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filterPrivacy="1" codeName="ThisWorkbook" hidePivotFieldList="1"/>
  <xr:revisionPtr revIDLastSave="0" documentId="13_ncr:1_{08790E07-87F1-40C9-AC78-392509EE5A2D}"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公告" sheetId="127" r:id="rId2"/>
    <sheet name="47　ノロウイルス関連情報 " sheetId="101" r:id="rId3"/>
    <sheet name="47　食中毒記事等 " sheetId="29" r:id="rId4"/>
    <sheet name="47  衛生訓話" sheetId="154" r:id="rId5"/>
    <sheet name="47　海外情報" sheetId="123" r:id="rId6"/>
    <sheet name="46　感染症情報" sheetId="124" r:id="rId7"/>
    <sheet name="47　感染症統計" sheetId="125" r:id="rId8"/>
    <sheet name="Sheet1" sheetId="147" state="hidden" r:id="rId9"/>
    <sheet name="47 食品回収" sheetId="60" r:id="rId10"/>
    <sheet name="47　食品表示" sheetId="34" r:id="rId11"/>
    <sheet name="47　残留農薬　等 " sheetId="35" r:id="rId12"/>
  </sheets>
  <definedNames>
    <definedName name="_xlnm._FilterDatabase" localSheetId="2" hidden="1">'47　ノロウイルス関連情報 '!$A$22:$G$75</definedName>
    <definedName name="_xlnm._FilterDatabase" localSheetId="11" hidden="1">'47　残留農薬　等 '!$A$1:$C$1</definedName>
    <definedName name="_xlnm._FilterDatabase" localSheetId="3" hidden="1">'47　食中毒記事等 '!$A$1:$D$1</definedName>
    <definedName name="_xlnm.Print_Area" localSheetId="6">'46　感染症情報'!$A$1:$D$33</definedName>
    <definedName name="_xlnm.Print_Area" localSheetId="4">'47  衛生訓話'!$A$1:$N$24</definedName>
    <definedName name="_xlnm.Print_Area" localSheetId="2">'47　ノロウイルス関連情報 '!$A$1:$N$84</definedName>
    <definedName name="_xlnm.Print_Area" localSheetId="5">'47　海外情報'!$A$1:$C$32</definedName>
    <definedName name="_xlnm.Print_Area" localSheetId="7">'47　感染症統計'!$A$1:$AC$37</definedName>
    <definedName name="_xlnm.Print_Area" localSheetId="11">'47　残留農薬　等 '!$A$1:$C$20</definedName>
    <definedName name="_xlnm.Print_Area" localSheetId="3">'47　食中毒記事等 '!$A$1:$D$34</definedName>
    <definedName name="_xlnm.Print_Area" localSheetId="9">'47 食品回収'!$A$1:$E$57</definedName>
    <definedName name="_xlnm.Print_Area" localSheetId="10">'47　食品表示'!$A$1:$N$15</definedName>
    <definedName name="_xlnm.Print_Area" localSheetId="1">スポンサー公告!$B$1:$AA$34</definedName>
    <definedName name="_xlnm.Print_Titles" localSheetId="11">'47　残留農薬　等 '!$1:$1</definedName>
    <definedName name="_xlnm.Print_Titles" localSheetId="3">'47　食中毒記事等 '!$1:$1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78" l="1"/>
  <c r="B16" i="78"/>
  <c r="N7" i="125" l="1"/>
  <c r="AC7" i="125"/>
  <c r="B25" i="101"/>
  <c r="B26" i="101"/>
  <c r="B27" i="101"/>
  <c r="B28" i="101"/>
  <c r="B29" i="101"/>
  <c r="B30" i="101"/>
  <c r="B31" i="101"/>
  <c r="B32" i="101"/>
  <c r="B33" i="101"/>
  <c r="B34" i="101"/>
  <c r="B35" i="101"/>
  <c r="B36" i="101"/>
  <c r="B37" i="101"/>
  <c r="B38" i="101"/>
  <c r="B39" i="101"/>
  <c r="B40" i="101"/>
  <c r="B41" i="101"/>
  <c r="B42" i="101"/>
  <c r="B43" i="101"/>
  <c r="B44" i="101"/>
  <c r="B45" i="101"/>
  <c r="B46" i="101"/>
  <c r="B47" i="101"/>
  <c r="B48" i="101"/>
  <c r="B49" i="101"/>
  <c r="B50" i="101"/>
  <c r="B51" i="101"/>
  <c r="B52" i="101"/>
  <c r="B53" i="101"/>
  <c r="B54" i="101"/>
  <c r="B55" i="101"/>
  <c r="B56" i="101"/>
  <c r="B57" i="101"/>
  <c r="B58" i="101"/>
  <c r="B59" i="101"/>
  <c r="B60" i="101"/>
  <c r="B61" i="101"/>
  <c r="B62" i="101"/>
  <c r="B63" i="101"/>
  <c r="B64" i="101"/>
  <c r="B65" i="101"/>
  <c r="B66" i="101"/>
  <c r="B67" i="101"/>
  <c r="B68" i="101"/>
  <c r="B69" i="101"/>
  <c r="C22" i="147"/>
  <c r="D22" i="147"/>
  <c r="E22" i="147"/>
  <c r="F22" i="147"/>
  <c r="G22" i="147"/>
  <c r="B22" i="147"/>
  <c r="Y4" i="125" l="1"/>
  <c r="Z4" i="125"/>
  <c r="K4" i="125"/>
  <c r="B14" i="78" l="1"/>
  <c r="B19" i="78" l="1"/>
  <c r="B18" i="78"/>
  <c r="B17" i="78" l="1"/>
  <c r="G15" i="78" l="1"/>
  <c r="F4" i="125" l="1"/>
  <c r="E4" i="125"/>
  <c r="D4" i="125"/>
  <c r="N71" i="101" l="1"/>
  <c r="M71" i="101"/>
  <c r="G74" i="101" l="1"/>
  <c r="G35" i="101" l="1"/>
  <c r="G24" i="101"/>
  <c r="B24" i="101" s="1"/>
  <c r="G25" i="101"/>
  <c r="G26" i="101"/>
  <c r="G27" i="101"/>
  <c r="G28" i="101"/>
  <c r="G29" i="101"/>
  <c r="G30" i="101"/>
  <c r="G31" i="101"/>
  <c r="G32" i="101"/>
  <c r="G33" i="101"/>
  <c r="G34" i="101"/>
  <c r="G36" i="101"/>
  <c r="G37" i="101"/>
  <c r="G38" i="101"/>
  <c r="G39" i="101"/>
  <c r="G40" i="101"/>
  <c r="G41" i="101"/>
  <c r="G42" i="101"/>
  <c r="G43" i="101"/>
  <c r="G44" i="101"/>
  <c r="G45" i="101"/>
  <c r="G46" i="101"/>
  <c r="G47" i="101"/>
  <c r="G48" i="101"/>
  <c r="G49" i="101"/>
  <c r="G50" i="101"/>
  <c r="G51" i="101"/>
  <c r="G52" i="101"/>
  <c r="G53" i="101"/>
  <c r="G54" i="101"/>
  <c r="G55" i="101"/>
  <c r="G56" i="101"/>
  <c r="G57" i="101"/>
  <c r="G58" i="101"/>
  <c r="G59" i="101"/>
  <c r="G60" i="101"/>
  <c r="G61" i="101"/>
  <c r="G62" i="101"/>
  <c r="G63" i="101"/>
  <c r="G64" i="101"/>
  <c r="G65" i="101"/>
  <c r="G66" i="101"/>
  <c r="G67" i="101"/>
  <c r="G68" i="101"/>
  <c r="G69" i="101"/>
  <c r="G70" i="101"/>
  <c r="B70" i="101" s="1"/>
  <c r="G23" i="101"/>
  <c r="G73" i="101"/>
  <c r="B20" i="78" l="1"/>
  <c r="R4" i="125"/>
  <c r="S4" i="125"/>
  <c r="T4" i="125"/>
  <c r="U4" i="125"/>
  <c r="V4" i="125"/>
  <c r="W4" i="125"/>
  <c r="X4" i="125"/>
  <c r="AA4" i="125"/>
  <c r="AB4" i="125"/>
  <c r="Q4" i="125"/>
  <c r="C4" i="125"/>
  <c r="G4" i="125"/>
  <c r="H4" i="125"/>
  <c r="I4" i="125"/>
  <c r="L4" i="125"/>
  <c r="M4" i="125"/>
  <c r="B4" i="125"/>
  <c r="P21" i="125" l="1"/>
  <c r="AC19" i="125"/>
  <c r="N19" i="125"/>
  <c r="AC18" i="125"/>
  <c r="N18" i="125"/>
  <c r="AC17" i="125"/>
  <c r="N17" i="125"/>
  <c r="AC16" i="125"/>
  <c r="N16" i="125"/>
  <c r="AC15" i="125"/>
  <c r="N15" i="125"/>
  <c r="AC14" i="125"/>
  <c r="N14" i="125"/>
  <c r="AC13" i="125"/>
  <c r="N13" i="125"/>
  <c r="AC12" i="125"/>
  <c r="N12" i="125"/>
  <c r="AC11" i="125"/>
  <c r="N11" i="125"/>
  <c r="AC10" i="125"/>
  <c r="N10" i="125"/>
  <c r="AC9" i="125"/>
  <c r="N9" i="125"/>
  <c r="AC8" i="125"/>
  <c r="AC4" i="125" s="1"/>
  <c r="N8" i="125"/>
  <c r="P4" i="125"/>
  <c r="N4" i="125" l="1"/>
  <c r="B23" i="101"/>
  <c r="G75" i="101" l="1"/>
  <c r="F75" i="101" s="1"/>
  <c r="F15" i="78"/>
  <c r="I74" i="101" l="1"/>
  <c r="I73" i="101"/>
  <c r="H15" i="78" s="1"/>
  <c r="M75" i="101"/>
  <c r="K75" i="101"/>
  <c r="J4" i="1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8"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<sst xmlns="http://schemas.openxmlformats.org/spreadsheetml/2006/main" count="676" uniqueCount="479">
  <si>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</si>
  <si>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</si>
  <si>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</si>
  <si>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</si>
  <si>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</si>
  <si>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</si>
  <si>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</si>
  <si>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</si>
  <si>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</si>
  <si>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</si>
  <si>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</si>
  <si>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</si>
  <si>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</si>
  <si>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</si>
  <si>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</si>
  <si>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</si>
  <si>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</si>
  <si>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</si>
  <si>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</si>
  <si>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</si>
  <si>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</si>
  <si>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</si>
  <si>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</si>
  <si>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</si>
  <si>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</si>
  <si>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</si>
  <si>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</si>
  <si>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</si>
  <si>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</si>
  <si>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</si>
  <si>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</si>
  <si>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</si>
  <si>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</si>
  <si>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</si>
  <si>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</si>
  <si>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</si>
  <si>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</si>
  <si>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</si>
  <si>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</si>
  <si>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</si>
  <si>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</si>
  <si>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</si>
  <si>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</si>
  <si>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</si>
  <si>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</si>
  <si>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</si>
  <si>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</si>
  <si>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</si>
  <si>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</si>
  <si>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</si>
  <si>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</si>
  <si>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</si>
  <si>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</si>
  <si>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</si>
  <si>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</si>
  <si>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</si>
  <si>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</si>
  <si>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</si>
  <si>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</si>
  <si>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</si>
  <si>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</si>
  <si>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</si>
  <si>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</si>
  <si>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</si>
  <si>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</si>
  <si>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</si>
  <si>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</si>
  <si>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</si>
  <si>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</si>
  <si>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</si>
  <si>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</si>
  <si>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</si>
  <si>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</si>
  <si>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</si>
  <si>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</si>
  <si>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</si>
  <si>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</si>
  <si>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</si>
  <si>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</si>
  <si>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</si>
  <si>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</si>
  <si>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</si>
  <si>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</si>
  <si>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</si>
  <si>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</si>
  <si>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</si>
  <si>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</si>
  <si>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</si>
  <si>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</si>
  <si>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</si>
  <si>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</si>
  <si>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</si>
  <si>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</si>
  <si>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</si>
  <si>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</si>
  <si>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</si>
  <si>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</si>
  <si>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</si>
  <si>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</si>
  <si>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</si>
  <si>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</si>
  <si>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</si>
  <si>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</si>
  <si>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</si>
  <si>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</si>
  <si>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</si>
  <si>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</si>
  <si>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</si>
  <si>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</si>
  <si>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</si>
  <si>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</si>
  <si>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</si>
  <si>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</si>
  <si>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</si>
  <si>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</si>
  <si>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</si>
  <si>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</si>
  <si>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</si>
  <si>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</si>
  <si>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</si>
  <si>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3．残留農薬等  　　         </t>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</si>
  <si>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</si>
  <si>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</si>
  <si>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</si>
  <si>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</si>
  <si>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</si>
  <si>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</si>
  <si>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</si>
  <si>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</si>
  <si>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</si>
  <si>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</si>
  <si>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</si>
  <si>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</si>
  <si>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</si>
  <si>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</si>
  <si>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</si>
  <si>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</si>
  <si>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</si>
  <si>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</si>
  <si>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</si>
  <si>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</si>
  <si>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</si>
  <si>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</si>
  <si>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</si>
  <si>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</si>
  <si>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</si>
  <si>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　　　　フード・セーフティー　http://www7b.biglobe.ne.jp/~food-safty/　　更新2020/10/11</t>
    <phoneticPr fontId="5"/>
  </si>
  <si>
    <t>2021年</t>
  </si>
  <si>
    <t>2021年</t>
    <phoneticPr fontId="5"/>
  </si>
  <si>
    <t xml:space="preserve"> </t>
    <phoneticPr fontId="86"/>
  </si>
  <si>
    <t>厚生労働省：国内の発生状況など
https://www.mhlw.go.jp/stf/covid-19/kokunainohasseijoukyou.html#h2_1
厚生労働省：データからわかる－新型コロナウイルス感染症情報－
https：//covid19.mhlw.go.jp/</t>
    <phoneticPr fontId="86"/>
  </si>
  <si>
    <t>https://www.mhlw.go.jp/stf/covid-19/kokunainohasseijoukyou.html#h2_1</t>
    <phoneticPr fontId="86"/>
  </si>
  <si>
    <t>厚生労働省：データからわかる－新型コロナウイルス感染症情報－</t>
    <phoneticPr fontId="86"/>
  </si>
  <si>
    <t xml:space="preserve">
</t>
    <phoneticPr fontId="86"/>
  </si>
  <si>
    <t>https：//covid19.mhlw.go.jp/</t>
    <phoneticPr fontId="8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</si>
  <si>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</si>
  <si>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</si>
  <si>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</si>
  <si>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</si>
  <si>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</si>
  <si>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</si>
  <si>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</si>
  <si>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86"/>
  </si>
  <si>
    <t>8．衛生訓話</t>
    <rPh sb="2" eb="4">
      <t>エイセイ</t>
    </rPh>
    <rPh sb="4" eb="6">
      <t>クンワ</t>
    </rPh>
    <phoneticPr fontId="5"/>
  </si>
  <si>
    <t>12-21年月平均</t>
  </si>
  <si>
    <t>2022年</t>
    <phoneticPr fontId="5"/>
  </si>
  <si>
    <t>1月</t>
    <phoneticPr fontId="86"/>
  </si>
  <si>
    <t>l</t>
    <phoneticPr fontId="33"/>
  </si>
  <si>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</si>
  <si>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</si>
  <si>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2023年</t>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</si>
  <si>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</si>
  <si>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r>
      <t xml:space="preserve">タイトル </t>
    </r>
    <r>
      <rPr>
        <sz val="14"/>
        <color theme="0"/>
        <rFont val="ＭＳ Ｐゴシック"/>
        <family val="3"/>
        <charset val="128"/>
      </rPr>
      <t>(賞味期限誤りとアレルゲン記載漏れが目立つ一週間でした。!)</t>
    </r>
    <rPh sb="6" eb="10">
      <t>ショウミキゲン</t>
    </rPh>
    <rPh sb="10" eb="11">
      <t>アヤマ</t>
    </rPh>
    <rPh sb="18" eb="20">
      <t>キサイ</t>
    </rPh>
    <rPh sb="20" eb="21">
      <t>モ</t>
    </rPh>
    <rPh sb="23" eb="25">
      <t>メダ</t>
    </rPh>
    <rPh sb="26" eb="29">
      <t>イッシュウカン</t>
    </rPh>
    <phoneticPr fontId="5"/>
  </si>
  <si>
    <t>　</t>
  </si>
  <si>
    <t>先週に比べて全国平均は</t>
    <phoneticPr fontId="5"/>
  </si>
  <si>
    <t xml:space="preserve"> </t>
    <phoneticPr fontId="33"/>
  </si>
  <si>
    <t>※2023年 第11週（3/13～3/19）  現在</t>
    <phoneticPr fontId="86"/>
  </si>
  <si>
    <t>上記の他「 食品において不検出とされる農薬等 」が定められています。</t>
    <phoneticPr fontId="33"/>
  </si>
  <si>
    <t>9-10月、4月以降
施設の所在市町村で流行・   食中毒が報告される
定点観測値が5.00前後</t>
    <phoneticPr fontId="86"/>
  </si>
  <si>
    <t xml:space="preserve">【情報共有】　週間・情報収集/情報は毎週確認する
【常設】　嘔吐物処理セットの配備
【体調管理】従業員の健康状況を徹底し、不良者は調理・加工ラインより外す
</t>
    <phoneticPr fontId="86"/>
  </si>
  <si>
    <t>管理レベル「2」　</t>
    <phoneticPr fontId="5"/>
  </si>
  <si>
    <t>また、上記の各一覧表は、公益財団法人 日本食品化学研究振興財団が、</t>
    <phoneticPr fontId="33"/>
  </si>
  <si>
    <t>官報及び厚生労働省発表資料を基に独自に編集したものでありますので、</t>
    <phoneticPr fontId="33"/>
  </si>
  <si>
    <t>この表の数値等をご利用になる場合は、官報等で再度ご確認下さい。</t>
    <phoneticPr fontId="33"/>
  </si>
  <si>
    <t>1.　食中毒</t>
    <rPh sb="3" eb="6">
      <t>ショクチュウドク</t>
    </rPh>
    <phoneticPr fontId="33"/>
  </si>
  <si>
    <t>2.　ノロウイルス</t>
    <phoneticPr fontId="33"/>
  </si>
  <si>
    <t>管理レベル「2」　</t>
    <phoneticPr fontId="33"/>
  </si>
  <si>
    <t xml:space="preserve"> 全国指数</t>
    <phoneticPr fontId="5"/>
  </si>
  <si>
    <t xml:space="preserve">et </t>
    <phoneticPr fontId="16"/>
  </si>
  <si>
    <t>（最近５年間の週値の比較） ノロウイルスの感染周期は4年ですね　前回は2018年</t>
    <rPh sb="1" eb="3">
      <t>サイキン</t>
    </rPh>
    <rPh sb="3" eb="6">
      <t>ゴネンカン</t>
    </rPh>
    <rPh sb="7" eb="8">
      <t>シュウ</t>
    </rPh>
    <rPh sb="8" eb="9">
      <t>アタイ</t>
    </rPh>
    <rPh sb="10" eb="12">
      <t>ヒカク</t>
    </rPh>
    <rPh sb="21" eb="25">
      <t>カンセンシュウキ</t>
    </rPh>
    <rPh sb="27" eb="28">
      <t>ネン</t>
    </rPh>
    <rPh sb="32" eb="34">
      <t>ゼンカイ</t>
    </rPh>
    <rPh sb="39" eb="40">
      <t>ネン</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</si>
  <si>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</si>
  <si>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　</t>
    <phoneticPr fontId="33"/>
  </si>
  <si>
    <t>インフルエンザ
と
新型コロナ</t>
    <rPh sb="10" eb="12">
      <t>シンガタ</t>
    </rPh>
    <phoneticPr fontId="86"/>
  </si>
  <si>
    <t>★数年間で二番目に高い比率でノロウイルス終息か</t>
    <rPh sb="1" eb="4">
      <t>スウネンカン</t>
    </rPh>
    <rPh sb="5" eb="8">
      <t>ニバンメ</t>
    </rPh>
    <rPh sb="9" eb="10">
      <t>タカ</t>
    </rPh>
    <rPh sb="11" eb="13">
      <t>ヒリツ</t>
    </rPh>
    <rPh sb="20" eb="22">
      <t>シュウソク</t>
    </rPh>
    <phoneticPr fontId="5"/>
  </si>
  <si>
    <t>9．スポンサー広告</t>
    <rPh sb="7" eb="9">
      <t>コウコク</t>
    </rPh>
    <phoneticPr fontId="5"/>
  </si>
  <si>
    <t xml:space="preserve">腸チフス
パラチフス
</t>
    <rPh sb="0" eb="1">
      <t>チョウ</t>
    </rPh>
    <phoneticPr fontId="5"/>
  </si>
  <si>
    <t>インフルエンザ 新型</t>
    <phoneticPr fontId="86"/>
  </si>
  <si>
    <t xml:space="preserve">コロナウイルス感染症  </t>
    <phoneticPr fontId="86"/>
  </si>
  <si>
    <t>報告数　　　</t>
    <phoneticPr fontId="86"/>
  </si>
  <si>
    <t>報告数</t>
    <phoneticPr fontId="86"/>
  </si>
  <si>
    <t>　総数　　　　</t>
    <phoneticPr fontId="5"/>
  </si>
  <si>
    <t>男性　　　　</t>
    <phoneticPr fontId="86"/>
  </si>
  <si>
    <t>女性</t>
    <phoneticPr fontId="86"/>
  </si>
  <si>
    <t>I女性</t>
    <phoneticPr fontId="86"/>
  </si>
  <si>
    <t>　NC総数　　　　</t>
    <phoneticPr fontId="5"/>
  </si>
  <si>
    <t>NC女性</t>
    <phoneticPr fontId="86"/>
  </si>
  <si>
    <t>　</t>
    <phoneticPr fontId="16"/>
  </si>
  <si>
    <t>2023年第39週　公的データは10月16日掲載のため今回は未掲載</t>
    <rPh sb="4" eb="5">
      <t>ネン</t>
    </rPh>
    <rPh sb="5" eb="6">
      <t>ダイ</t>
    </rPh>
    <rPh sb="8" eb="9">
      <t>シュウ</t>
    </rPh>
    <rPh sb="10" eb="12">
      <t>コウテキ</t>
    </rPh>
    <rPh sb="18" eb="19">
      <t>ガツ</t>
    </rPh>
    <rPh sb="21" eb="22">
      <t>ヒ</t>
    </rPh>
    <rPh sb="22" eb="24">
      <t>ケイサイ</t>
    </rPh>
    <rPh sb="27" eb="29">
      <t>コンカイ</t>
    </rPh>
    <rPh sb="30" eb="33">
      <t>ミケイサイ</t>
    </rPh>
    <phoneticPr fontId="33"/>
  </si>
  <si>
    <t>皆様  週刊情報2023-40を配信いたします</t>
    <phoneticPr fontId="5"/>
  </si>
  <si>
    <t>NC男性</t>
    <phoneticPr fontId="86"/>
  </si>
  <si>
    <t>I男性</t>
    <phoneticPr fontId="86"/>
  </si>
  <si>
    <t>　I総数</t>
    <phoneticPr fontId="5"/>
  </si>
  <si>
    <t>やや増加　コロナ前に近づく</t>
    <rPh sb="2" eb="4">
      <t>ゾウカ</t>
    </rPh>
    <rPh sb="8" eb="9">
      <t>マエ</t>
    </rPh>
    <rPh sb="10" eb="11">
      <t>チカ</t>
    </rPh>
    <phoneticPr fontId="5"/>
  </si>
  <si>
    <t>3類感染症　
細菌性赤痢</t>
    <phoneticPr fontId="5"/>
  </si>
  <si>
    <t>岐阜県では、ノロウイルスを主な原因とする感染性胃腸炎の、定点医療機関あたりの患者数が、11月6日の週から2週連続で前週に比べて1割以上増加し、県のノロウイルス食中毒注意報の発表基準を超えました。</t>
    <phoneticPr fontId="86"/>
  </si>
  <si>
    <t>CBCテレビ</t>
    <phoneticPr fontId="86"/>
  </si>
  <si>
    <t>県健康福祉政策課によると、14日から症状を訴える人が出始め、施設は18日に保健福祉事務所に連絡。21日に衛生薬業センターで検査したところ、患者4人中3人からノロウイルスが検出された。21日までの8日間で利用者52人、職員10人が発症した。保健福祉事務所は施設内の消毒の徹底や排せつ物の適切な処理を指導した。</t>
    <phoneticPr fontId="86"/>
  </si>
  <si>
    <t>佐賀新聞</t>
    <rPh sb="0" eb="2">
      <t>サガ</t>
    </rPh>
    <rPh sb="2" eb="4">
      <t>シンブン</t>
    </rPh>
    <phoneticPr fontId="86"/>
  </si>
  <si>
    <t>女性調理員１人がノロウイルス陽性　阿南の給食センター</t>
    <phoneticPr fontId="86"/>
  </si>
  <si>
    <t>徳島新聞</t>
    <rPh sb="0" eb="4">
      <t>トクシマシンブン</t>
    </rPh>
    <phoneticPr fontId="86"/>
  </si>
  <si>
    <t>回収＆返金</t>
  </si>
  <si>
    <t>ツルヤ</t>
  </si>
  <si>
    <t>回収＆交換</t>
  </si>
  <si>
    <t>回収＆返金/交換</t>
  </si>
  <si>
    <t>回収</t>
  </si>
  <si>
    <t>さとう</t>
  </si>
  <si>
    <t>いなげや</t>
  </si>
  <si>
    <t>イオンリテール</t>
  </si>
  <si>
    <t>毎週　　ひとつ　　覚えていきましょう</t>
    <phoneticPr fontId="5"/>
  </si>
  <si>
    <t>　↓　職場の先輩は以下のことを理解して　わかり易く　指導しましょう　↓</t>
    <phoneticPr fontId="5"/>
  </si>
  <si>
    <t>.</t>
    <phoneticPr fontId="86"/>
  </si>
  <si>
    <t xml:space="preserve"> GⅡ　47週　0例</t>
    <rPh sb="9" eb="10">
      <t>レイ</t>
    </rPh>
    <phoneticPr fontId="5"/>
  </si>
  <si>
    <t>今週のニュース（Noroｖｉｒｕｓ） (11/27-12/3)</t>
    <rPh sb="0" eb="2">
      <t>コンシュウ</t>
    </rPh>
    <phoneticPr fontId="5"/>
  </si>
  <si>
    <t>食中毒情報 (11/27-12/3)</t>
    <rPh sb="0" eb="3">
      <t>ショクチュウドク</t>
    </rPh>
    <rPh sb="3" eb="5">
      <t>ジョウホウ</t>
    </rPh>
    <phoneticPr fontId="5"/>
  </si>
  <si>
    <t>海外情報 (11/27-12/3)</t>
    <rPh sb="0" eb="4">
      <t>カイガイジョウホウ</t>
    </rPh>
    <phoneticPr fontId="5"/>
  </si>
  <si>
    <t>2023年第46週（11月13日〜11月19日）</t>
    <phoneticPr fontId="86"/>
  </si>
  <si>
    <t>※2023年 第46週（11/21～12/3） 現在</t>
    <phoneticPr fontId="5"/>
  </si>
  <si>
    <t>食品リコール・回収情報
 (11/27-12/3)</t>
    <rPh sb="0" eb="2">
      <t>ショクヒン</t>
    </rPh>
    <rPh sb="7" eb="9">
      <t>カイシュウ</t>
    </rPh>
    <rPh sb="9" eb="11">
      <t>ジョウホウ</t>
    </rPh>
    <phoneticPr fontId="5"/>
  </si>
  <si>
    <t>食品表示 (11/27-12/3)</t>
    <rPh sb="0" eb="2">
      <t>ショクヒン</t>
    </rPh>
    <rPh sb="2" eb="4">
      <t>ヒョウジ</t>
    </rPh>
    <phoneticPr fontId="5"/>
  </si>
  <si>
    <t>残留農薬 (11/27-12/3)</t>
    <phoneticPr fontId="16"/>
  </si>
  <si>
    <t>2023/46週</t>
    <phoneticPr fontId="86"/>
  </si>
  <si>
    <t>2023/47週</t>
  </si>
  <si>
    <t>単月としては多い</t>
    <rPh sb="0" eb="2">
      <t>タンゲツ</t>
    </rPh>
    <rPh sb="6" eb="7">
      <t>オオ</t>
    </rPh>
    <phoneticPr fontId="86"/>
  </si>
  <si>
    <t xml:space="preserve"> GⅡ　46週　8例</t>
    <rPh sb="6" eb="7">
      <t>シュウ</t>
    </rPh>
    <phoneticPr fontId="5"/>
  </si>
  <si>
    <t>宇都宮市保健所は29日、同市今泉町の飲食店「弁当　田吾作」が提供した食品が原因で、ノロウイルスによる食中毒が発生したと発表した。同店に対して同日から３日間の営業停止を命令し、店内などの消毒や衛生教育を徹底するよう指導した。</t>
    <phoneticPr fontId="86"/>
  </si>
  <si>
    <t>下野新聞</t>
    <rPh sb="0" eb="2">
      <t>シモノ</t>
    </rPh>
    <rPh sb="2" eb="4">
      <t>シンブン</t>
    </rPh>
    <phoneticPr fontId="86"/>
  </si>
  <si>
    <t>福岡放送</t>
    <rPh sb="0" eb="2">
      <t>フクオカ</t>
    </rPh>
    <rPh sb="2" eb="4">
      <t>ホウソウ</t>
    </rPh>
    <phoneticPr fontId="86"/>
  </si>
  <si>
    <t>11 月 27 日に給食調理員 1 名が体調不良により休暇を取得した。検査を行った結果、夕方にノロウイルス陽性が判明。他の調理員に体調不良の者はいないが、感染の有無を確認する必要があるため、11 月 28 日の給食を急遽休止することとし、保護者に対しお弁当の持参を依頼した(牛乳のみ提供)。11 月 29 日については、調理を必要としない簡易給食を提供する予定となっている。11 月 30 日以降の対応については、検討中である。</t>
    <phoneticPr fontId="86"/>
  </si>
  <si>
    <t>鎌倉市ニュース</t>
    <rPh sb="0" eb="3">
      <t>カマクラシ</t>
    </rPh>
    <phoneticPr fontId="86"/>
  </si>
  <si>
    <t>福岡市東区の保育施設で、0歳から5歳までの園児49人と職員7人、あわせて56人が嘔吐（おうと）や下痢の症状を訴え、一部の園児からノロウイルスが検出されました。福岡市はノロウイルスによる感染性胃腸炎の集団発生とみて28日、発表しました。
★北九州市の保育園でも感染 園児２５人に感染性胃腸炎　　KBC九州朝日放送 11/27</t>
    <rPh sb="120" eb="124">
      <t>キタキュウシュウシ</t>
    </rPh>
    <phoneticPr fontId="86"/>
  </si>
  <si>
    <t>ベストーネ</t>
  </si>
  <si>
    <t>大竹菓子舗</t>
  </si>
  <si>
    <t>イオンビッグ</t>
  </si>
  <si>
    <t>爽健亭</t>
  </si>
  <si>
    <t>国立大学法人東海...</t>
  </si>
  <si>
    <t>アンドウ・ラボ</t>
  </si>
  <si>
    <t>千年一酒造</t>
  </si>
  <si>
    <t>いしのまき農業協...</t>
  </si>
  <si>
    <t>オリオンベーカリ...</t>
  </si>
  <si>
    <t>森光商店</t>
  </si>
  <si>
    <t>豊上東山観光</t>
  </si>
  <si>
    <t>府金製粉</t>
  </si>
  <si>
    <t>林久右衛門商店</t>
  </si>
  <si>
    <t>戸田久</t>
  </si>
  <si>
    <t>富澤商店</t>
  </si>
  <si>
    <t>谷本蒲鉾店</t>
  </si>
  <si>
    <t>ひらせいホームセ...</t>
  </si>
  <si>
    <t>白石食品工業</t>
  </si>
  <si>
    <t>神戸物産</t>
  </si>
  <si>
    <t>ミルン牧場</t>
  </si>
  <si>
    <t>学校法人東海大学...</t>
  </si>
  <si>
    <t>Lindt＆Sp...</t>
  </si>
  <si>
    <t>むすんでひらいて...</t>
  </si>
  <si>
    <t>ライフコーポレー...</t>
  </si>
  <si>
    <t>長崎井上</t>
  </si>
  <si>
    <t>ピーケイサイアム...</t>
  </si>
  <si>
    <t>老舗白沢せんべい...</t>
  </si>
  <si>
    <t>魚喜</t>
  </si>
  <si>
    <t>父石家神田</t>
  </si>
  <si>
    <t>海鮮極み巻 一部ラベル誤貼付で特定原材料表示欠落コメントあり</t>
  </si>
  <si>
    <t>ふわもちナン 一部アレルゲン表示欠落</t>
  </si>
  <si>
    <t>たいらや</t>
  </si>
  <si>
    <t>輸入豚肉ブロック(ヒレ) 一部ラベル誤貼付で産地誤表示</t>
  </si>
  <si>
    <t>ハセガワストア</t>
  </si>
  <si>
    <t>豚まんぱん 一部アレルギー表示欠落</t>
  </si>
  <si>
    <t>籠谷</t>
  </si>
  <si>
    <t>きみが美しい三木美人(鶏卵) 一部賞味期限誤表記</t>
  </si>
  <si>
    <t>雄勝野きむらや</t>
  </si>
  <si>
    <t>いぶりがっこスライス 一部異物混入の恐れ</t>
  </si>
  <si>
    <t>イオン九州</t>
  </si>
  <si>
    <t>クリーミーコロッケ 一部ラベル誤貼付でアレルギー表示欠落</t>
  </si>
  <si>
    <t>練馬駅前店 中華丼 一部ラベル誤貼付でアレルギー表示欠落</t>
  </si>
  <si>
    <t>小川貿易</t>
  </si>
  <si>
    <t>アガミー ボージョレ・ヴィラージュ・ヌーヴォー2023 一部異物混入コメントあり</t>
  </si>
  <si>
    <t>セブンフードサー...</t>
  </si>
  <si>
    <t>奇跡の角食105％ 一部アレルゲン表示欠落コメントあり</t>
  </si>
  <si>
    <t>扶桑守口食品</t>
  </si>
  <si>
    <t>moriguchi cake 一部異物混入(針金状の金属物)の恐れ</t>
  </si>
  <si>
    <t>鹿児島くみあい食...</t>
  </si>
  <si>
    <t>薩摩のつぼ漬 一部添加物の使用基準超過</t>
  </si>
  <si>
    <t>マックスバリュ東...</t>
  </si>
  <si>
    <t>ミニメンチかつ他 一部ラベル誤貼付でアレルゲン表示欠落</t>
  </si>
  <si>
    <t>生アトランティックサーモン 一部消費期限誤表示</t>
  </si>
  <si>
    <t>オーケー</t>
  </si>
  <si>
    <t>タンドリーチキンピザ他 一部アレルゲン(いか,りんご)表示欠落</t>
  </si>
  <si>
    <t>丸井スズキ</t>
  </si>
  <si>
    <t>揚げ餅(醤油味付)商品 一部異味</t>
  </si>
  <si>
    <t>深見梅店</t>
  </si>
  <si>
    <t>有機南高梅 一部白い斑点発生</t>
  </si>
  <si>
    <t>ベーコンと玉子の南瓜サラダ 一部アレルギー表示欠落</t>
  </si>
  <si>
    <t>青森魔女の生チーズサンドプレーン 一部消費期限誤表示</t>
  </si>
  <si>
    <t>黄金かれい(解凍) 一部保存温度,消費期限誤印字</t>
  </si>
  <si>
    <t>Lだし香るロースカツ丼 一部消費期限誤表記</t>
  </si>
  <si>
    <t>岐阜大学 さつまいもカップケーキ 一部カビ発生の恐れ</t>
  </si>
  <si>
    <t>シリカシリカ 一部基準値超える臭素酸検出</t>
  </si>
  <si>
    <t>梅の実 一部異物混入の恐れ</t>
  </si>
  <si>
    <t>ほうれん草 一部残留農薬成分基準値超過</t>
  </si>
  <si>
    <t>アイコープ 岩手県産小麦の雑穀ブレッド 一部原料から基準値超える赤カビ検出</t>
  </si>
  <si>
    <t>素煎り大豆、素煎り黒豆 一部賞味期限誤表記</t>
  </si>
  <si>
    <t>南部煎餅チョコクランチ 一部原料から基準値超える赤カビ検出</t>
  </si>
  <si>
    <t>いくら細巻 一部ラベル誤貼付で特定原材料表示欠落コメントあり</t>
  </si>
  <si>
    <t>南部地粉他7品目 原料(小麦)に基準値超過のカビ毒</t>
  </si>
  <si>
    <t>本枯厚削り 一部賞味期限印字部分にピンホール</t>
  </si>
  <si>
    <t>むぎかっけ 一部赤カビ基準値超過</t>
  </si>
  <si>
    <t>クーベルチョコレート スイート 一部一括表示ラベルと異なる原料</t>
  </si>
  <si>
    <t>錦巻(赤) 一部食品添加物使用基準超過</t>
  </si>
  <si>
    <t>兵庫県産 白す干 一部フグの稚魚混入の恐れ</t>
  </si>
  <si>
    <t>小麦のカンパーニュ他 一部原料(小麦)デオキシニバレノール濃度基準超過</t>
  </si>
  <si>
    <t>本格四川火鍋(麻辣ベース) 一部カビ発生の恐れ</t>
  </si>
  <si>
    <t>アイスクリーム(ストロベリー) 一部大腸菌群陽性の恐れ</t>
  </si>
  <si>
    <t>あかもく揚げ 一部賞味期限誤表記</t>
  </si>
  <si>
    <t>リンツ ウエハースバー 一部特定原材料(卵)表示欠落</t>
  </si>
  <si>
    <t>ハンバーグ＆コロッケ弁当他 一部賞味期限切れソース添付</t>
  </si>
  <si>
    <t>海老団子串フライ 一部ラベル誤貼付でアレルゲン表示欠落</t>
  </si>
  <si>
    <t>ホタテクリームコロッケ 一部ラベル誤貼付でアレルゲン表示欠落</t>
  </si>
  <si>
    <t>長崎トロ箱市(イカ入野菜）賞味期限誤記載</t>
  </si>
  <si>
    <t>ニオイタコノキ 一部残留農薬基準超過</t>
  </si>
  <si>
    <t>ひとくちがんも 一部未記載のアレルゲン(小麦)検出</t>
  </si>
  <si>
    <t>南部せんべい全般 一部原料(小麦粉)カビ毒基準値超過</t>
  </si>
  <si>
    <t>東戸塚店 一部加熱調理用生かき「生食用」とラベル誤貼付</t>
  </si>
  <si>
    <t>かき餅(ごま,まめ)他 一部硬質プラスチック破片混入の恐れ</t>
  </si>
  <si>
    <t xml:space="preserve">【回収】ニオイタコノキ 一部残留農薬基準超過(ID:48064) - リコールプラス </t>
    <phoneticPr fontId="16"/>
  </si>
  <si>
    <t>https://www.recall-plus.jp/info/48064</t>
    <phoneticPr fontId="16"/>
  </si>
  <si>
    <r>
      <t xml:space="preserve">ピーケイサイアム 「ニオイタコノキ 一部残留農薬基準超過」 回収
事業者：	ピーケイサイアム有限会社  連絡先	千葉県松戸市
製品：	ニオイタコノキ:生鮮・冷蔵
販売期間：	2023/11/13 ～ 2023/11/17
ジャンル：	食品	関連ワード：	ニオイタコノキ 残留農薬 基準値超過
重要なお知らせ：	https://ifas.mhlw.go.jp/faspub/_link.do?i=IO_S020502&amp;p=RCL20…
</t>
    </r>
    <r>
      <rPr>
        <b/>
        <sz val="14"/>
        <color rgb="FFFF0000"/>
        <rFont val="游ゴシック"/>
        <family val="3"/>
        <charset val="128"/>
      </rPr>
      <t>★この記事には、検出された残留農薬名がなにも書かれていません。これは正しい公表とは言えないと思います。皆さん確認してみてください。</t>
    </r>
    <rPh sb="220" eb="222">
      <t>キジ</t>
    </rPh>
    <rPh sb="225" eb="227">
      <t>ケンシュツ</t>
    </rPh>
    <rPh sb="230" eb="235">
      <t>ザンリュウノウヤクメイ</t>
    </rPh>
    <rPh sb="239" eb="240">
      <t>カ</t>
    </rPh>
    <rPh sb="251" eb="252">
      <t>タダ</t>
    </rPh>
    <rPh sb="254" eb="256">
      <t>コウヒョウ</t>
    </rPh>
    <rPh sb="258" eb="259">
      <t>イ</t>
    </rPh>
    <rPh sb="263" eb="264">
      <t>オモ</t>
    </rPh>
    <rPh sb="268" eb="269">
      <t>ミナ</t>
    </rPh>
    <rPh sb="271" eb="273">
      <t>カクニン</t>
    </rPh>
    <phoneticPr fontId="16"/>
  </si>
  <si>
    <t>JAいしのまき 「ほうれん草 一部残留農薬成分基準値超過」 回収</t>
    <phoneticPr fontId="16"/>
  </si>
  <si>
    <t>https://ifas.mhlw.go.jp/faspub/_link.do?i=IO_S020502&amp;p=RCL202303384</t>
    <phoneticPr fontId="16"/>
  </si>
  <si>
    <r>
      <t xml:space="preserve">・残留農薬成分基準値超過
  </t>
    </r>
    <r>
      <rPr>
        <b/>
        <sz val="14"/>
        <color rgb="FFFF0000"/>
        <rFont val="游ゴシック"/>
        <family val="3"/>
        <charset val="128"/>
      </rPr>
      <t>クレソキシムメチルが食品衛生法基準（0.01ｐｐｍ）を超過し、0.20ｐｐｍ検出された。</t>
    </r>
    <r>
      <rPr>
        <b/>
        <sz val="14"/>
        <color rgb="FF454545"/>
        <rFont val="游ゴシック"/>
        <family val="3"/>
        <charset val="128"/>
      </rPr>
      <t xml:space="preserve">
食品衛生法第20条に該当	回収着手時点における
販売地域：宮城県仙台圏域  販売先  ：杜旬青果店　藤崎寺岡店     イオンタウン仙台泉大沢店株式会社菜果      杜の市場
  販売日  ：2023年11月13日（月）から11月28日（火）まで  販売数量：1,600袋
回収に着手した年月日	2023-11-29　　回収が終了した年月日	
回収情報の周知方法】  販売店におけるPOPにより周知
健康への危険性の程度	CLASSⅢ　・添加物の使用基準違反食品　・急性参照用量を超えない農薬が残留した野菜や果物  など</t>
    </r>
    <phoneticPr fontId="16"/>
  </si>
  <si>
    <t>ニュージーランド　農薬化合物の最大残留基準を改訂</t>
    <phoneticPr fontId="16"/>
  </si>
  <si>
    <t xml:space="preserve">2023年11月10日に、ニュージーランド第一次産業省（Ministry for Primary Industries: MPI）は「食品通知：農薬化合物の最大残留基準」を公表し、7月に発行された以前のバージョンを置き換えました。この通知により、フルオキサピプロリンの新しい最大残留基準が設定され、カルベンダジム、シロマジン、フルララネルの既存最大残留基準が改定されました。通知中の最大残留基準リストは、今年11月13日から適用されています。
以下には、一部修正された農薬化合物が示されています。
 　ChemLinkedは、専門の技術チームを備えて、化学品のみならず世界各国の食品、化粧品規制のある国および地域での規制コンサルティング業務もご提供しております。また、お客様のビジネスに合わせたカスタマイズされた専門的な規制レポートも提供可能です。食品・化粧品業界での規制に関するお悩みやご質問がある場合は、ぜひrose@chemlinked.comまでお気軽にお問い合わせください。
</t>
    <phoneticPr fontId="16"/>
  </si>
  <si>
    <t>https://jp.chemlinked.com/news/niyusu/Nyujirando-noyaku-kagobutsu-no-saidai-zanryu-kijun-o-kaitei</t>
    <phoneticPr fontId="16"/>
  </si>
  <si>
    <t>【残留農薬】半発酵茶からカルバリル検出</t>
    <phoneticPr fontId="16"/>
  </si>
  <si>
    <t xml:space="preserve">台湾から輸入された半発酵茶から、人の健康を損なうおそれのない量として定める量を超えてカルバリルが検出されました。
カルバリルは、カルバメート系殺虫剤であり、神経系のアセチルコリンエステラーゼ活性を阻害することで殺虫効果を発現します。
また、植物成長作用があるため、りんご等の摘果剤としても利用されています。
食環境衛生研究所では残留農薬検査をおこなっております。
</t>
    <phoneticPr fontId="16"/>
  </si>
  <si>
    <t>https://www.shokukanken.com/post-13756/</t>
    <phoneticPr fontId="16"/>
  </si>
  <si>
    <t>養殖マダイを“三重県産”と偽って出荷 実は和歌山・愛媛産の切り身 沖合のいけすまで行くのが“不便だった”！？</t>
    <phoneticPr fontId="16"/>
  </si>
  <si>
    <t xml:space="preserve">他県産の養殖マダイを「三重県産」と偽って出荷していた三重漁連に、農林水産省が表示の是正や再発防止を指示しました。農林水産省によりますと、尾鷲市にある三重漁連の牟婁（むろ）事業所では、2020年7月からことし3月ごろまでの間、「和歌山県産」や「愛媛県産」の養殖マダイの切り身を、「三重県産」と偽ってスーパーなどに販売していました。
牟婁事業所では沖合のいけすでマダイを養殖していますが、出荷の担当者は注文が入った際に沖合まで取りに行くと往復で1時間半ほどかかり、不便だったため、近くの岸壁のいけすに一時的に入れていた他県産の養殖マダイを「三重県産」として出荷していたということです。
販売された期間や量は書類が適切に保存されておらず、正確に分かっていません。農林水産省は28日、三重漁連に対して食品表示法に基づき表示の是正や原因の究明、それに再発防止を指示し、年内に報告書の提出を求めました。
</t>
    <phoneticPr fontId="16"/>
  </si>
  <si>
    <t xml:space="preserve">	消費者庁、食品表示を国際整合化へ 見直し審議を継続 - 日本食糧新聞電子版 </t>
    <phoneticPr fontId="16"/>
  </si>
  <si>
    <r>
      <t>消費者庁・食品表示懇談会の第2回会合が24日に開催され、日本の食品表示制度の国際標準（コーデックス規格）との整合化、ならびに個別品目の表示ルールの見直しのあり方に関する議論が進められた。食品表示懇談会は今年10月、今後の食品表示制度のあり方を見直すことを目的に設置された。第2回会合の議論を踏まえて、年明け1月に第3回会合を開催し、年度内には制度見直しに向けた方向性の大枠が示される見通しだ。
　日本の食品表示制度は消費者ニーズなどを反映して改正が重ねら・・・・</t>
    </r>
    <r>
      <rPr>
        <b/>
        <sz val="14"/>
        <color rgb="FFFF0000"/>
        <rFont val="游ゴシック"/>
        <family val="3"/>
        <charset val="128"/>
      </rPr>
      <t>詳細は日本食糧新聞　2023.11.29 12683号 01面を</t>
    </r>
    <rPh sb="231" eb="233">
      <t>ショウサイ</t>
    </rPh>
    <rPh sb="234" eb="238">
      <t>ニホンショクリョウ</t>
    </rPh>
    <rPh sb="238" eb="240">
      <t>シンブン</t>
    </rPh>
    <phoneticPr fontId="16"/>
  </si>
  <si>
    <t>生鮮食品の機能性表示食品に関する一般消費者アンケートの結果を論文にて発表</t>
    <phoneticPr fontId="16"/>
  </si>
  <si>
    <t>株式会社オルトメディコ (東京都文京区 代表取締役 社長 山本和雄) は、地域の農畜水産物の新たな付加価値の創出を支援するためのプロジェクト (日本の農業元気化プロジェクト) の一環として、生鮮食品の機能性表示食品に関する一般消費者アンケートの結果を論文にて発表しました。
【生鮮食品の機能性表示食品の認知度を調べたインターネット調査】
2023年5月10日～2023年6月20日にかけて、株式会社オルトメディコが運営するモニター募集サイト「Goトーロク」を利用し、生鮮食品を中心とした機能性表示食品の認知度およびニーズの調査に関するアンケートを実施し、アンケートの結果を論文として公表しました。1007名の方に回答いただき、その結果、機能性表示食品に対する認知度は8割程度まであったものの、生鮮食品の機能性表示食品を店頭で見たことがある人・購入したことがある人は現状少ないことが明らかとなり、生鮮食品の機能性表示食品の市場拡大には、消費者の不安や疑問を解消するための適切なプロモーションが必要であること考えられました。生鮮食品での届出を考えられている方にとって重要な知見を与えられるものとなっておりますので、是非ご一読ください。以下のURLから論文の詳細をご覧いただけます。
《タイトル》 日本における生鮮食品の機能性表示食品の認知度と利用のギャップ: 消費者の嗜好と安全性の懸念に関する詳細なインターネット調査
《著者》 鈴木直子1), 野田和彦1), 村上沙織1), 波多野絵梨1), 中村駿一1), 髙橋徳行1), 平田夕夏1), 馬場亜沙美1), 山本和雄1)
1) 株式会社オルトメディコ
《書誌情報》 New Food Industry 2023; 65 (12): 681-691　　https://www.orthomedico.jp/pdf/paper/nfi_65_681-691.pdf</t>
    <phoneticPr fontId="16"/>
  </si>
  <si>
    <t>消費者庁、食品表示を国際整合化へ　見直し審議を継続</t>
    <phoneticPr fontId="16"/>
  </si>
  <si>
    <r>
      <t>消費者庁・食品表示懇談会の第2回会合が24日に開催され、日本の食品表示制度の国際標準（コーデックス規格）との整合化、ならびに個別品目の表示ルールの見直しのあり方に関する議論が進められた。食品表示懇談会は今年10月、今後の食品表示制度のあり方を見直すことを目的に設置された。第2回会合の議論を踏まえて、年明け1月に第3回会合を開催し、年度内には制度見直しに向けた方向性の大枠が示される見通しだ。
　日本の食品表示制度は消費者ニーズなどを反映して改正が重ねら</t>
    </r>
    <r>
      <rPr>
        <b/>
        <sz val="14"/>
        <color rgb="FFFF0000"/>
        <rFont val="游ゴシック"/>
        <family val="3"/>
        <charset val="128"/>
      </rPr>
      <t>・・・詳細は日本食糧新聞　2023.11.29 12683号 01面を
　★食品表示懇談会　https://www.caa.go.jp/policies/policy/food_labeling/meeting_materials/assets/food_labeling_cms201_231013_02.pdf</t>
    </r>
    <rPh sb="265" eb="267">
      <t>ショクヒン</t>
    </rPh>
    <rPh sb="267" eb="269">
      <t>ヒョウジ</t>
    </rPh>
    <rPh sb="269" eb="272">
      <t>コンダンカイ</t>
    </rPh>
    <phoneticPr fontId="16"/>
  </si>
  <si>
    <t xml:space="preserve">茨城 大子町の果樹園でりんご試食の１２人が食中毒 - NHKニュース </t>
    <phoneticPr fontId="16"/>
  </si>
  <si>
    <t xml:space="preserve">NHKニュース </t>
    <phoneticPr fontId="16"/>
  </si>
  <si>
    <t>茨城県は大子町の果樹園で試食用のりんごを食べた観光客１２人が下痢や腹痛などの症状を訴え、３人が入院していると発表しました。
県によりますと、今月５日、大子町の果樹園、「豊田りんご園」で試食用のりんごを食べた観光客４７人のうち、６歳から８０代の１２人が下痢や腹痛などの症状を訴えました。このうち３人が入院していて、６歳の男の子は集中治療室で人工透析を受け人工呼吸器をつけていて、７０代の女性も集中治療室にいるということです。保健所が調べたところ、患者は、園の従業員がりんごを１６等分できる専用カッターで切り分けたものを食べたとみられ、検査の結果、患者や従業員の便から腸管出血性大腸菌Ｏ１５７が検出されたということです。
豊田りんご園では今月１６日から試食としてのりんごの提供を取りやめたということです。県はりんごを提供する過程が原因の食中毒と断定し、保健所を通じ、県内の観光果樹園に使用する器具の衛生管理や調理の前に手を洗うことなど注意を呼びかけています。</t>
    <phoneticPr fontId="16"/>
  </si>
  <si>
    <t>茨城県</t>
    <rPh sb="0" eb="3">
      <t>イバラキケン</t>
    </rPh>
    <phoneticPr fontId="16"/>
  </si>
  <si>
    <t>https://www3.nhk.or.jp/lnews/mito/20231130/1070022869.html</t>
    <phoneticPr fontId="16"/>
  </si>
  <si>
    <t xml:space="preserve">よみうりランドで62人が食中毒 「ウエルシュ菌」原因か…100度加熱でも死滅せず </t>
    <phoneticPr fontId="16"/>
  </si>
  <si>
    <t>　よみうりランドで行われた今月19日のイベント会場で、集団食中毒が発生していたことが分かりました。川崎市などによりますと、体調不良を訴えたのは62人で、イベントのキッチンカーで提供されていた「ハラミボックス」と「チキンボックス」を食べたということです。食中毒は、「ウエルシュ菌」によるものとみられています。
　東京都保健医療局などによりますと、ウエルシュ菌は食品の中心部など酸素に触れない状態を好み、100℃で1時間加熱しても死滅せずに生き残るということです。今回の食中毒について、食品管理の専門家は次のように指摘しました。
　HACCP/SQFプラクティショナー　三海泰良さん：「考えられる原因は肉の加熱不足か、食材を長時間常温で保存。火の近くで菌が増殖しやすい温度（12〜50℃）で長時間置いていた可能性があります」</t>
    <phoneticPr fontId="16"/>
  </si>
  <si>
    <t>https://news.tv-asahi.co.jp/news_society/articles/000326257.html</t>
    <phoneticPr fontId="16"/>
  </si>
  <si>
    <t>テレ朝</t>
    <rPh sb="2" eb="3">
      <t>アサ</t>
    </rPh>
    <phoneticPr fontId="16"/>
  </si>
  <si>
    <t>東京都</t>
    <rPh sb="0" eb="3">
      <t>トウキョウト</t>
    </rPh>
    <phoneticPr fontId="16"/>
  </si>
  <si>
    <t>食中毒を発生させた施設の行政処分を行いました</t>
    <phoneticPr fontId="16"/>
  </si>
  <si>
    <t>埼玉県</t>
    <rPh sb="0" eb="3">
      <t>サイタマケン</t>
    </rPh>
    <phoneticPr fontId="16"/>
  </si>
  <si>
    <t>https://www.pref.saitama.lg.jp/a0708/news/page/news2023113001.html</t>
    <phoneticPr fontId="16"/>
  </si>
  <si>
    <t xml:space="preserve">食品衛生法第6条違反
熊谷保健所では営業者に対して、食中毒の再発防止を目的に、営業停止期間中、調理従事者への衛生教育等を行う。
患者の発生状況等
(ア)    喫食者    4名 
(イ)    患者    1名 （ 男性  30歳代 ）
(ウ)    喫食日時    令和5年11月26日（日曜日）19時頃
(エ)    初発日時    令和5年11月28日（火曜日）5時
(オ)    主な症状    胃痛
(カ)    喫食メニュー    寿司（キンメダイ、アジ等）、カキフライ、海老の天ぷら等
イ    上記飲食店を食中毒の原因施設と断定した理由
(ア)    患者から摘出された虫体が、アニサキスと鑑定されたこと。
(イ)    原因と考えられる鮮魚介類の喫食が当該施設に限られること。
(ウ)    患者を診察した医師から、食中毒患者等届出票が提出されたこと。  </t>
    <phoneticPr fontId="16"/>
  </si>
  <si>
    <t>埼玉県公表</t>
    <rPh sb="0" eb="3">
      <t>サイタマケン</t>
    </rPh>
    <rPh sb="3" eb="5">
      <t>コウヒョウ</t>
    </rPh>
    <phoneticPr fontId="16"/>
  </si>
  <si>
    <t>仁川国際空港到着便、222便中49便から食中毒菌を検出</t>
    <phoneticPr fontId="16"/>
  </si>
  <si>
    <t>韓国の玄関口・仁川国際空港に到着した国際線航空機から、4機に1機の割合で病原性大腸菌やビブリオ菌、サルモネラ菌など食中毒を誘発する菌が検出されていたことが明らかになった。新型コロナのパンデミックで中断していた航空機の衛生点検を3年ぶりに再開したところ、こうした結果が出てきた。海外旅行客が急増している状況の中、徹底した防疫措置が取られるべきだという指摘が出ている。
　疾病管理庁（疾病庁）が今年7月31日から11月14日まで、国内主要国際空港5カ所に到着した国際線航空機493便を対象にコレラおよび腸内細菌10種の検査を行った結果、58便（11.8％）で病原菌が検出されたという。同庁が27日に発表した。病原菌の検出率は、韓国の航空会社の航空機が9.9％（294便中29便）、外国の航空会社が14.6％（199便中29便）だった。
　今回の検査は、航空機が空港に到着して乗客が降りた直後、疾病庁の検疫官らが機内の化粧室の手洗いや便器から検体を採取するという方式で行われた。検査の結果、腸管毒素原性大腸菌（39件）、腸管病原性大腸菌（32件）、腸炎ビブリオ・サルモネラ菌（各4件）、赤痢菌（2件）、腸管出血性大腸菌（1件）、合わせて82件の病原菌検出例があった。
　これらの病原菌は、患者の大便を通して排出され、菌に汚染された食べ物や水を摂取すると感染する。感染後1週間から4週間にわたって頭痛や悪寒、発熱、腹痛、便秘あるいは下痢などの症状が現れる。免疫力が弱い子どもや高齢者、妊産婦の場合、腹膜炎など重い合併症に至ることもあり得るので、格別な注意が必要だ。疾病庁の関係者は「トイレに行った後は、流水とせっけんを利用して30秒以上手を洗うべき」と勧告した。空港別では、仁川国際空港に到着した航空機からの病原菌検出率が最も高く、222便中49便（22.1％）から病原菌が出てきた。大邱・金海空港ではそれぞれ3.7％、3.3％だった。済州・務安空港では航空機から病原菌は検出されなかった。仁川空港については、病原性大腸菌の検査項目を1種から4種に増やして検査を行ったので検出率が高くなった－という分析もあるが、1％を下回っていたコロナ以前の検出率を考慮すると、管理が甘くなっているとの指摘がある。　疾病庁は、新型コロナ問題で航空機の運航便が最大95％も激減したことを受け、2020年から今年7月30日まで、航空機への搭乗検疫を一時的に中断していた。その後、段階的な日常の回復に伴って航空便が増加してきたため、7月31日から航空機内検疫を再開した。今回の検査は、韓国の航空会社の航空機と、食中毒のリスク国（フィリピン・インド・エチオピアなど）から到着した航空機を対象に実施された。
　疾病庁は、病原菌が検出された航空機を運航している航空会社に検査結果を通知し、航空機の消毒を求めた。同庁関係者は「来年からは対象の航空便と対象国を増やし、化粧室の手洗いおよび便器だけでなく、乗客の座席シートや通路の床、座席上の棚などにも調査対象を拡大する計画」と語った。一方、疾病庁は、米国や英国などで「航空機内でトコジラミにかまれた」という訴えが相次ぎ、トコジラミ流入に対する国民的懸念が高まっていることから、航空機や船舶、貨物を対象としてトコジラミの検査を実施する予定だ。</t>
    <phoneticPr fontId="16"/>
  </si>
  <si>
    <t>https://news.yahoo.co.jp/articles/d28a18a555cac1cc397f3d82704148fe7b03d271</t>
    <phoneticPr fontId="16"/>
  </si>
  <si>
    <t>韓国</t>
    <rPh sb="0" eb="2">
      <t>カンコク</t>
    </rPh>
    <phoneticPr fontId="16"/>
  </si>
  <si>
    <t>朝鮮日報</t>
    <phoneticPr fontId="16"/>
  </si>
  <si>
    <t>キッチンカー食品「食中毒」と断定　俳優イベントの委員会「生産能力を超えた要求をしてないか」指導受け謝罪</t>
    <phoneticPr fontId="16"/>
  </si>
  <si>
    <t>発表資料で同委員会は、「本日、管轄保健所より本事象は食中毒と断定され、営業者は再発防止に関する指導を受けました」と報告。加えてこれまでの経緯と現在の状況なども伝えた。
　資料では改めて概要について、11月19日にイベント会場内キッチンカー「NAOKI’S」で提供した『あくたーずりーぐコラボ ハートとスターのハラミボックス』または『あくたーずりーぐコラボ ハートとスターのチキンボックス』を食べた購入者が体調不良を起したことについて、「該当食品がウエルシュ菌による食中毒を発生させたものと断定されました」と説明。さらに「お客様のご状況」として、管轄保健所の発表としたうえで、「現時点で42名のお客様が、本事象が原因で体調不良を起こされていたことが判明しております。また、管轄保健所からお客様は快方に向かっていると伺っており、入院または重症化しているお客様の情報はございません」と報告した。
　さらに「イベント企画における再発防止策について」と題し、管轄保健所から「公表の内容については、慎重に対応すべきである」ことと、「商品を提供する上でキッチンカーの生産能力を超えた要求をしてないか店舗との擦り合わせを綿密に行うこと」と指導を受けたことも報告。同委員会としては、提供可能な食数などをヒアリングしたうえで準備したというが、「今後イベントにおける飲食の提供がある場合は指導内容および衛生管理を徹底し、万全を期して運営してまいります」と改めた。体調不良を起こした人への対応については、詳細に関してメールまたは公式ホームページにて案内するとしている。
　最後に同委員会は「体調不良を起こされたお客様におかれましては、本事象の原因究明のための調査にご協力いただきましたことをお礼申し上げると共に、皆様の1日も早い回復を心よりお祈り申し上げます」と伝え、「この度の事態を厳粛に受け止めて深く反省し、再発防止に全力で取り組み、本事象に対して真摯に対応してまいります」とお詫び。関係各所への謝罪も伝えている。</t>
    <phoneticPr fontId="16"/>
  </si>
  <si>
    <t>https://www.fukuishimbun.co.jp/articles/-/1923515</t>
    <phoneticPr fontId="16"/>
  </si>
  <si>
    <t>福井新聞</t>
    <rPh sb="0" eb="4">
      <t>フクイシンブン</t>
    </rPh>
    <phoneticPr fontId="16"/>
  </si>
  <si>
    <t>報道発表資料　ふぐによる食中毒の発生について（注意喚起）</t>
    <phoneticPr fontId="16"/>
  </si>
  <si>
    <t>令和5年11月24日（金曜日）9時30分頃、大阪市内の医療機関からふぐを食べたことによる食中毒が疑われる患者を診察したとの届出が大阪市保健所にありました。調査したところ、患者は大阪市内に在住している夫婦（以下「当該患者」という。）で、夫が令和5年夏頃に福井県へ釣りに行った際、別の人が釣ったふぐを1匹譲り受け、自宅でさばいて冷凍保存し、11月23日（木曜日・祝日）18時頃に自宅で「ふぐ鍋」として二人で喫食したところ、同日19時40分頃に妻が両手と口の麻痺（まひ）及び嘔吐（おうと）の症状を呈したため、医療機関に救急搬送されました。その後、付き添っていた夫も口と四肢の麻痺を呈し、入院となりました。
　本件については、「当該患者の症状がふぐ毒（テトロドトキシン）による食中毒の症状と一致していること」、「当該患者の血清及び尿からテトロドトキシンが検出されたこと」、「喫食物の残品から中毒症状を引き起こすに相当する量のテトロドトキシンが検出されたこと」、「11月29日（水曜日）の地方独立行政法人大阪健康安全基盤研究所による鑑別の結果、喫食物の残品がマフグであることが判明したこと」、「当該患者を診察した医師からふぐを喫食したことによる食中毒との届出があったこと」などから、ふぐによる食中毒と断定しました。
　ふぐは体内にテトロドトキシンを持っており、これを含む部位（有毒部位）を食べたことを原因とする食中毒が、全国で毎年発生し、死者も出ています。ふぐによる食中毒の約8割以上は、家庭等で発生しており、その原因のほとんどは、釣ったり、もらったりしたふぐを素人調理したことによるものです。ふぐの素人調理は大変危険ですので、絶対に行わないでください。</t>
    <phoneticPr fontId="16"/>
  </si>
  <si>
    <t>https://www.city.osaka.lg.jp/hodoshiryo/kenko/0000612996.html</t>
    <phoneticPr fontId="16"/>
  </si>
  <si>
    <t>大阪市</t>
    <rPh sb="0" eb="3">
      <t>オオサカシ</t>
    </rPh>
    <phoneticPr fontId="16"/>
  </si>
  <si>
    <t>大阪市公表</t>
    <rPh sb="0" eb="3">
      <t>オオサカシ</t>
    </rPh>
    <rPh sb="3" eb="5">
      <t>コウヒョウ</t>
    </rPh>
    <phoneticPr fontId="16"/>
  </si>
  <si>
    <t>由利本荘市の飲食店で食中毒 2日間の営業停止処分に 秋田</t>
    <phoneticPr fontId="16"/>
  </si>
  <si>
    <t>秋田県由利本荘市の飲食店で集団食中毒が発生した。11月4日に由利本荘市の飲食店「鈴基」で食事をした20～50代の女性3人が、下痢や発熱などの症状を訴えた。県生活衛生課によると、同店は今月４日、発症した３人を含む１５人にクマ肉のたたきやサケのフライなどを提供。３人は５～８日に腹痛や下痢、発熱、嘔（おう）吐（と）などの症状を訴え、２人が医療機関を受診して１人が入院した。いずれも快方に向かっている。このうち2人から、カンピロバクターの一種が検出されたことから、店の食事を原因とした集団食中毒と断定された。3人は快方に向かっているという。秋田県は、鈴基を28日と29日の2日間、営業停止処分とした。</t>
    <phoneticPr fontId="16"/>
  </si>
  <si>
    <t>https://www.sakigake.jp/news/article/20231129AK0005/</t>
    <phoneticPr fontId="16"/>
  </si>
  <si>
    <t>秋田魁新聞</t>
    <rPh sb="0" eb="2">
      <t>アキタ</t>
    </rPh>
    <rPh sb="2" eb="5">
      <t>カイシンブン</t>
    </rPh>
    <phoneticPr fontId="16"/>
  </si>
  <si>
    <t>秋田県</t>
    <rPh sb="0" eb="3">
      <t>アキタケン</t>
    </rPh>
    <phoneticPr fontId="16"/>
  </si>
  <si>
    <r>
      <rPr>
        <b/>
        <sz val="20"/>
        <color rgb="FF555555"/>
        <rFont val="ＭＳ ゴシック"/>
        <family val="3"/>
        <charset val="128"/>
      </rPr>
      <t>米　メロンで食中毒</t>
    </r>
    <r>
      <rPr>
        <sz val="20"/>
        <color theme="1"/>
        <rFont val="ＭＳ Ｐゴシック"/>
        <family val="3"/>
        <charset val="128"/>
        <scheme val="minor"/>
      </rPr>
      <t>2</t>
    </r>
    <r>
      <rPr>
        <b/>
        <sz val="20"/>
        <color rgb="FF555555"/>
        <rFont val="ＭＳ ゴシック"/>
        <family val="3"/>
        <charset val="128"/>
      </rPr>
      <t>人死亡</t>
    </r>
    <r>
      <rPr>
        <b/>
        <sz val="20"/>
        <color rgb="FF555555"/>
        <rFont val="Arial"/>
        <family val="2"/>
      </rPr>
      <t> </t>
    </r>
    <r>
      <rPr>
        <b/>
        <sz val="20"/>
        <color rgb="FF555555"/>
        <rFont val="ＭＳ ゴシック"/>
        <family val="3"/>
        <charset val="128"/>
      </rPr>
      <t>サルモネラ菌を検出</t>
    </r>
    <rPh sb="0" eb="1">
      <t>ベイ</t>
    </rPh>
    <rPh sb="6" eb="9">
      <t>ショクチュウドク</t>
    </rPh>
    <rPh sb="10" eb="13">
      <t>フタリシボウ</t>
    </rPh>
    <rPh sb="19" eb="20">
      <t>キン</t>
    </rPh>
    <rPh sb="21" eb="23">
      <t>ケンシュツ</t>
    </rPh>
    <phoneticPr fontId="170"/>
  </si>
  <si>
    <t>アメリカでは31の州でカンタロープと呼ばれるメロンを食べた人が相次いで食中毒になり、2人が死亡しました。当局はサルモネラ菌が付着していると判断し、購入した人に注意を呼び掛けています。
FDA（アメリカ食品医薬品局）は22日、メキシコ産のカンタロープと呼よばれるメロンを食たべた人から下痢や嘔吐（おうと）など食中毒の症状が相次で見かったと発表しました。これまでに全米の31州で99人が不調を訴ったえていて、ミネソタ州では2人が死亡しました。また、45人が入院しているということです。　このメロンからサルモネラ菌が検出されていて、当局はメロンが販売されたスーパーや、貼れていたシールなどの情報を公開いし、メロンを食べないよう注意を呼び掛けています。</t>
    <phoneticPr fontId="16"/>
  </si>
  <si>
    <t>Easy Japanese</t>
    <phoneticPr fontId="16"/>
  </si>
  <si>
    <t>米国</t>
    <rPh sb="0" eb="2">
      <t>ベイコク</t>
    </rPh>
    <phoneticPr fontId="16"/>
  </si>
  <si>
    <t>https://easyjapanese.net/detail/c10c24a6ed43165db916499fa9923bd7?hl=en-US</t>
    <phoneticPr fontId="16"/>
  </si>
  <si>
    <t>フグの肝臓を刺身で食べた女性が緊急搬送　飲食店は5日間営業停止</t>
    <phoneticPr fontId="16"/>
  </si>
  <si>
    <t>サンテレビ</t>
    <phoneticPr fontId="16"/>
  </si>
  <si>
    <t>11月25日神戸市西区の飲食店でフグの肝臓を食べた女性が、嘔吐や手のしびれなどの症状を訴え、緊急搬送されました。 これを受け神戸市保健所は27日、食中毒と断定し、店に5日間の営業停止を命じました。営業停止を命じられたのは、神戸市西区の飲食店「舞子や」で、期間は、11月27日から12月1日までの5日間です。神戸市によりますと店は11月25日、来店した5人組の常連グループに通常のメニューにはないトラフグの肝臓の刺身を提供し、40代の女性が刺身を食べた2時間後に嘔吐や手のしびれなどの症状を訴え、緊急搬送されたということです。市の調査によりますと病因物質は、ふぐ毒（テトロドトキシン）でした。 女性はすでに回復しているているということです。神戸市保健所長は当該の店で提供されたトラフグの肝臓を原因とする食中毒と断定し、店に5日間の営業停止を命じました。</t>
    <phoneticPr fontId="16"/>
  </si>
  <si>
    <t>https://sun-tv.co.jp/suntvnews/news/2023/11/28/73950/</t>
    <phoneticPr fontId="16"/>
  </si>
  <si>
    <t>神戸市</t>
    <rPh sb="0" eb="3">
      <t>コウベシ</t>
    </rPh>
    <phoneticPr fontId="16"/>
  </si>
  <si>
    <t>「死亡誘発」メキシコ産メロン、韓国食品医薬品安全処「輸入されたことはない」</t>
    <phoneticPr fontId="16"/>
  </si>
  <si>
    <t>米国とカナダでメキシコ産カンタロープメロンを食べて３人の死亡者が発生した中、食品医薬品安全処が韓国には該当メロンが輸入されていないと明らかにした。
食品医薬品安全処のチャン・ミンス報道官は２７日、オンライン定例ブリーフィングで「メキシコ産メロンは最近３年間、輸入の実績がない」とし「国内には米国、日本、ニュージーランド産メロンだけが入っている」と述べた。植物防疫法に基づき、メキシコ産メロンが国内に輸入されたことは一度もないというのが食品医薬品安全処の説明だ。 
２５日（現地時間）、米国疾病管理予防センター（ＣＤＣ）はメキシコ産カンタロープメロンの一部から食中毒を起こすバクテリアであるサルモネラ菌が検出されたと発表した。このメロンを食べた後、米ミネソタ州で２人が死亡し、３２州で９９人が食中毒の症状を見せ、このうち入院事例は４５件に達することが分かった。カナダ公衆衛生庁（ＰＨＡＣ）によると、ブリティッシュコロンビア、オンタリオ、ケベックなどを含む５州で２４日までに６３件の感染事例が報告された。このうち１７人が病院に入院し、１人が死亡した。サルモネラ菌に感染すると、発熱、下痢や腹痛、胃けいれんなどの症状が現れる。元気な大人は通常４～７日後に回復するが、乳幼児やお年寄り、免疫力の低い患者などは治療や入院が必要になる水準に悪化する可能性がある。
ＣＤＣは、該当果物流通会社が全国的なリコールを進めているとし、問題になったメロンのブランドリストを公開した。リコールの対象となるメロンには「マリチタ」（Ｍａｌｉｃｈｉｔａ）または「ルディ」（Ｒｕｄｙ）と書かれたシールが貼られており、これには小さな文字で「メキシコ産」（Ｐｒｏｄｕｃｔ　ｏｆ　Ｍｅｘｉｃｏ）と書かれている。</t>
    <phoneticPr fontId="16"/>
  </si>
  <si>
    <t>https://japanese.joins.com/JArticle/311971</t>
    <phoneticPr fontId="16"/>
  </si>
  <si>
    <t>中央日報</t>
    <rPh sb="0" eb="2">
      <t>チュウオウ</t>
    </rPh>
    <rPh sb="2" eb="4">
      <t>ニッポウ</t>
    </rPh>
    <phoneticPr fontId="16"/>
  </si>
  <si>
    <t>焼き肉店で食中毒 男性2人、入院はせず快方に 鳥取県琴浦町</t>
    <phoneticPr fontId="16"/>
  </si>
  <si>
    <t>鳥取県</t>
    <rPh sb="0" eb="3">
      <t>トットリケン</t>
    </rPh>
    <phoneticPr fontId="16"/>
  </si>
  <si>
    <t>倉吉保健所は25日、鳥取県琴浦町の焼き肉店で食事をした20代と50代の男性計2人が、腹痛や下痢などの症状を訴えたと発表した。保健所はカンピロバクター菌による食中毒と断定し、同店を25日から5日間の営業停止処分にした。2人とも入院はしておらず、快方に向かっている。　保健所によると男性2人は17日午後、7人のグループで来店し、カルビやタン、ハラミなどを食べ、19日から20日にかけて発症した。</t>
    <phoneticPr fontId="16"/>
  </si>
  <si>
    <t>山陰中央新聞</t>
    <rPh sb="0" eb="2">
      <t>サンイン</t>
    </rPh>
    <rPh sb="2" eb="6">
      <t>チュウオウシンブン</t>
    </rPh>
    <phoneticPr fontId="16"/>
  </si>
  <si>
    <t>https://www.msn.com/ja-jp/news/opinion/%E7%84%BC%E3%81%8D%E8%82%89%E5%BA%97%E3%81%A7%E9%A3%9F%E4%B8%AD%E6%AF%92-%E7%94%B7%E6%80%A72%E4%BA%BA%E3%80%81%E5%85%A5%E9%99%A2%E3%81%AF%E3%81%9B%E3%81%9A%E5%BF%AB%E6%96%B9%E3%81%AB-%E9%B3%A5%E5%8F%96%E7%9C%8C%E7%90%B4%E6%B5%A6%E7%94%BA/ar-AA1kvLNc</t>
    <phoneticPr fontId="16"/>
  </si>
  <si>
    <t>https://www.jetro.go.jp/biznews/2023/11/c18dd7e4f4b481ee.html</t>
    <phoneticPr fontId="86"/>
  </si>
  <si>
    <t>https://www.jetro.go.jp/biznews/2023/11/996e1152dbd526e1.html</t>
    <phoneticPr fontId="86"/>
  </si>
  <si>
    <t>タイの農林水産物・食品輸出支援プラットフォームは11月17日、日本からの輸入農林水産品・食品の模倣品対策のため「相談事業（コンサルティング事業）」と「疑義情報提供」を受け付ける相談窓口を設置した。現在8カ国・地域に設置されている農林水産物・輸出支援プラットフォームの中で、模倣品の相談窓口が設置されるのはタイが初めてで、日本の農林水産省は同日付でプレスリリース外部サイトへ、新しいウィンドウで開きますを行った。
　日本の農林水産物・食品はタイでも高く評価されている一方で、模倣品と疑われる商品の流通が複数確認されている。これにより、ジャパンブランドが毀損され、潜在的な輸出の機会を逸している可能性がある。
　このため、タイの農林水産物・食品輸出支援プラットフォームでは、ジェトロ・バンコク事務所内の知的財産担当や農林水産省などと連携し、本相談窓口を通じて、（1）日本における権利者やブランドの使用者などに対して、弁護士・弁理士によるコンサルティングを実施するほか、（2）模倣品などに関する疑義情報を受け付ける。さらに、今後、タイ国内での模倣品に関する対策マニュアルの掲載を検討している。
　農林水産省は、日本の農林水産物・食品の海外での模倣品がジャパンブランドの毀損や輸出促進の阻害要因となることから、関係省庁、輸出支援プラットフォームと連携して、模倣品対策に取り組む枠組みを新たに設けることとしている。タイにおける本相談窓口の設置は第1号の取り組みで、農林水産省は今後、同様の窓口設置を他国の輸出支援プラットフォームにも拡大予定としている。</t>
    <phoneticPr fontId="86"/>
  </si>
  <si>
    <t>https://www.sojitz.com/jp/news/2023/11/20231122.php</t>
    <phoneticPr fontId="86"/>
  </si>
  <si>
    <t>双日株式会社（以下「双日」）は、双日アジア会社および双日ベトナム会社と共同で、ベトナムの業務用食品卸で最大手の DaiTanVietダイタンビエット Jointジョイント Stockストック Companyカンパニー （以下「NEW VIET DAIRY」）の全株式を取得しました。
　NEW VIET DAIRYは、業務用食品とフードサービス事業、乳原料の3領域で事業を展開する輸入卸業事業者で、2022年の売上高は約370億円です。ベトナムの食品輸入事業者として唯一、セキュリティ管理と法令遵守の体制が整備された事業者として、税関からAEO(Authorized Economic Operator)制度（※1）の承認・認定を受けており、迅速な通関手続が可能です。
　ベトナムの外食市場はデリバリーと店内飲ベトナムの乳製品市場は、中間所得層の増加に伴い、今後数年で約84億ドル規模に拡大し、年平均成長率は8％超（※2）となることが見込まれています。NEW VIET DAIRYは、ニュージーランドの乳業最大手のフォンテラから乳原料をベトナムに輸入し、粉ミルクなどを製造する乳製品メーカーに供給しています。短納期や小ロットの受注など顧客ニーズに即した対応にも定評があり、売上高ベースでシェア約4割を占め、業界トップです。（※3）　ベトナムは双日にとって重要市場の一つであり、近年、経済成長による生活者の購買力向上にともない、スーパーマーケットやコンビニエンスストアといった近代的な小売業態が急速に発展していることから、製造・物流・小売のバリューチェーン構築を進めています。NEW VIET DAIRYの買収により、双日は、連結子会社で小売店向け消費財卸大手のHuongフン Thuyトゥイ Manufactureマニュファクチャー Serviceサービス Tradingトレーディング Corporationコーポレーションとともに、個人経営の小売店や量販店から、中高級ホテルや飲食店までを網羅する総合食品卸を形成し、両社の顧客網を生かした販路拡大を図ります。また、MFベトナム（※4）が取り扱う水産加工品をNEW VIET DAIRYの販売網を通じて販促するなど、双日は、グループ各事業との相乗効果により、バリューチェーンを強化していきます。食の両面において需要が急増していることから、成長が期待される領域です。NEW VIET DAIRY の業務用食品事業およびフードサービス事業では、国内外のサプライヤー約100社の約2,000品目を取り扱い、約6,000の中高級クラスのホテルや飲食店を顧客としています。とくに食生活の多様化により需要が増加している輸入牛肉やチーズなどの取扱量はトップクラスです。取扱商品の多くは自社工場で加工・製造され、Bottega Zelachiブランドとして全国に流通しており、今後も販売を強化する予定です。フードサービス事業では、顧客に対し、取扱商品を活用したレシピ開発をはじめとするコンサルテーションサービスを提供しています。
　</t>
    <phoneticPr fontId="86"/>
  </si>
  <si>
    <t>https://article.auone.jp/detail/1/3/6/7_6_r_20231127_1701068803192821</t>
    <phoneticPr fontId="86"/>
  </si>
  <si>
    <t>中国が新興国グループ「BRICS」から輸入した農産物および食品の総額が、2022年は前年比15.3％増の726億5000万ドル（約10兆9238億円）に達したことがわかった。これは中国が同年に輸入した農産物および食品の総額の30.8％に相当し、国別ではブラジルが第1位だった。
このデータは11月7日、中国の国有食料大手の中糧集団と食品業界団体である中国食品土畜進出口商会が共同で発表した『中国のBRICSからの農産物および食品輸入に関する報告』のなかで明らかにされた。
BRICSはブラジル、ロシア、インド、中国、南アフリカの5カ国の頭文字に由来する造語で、中国語では「金磚国家（金のレンガ諸国）」と呼ばれている。2023年8月に南アフリカで開催されたBRICS首脳会議では、新たにサウジアラビア、エジプト、アラブ首長国連邦、アルゼンチン、イラン、エチオピアの6カ国がグループに加わり、全11カ国で構成される経済協力の枠組みとなった。
食料の総輸入額は3％増加
14億超の人口を抱える中国は、世界最大の食料輸入国だ。2022年の輸入総額は1396億ドル（約20兆9900億円）に上り、前年比3.1％増加した。
前述の報告書によれば、BRICS構成国の多くは農業大国であり、各国が得意とする農産物に特色があるため、相互補完性が強いという。2013年から2022年までの10年間に、中国がBRICSからの輸入した農産物および食品の総額は倍増し、年平均の成長率は9％だった。
国別に見ると、中国の輸入額が最も大きいのはブラジルで、BRICSからの総輸入額の72.18％を占めた。2位はアルゼンチンの10.63％、3位はロシアの8.41％となっており、上位3カ国でBRICS全体の9割を超える。</t>
    <phoneticPr fontId="86"/>
  </si>
  <si>
    <t>https://nichigopress.jp/news-item/86447/</t>
    <phoneticPr fontId="86"/>
  </si>
  <si>
    <t>　　オーストラリアのレストランやカフェなどで来年から、簡易的な魚介類の原産地表示が義務付けられることが決まった。鮮魚店やスーパーなど小売店については、すでに2018年から義務化していたが、飲食店にも導入する。連邦・各州の担当大臣が25日までに合意した。
　新しい制度の下では、店が提供するシーフードがオーストラリア産の場合は「A」（Australian）、輸入品の場合は「I」（Import）、国産と輸入品が混入している場合は「M」（mixed origin）と頭文字を取ったイニシャルで表示しなければならない。　ルールは、客が着席して食べるレストランだけではなく、テイクアウト店にも適用される。日本食レストランや、持ち帰り専用の「スシ・ロール」（巻き寿司）店の経営者などは、注意が必要だ。
　原産地表示を所管する連邦産業・科学・資源省は、影響を受ける接客産業の経営者や従事者に対して、2024年にルールの詳細を発表する。移行期間も設けて柔軟に対応するとしている。
■ソース
Country of origin labelling for seafood is coming to hospitality（Department of Industry, Science and Resources）</t>
    <phoneticPr fontId="86"/>
  </si>
  <si>
    <t>https://gunosy.com/articles/evTFr</t>
    <phoneticPr fontId="86"/>
  </si>
  <si>
    <t>フライドチキンチェーン「キョチョン」を運営する、キョチョンF&amp;Bは10月末から11月中旬まで、全国の加盟店主を対象に「チキンロボット」の導入に関する説明会を、5回にわたり開催した。「チキンロボット」は、フライドチキンを入れるバスケット6つを同時に扱い、1時間あたり最大24個のフライドチキンを揚げることができる。
給食業者のサムスンウェルストーリーはフードテック企業のロボテックと協力して5月、調理ロボットを使った「ウェルリボット」コーナーを、本社の社員食堂に設置した。同業のアワーホームも、12月中に本社内のカフェにコーヒーをいれるロボットを導入する。
韓国外食産業研究院のチョン・ソユン主席研究員は「最低賃金の急上昇による人手不足を解消するため、外食業界にとっては労働力の削減が課題となっている」と述べた。
CJフードビルは2019年12月、ファミリーレストラン「ビップス」ドゥンチョン（登村）店で、韓国初となる麺類調理ロボットを導入した。現在は全国28店舗中27店舗で同ロボットを活用しているほか、ことし8月時点で全店においてサービングロボットを使用している。
同社の関係者は「ロボットの導入により、単純な反復労働はロボットが担当し、店員は顧客管理に集中することでサービスの質向上を図っている」と述べた。</t>
    <phoneticPr fontId="86"/>
  </si>
  <si>
    <t>https://news.nissyoku.co.jp/flash/978220</t>
    <phoneticPr fontId="86"/>
  </si>
  <si>
    <t>日本の伝統的な食材である「ヒジキ」。国内の安定供給を支えてきた韓国のヒジキ生産量の大幅減産によって製品輸入価格が20％高になり、年明けには価格転嫁せざるを得ない状況だという。（金原基道）
※詳細は後日電子版にて掲載いたします。</t>
    <phoneticPr fontId="86"/>
  </si>
  <si>
    <t>https://www.chosunonline.com/m/svc/article.html?contid=2023112880010</t>
    <phoneticPr fontId="86"/>
  </si>
  <si>
    <t>韓国の玄関口・仁川国際空港に到着した国際線航空機から、4機に1機の割合で病原性大腸菌やビブリオ菌、サルモネラ菌など食中毒を誘発する菌が検出されていたことが明らかになった。新型コロナのパンデミックで中断していた航空機の衛生点検を3年ぶりに再開したところ、こうした結果が出てきた。海外旅行客が急増している状況の中、徹底した防疫措置が取られるべきだという指摘が出ている。　疾病管理庁（疾病庁）が今年7月31日から11月14日まで、国内主要国際空港5カ所に到着した国際線航空機493便を対象にコレラおよび腸内細菌10種の検査を行った結果、58便（11.8％）で病原菌が検出されたという。同庁が27日に発表した。病原菌の検出率は、韓国の航空会社の航空機が9.9％（294便中29便）、外国の航空会社が14.6％（199便中29便）だった。今回の検査は、航空機が空港に到着して乗客が降りた直後、疾病庁の検疫官らが機内の化粧室の手洗いや便器から検体を採取するという方式で行われた。検査の結果、腸管毒素原性大腸菌（39件）、腸管病原性大腸菌（32件）、腸炎ビブリオ・サルモネラ菌（各4件）、赤痢菌（2件）、腸管出血性大腸菌（1件）、合わせて82件の病原菌検出例があった。
　これらの病原菌は、患者の大便を通して排出され、菌に汚染された食べ物や水を摂取すると感染する。感染後1週間から4週間にわたって頭痛や悪寒、発熱、腹痛、便秘あるいは下痢などの症状が現れる。免疫力が弱い子どもや高齢者、妊産婦の場合、腹膜炎など重い合併症に至ることもあり得るので、格別な注意が必要だ。疾病庁の関係者は「トイレに行った後は、流水とせっけんを利用して30秒以上手を洗うべき」と勧告した。空港別では、仁川国際空港に到着した航空機からの病原菌検出率が最も高く、222便中49便（22.1％）から病原菌が出てきた。大邱・金海空港ではそれぞれ3.7％、3.3％だった。済州・務安空港では航空機から病原菌は検出されなかった。仁川空港については、病原性大腸菌の検査項目を1種から4種に増やして検査を行ったので検出率が高くなった－という分析もあるが、1％を下回っていたコロナ以前の検出率を考慮すると、管理が甘くなっているとの指摘がある。疾病庁は、新型コロナ問題で航空機の運航便が最大95％も激減したことを受け、2020年から今年7月30日まで、航空機への搭乗検疫を一時的に中断していた。その後、段階的な日常の回復に伴って航空便が増加してきたため、7月31日から航空機内検疫を再開した。今回の検査は、韓国の航空会社の航空機と、食中毒のリスク国（フィリピン・インド・エチオピアなど）から到着した航空機を対象に実施された。疾病庁は、病原菌が検出された航空機を運航している航空会社に検査結果を通知し、航空機の消毒を求めた。同庁関係者は「来年からは対象の航空便と対象国を増やし、化粧室の手洗いおよび便器だけでなく、乗客の座席シートや通路の床、座席上の棚などにも調査対象を拡大する計画」と語った。一方、疾病庁は、米国や英国などで「航空機内でトコジラミにかまれた」という訴えが相次ぎ、トコジラミ流入に対する国民的懸念が高まっていることから、航空機や船舶、貨物を対象としてトコジラミの検査を実施する予定だ。</t>
    <phoneticPr fontId="86"/>
  </si>
  <si>
    <t>https://prtimes.jp/main/html/rd/p/000000028.000035460.html</t>
    <phoneticPr fontId="86"/>
  </si>
  <si>
    <t>https://www.dailysunny.com/2023/11/28/nynews231128/</t>
    <phoneticPr fontId="86"/>
  </si>
  <si>
    <t xml:space="preserve">Kura Master運営委員会（本部：フランス・パリ、代表・宮川圭一郎）は、第8回目となる本年度のKura Masterコンクールについて、公式ホームページ https://kuramaster.com/ja/
にてエントリー要項を発表致しました。日本酒コンクールは、今年新設される大吟醸部門を含めた全6部門、本格焼酎・泡盛コンクールは全8部門で審査を行います。なお、昨年に引き続き梅酒コンクールも開催致します。
また、例年、審査員からの期待が集まる特別賞であるアリアンス ガストロノミー賞については、一般的にシーフードに合うと勧められる日本酒のペアリング能力をさらに広げることを目的に、フランス人がアペリティフで気軽に食するシャルキュトリとの相性にフォーカスします。審査方法は、クラシック酛部門で二次審査に進出した日本酒と、プラトー・シャルキュトリ（※1）とのマリアージュ審査を行い選出致します。【エントリー要項】
スケジュール
1.   エントリー要項発表：11月28日（火）仏時間零時、日本時間8時
2.   エントリー期間：1月15日（月）～ 2月16日（金）全出品カテゴリー共通
3.   審査会：5月27日（月）於 フランス・パリ ESPACE CHARENTON
4.   日本酒受賞酒発表：6月10日（月）※審査員賞・アリアンス ガストロノミー賞（特別賞）、プラチナ賞・金賞・Top22  公式HPにて
5.   本格焼酎・泡盛受賞酒発表：6月17日（月）※審査員賞・プラチナ賞・金賞・Top16公式HPにて
6.   梅酒受賞酒発表：6月17日（月）※審査員賞・プラチナ賞・金賞・Top3公式HPにて
7.   Kura Master2024授賞式：10月2日（水）於 在フランス日本国大使公邸 （予定）
※プレジデント賞発表、審査員賞・アリアンス ガストロノミー賞（特別賞）表彰状授与
エントリー概要＜エントリー方法＞
1月15日（月）～ 2月16日（金）の期間、Kura Master公式サイトhttps://kuramaster.com/ja/ からオンラインでの申し込みになります。
</t>
    <phoneticPr fontId="86"/>
  </si>
  <si>
    <t>万引き対策で施錠された商品棚　(Photo : 9日、ミッドタウンの薬局で撮影=本紙)
 ニューヨーク市内のスーパーマーケットの93％が、過去1年間で洗剤やコーヒーなどの日用品が日常的に万引きの被害にあっていたことが、全米スーパーマーケット協会（NSA）が9月に実施した調査で分かった。
あるスーパーマーケット経営者は、2019年のニューヨーク州刑事司法改革により、窃盗で逮捕されても、被害金額が千ドル未満の場合、保釈金なしで釈放されるようになったのが、万引き増加の原因だと嘆く。万引きを職業としているような万引き犯もおり、ハーゲンダッツのアイスクリームなどの高額商品を盗んで現金に換えている。
経営者の72％は「セキュリティ対策を強化した」と答えていたが、警備員を店内に配置しても、状況に変化は見られない。捕まった万引き犯が、レジ係にナイフを突きつけるなど、従業員にも被害が及んでいる。市内に約3千店あると推定されるスーパーマーケットの擁護者たちは、保釈金改革法を再検討し、万引き犯に対する罰則を強化するよう、州議会に要請した。NYPDのデータによると、10月30日までの万引きの苦情件数は、市全体で4万9384件と昨年同時期と比べ8％減少したが、パンデミック前の19年全体の3万7919件を遥かに上回っている。（25日、ニューヨークポスト）</t>
    <phoneticPr fontId="86"/>
  </si>
  <si>
    <t>双日、ベトナム最大手の業務用食品卸の全株式を取得 ｜ 双日株式会社</t>
  </si>
  <si>
    <t>中国の食料輸入､｢ブラジル｣が最大の供給国に｜au Webポータル経済・ITニュース</t>
  </si>
  <si>
    <t xml:space="preserve">外食業界で調理やサービングにおけるロボット活用進む、人手不足の解消目指し=韓国 - グノシー </t>
  </si>
  <si>
    <t xml:space="preserve">仁川国際空港到着便、222便中49便から食中毒菌を検出 - 朝鮮日報 </t>
  </si>
  <si>
    <t xml:space="preserve">フランスで行われる日本酒・本格焼酎・泡盛・梅酒コンクール - PR TIMES </t>
  </si>
  <si>
    <t xml:space="preserve">NYのスーパー、93％が万引き被害 洗剤やコーヒー、ハーゲンダッツも | DAILYSUN NEW YORK </t>
  </si>
  <si>
    <t>韓国産ヒジキ高騰　年明けにも国内価格値上げ</t>
  </si>
  <si>
    <t xml:space="preserve">ジャパレス経営者は注意！　シーフード原産地表示、オーストラリアの飲食店で義務化へ ? 世界・オーストラリアニュース </t>
    <phoneticPr fontId="86"/>
  </si>
  <si>
    <t>タイ輸出支援プラットフォーム、食品の模倣品対策の相談窓口を初設置(タイ) ｜ ビジネス短信 ―ジェトロ</t>
    <phoneticPr fontId="86"/>
  </si>
  <si>
    <t>市が調べたところ、１１月２２日と２４日にこの店を利用した２０代から５０代の男性２２人と、３０代から４０代の女性７人のあわせて２９人が症状を訴えたということで、現在、全員が快方に向かっているということです。また、このうち１１人の客と従業員からノロウイルスが検出されたことから保健所はこの店の料理が原因の集団食中毒と断定し、３０日から３日間の営業停止処分にしました。</t>
    <phoneticPr fontId="86"/>
  </si>
  <si>
    <t>NHK</t>
    <phoneticPr fontId="86"/>
  </si>
  <si>
    <t>昨日(11月30日）、飲食店「中国料理 浜木綿 岡崎南店」（法性寺町）を食中毒の原因施設と断
定し、この施設に対し営業禁止を命じました。
　患者は昨日時点で、令和5年11月24日（金曜日）に当該施設で調理された食事を摂食した1グ
ループ39人のうち15人で、重症者は確認されておりません。</t>
    <phoneticPr fontId="86"/>
  </si>
  <si>
    <t>岡崎市公表</t>
    <rPh sb="0" eb="3">
      <t>オカザキシ</t>
    </rPh>
    <rPh sb="3" eb="5">
      <t>コウヒョウ</t>
    </rPh>
    <phoneticPr fontId="86"/>
  </si>
  <si>
    <t>沖縄県産バタフライピーの有機JAS認証を取得しました。</t>
    <phoneticPr fontId="16"/>
  </si>
  <si>
    <t>＜有機JAS認証とは？＞
 農薬や化学肥料などの化学物質に頼らないことを基本として、自然界の力で生産された食品を表しており、農林水産省に許可された登録認証機関の検査に適合した場合のみに有機JAS認証を取得することができます。
＜有機JAS認証取得の背景＞
 未来を創る人々の健康を守るため、沖縄の豊かな自然を守るため＝“人と地球を健康にする”をパーパスに、サステナブルな農業に取り組んでいます。当社独自の農業方法が評価され、有機JAS認証の取得にいたりました。</t>
    <phoneticPr fontId="16"/>
  </si>
  <si>
    <t>県内産「しゅんぎく」の残留農薬基準値超過について</t>
    <phoneticPr fontId="16"/>
  </si>
  <si>
    <t>　毎年度計画的に実施している食品中の残留農薬検査において、このたび、県内産「しゅんぎく」から食品衛生法に基づく残留基準値を超える農薬を検出したので、お知らせします。
1　検査　　収去年月日：令和5年11月27日（月曜日）
収去先　　：山口県農業協同組合(遊気百菜館(ゆうきひゃくさいかん)
収去実施機関	収去品	農薬成分	検出濃度	基準値
柳井環境保健所	しゅんぎく	エトフェンプロックス（殺虫剤）	0.53ppm	0.01ppm
　【健康への影響】
　検出濃度から、健康被害のおそれはない（「1日摂取許容量（ADI）」を超えない）
※「1日摂取許容量（ADI）」とは、人が毎日、一生涯、食べ続けても、健康被害が生じないと考えられる量で、今回検出された残留濃度のエトフェンプロックスを含むしゅんぎくを、体重50kgの人が毎日2.9kg食べ続けても健康に影響はありません。</t>
    <phoneticPr fontId="16"/>
  </si>
  <si>
    <t>https://www.pref.yamaguchi.lg.jp/press/236558.html</t>
    <phoneticPr fontId="16"/>
  </si>
  <si>
    <t>結核例　239例</t>
    <rPh sb="7" eb="8">
      <t>レイ</t>
    </rPh>
    <phoneticPr fontId="5"/>
  </si>
  <si>
    <t>細菌性赤痢1例 菌種：S. sonnei（D群）＿感染地域：バングラデシュ</t>
    <phoneticPr fontId="86"/>
  </si>
  <si>
    <t>血清群・毒素型：‌O157 VT2（20例）、O157 VT1・VT2（18例）、O111 VT1（4例）、O26 VT1（4例）、O103VT1（2例）、
O111 VT1・VT2（2例）、O146VT2（2例）、O91 VT1（2例）、O128 VT1・VT2（1例）、O146 VT1（1例）、O157 VT1（1例）、
O25 VT1・VT2/O157 VT1・VT2（1例）、その他・不明（29例）
累積報告数：3,495例（有症者2,345例、うちHUS 63例．死亡3例）</t>
    <phoneticPr fontId="86"/>
  </si>
  <si>
    <t xml:space="preserve">年齢群：‌0歳（1例）、3歳（1例）、4歳（1例）、5歳（1例）、6歳（1例）、7歳（2例）、
8歳（2例）、10代（8例）、20代（21例）、30代（13例）、40代（10例）、50代（5例）、
60代（9例）、70代（1例）、80代（7例）、90代以上（4例）
</t>
    <phoneticPr fontId="86"/>
  </si>
  <si>
    <t xml:space="preserve">腸管出血性大腸菌感染症87例（有症者54例、うちHUS なし）
感染地域：‌国内74例、韓国2例、パキスタン1例、国内・国外不明10例
国内の感染地域：‌茨城県11例、静岡県11例、福岡県6例、埼玉県5例、北海道4例、大分県3例、宮城県2例、東京都2例、神奈川県2例、京都府2例、岡山県2例、長崎県2例、秋田県1例、栃木県1例、
群馬県1例、千葉県1例、長野県1例、岐阜県1例、愛知県1例、滋賀県1例、奈良県1例、広島県1例、山口県1例、沖縄県1例、京都府/兵庫県1例、国内（都道府県不明）9例
</t>
    <phoneticPr fontId="86"/>
  </si>
  <si>
    <t>E型肝炎10例 感染地域（感染源）：‌北海道2例（焼肉/豚肉1例、不明1例）、
群馬県1例（不明）、埼玉県1例（不明）、国内（都道府県不明）4例（豚肉1例、
猪肉1例、不明2例）、国内・国外不明2例（不明2例）
A型肝炎1例 感染地域：石川県</t>
    <phoneticPr fontId="86"/>
  </si>
  <si>
    <t>レジオネラ症33例（肺炎型28例、ポンティアック型4例、無症状病原体保有者1例）
感染地域：宮城県2例、埼玉県2例、千葉県2例、神奈川県2例、香川県2例、北海道1例、秋田県1例、山形県1例、福島県1例、茨城県1例、群馬県1例、新潟県1例、長野県1例、愛知県1例、大阪府1例、山口県1例、福岡県1例、熊本県1例、
秋田県/山形県1例、国内（都道府県不明）4例、タイ1例、国内・国外不明4例
年齢群：20代（1例）、30代（1例）、40代（2例）、50代（2例）、60代（6例）、70代（9例）、80代（6例）、90代以上（6例）
累積報告数：2,024例</t>
    <phoneticPr fontId="86"/>
  </si>
  <si>
    <t>アメーバ赤痢5例（腸管アメーバ症4例、腸管外アメーバ症1例）
感染地域：国内（都道府県不明）2例、国内・国外不明3例
感染経路：その他・不明5例</t>
    <phoneticPr fontId="86"/>
  </si>
  <si>
    <t>2023年第46週</t>
    <phoneticPr fontId="86"/>
  </si>
  <si>
    <t>2023年第45週</t>
    <phoneticPr fontId="86"/>
  </si>
  <si>
    <r>
      <t xml:space="preserve">対前週
</t>
    </r>
    <r>
      <rPr>
        <b/>
        <sz val="14"/>
        <color rgb="FFFF0000"/>
        <rFont val="ＭＳ Ｐゴシック"/>
        <family val="3"/>
        <charset val="128"/>
      </rPr>
      <t>インフルエンザ 　　124.7%   増加</t>
    </r>
    <r>
      <rPr>
        <b/>
        <sz val="11"/>
        <rFont val="ＭＳ Ｐゴシック"/>
        <family val="3"/>
        <charset val="128"/>
      </rPr>
      <t xml:space="preserve">
</t>
    </r>
    <r>
      <rPr>
        <b/>
        <sz val="14"/>
        <color rgb="FF0070C0"/>
        <rFont val="ＭＳ Ｐゴシック"/>
        <family val="3"/>
        <charset val="128"/>
      </rPr>
      <t>新型コロナウイルス  2.9%　　減少</t>
    </r>
    <rPh sb="0" eb="3">
      <t>タイゼンシュウ</t>
    </rPh>
    <rPh sb="23" eb="25">
      <t>ゾウカ</t>
    </rPh>
    <rPh sb="26" eb="28">
      <t>シンガタ</t>
    </rPh>
    <rPh sb="43" eb="45">
      <t>ゲンショウ</t>
    </rPh>
    <phoneticPr fontId="86"/>
  </si>
  <si>
    <t>今週のお題( 調理する加熱温度・時間をきめていますか)</t>
    <rPh sb="11" eb="13">
      <t>カネツ</t>
    </rPh>
    <rPh sb="13" eb="15">
      <t>オンド</t>
    </rPh>
    <rPh sb="16" eb="18">
      <t>ジカン</t>
    </rPh>
    <phoneticPr fontId="5"/>
  </si>
  <si>
    <t>加熱調理することで原材料に付着していた細菌が減少します</t>
    <rPh sb="0" eb="2">
      <t>カネツ</t>
    </rPh>
    <rPh sb="2" eb="4">
      <t>チョウリ</t>
    </rPh>
    <rPh sb="9" eb="12">
      <t>ゲンザイリョウ</t>
    </rPh>
    <rPh sb="13" eb="15">
      <t>フチャク</t>
    </rPh>
    <rPh sb="19" eb="21">
      <t>サイキン</t>
    </rPh>
    <rPh sb="22" eb="24">
      <t>ゲンショウ</t>
    </rPh>
    <phoneticPr fontId="5"/>
  </si>
  <si>
    <t>第一次産品には食中毒の病原菌が付着している可能性があります。
これらの病原菌は過熱して取り去らない限り提供できません。</t>
    <rPh sb="0" eb="1">
      <t>ダイ</t>
    </rPh>
    <rPh sb="1" eb="3">
      <t>イチジ</t>
    </rPh>
    <rPh sb="3" eb="5">
      <t>サンピン</t>
    </rPh>
    <rPh sb="7" eb="10">
      <t>ショクチュウドク</t>
    </rPh>
    <rPh sb="11" eb="14">
      <t>ビョウゲンキン</t>
    </rPh>
    <rPh sb="15" eb="17">
      <t>フチャク</t>
    </rPh>
    <rPh sb="21" eb="24">
      <t>カノウセイ</t>
    </rPh>
    <rPh sb="35" eb="38">
      <t>ビョウゲンキン</t>
    </rPh>
    <rPh sb="39" eb="41">
      <t>カネツ</t>
    </rPh>
    <rPh sb="43" eb="44">
      <t>ト</t>
    </rPh>
    <rPh sb="45" eb="46">
      <t>サ</t>
    </rPh>
    <rPh sb="49" eb="50">
      <t>カギ</t>
    </rPh>
    <rPh sb="51" eb="53">
      <t>テイキョウ</t>
    </rPh>
    <phoneticPr fontId="5"/>
  </si>
  <si>
    <t xml:space="preserve">      注意すべき原材料と病原菌
　　　1.　牛肉、内臓肉・・・・ベロ毒素陽性大腸菌*
　　　　　　　　　　　　　　　　　カンピロバクター属菌*
　　　2.　鶏卵、うずら卵・・・サルモネラ属菌*
　　　3.　鶏肉、羊肉・肉・・・カンピロバクター属菌*
　　　4.　牡蠣、二枚貝・・・・ノロウイルス**
　　　5.　海産魚貝類・・・・・腸炎ビブリオ*</t>
    <rPh sb="6" eb="8">
      <t>チュウイ</t>
    </rPh>
    <rPh sb="11" eb="14">
      <t>ゲンザイリョウ</t>
    </rPh>
    <rPh sb="15" eb="18">
      <t>ビョウゲンキン</t>
    </rPh>
    <rPh sb="26" eb="27">
      <t>ウシ</t>
    </rPh>
    <rPh sb="27" eb="28">
      <t>ニク</t>
    </rPh>
    <rPh sb="29" eb="31">
      <t>ナイゾウ</t>
    </rPh>
    <rPh sb="31" eb="32">
      <t>ニク</t>
    </rPh>
    <rPh sb="38" eb="40">
      <t>ドクソ</t>
    </rPh>
    <rPh sb="40" eb="42">
      <t>ヨウセイ</t>
    </rPh>
    <rPh sb="42" eb="45">
      <t>ダイチョウキン</t>
    </rPh>
    <rPh sb="72" eb="74">
      <t>ゾクキン</t>
    </rPh>
    <rPh sb="82" eb="84">
      <t>ケイラン</t>
    </rPh>
    <rPh sb="88" eb="89">
      <t>タマゴ</t>
    </rPh>
    <rPh sb="97" eb="99">
      <t>ゾクキン</t>
    </rPh>
    <rPh sb="107" eb="109">
      <t>ケイニク</t>
    </rPh>
    <rPh sb="110" eb="111">
      <t>ヒツジ</t>
    </rPh>
    <rPh sb="111" eb="112">
      <t>ニク</t>
    </rPh>
    <rPh sb="113" eb="114">
      <t>ニク</t>
    </rPh>
    <rPh sb="135" eb="137">
      <t>カキ</t>
    </rPh>
    <rPh sb="138" eb="141">
      <t>ニマイガイ</t>
    </rPh>
    <rPh sb="160" eb="162">
      <t>カイサン</t>
    </rPh>
    <phoneticPr fontId="86"/>
  </si>
  <si>
    <t>　</t>
    <phoneticPr fontId="86"/>
  </si>
  <si>
    <t>*細菌類は、おおかた7５℃で１分の加熱で　病原性を失わせることが出来る。
ただし食品の形態や内在する細菌と食品成分の共存状態によっては熱伝導が伝わりにくい
ことがあるので検証が必要。例えば空気含有が多い場合が該当する。
サルモネラ属菌などでは６３℃１分で十分病原性を失うことが出来るという報告もある。
食品は美味しくなくては提供する意味がない。したがって不必要な加熱は避けたい。
腸炎ビブリオは過熱よりも真水洗浄が効果的なので調理前にしっかり洗えば
不必要な加熱は不要である。
**ノロウイルスは８５℃　60-90秒の過熱が必要である。</t>
    <rPh sb="1" eb="3">
      <t>サイキン</t>
    </rPh>
    <rPh sb="3" eb="4">
      <t>ルイ</t>
    </rPh>
    <rPh sb="15" eb="16">
      <t>プン</t>
    </rPh>
    <rPh sb="17" eb="19">
      <t>カネツ</t>
    </rPh>
    <rPh sb="21" eb="23">
      <t>ビョウゲン</t>
    </rPh>
    <rPh sb="23" eb="24">
      <t>セイ</t>
    </rPh>
    <rPh sb="25" eb="26">
      <t>ウシナ</t>
    </rPh>
    <rPh sb="32" eb="34">
      <t>デキ</t>
    </rPh>
    <rPh sb="40" eb="42">
      <t>ショクヒン</t>
    </rPh>
    <rPh sb="43" eb="45">
      <t>ケイタイ</t>
    </rPh>
    <rPh sb="46" eb="48">
      <t>ナイザイ</t>
    </rPh>
    <rPh sb="50" eb="52">
      <t>サイキン</t>
    </rPh>
    <rPh sb="53" eb="55">
      <t>ショクヒン</t>
    </rPh>
    <rPh sb="55" eb="57">
      <t>セイブン</t>
    </rPh>
    <rPh sb="58" eb="60">
      <t>キョウゾン</t>
    </rPh>
    <rPh sb="60" eb="62">
      <t>ジョウタイ</t>
    </rPh>
    <rPh sb="67" eb="70">
      <t>ネツデンドウ</t>
    </rPh>
    <rPh sb="71" eb="72">
      <t>ツタ</t>
    </rPh>
    <rPh sb="85" eb="87">
      <t>ケンショウ</t>
    </rPh>
    <rPh sb="88" eb="90">
      <t>ヒツヨウ</t>
    </rPh>
    <rPh sb="91" eb="92">
      <t>タト</t>
    </rPh>
    <rPh sb="94" eb="96">
      <t>クウキ</t>
    </rPh>
    <rPh sb="96" eb="98">
      <t>ガンユウ</t>
    </rPh>
    <rPh sb="99" eb="100">
      <t>オオ</t>
    </rPh>
    <rPh sb="101" eb="103">
      <t>バアイ</t>
    </rPh>
    <rPh sb="104" eb="106">
      <t>ガイトウ</t>
    </rPh>
    <rPh sb="115" eb="117">
      <t>ゾクキン</t>
    </rPh>
    <rPh sb="125" eb="126">
      <t>プン</t>
    </rPh>
    <rPh sb="127" eb="129">
      <t>ジュウブン</t>
    </rPh>
    <rPh sb="129" eb="132">
      <t>ビョウゲンセイ</t>
    </rPh>
    <rPh sb="133" eb="134">
      <t>ウシナ</t>
    </rPh>
    <rPh sb="138" eb="140">
      <t>デキ</t>
    </rPh>
    <rPh sb="144" eb="146">
      <t>ホウコク</t>
    </rPh>
    <rPh sb="151" eb="153">
      <t>ショクヒン</t>
    </rPh>
    <rPh sb="154" eb="156">
      <t>オイ</t>
    </rPh>
    <rPh sb="162" eb="164">
      <t>テイキョウ</t>
    </rPh>
    <rPh sb="166" eb="168">
      <t>イミ</t>
    </rPh>
    <rPh sb="177" eb="180">
      <t>フヒツヨウ</t>
    </rPh>
    <rPh sb="181" eb="183">
      <t>カネツ</t>
    </rPh>
    <rPh sb="184" eb="185">
      <t>サ</t>
    </rPh>
    <rPh sb="190" eb="192">
      <t>チョウエン</t>
    </rPh>
    <rPh sb="197" eb="199">
      <t>カネツ</t>
    </rPh>
    <rPh sb="202" eb="204">
      <t>マミズ</t>
    </rPh>
    <rPh sb="204" eb="206">
      <t>センジョウ</t>
    </rPh>
    <rPh sb="207" eb="210">
      <t>コウカテキ</t>
    </rPh>
    <rPh sb="213" eb="215">
      <t>チョウリ</t>
    </rPh>
    <rPh sb="215" eb="216">
      <t>マエ</t>
    </rPh>
    <rPh sb="221" eb="222">
      <t>アラ</t>
    </rPh>
    <rPh sb="225" eb="228">
      <t>フヒツヨウ</t>
    </rPh>
    <rPh sb="229" eb="231">
      <t>カネツ</t>
    </rPh>
    <rPh sb="232" eb="234">
      <t>フヨウ</t>
    </rPh>
    <rPh sb="257" eb="258">
      <t>ビョウ</t>
    </rPh>
    <rPh sb="259" eb="261">
      <t>カネツ</t>
    </rPh>
    <rPh sb="262" eb="264">
      <t>ヒツヨウ</t>
    </rPh>
    <phoneticPr fontId="86"/>
  </si>
  <si>
    <t>インドネシア・ハラールが海外との相互認証に署名(インドネシア) ―ジェトロ</t>
    <phoneticPr fontId="86"/>
  </si>
  <si>
    <t>インドネシア</t>
    <phoneticPr fontId="86"/>
  </si>
  <si>
    <t>タイ</t>
    <phoneticPr fontId="86"/>
  </si>
  <si>
    <t>ベトナム</t>
    <phoneticPr fontId="86"/>
  </si>
  <si>
    <t>中国</t>
    <rPh sb="0" eb="2">
      <t>チュウゴク</t>
    </rPh>
    <phoneticPr fontId="86"/>
  </si>
  <si>
    <t>韓国</t>
    <rPh sb="0" eb="2">
      <t>カンコク</t>
    </rPh>
    <phoneticPr fontId="86"/>
  </si>
  <si>
    <t>オーストラリア</t>
    <phoneticPr fontId="86"/>
  </si>
  <si>
    <t>フランス</t>
    <phoneticPr fontId="86"/>
  </si>
  <si>
    <t>米国</t>
    <rPh sb="0" eb="2">
      <t>ベイコク</t>
    </rPh>
    <phoneticPr fontId="86"/>
  </si>
  <si>
    <t>新商品　NO NEN  (ラーメンメンヌキスープダケ)　あじ印食品工業</t>
    <rPh sb="0" eb="3">
      <t>シンショウヒン</t>
    </rPh>
    <rPh sb="30" eb="31">
      <t>ジルシ</t>
    </rPh>
    <rPh sb="31" eb="33">
      <t>ショクヒン</t>
    </rPh>
    <rPh sb="33" eb="35">
      <t>コウギョウ</t>
    </rPh>
    <phoneticPr fontId="33"/>
  </si>
  <si>
    <t xml:space="preserve">インドネシアのハラール製品保証実施機関（BPJPH）は11月18～21日、41カ国118のハラール認証機関などが参加する国際会議「H20 Halal World 2023」を開催し、37の海外のハラール認証機関（LHLN）との相互認証（MRA）に署名した。
イベント初日にはインドネシアのマルフ・アミン副大統領が基調講演を行った。BPJPHは19日に行われた署名式で、9機関のLHLNとハラール認証の相互承認の完了についてのMRAに署名した。加えて、28機関のLHLNとの間で、相互承認に向けたプロセスの加速に関するMRAを署名した（11月18日宗教省発表外部サイトへ、新しいウィンドウで開きます）。BPJPHは2022年10月までに40カ国97機関からハラール認証の相互承認申請を受けていた。同年中に6カ国8機関に対して申請内容を評価するために訪問したと発表していたが、MRAを締結したLHLNはなかった（2023年7月24日記事参照）。
　今回初めて海外のLHLNとMRAが締結された。MRAを締結したのは、次のとおり。
Korea Muslim Federation（KMF、韓国）　　Korea Halal Authority（KHA、韓国）　　　Food and Nutrition Council of America（IFANCA、米国）
Taiwan Halal Integrity Development Association（THIDA、台湾）　　The Central Islamic Council of Thailand（CICOT、タイ）
Halal Certification Center of Chile-Chilehalal （Chile Halal、チリ）　　Halal Conformity Service（HCS、ニュージーランド）
The Federation of Islamic Associations of New Zealand（FIANZ、ニュージーランド）　
New Zealand Islamic Development Trust（NZIDT、ニュージーランド）
日本からは日本イスラーム文化センター（JIT）とムスリム協会（JMA）
が出席し、相互承認に向けたプロセスの加速に関するMRAに署名した（11月18日宗教省発表外部サイトへ、新しいウィンドウで開きます）。
2021年2月に公布されたハラール製品保証法の実施に関する政令では、飲食料品などを対象に2024年10月にハラール認証の有無についての表示を義務化する予定だ（2021年7月6日付地域・分析レポート参照）。対応期限が近づく中で着実な準備が進行している。
</t>
    <phoneticPr fontId="8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</si>
</sst>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s>
  <fonts count="177">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u/>
      <sz val="12"/>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14"/>
      <color rgb="FF333333"/>
      <name val="メイリオ"/>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b/>
      <sz val="18"/>
      <color theme="1"/>
      <name val="ＭＳ Ｐゴシック"/>
      <family val="3"/>
      <charset val="128"/>
      <scheme val="minor"/>
    </font>
    <font>
      <sz val="10"/>
      <color rgb="FF6EF729"/>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b/>
      <sz val="16"/>
      <color rgb="FF333333"/>
      <name val="游ゴシック"/>
      <family val="3"/>
      <charset val="128"/>
    </font>
    <font>
      <sz val="14"/>
      <color rgb="FF000000"/>
      <name val="Meiryo"/>
      <family val="3"/>
      <charset val="128"/>
    </font>
    <font>
      <sz val="14"/>
      <color theme="1"/>
      <name val="ＭＳ Ｐゴシック"/>
      <family val="3"/>
      <charset val="128"/>
      <scheme val="minor"/>
    </font>
    <font>
      <b/>
      <sz val="19.5"/>
      <name val="ＭＳ Ｐゴシック"/>
      <family val="3"/>
      <charset val="128"/>
    </font>
    <font>
      <sz val="14"/>
      <color theme="3"/>
      <name val="ＭＳ Ｐゴシック"/>
      <family val="3"/>
      <charset val="128"/>
      <scheme val="minor"/>
    </font>
    <font>
      <sz val="20"/>
      <color theme="3"/>
      <name val="ＭＳ Ｐゴシック"/>
      <family val="3"/>
      <charset val="128"/>
      <scheme val="minor"/>
    </font>
    <font>
      <sz val="20"/>
      <color rgb="FFFF0000"/>
      <name val="ＭＳ Ｐゴシック"/>
      <family val="3"/>
      <charset val="128"/>
      <scheme val="minor"/>
    </font>
    <font>
      <b/>
      <sz val="14"/>
      <color rgb="FFFF0000"/>
      <name val="ＭＳ Ｐゴシック"/>
      <family val="3"/>
      <charset val="128"/>
      <scheme val="minor"/>
    </font>
    <font>
      <b/>
      <sz val="19"/>
      <name val="ＭＳ Ｐゴシック"/>
      <family val="3"/>
      <charset val="128"/>
    </font>
    <font>
      <b/>
      <sz val="18"/>
      <color rgb="FF333333"/>
      <name val="メイリオ"/>
      <family val="3"/>
      <charset val="128"/>
    </font>
    <font>
      <b/>
      <sz val="14"/>
      <color rgb="FF454545"/>
      <name val="游ゴシック"/>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19"/>
      <color theme="1"/>
      <name val="ＭＳ Ｐゴシック"/>
      <family val="3"/>
      <charset val="128"/>
    </font>
    <font>
      <b/>
      <sz val="20"/>
      <color rgb="FF333333"/>
      <name val="メイリオ"/>
      <family val="3"/>
      <charset val="128"/>
    </font>
    <font>
      <b/>
      <sz val="13"/>
      <name val="游ゴシック"/>
      <family val="3"/>
      <charset val="128"/>
    </font>
    <font>
      <sz val="12"/>
      <name val="ＭＳ Ｐゴシック"/>
      <family val="3"/>
      <charset val="128"/>
      <scheme val="minor"/>
    </font>
    <font>
      <b/>
      <sz val="14"/>
      <color rgb="FF0070C0"/>
      <name val="ＭＳ Ｐゴシック"/>
      <family val="3"/>
      <charset val="128"/>
    </font>
    <font>
      <b/>
      <sz val="14"/>
      <color indexed="8"/>
      <name val="游ゴシック"/>
      <family val="3"/>
      <charset val="128"/>
    </font>
    <font>
      <b/>
      <sz val="18"/>
      <name val="游ゴシック"/>
      <family val="3"/>
      <charset val="128"/>
    </font>
    <font>
      <sz val="14"/>
      <color theme="0"/>
      <name val="AR P新藝体E"/>
      <family val="3"/>
      <charset val="128"/>
    </font>
    <font>
      <sz val="20"/>
      <color indexed="9"/>
      <name val="ＭＳ Ｐゴシック"/>
      <family val="3"/>
      <charset val="128"/>
    </font>
    <font>
      <b/>
      <sz val="14"/>
      <color indexed="53"/>
      <name val="ＭＳ Ｐゴシック"/>
      <family val="3"/>
      <charset val="128"/>
    </font>
    <font>
      <b/>
      <sz val="16"/>
      <color indexed="9"/>
      <name val="ＭＳ Ｐゴシック"/>
      <family val="3"/>
      <charset val="128"/>
    </font>
    <font>
      <b/>
      <sz val="16"/>
      <color indexed="13"/>
      <name val="ＭＳ Ｐゴシック"/>
      <family val="3"/>
      <charset val="128"/>
    </font>
    <font>
      <sz val="10"/>
      <name val="Arial"/>
      <family val="2"/>
    </font>
    <font>
      <b/>
      <sz val="14"/>
      <color indexed="51"/>
      <name val="ＭＳ Ｐゴシック"/>
      <family val="3"/>
      <charset val="128"/>
    </font>
    <font>
      <b/>
      <sz val="10"/>
      <color indexed="62"/>
      <name val="ＭＳ Ｐゴシック"/>
      <family val="3"/>
      <charset val="128"/>
    </font>
    <font>
      <sz val="10"/>
      <color indexed="62"/>
      <name val="ＭＳ Ｐゴシック"/>
      <family val="3"/>
      <charset val="128"/>
    </font>
    <font>
      <b/>
      <sz val="8"/>
      <color indexed="10"/>
      <name val="ＭＳ Ｐゴシック"/>
      <family val="3"/>
      <charset val="128"/>
    </font>
    <font>
      <b/>
      <sz val="10"/>
      <color indexed="9"/>
      <name val="ＭＳ Ｐゴシック"/>
      <family val="3"/>
      <charset val="128"/>
    </font>
    <font>
      <b/>
      <sz val="12"/>
      <color theme="9" tint="0.79998168889431442"/>
      <name val="ＭＳ Ｐゴシック"/>
      <family val="3"/>
      <charset val="128"/>
    </font>
    <font>
      <sz val="11"/>
      <color theme="9" tint="0.79998168889431442"/>
      <name val="ＭＳ Ｐゴシック"/>
      <family val="3"/>
      <charset val="128"/>
      <scheme val="minor"/>
    </font>
    <font>
      <b/>
      <sz val="14"/>
      <color rgb="FFFF0000"/>
      <name val="游ゴシック"/>
      <family val="3"/>
      <charset val="128"/>
    </font>
    <font>
      <b/>
      <sz val="9"/>
      <color rgb="FF555555"/>
      <name val="Arial"/>
      <family val="2"/>
    </font>
    <font>
      <b/>
      <sz val="20"/>
      <color rgb="FF555555"/>
      <name val="Arial"/>
      <family val="3"/>
      <charset val="128"/>
    </font>
    <font>
      <b/>
      <sz val="20"/>
      <color rgb="FF555555"/>
      <name val="ＭＳ ゴシック"/>
      <family val="3"/>
      <charset val="128"/>
    </font>
    <font>
      <sz val="20"/>
      <color theme="1"/>
      <name val="ＭＳ Ｐゴシック"/>
      <family val="3"/>
      <charset val="128"/>
      <scheme val="minor"/>
    </font>
    <font>
      <b/>
      <sz val="20"/>
      <color rgb="FF555555"/>
      <name val="Arial"/>
      <family val="2"/>
    </font>
    <font>
      <b/>
      <sz val="14"/>
      <color rgb="FFFFFFFF"/>
      <name val="ＭＳ Ｐゴシック"/>
      <family val="3"/>
      <charset val="128"/>
    </font>
    <font>
      <sz val="12"/>
      <color indexed="9"/>
      <name val="ＭＳ Ｐゴシック"/>
      <family val="3"/>
      <charset val="128"/>
    </font>
  </fonts>
  <fills count="45">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0070C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6DDDF7"/>
        <bgColor indexed="64"/>
      </patternFill>
    </fill>
    <fill>
      <patternFill patternType="solid">
        <fgColor indexed="12"/>
        <bgColor indexed="64"/>
      </patternFill>
    </fill>
    <fill>
      <patternFill patternType="solid">
        <fgColor theme="3" tint="-0.249977111117893"/>
        <bgColor indexed="64"/>
      </patternFill>
    </fill>
    <fill>
      <patternFill patternType="solid">
        <fgColor theme="7" tint="0.59999389629810485"/>
        <bgColor indexed="64"/>
      </patternFill>
    </fill>
    <fill>
      <patternFill patternType="solid">
        <fgColor indexed="61"/>
        <bgColor indexed="64"/>
      </patternFill>
    </fill>
  </fills>
  <borders count="263">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style="medium">
        <color auto="1"/>
      </left>
      <right/>
      <top/>
      <bottom style="thin">
        <color indexed="12"/>
      </bottom>
      <diagonal/>
    </border>
    <border>
      <left style="medium">
        <color indexed="12"/>
      </left>
      <right/>
      <top style="thin">
        <color indexed="12"/>
      </top>
      <bottom style="thin">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theme="1" tint="4.9989318521683403E-2"/>
      </left>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style="medium">
        <color indexed="12"/>
      </right>
      <top style="thin">
        <color indexed="12"/>
      </top>
      <bottom style="medium">
        <color indexed="12"/>
      </bottom>
      <diagonal/>
    </border>
    <border>
      <left/>
      <right/>
      <top style="medium">
        <color indexed="12"/>
      </top>
      <bottom style="medium">
        <color indexed="16"/>
      </bottom>
      <diagonal/>
    </border>
    <border>
      <left/>
      <right style="medium">
        <color indexed="12"/>
      </right>
      <top style="thin">
        <color indexed="12"/>
      </top>
      <bottom/>
      <diagonal/>
    </border>
    <border>
      <left style="medium">
        <color indexed="64"/>
      </left>
      <right style="medium">
        <color indexed="64"/>
      </right>
      <top/>
      <bottom/>
      <diagonal/>
    </border>
    <border>
      <left style="thin">
        <color auto="1"/>
      </left>
      <right/>
      <top style="thin">
        <color indexed="64"/>
      </top>
      <bottom style="medium">
        <color indexed="64"/>
      </bottom>
      <diagonal/>
    </border>
    <border>
      <left style="thin">
        <color auto="1"/>
      </left>
      <right/>
      <top/>
      <bottom style="thin">
        <color auto="1"/>
      </bottom>
      <diagonal/>
    </border>
    <border>
      <left style="medium">
        <color rgb="FF888888"/>
      </left>
      <right style="thick">
        <color indexed="23"/>
      </right>
      <top style="medium">
        <color rgb="FF888888"/>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indexed="12"/>
      </left>
      <right style="medium">
        <color indexed="12"/>
      </right>
      <top style="thin">
        <color indexed="12"/>
      </top>
      <bottom style="thick">
        <color indexed="12"/>
      </bottom>
      <diagonal/>
    </border>
    <border>
      <left style="medium">
        <color indexed="12"/>
      </left>
      <right style="thick">
        <color indexed="12"/>
      </right>
      <top/>
      <bottom style="medium">
        <color indexed="12"/>
      </bottom>
      <diagonal/>
    </border>
    <border>
      <left/>
      <right style="medium">
        <color indexed="12"/>
      </right>
      <top style="thin">
        <color indexed="12"/>
      </top>
      <bottom style="thick">
        <color indexed="12"/>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indexed="12"/>
      </left>
      <right/>
      <top style="thin">
        <color indexed="12"/>
      </top>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medium">
        <color theme="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theme="3"/>
      </left>
      <right style="medium">
        <color theme="3"/>
      </right>
      <top style="thin">
        <color theme="3"/>
      </top>
      <bottom/>
      <diagonal/>
    </border>
    <border>
      <left style="medium">
        <color rgb="FF888888"/>
      </left>
      <right style="medium">
        <color rgb="FF888888"/>
      </right>
      <top/>
      <bottom style="medium">
        <color rgb="FF888888"/>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right style="thin">
        <color auto="1"/>
      </right>
      <top style="thin">
        <color auto="1"/>
      </top>
      <bottom style="thin">
        <color auto="1"/>
      </bottom>
      <diagonal/>
    </border>
    <border>
      <left style="thin">
        <color indexed="64"/>
      </left>
      <right style="hair">
        <color indexed="64"/>
      </right>
      <top style="thin">
        <color auto="1"/>
      </top>
      <bottom style="dashed">
        <color indexed="64"/>
      </bottom>
      <diagonal/>
    </border>
    <border>
      <left style="hair">
        <color indexed="64"/>
      </left>
      <right style="hair">
        <color indexed="64"/>
      </right>
      <top style="thin">
        <color auto="1"/>
      </top>
      <bottom style="dashed">
        <color indexed="64"/>
      </bottom>
      <diagonal/>
    </border>
    <border>
      <left style="hair">
        <color indexed="64"/>
      </left>
      <right style="thin">
        <color auto="1"/>
      </right>
      <top style="thin">
        <color auto="1"/>
      </top>
      <bottom style="dashed">
        <color indexed="64"/>
      </bottom>
      <diagonal/>
    </border>
    <border>
      <left style="thin">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thin">
        <color auto="1"/>
      </right>
      <top style="dashed">
        <color indexed="64"/>
      </top>
      <bottom style="dashed">
        <color indexed="64"/>
      </bottom>
      <diagonal/>
    </border>
    <border>
      <left style="thin">
        <color auto="1"/>
      </left>
      <right/>
      <top style="thin">
        <color auto="1"/>
      </top>
      <bottom/>
      <diagonal/>
    </border>
    <border>
      <left/>
      <right style="thin">
        <color auto="1"/>
      </right>
      <top style="thin">
        <color auto="1"/>
      </top>
      <bottom/>
      <diagonal/>
    </border>
    <border>
      <left style="medium">
        <color auto="1"/>
      </left>
      <right style="medium">
        <color rgb="FF888888"/>
      </right>
      <top style="medium">
        <color indexed="23"/>
      </top>
      <bottom style="medium">
        <color auto="1"/>
      </bottom>
      <diagonal/>
    </border>
    <border>
      <left/>
      <right style="medium">
        <color rgb="FF888888"/>
      </right>
      <top style="medium">
        <color indexed="23"/>
      </top>
      <bottom style="medium">
        <color auto="1"/>
      </bottom>
      <diagonal/>
    </border>
    <border>
      <left/>
      <right style="medium">
        <color auto="1"/>
      </right>
      <top style="medium">
        <color indexed="23"/>
      </top>
      <bottom style="medium">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indexed="12"/>
      </right>
      <top style="thin">
        <color indexed="12"/>
      </top>
      <bottom/>
      <diagonal/>
    </border>
    <border>
      <left style="thin">
        <color indexed="64"/>
      </left>
      <right style="dashed">
        <color indexed="64"/>
      </right>
      <top style="dashed">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top style="thin">
        <color auto="1"/>
      </top>
      <bottom style="thin">
        <color indexed="64"/>
      </bottom>
      <diagonal/>
    </border>
    <border>
      <left style="thick">
        <color indexed="12"/>
      </left>
      <right style="medium">
        <color indexed="12"/>
      </right>
      <top style="thin">
        <color indexed="12"/>
      </top>
      <bottom/>
      <diagonal/>
    </border>
    <border>
      <left style="thick">
        <color indexed="12"/>
      </left>
      <right style="medium">
        <color indexed="12"/>
      </right>
      <top/>
      <bottom style="thick">
        <color indexed="12"/>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11" fillId="0" borderId="0"/>
    <xf numFmtId="0" fontId="112" fillId="0" borderId="0" applyNumberFormat="0" applyFill="0" applyBorder="0" applyAlignment="0" applyProtection="0"/>
    <xf numFmtId="0" fontId="111" fillId="0" borderId="0"/>
  </cellStyleXfs>
  <cellXfs count="778">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6" fillId="5"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5"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5" borderId="12" xfId="2" applyFont="1" applyFill="1" applyBorder="1" applyAlignment="1">
      <alignment horizontal="center" vertical="center"/>
    </xf>
    <xf numFmtId="0" fontId="23" fillId="5" borderId="7" xfId="2" applyFont="1" applyFill="1" applyBorder="1" applyAlignment="1">
      <alignment horizontal="center" vertical="center"/>
    </xf>
    <xf numFmtId="0" fontId="23" fillId="0" borderId="12" xfId="2" applyFont="1" applyBorder="1" applyAlignment="1">
      <alignment horizontal="center" vertical="center"/>
    </xf>
    <xf numFmtId="0" fontId="6" fillId="2" borderId="8" xfId="2" applyFill="1" applyBorder="1" applyAlignment="1">
      <alignment horizontal="center" vertical="center" wrapText="1"/>
    </xf>
    <xf numFmtId="0" fontId="23" fillId="5" borderId="14" xfId="2" applyFont="1" applyFill="1" applyBorder="1" applyAlignment="1">
      <alignment horizontal="center" vertical="center"/>
    </xf>
    <xf numFmtId="177" fontId="17" fillId="5" borderId="15" xfId="2" applyNumberFormat="1" applyFont="1" applyFill="1" applyBorder="1" applyAlignment="1">
      <alignment horizontal="center" vertical="center" wrapText="1"/>
    </xf>
    <xf numFmtId="0" fontId="23" fillId="5" borderId="9" xfId="2" applyFont="1" applyFill="1" applyBorder="1" applyAlignment="1">
      <alignment horizontal="center" vertical="center"/>
    </xf>
    <xf numFmtId="0" fontId="6" fillId="5" borderId="14" xfId="2" applyFill="1" applyBorder="1">
      <alignment vertical="center"/>
    </xf>
    <xf numFmtId="0" fontId="6" fillId="5" borderId="15" xfId="2" applyFill="1" applyBorder="1">
      <alignment vertical="center"/>
    </xf>
    <xf numFmtId="0" fontId="6" fillId="5" borderId="9" xfId="2" applyFill="1" applyBorder="1">
      <alignment vertical="center"/>
    </xf>
    <xf numFmtId="0" fontId="6" fillId="5" borderId="16" xfId="2" applyFill="1" applyBorder="1">
      <alignment vertical="center"/>
    </xf>
    <xf numFmtId="0" fontId="6" fillId="0" borderId="16" xfId="2" applyBorder="1">
      <alignment vertical="center"/>
    </xf>
    <xf numFmtId="0" fontId="6" fillId="5" borderId="18" xfId="2" applyFill="1" applyBorder="1">
      <alignment vertical="center"/>
    </xf>
    <xf numFmtId="0" fontId="6" fillId="5" borderId="19" xfId="2" applyFill="1" applyBorder="1">
      <alignment vertical="center"/>
    </xf>
    <xf numFmtId="0" fontId="6" fillId="5" borderId="20" xfId="2" applyFill="1"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18" fillId="3" borderId="25" xfId="2" applyFont="1" applyFill="1" applyBorder="1" applyAlignment="1">
      <alignment horizontal="center" vertical="center" wrapText="1"/>
    </xf>
    <xf numFmtId="0" fontId="25"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6" fillId="5"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5" borderId="0" xfId="1" applyFill="1" applyAlignment="1" applyProtection="1">
      <alignment vertical="center" wrapText="1"/>
    </xf>
    <xf numFmtId="0" fontId="10" fillId="2" borderId="32" xfId="2" applyFont="1" applyFill="1" applyBorder="1" applyAlignment="1">
      <alignment horizontal="center" vertical="center"/>
    </xf>
    <xf numFmtId="14" fontId="10" fillId="2" borderId="33" xfId="2" applyNumberFormat="1" applyFont="1" applyFill="1" applyBorder="1" applyAlignment="1">
      <alignment horizontal="center" vertical="center"/>
    </xf>
    <xf numFmtId="0" fontId="6" fillId="5" borderId="0" xfId="2" applyFill="1" applyAlignment="1">
      <alignment vertical="center" wrapText="1"/>
    </xf>
    <xf numFmtId="14" fontId="27" fillId="3" borderId="1" xfId="1" applyNumberFormat="1" applyFont="1" applyFill="1" applyBorder="1" applyAlignment="1" applyProtection="1">
      <alignment horizontal="center" vertical="center" wrapText="1" shrinkToFit="1"/>
    </xf>
    <xf numFmtId="0" fontId="34" fillId="9" borderId="43" xfId="17" applyFont="1" applyFill="1" applyBorder="1" applyAlignment="1">
      <alignment horizontal="left" vertical="center"/>
    </xf>
    <xf numFmtId="0" fontId="34" fillId="9" borderId="44" xfId="17" applyFont="1" applyFill="1" applyBorder="1" applyAlignment="1">
      <alignment horizontal="center" vertical="center"/>
    </xf>
    <xf numFmtId="0" fontId="34" fillId="9" borderId="44" xfId="2" applyFont="1" applyFill="1" applyBorder="1" applyAlignment="1">
      <alignment horizontal="center" vertical="center"/>
    </xf>
    <xf numFmtId="0" fontId="35" fillId="9" borderId="44" xfId="2" applyFont="1" applyFill="1" applyBorder="1" applyAlignment="1">
      <alignment horizontal="center" vertical="center"/>
    </xf>
    <xf numFmtId="0" fontId="35" fillId="9" borderId="45" xfId="2" applyFont="1" applyFill="1" applyBorder="1" applyAlignment="1">
      <alignment horizontal="center" vertical="center"/>
    </xf>
    <xf numFmtId="0" fontId="1" fillId="0" borderId="0" xfId="17">
      <alignment vertical="center"/>
    </xf>
    <xf numFmtId="0" fontId="41" fillId="0" borderId="0" xfId="17" applyFont="1">
      <alignment vertical="center"/>
    </xf>
    <xf numFmtId="0" fontId="35" fillId="9" borderId="46" xfId="2" applyFont="1" applyFill="1" applyBorder="1" applyAlignment="1">
      <alignment horizontal="center" vertical="center"/>
    </xf>
    <xf numFmtId="0" fontId="35" fillId="9" borderId="47" xfId="2" applyFont="1" applyFill="1" applyBorder="1" applyAlignment="1">
      <alignment horizontal="center" vertical="center"/>
    </xf>
    <xf numFmtId="0" fontId="1" fillId="10" borderId="47" xfId="17" applyFill="1" applyBorder="1">
      <alignment vertical="center"/>
    </xf>
    <xf numFmtId="0" fontId="38" fillId="0" borderId="0" xfId="17" applyFont="1" applyAlignment="1">
      <alignment horizontal="center" vertical="center"/>
    </xf>
    <xf numFmtId="0" fontId="8" fillId="0" borderId="46" xfId="1" applyFill="1" applyBorder="1" applyAlignment="1" applyProtection="1">
      <alignment vertical="center"/>
    </xf>
    <xf numFmtId="0" fontId="1" fillId="10" borderId="47" xfId="17" applyFill="1" applyBorder="1" applyAlignment="1">
      <alignment horizontal="center" vertical="center"/>
    </xf>
    <xf numFmtId="0" fontId="8" fillId="10" borderId="0" xfId="1" applyFill="1" applyBorder="1" applyAlignment="1" applyProtection="1">
      <alignment vertical="center" wrapText="1"/>
    </xf>
    <xf numFmtId="0" fontId="6" fillId="10" borderId="47"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50" fillId="11" borderId="53" xfId="17" applyFont="1" applyFill="1" applyBorder="1" applyAlignment="1">
      <alignment horizontal="center" vertical="center"/>
    </xf>
    <xf numFmtId="0" fontId="57" fillId="3" borderId="55" xfId="17" applyFont="1" applyFill="1" applyBorder="1" applyAlignment="1">
      <alignment horizontal="center" vertical="center" wrapText="1"/>
    </xf>
    <xf numFmtId="0" fontId="7" fillId="3" borderId="56" xfId="17" applyFont="1" applyFill="1" applyBorder="1" applyAlignment="1">
      <alignment horizontal="center" vertical="center" wrapText="1"/>
    </xf>
    <xf numFmtId="0" fontId="14" fillId="3" borderId="56" xfId="17" applyFont="1" applyFill="1" applyBorder="1" applyAlignment="1">
      <alignment horizontal="center" vertical="center" wrapText="1"/>
    </xf>
    <xf numFmtId="0" fontId="59" fillId="3" borderId="56" xfId="17" applyFont="1" applyFill="1" applyBorder="1" applyAlignment="1">
      <alignment horizontal="center" vertical="center" wrapText="1"/>
    </xf>
    <xf numFmtId="0" fontId="7" fillId="3" borderId="57" xfId="17" applyFont="1" applyFill="1" applyBorder="1" applyAlignment="1">
      <alignment horizontal="center" vertical="center" wrapText="1"/>
    </xf>
    <xf numFmtId="0" fontId="7" fillId="3" borderId="34" xfId="17" applyFont="1" applyFill="1" applyBorder="1" applyAlignment="1">
      <alignment horizontal="center" vertical="center" wrapText="1"/>
    </xf>
    <xf numFmtId="176" fontId="60" fillId="3" borderId="40" xfId="17" applyNumberFormat="1" applyFont="1" applyFill="1" applyBorder="1" applyAlignment="1">
      <alignment horizontal="center" vertical="center" wrapText="1"/>
    </xf>
    <xf numFmtId="0" fontId="60" fillId="3" borderId="40" xfId="17" applyFont="1" applyFill="1" applyBorder="1" applyAlignment="1">
      <alignment horizontal="left" vertical="center" wrapText="1"/>
    </xf>
    <xf numFmtId="0" fontId="7" fillId="3" borderId="29" xfId="17" applyFont="1" applyFill="1" applyBorder="1" applyAlignment="1">
      <alignment horizontal="center" vertical="center" wrapText="1"/>
    </xf>
    <xf numFmtId="176" fontId="60" fillId="12" borderId="58" xfId="17" applyNumberFormat="1" applyFont="1" applyFill="1" applyBorder="1" applyAlignment="1">
      <alignment horizontal="center" vertical="center" wrapText="1"/>
    </xf>
    <xf numFmtId="0" fontId="60" fillId="12" borderId="58" xfId="17" applyFont="1" applyFill="1" applyBorder="1" applyAlignment="1">
      <alignment horizontal="left" vertical="center" wrapText="1"/>
    </xf>
    <xf numFmtId="0" fontId="64" fillId="13" borderId="59" xfId="17" applyFont="1" applyFill="1" applyBorder="1" applyAlignment="1">
      <alignment horizontal="center" vertical="center" wrapText="1"/>
    </xf>
    <xf numFmtId="176" fontId="62" fillId="13" borderId="59" xfId="17" applyNumberFormat="1" applyFont="1" applyFill="1" applyBorder="1" applyAlignment="1">
      <alignment horizontal="center" vertical="center" wrapText="1"/>
    </xf>
    <xf numFmtId="181" fontId="64" fillId="10" borderId="59" xfId="0" applyNumberFormat="1" applyFont="1" applyFill="1" applyBorder="1" applyAlignment="1">
      <alignment horizontal="center" vertical="center"/>
    </xf>
    <xf numFmtId="0" fontId="64" fillId="13" borderId="60" xfId="17" applyFont="1" applyFill="1" applyBorder="1" applyAlignment="1">
      <alignment horizontal="center" vertical="center" wrapText="1"/>
    </xf>
    <xf numFmtId="182" fontId="66" fillId="13" borderId="61" xfId="17" applyNumberFormat="1" applyFont="1" applyFill="1" applyBorder="1" applyAlignment="1">
      <alignment horizontal="center" vertical="center" wrapText="1"/>
    </xf>
    <xf numFmtId="0" fontId="7" fillId="3" borderId="35" xfId="17" applyFont="1" applyFill="1" applyBorder="1" applyAlignment="1">
      <alignment horizontal="center" vertical="center" wrapText="1"/>
    </xf>
    <xf numFmtId="0" fontId="7" fillId="3" borderId="36" xfId="17" applyFont="1" applyFill="1" applyBorder="1" applyAlignment="1">
      <alignment horizontal="center" vertical="center" wrapText="1"/>
    </xf>
    <xf numFmtId="0" fontId="14" fillId="3" borderId="36" xfId="17" applyFont="1" applyFill="1" applyBorder="1" applyAlignment="1">
      <alignment horizontal="center" vertical="center" wrapText="1"/>
    </xf>
    <xf numFmtId="0" fontId="59" fillId="3" borderId="36" xfId="17" applyFont="1" applyFill="1" applyBorder="1" applyAlignment="1">
      <alignment horizontal="center" vertical="center" wrapText="1"/>
    </xf>
    <xf numFmtId="0" fontId="7" fillId="3" borderId="37"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3" xfId="2" applyBorder="1" applyAlignment="1">
      <alignment vertical="top" wrapText="1"/>
    </xf>
    <xf numFmtId="0" fontId="6" fillId="14" borderId="13" xfId="2" applyFill="1" applyBorder="1" applyAlignment="1">
      <alignment vertical="top" wrapText="1"/>
    </xf>
    <xf numFmtId="0" fontId="23" fillId="0" borderId="0" xfId="2" applyFont="1" applyAlignment="1">
      <alignment vertical="top" wrapText="1"/>
    </xf>
    <xf numFmtId="0" fontId="6" fillId="2" borderId="13" xfId="2" applyFill="1" applyBorder="1" applyAlignment="1">
      <alignment vertical="top" wrapText="1"/>
    </xf>
    <xf numFmtId="0" fontId="6" fillId="2" borderId="63" xfId="2" applyFill="1" applyBorder="1" applyAlignment="1">
      <alignment vertical="top" wrapText="1"/>
    </xf>
    <xf numFmtId="0" fontId="6" fillId="2" borderId="64" xfId="2" applyFill="1" applyBorder="1" applyAlignment="1">
      <alignment vertical="top" wrapText="1"/>
    </xf>
    <xf numFmtId="0" fontId="1" fillId="2" borderId="65" xfId="2" applyFont="1" applyFill="1" applyBorder="1" applyAlignment="1">
      <alignment vertical="top" wrapText="1"/>
    </xf>
    <xf numFmtId="0" fontId="6" fillId="3" borderId="13" xfId="2" applyFill="1" applyBorder="1">
      <alignment vertical="center"/>
    </xf>
    <xf numFmtId="0" fontId="1" fillId="3" borderId="66" xfId="2" applyFont="1" applyFill="1" applyBorder="1" applyAlignment="1">
      <alignment vertical="top" wrapText="1"/>
    </xf>
    <xf numFmtId="0" fontId="6" fillId="15" borderId="13" xfId="2" applyFill="1" applyBorder="1">
      <alignment vertical="center"/>
    </xf>
    <xf numFmtId="0" fontId="0" fillId="0" borderId="68" xfId="0" applyBorder="1">
      <alignment vertical="center"/>
    </xf>
    <xf numFmtId="0" fontId="15" fillId="0" borderId="68" xfId="0" applyFont="1" applyBorder="1">
      <alignment vertical="center"/>
    </xf>
    <xf numFmtId="0" fontId="0" fillId="0" borderId="69" xfId="0" applyBorder="1">
      <alignment vertical="center"/>
    </xf>
    <xf numFmtId="0" fontId="0" fillId="0" borderId="49" xfId="0" applyBorder="1">
      <alignment vertical="center"/>
    </xf>
    <xf numFmtId="177" fontId="12" fillId="19" borderId="8" xfId="2" applyNumberFormat="1" applyFont="1" applyFill="1" applyBorder="1" applyAlignment="1">
      <alignment horizontal="center" vertical="center" shrinkToFit="1"/>
    </xf>
    <xf numFmtId="0" fontId="6" fillId="19" borderId="0" xfId="2" applyFill="1">
      <alignment vertical="center"/>
    </xf>
    <xf numFmtId="0" fontId="0" fillId="19" borderId="0" xfId="0" applyFill="1">
      <alignment vertical="center"/>
    </xf>
    <xf numFmtId="0" fontId="6" fillId="6" borderId="8" xfId="2" applyFill="1" applyBorder="1" applyAlignment="1">
      <alignment horizontal="center" vertical="center" wrapText="1"/>
    </xf>
    <xf numFmtId="0" fontId="6" fillId="0" borderId="103" xfId="2" applyBorder="1" applyAlignment="1">
      <alignment horizontal="center" vertical="center" wrapText="1"/>
    </xf>
    <xf numFmtId="0" fontId="6" fillId="6" borderId="103" xfId="2" applyFill="1" applyBorder="1" applyAlignment="1">
      <alignment horizontal="center" vertical="center" wrapText="1"/>
    </xf>
    <xf numFmtId="0" fontId="1" fillId="5" borderId="0" xfId="2" applyFont="1" applyFill="1">
      <alignment vertical="center"/>
    </xf>
    <xf numFmtId="0" fontId="0" fillId="0" borderId="68" xfId="0" applyBorder="1" applyAlignment="1">
      <alignment vertical="top"/>
    </xf>
    <xf numFmtId="0" fontId="0" fillId="0" borderId="0" xfId="0" applyAlignment="1">
      <alignment vertical="top"/>
    </xf>
    <xf numFmtId="0" fontId="1" fillId="14" borderId="65" xfId="2" applyFont="1" applyFill="1" applyBorder="1" applyAlignment="1">
      <alignment vertical="top" wrapText="1"/>
    </xf>
    <xf numFmtId="0" fontId="7" fillId="25" borderId="56" xfId="17" applyFont="1" applyFill="1" applyBorder="1" applyAlignment="1">
      <alignment horizontal="center" vertical="center" wrapText="1"/>
    </xf>
    <xf numFmtId="0" fontId="0" fillId="0" borderId="0" xfId="0" applyAlignment="1">
      <alignment horizontal="left" vertical="center"/>
    </xf>
    <xf numFmtId="0" fontId="73" fillId="0" borderId="0" xfId="0" applyFont="1" applyAlignment="1">
      <alignment horizontal="left" vertical="center"/>
    </xf>
    <xf numFmtId="0" fontId="74" fillId="0" borderId="0" xfId="0" applyFont="1" applyAlignment="1">
      <alignment horizontal="center" vertical="center" wrapText="1"/>
    </xf>
    <xf numFmtId="0" fontId="74" fillId="0" borderId="0" xfId="0" applyFont="1" applyAlignment="1">
      <alignment horizontal="left" vertical="center" wrapText="1"/>
    </xf>
    <xf numFmtId="0" fontId="8" fillId="0" borderId="121" xfId="1" applyFill="1" applyBorder="1" applyAlignment="1" applyProtection="1">
      <alignment vertical="center" wrapText="1"/>
    </xf>
    <xf numFmtId="0" fontId="84" fillId="0" borderId="0" xfId="17" applyFont="1">
      <alignment vertical="center"/>
    </xf>
    <xf numFmtId="0" fontId="83" fillId="0" borderId="0" xfId="2" applyFont="1">
      <alignment vertical="center"/>
    </xf>
    <xf numFmtId="0" fontId="85" fillId="20" borderId="122" xfId="0" applyFont="1" applyFill="1" applyBorder="1" applyAlignment="1">
      <alignment horizontal="center" vertical="center" wrapText="1"/>
    </xf>
    <xf numFmtId="14" fontId="6" fillId="0" borderId="0" xfId="2" applyNumberFormat="1">
      <alignment vertical="center"/>
    </xf>
    <xf numFmtId="0" fontId="18" fillId="2" borderId="42"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89" fillId="21" borderId="31" xfId="2" applyFont="1" applyFill="1" applyBorder="1" applyAlignment="1">
      <alignment horizontal="center" vertical="center" wrapText="1"/>
    </xf>
    <xf numFmtId="0" fontId="91" fillId="3" borderId="41" xfId="2" applyFont="1" applyFill="1" applyBorder="1" applyAlignment="1">
      <alignment horizontal="center" vertical="center"/>
    </xf>
    <xf numFmtId="14" fontId="91" fillId="3" borderId="40" xfId="2" applyNumberFormat="1" applyFont="1" applyFill="1" applyBorder="1" applyAlignment="1">
      <alignment horizontal="center" vertical="center"/>
    </xf>
    <xf numFmtId="14" fontId="91" fillId="3" borderId="1" xfId="2" applyNumberFormat="1" applyFont="1" applyFill="1" applyBorder="1" applyAlignment="1">
      <alignment horizontal="center" vertical="center"/>
    </xf>
    <xf numFmtId="0" fontId="91" fillId="3" borderId="39" xfId="2" applyFont="1" applyFill="1" applyBorder="1" applyAlignment="1">
      <alignment horizontal="center" vertical="center"/>
    </xf>
    <xf numFmtId="14" fontId="91" fillId="3" borderId="2" xfId="2" applyNumberFormat="1" applyFont="1" applyFill="1" applyBorder="1" applyAlignment="1">
      <alignment horizontal="center" vertical="center"/>
    </xf>
    <xf numFmtId="0" fontId="92" fillId="0" borderId="0" xfId="2" applyFont="1" applyAlignment="1">
      <alignment horizontal="center" vertical="center"/>
    </xf>
    <xf numFmtId="14" fontId="91" fillId="0" borderId="0" xfId="2" applyNumberFormat="1" applyFont="1" applyAlignment="1">
      <alignment horizontal="center" vertical="center"/>
    </xf>
    <xf numFmtId="0" fontId="23" fillId="21" borderId="3" xfId="2" applyFont="1" applyFill="1" applyBorder="1" applyAlignment="1">
      <alignment horizontal="center" vertical="center" wrapText="1"/>
    </xf>
    <xf numFmtId="0" fontId="24" fillId="19" borderId="8" xfId="2" applyFont="1" applyFill="1" applyBorder="1" applyAlignment="1">
      <alignment horizontal="center" vertical="center" wrapText="1"/>
    </xf>
    <xf numFmtId="0" fontId="8" fillId="0" borderId="0" xfId="1" applyAlignment="1" applyProtection="1">
      <alignment vertical="center" wrapText="1"/>
    </xf>
    <xf numFmtId="0" fontId="23" fillId="27" borderId="3" xfId="2" applyFont="1" applyFill="1" applyBorder="1" applyAlignment="1">
      <alignment horizontal="center" vertical="center" wrapText="1"/>
    </xf>
    <xf numFmtId="0" fontId="6" fillId="0" borderId="67" xfId="0" applyFont="1" applyBorder="1">
      <alignment vertical="center"/>
    </xf>
    <xf numFmtId="0" fontId="6" fillId="0" borderId="44" xfId="0" applyFont="1" applyBorder="1">
      <alignment vertical="center"/>
    </xf>
    <xf numFmtId="0" fontId="6" fillId="0" borderId="68" xfId="0" applyFont="1" applyBorder="1">
      <alignment vertical="center"/>
    </xf>
    <xf numFmtId="0" fontId="6" fillId="0" borderId="0" xfId="0" applyFont="1">
      <alignment vertical="center"/>
    </xf>
    <xf numFmtId="0" fontId="90" fillId="0" borderId="68" xfId="0" applyFont="1" applyBorder="1">
      <alignment vertical="center"/>
    </xf>
    <xf numFmtId="0" fontId="90" fillId="0" borderId="0" xfId="0" applyFont="1">
      <alignment vertical="center"/>
    </xf>
    <xf numFmtId="0" fontId="90" fillId="5" borderId="68" xfId="0" applyFont="1" applyFill="1" applyBorder="1">
      <alignment vertical="center"/>
    </xf>
    <xf numFmtId="0" fontId="90" fillId="5" borderId="0" xfId="0" applyFont="1" applyFill="1">
      <alignment vertical="center"/>
    </xf>
    <xf numFmtId="0" fontId="6" fillId="5" borderId="136" xfId="2" applyFill="1" applyBorder="1">
      <alignment vertical="center"/>
    </xf>
    <xf numFmtId="0" fontId="6" fillId="0" borderId="136" xfId="2" applyBorder="1">
      <alignment vertical="center"/>
    </xf>
    <xf numFmtId="0" fontId="93" fillId="19" borderId="134" xfId="17" applyFont="1" applyFill="1" applyBorder="1" applyAlignment="1">
      <alignment horizontal="center" vertical="center" wrapText="1"/>
    </xf>
    <xf numFmtId="14" fontId="93" fillId="19" borderId="135" xfId="17" applyNumberFormat="1" applyFont="1" applyFill="1" applyBorder="1" applyAlignment="1">
      <alignment horizontal="center" vertical="center"/>
    </xf>
    <xf numFmtId="0" fontId="6" fillId="0" borderId="0" xfId="2" applyAlignment="1">
      <alignment horizontal="left" vertical="top"/>
    </xf>
    <xf numFmtId="0" fontId="6" fillId="28" borderId="144" xfId="2" applyFill="1" applyBorder="1" applyAlignment="1">
      <alignment horizontal="left" vertical="top"/>
    </xf>
    <xf numFmtId="0" fontId="8" fillId="28" borderId="143" xfId="1" applyFill="1" applyBorder="1" applyAlignment="1" applyProtection="1">
      <alignment horizontal="left" vertical="top"/>
    </xf>
    <xf numFmtId="14" fontId="19" fillId="3" borderId="101" xfId="2" applyNumberFormat="1" applyFont="1" applyFill="1" applyBorder="1" applyAlignment="1">
      <alignment horizontal="center" vertical="center" shrinkToFit="1"/>
    </xf>
    <xf numFmtId="14" fontId="27" fillId="3" borderId="101" xfId="1" applyNumberFormat="1" applyFont="1" applyFill="1" applyBorder="1" applyAlignment="1" applyProtection="1">
      <alignment horizontal="center" vertical="center" wrapText="1" shrinkToFit="1"/>
    </xf>
    <xf numFmtId="0" fontId="84" fillId="0" borderId="0" xfId="17" applyFont="1" applyAlignment="1">
      <alignment horizontal="left" vertical="center"/>
    </xf>
    <xf numFmtId="0" fontId="102" fillId="2" borderId="63" xfId="2" applyFont="1" applyFill="1" applyBorder="1" applyAlignment="1">
      <alignment vertical="top" wrapText="1"/>
    </xf>
    <xf numFmtId="0" fontId="91" fillId="21" borderId="39" xfId="2" applyFont="1" applyFill="1" applyBorder="1" applyAlignment="1">
      <alignment horizontal="center" vertical="center"/>
    </xf>
    <xf numFmtId="0" fontId="18" fillId="21" borderId="153" xfId="2" applyFont="1" applyFill="1" applyBorder="1" applyAlignment="1">
      <alignment horizontal="center" vertical="center" wrapText="1"/>
    </xf>
    <xf numFmtId="0" fontId="8" fillId="0" borderId="156" xfId="1" applyFill="1" applyBorder="1" applyAlignment="1" applyProtection="1">
      <alignment vertical="center" wrapText="1"/>
    </xf>
    <xf numFmtId="0" fontId="18" fillId="21" borderId="157" xfId="1" applyFont="1" applyFill="1" applyBorder="1" applyAlignment="1" applyProtection="1">
      <alignment horizontal="center" vertical="center" wrapText="1"/>
    </xf>
    <xf numFmtId="0" fontId="18" fillId="23" borderId="149" xfId="2" applyFont="1" applyFill="1" applyBorder="1" applyAlignment="1">
      <alignment horizontal="center" vertical="center" wrapText="1"/>
    </xf>
    <xf numFmtId="0" fontId="87" fillId="23" borderId="150" xfId="2" applyFont="1" applyFill="1" applyBorder="1" applyAlignment="1">
      <alignment horizontal="center" vertical="center"/>
    </xf>
    <xf numFmtId="0" fontId="87" fillId="23" borderId="151" xfId="2" applyFont="1" applyFill="1" applyBorder="1" applyAlignment="1">
      <alignment horizontal="center" vertical="center"/>
    </xf>
    <xf numFmtId="0" fontId="103" fillId="19" borderId="8" xfId="0" applyFont="1" applyFill="1" applyBorder="1" applyAlignment="1">
      <alignment horizontal="center" vertical="center" wrapText="1"/>
    </xf>
    <xf numFmtId="177" fontId="104" fillId="19" borderId="8" xfId="2" applyNumberFormat="1" applyFont="1" applyFill="1" applyBorder="1" applyAlignment="1">
      <alignment horizontal="center" vertical="center" shrinkToFit="1"/>
    </xf>
    <xf numFmtId="0" fontId="6" fillId="0" borderId="0" xfId="2" applyAlignment="1">
      <alignment horizontal="left" vertical="center"/>
    </xf>
    <xf numFmtId="0" fontId="105" fillId="5" borderId="68" xfId="0" applyFont="1" applyFill="1" applyBorder="1">
      <alignment vertical="center"/>
    </xf>
    <xf numFmtId="0" fontId="105" fillId="5" borderId="0" xfId="0" applyFont="1" applyFill="1" applyAlignment="1">
      <alignment horizontal="left" vertical="center"/>
    </xf>
    <xf numFmtId="0" fontId="105" fillId="5" borderId="0" xfId="0" applyFont="1" applyFill="1">
      <alignment vertical="center"/>
    </xf>
    <xf numFmtId="176" fontId="105" fillId="5" borderId="0" xfId="0" applyNumberFormat="1" applyFont="1" applyFill="1" applyAlignment="1">
      <alignment horizontal="left" vertical="center"/>
    </xf>
    <xf numFmtId="183" fontId="105" fillId="5" borderId="0" xfId="0" applyNumberFormat="1" applyFont="1" applyFill="1" applyAlignment="1">
      <alignment horizontal="center" vertical="center"/>
    </xf>
    <xf numFmtId="0" fontId="105" fillId="5" borderId="68" xfId="0" applyFont="1" applyFill="1" applyBorder="1" applyAlignment="1">
      <alignment vertical="top"/>
    </xf>
    <xf numFmtId="0" fontId="105" fillId="5" borderId="0" xfId="0" applyFont="1" applyFill="1" applyAlignment="1">
      <alignment vertical="top"/>
    </xf>
    <xf numFmtId="14" fontId="105" fillId="5" borderId="0" xfId="0" applyNumberFormat="1" applyFont="1" applyFill="1" applyAlignment="1">
      <alignment horizontal="left" vertical="center"/>
    </xf>
    <xf numFmtId="14" fontId="105" fillId="0" borderId="0" xfId="0" applyNumberFormat="1" applyFont="1">
      <alignment vertical="center"/>
    </xf>
    <xf numFmtId="0" fontId="106" fillId="0" borderId="0" xfId="0" applyFont="1">
      <alignment vertical="center"/>
    </xf>
    <xf numFmtId="0" fontId="6" fillId="0" borderId="62" xfId="2" applyBorder="1" applyAlignment="1">
      <alignment vertical="top" wrapText="1"/>
    </xf>
    <xf numFmtId="0" fontId="8" fillId="28" borderId="126" xfId="1" applyFill="1" applyBorder="1" applyAlignment="1" applyProtection="1">
      <alignment horizontal="left" vertical="top"/>
    </xf>
    <xf numFmtId="0" fontId="6" fillId="28" borderId="142" xfId="2" applyFill="1" applyBorder="1" applyAlignment="1">
      <alignment horizontal="left" vertical="top"/>
    </xf>
    <xf numFmtId="0" fontId="35" fillId="9" borderId="0" xfId="2" applyFont="1" applyFill="1" applyAlignment="1">
      <alignment horizontal="center" vertical="center"/>
    </xf>
    <xf numFmtId="14" fontId="1" fillId="0" borderId="46"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1" fillId="10" borderId="0" xfId="17" applyFill="1" applyAlignment="1">
      <alignment horizontal="center" vertical="center"/>
    </xf>
    <xf numFmtId="0" fontId="1" fillId="0" borderId="46" xfId="17" applyBorder="1">
      <alignment vertical="center"/>
    </xf>
    <xf numFmtId="0" fontId="6" fillId="10" borderId="0" xfId="2" applyFill="1" applyAlignment="1">
      <alignment vertical="center" wrapText="1"/>
    </xf>
    <xf numFmtId="0" fontId="49" fillId="0" borderId="0" xfId="17" applyFont="1" applyAlignment="1">
      <alignment horizontal="left" vertical="center"/>
    </xf>
    <xf numFmtId="0" fontId="50" fillId="0" borderId="49" xfId="17" applyFont="1" applyBorder="1">
      <alignment vertical="center"/>
    </xf>
    <xf numFmtId="0" fontId="50" fillId="0" borderId="49" xfId="17" applyFont="1" applyBorder="1" applyAlignment="1">
      <alignment horizontal="right" vertical="center"/>
    </xf>
    <xf numFmtId="0" fontId="38" fillId="0" borderId="51" xfId="17" applyFont="1" applyBorder="1" applyAlignment="1">
      <alignment horizontal="center" vertical="center"/>
    </xf>
    <xf numFmtId="0" fontId="38" fillId="0" borderId="166" xfId="17" applyFont="1" applyBorder="1" applyAlignment="1">
      <alignment horizontal="center" vertical="center" wrapText="1"/>
    </xf>
    <xf numFmtId="0" fontId="52" fillId="0" borderId="0" xfId="17" applyFont="1" applyAlignment="1">
      <alignment horizontal="center" vertical="center"/>
    </xf>
    <xf numFmtId="0" fontId="53" fillId="0" borderId="0" xfId="17" applyFont="1" applyAlignment="1">
      <alignment horizontal="center" vertical="center" wrapText="1"/>
    </xf>
    <xf numFmtId="0" fontId="1" fillId="0" borderId="0" xfId="17" applyAlignment="1">
      <alignment vertical="center" shrinkToFit="1"/>
    </xf>
    <xf numFmtId="0" fontId="12" fillId="0" borderId="167" xfId="17" applyFont="1" applyBorder="1" applyAlignment="1">
      <alignment horizontal="center" vertical="center" shrinkToFit="1"/>
    </xf>
    <xf numFmtId="0" fontId="50" fillId="0" borderId="52" xfId="17" applyFont="1" applyBorder="1" applyAlignment="1">
      <alignment vertical="center" shrinkToFit="1"/>
    </xf>
    <xf numFmtId="0" fontId="50" fillId="0" borderId="52" xfId="17" applyFont="1" applyBorder="1" applyAlignment="1">
      <alignment horizontal="center" vertical="center"/>
    </xf>
    <xf numFmtId="0" fontId="13" fillId="0" borderId="132" xfId="2" applyFont="1" applyBorder="1" applyAlignment="1">
      <alignment horizontal="center" vertical="center" wrapText="1"/>
    </xf>
    <xf numFmtId="0" fontId="13" fillId="0" borderId="17" xfId="2" applyFont="1" applyBorder="1" applyAlignment="1">
      <alignment horizontal="center" vertical="center" wrapText="1"/>
    </xf>
    <xf numFmtId="0" fontId="1" fillId="19" borderId="133"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5" borderId="0" xfId="2" applyFont="1" applyFill="1" applyAlignment="1">
      <alignment horizontal="center" vertical="center"/>
    </xf>
    <xf numFmtId="0" fontId="46" fillId="5" borderId="0" xfId="0" applyFont="1" applyFill="1" applyAlignment="1">
      <alignment horizontal="center" vertical="center" wrapText="1"/>
    </xf>
    <xf numFmtId="180" fontId="50"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5" borderId="0" xfId="17" applyFont="1" applyFill="1">
      <alignment vertical="center"/>
    </xf>
    <xf numFmtId="0" fontId="50" fillId="0" borderId="0" xfId="16" applyFont="1">
      <alignment vertical="center"/>
    </xf>
    <xf numFmtId="0" fontId="10" fillId="0" borderId="0" xfId="16" applyFont="1">
      <alignment vertical="center"/>
    </xf>
    <xf numFmtId="177" fontId="6" fillId="19" borderId="8" xfId="2" applyNumberFormat="1" applyFill="1" applyBorder="1" applyAlignment="1">
      <alignment horizontal="center" vertical="center" shrinkToFit="1"/>
    </xf>
    <xf numFmtId="177" fontId="1" fillId="19" borderId="38" xfId="2" applyNumberFormat="1" applyFont="1" applyFill="1" applyBorder="1" applyAlignment="1">
      <alignment horizontal="center" vertical="center" wrapText="1"/>
    </xf>
    <xf numFmtId="177" fontId="6" fillId="6" borderId="10" xfId="2" applyNumberFormat="1" applyFill="1" applyBorder="1" applyAlignment="1">
      <alignment horizontal="center" vertical="center" shrinkToFit="1"/>
    </xf>
    <xf numFmtId="177" fontId="6" fillId="5"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5" borderId="8" xfId="2" applyNumberFormat="1" applyFill="1" applyBorder="1" applyAlignment="1">
      <alignment horizontal="center" vertical="center" shrinkToFit="1"/>
    </xf>
    <xf numFmtId="177" fontId="6" fillId="22" borderId="8" xfId="2" applyNumberFormat="1" applyFill="1" applyBorder="1" applyAlignment="1">
      <alignment horizontal="center" vertical="center" shrinkToFit="1"/>
    </xf>
    <xf numFmtId="177" fontId="6" fillId="8"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5" borderId="8" xfId="2" applyFill="1" applyBorder="1" applyAlignment="1">
      <alignment horizontal="center" vertical="center" wrapText="1"/>
    </xf>
    <xf numFmtId="177" fontId="6" fillId="0" borderId="102"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5"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6" borderId="8" xfId="2" applyNumberFormat="1" applyFill="1" applyBorder="1" applyAlignment="1">
      <alignment horizontal="center" vertical="center" wrapText="1"/>
    </xf>
    <xf numFmtId="177" fontId="6" fillId="7" borderId="102"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7" borderId="8" xfId="2" applyNumberFormat="1" applyFill="1" applyBorder="1" applyAlignment="1">
      <alignment horizontal="center" vertical="center" wrapText="1"/>
    </xf>
    <xf numFmtId="177" fontId="6" fillId="0" borderId="104"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81" fillId="5" borderId="0" xfId="2" applyFont="1" applyFill="1" applyAlignment="1">
      <alignment horizontal="center" vertical="center"/>
    </xf>
    <xf numFmtId="0" fontId="1" fillId="0" borderId="0" xfId="2" applyFont="1">
      <alignment vertical="center"/>
    </xf>
    <xf numFmtId="0" fontId="50" fillId="19" borderId="167" xfId="16" applyFont="1" applyFill="1" applyBorder="1">
      <alignment vertical="center"/>
    </xf>
    <xf numFmtId="0" fontId="50" fillId="19" borderId="168" xfId="16" applyFont="1" applyFill="1" applyBorder="1">
      <alignment vertical="center"/>
    </xf>
    <xf numFmtId="0" fontId="10" fillId="19" borderId="168" xfId="16" applyFont="1" applyFill="1" applyBorder="1">
      <alignment vertical="center"/>
    </xf>
    <xf numFmtId="0" fontId="37" fillId="0" borderId="0" xfId="17" applyFont="1" applyAlignment="1">
      <alignment horizontal="left" vertical="center" indent="2"/>
    </xf>
    <xf numFmtId="0" fontId="107" fillId="0" borderId="0" xfId="17" applyFont="1">
      <alignment vertical="center"/>
    </xf>
    <xf numFmtId="0" fontId="1" fillId="19" borderId="0" xfId="2" applyFont="1" applyFill="1">
      <alignment vertical="center"/>
    </xf>
    <xf numFmtId="0" fontId="24" fillId="19" borderId="38" xfId="2" applyFont="1" applyFill="1" applyBorder="1" applyAlignment="1">
      <alignment horizontal="center" vertical="top" wrapText="1"/>
    </xf>
    <xf numFmtId="0" fontId="23" fillId="19" borderId="169" xfId="2" applyFont="1" applyFill="1" applyBorder="1" applyAlignment="1">
      <alignment horizontal="left" vertical="center"/>
    </xf>
    <xf numFmtId="0" fontId="23" fillId="19" borderId="11" xfId="2" applyFont="1" applyFill="1" applyBorder="1" applyAlignment="1">
      <alignment horizontal="left" vertical="center"/>
    </xf>
    <xf numFmtId="0" fontId="23" fillId="5" borderId="11" xfId="2" applyFont="1" applyFill="1" applyBorder="1" applyAlignment="1">
      <alignment horizontal="left" vertical="center"/>
    </xf>
    <xf numFmtId="0" fontId="23" fillId="5" borderId="12" xfId="2" applyFont="1" applyFill="1" applyBorder="1" applyAlignment="1">
      <alignment horizontal="left" vertical="center"/>
    </xf>
    <xf numFmtId="177" fontId="13" fillId="30" borderId="102" xfId="2" applyNumberFormat="1" applyFont="1" applyFill="1" applyBorder="1" applyAlignment="1">
      <alignment horizontal="center" vertical="center" wrapText="1"/>
    </xf>
    <xf numFmtId="177" fontId="13" fillId="30" borderId="8" xfId="2" applyNumberFormat="1" applyFont="1" applyFill="1" applyBorder="1" applyAlignment="1">
      <alignment horizontal="center" vertical="center" shrinkToFit="1"/>
    </xf>
    <xf numFmtId="14" fontId="26" fillId="19" borderId="0" xfId="2" applyNumberFormat="1" applyFont="1" applyFill="1" applyAlignment="1">
      <alignment horizontal="left" vertical="center"/>
    </xf>
    <xf numFmtId="0" fontId="26" fillId="19" borderId="0" xfId="19" applyFont="1" applyFill="1">
      <alignment vertical="center"/>
    </xf>
    <xf numFmtId="0" fontId="26" fillId="19" borderId="0" xfId="2" applyFont="1" applyFill="1" applyAlignment="1">
      <alignment horizontal="left" vertical="center"/>
    </xf>
    <xf numFmtId="0" fontId="41" fillId="19" borderId="0" xfId="17"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7" borderId="8" xfId="2" applyNumberFormat="1" applyFont="1" applyFill="1" applyBorder="1" applyAlignment="1">
      <alignment horizontal="center" vertical="center" shrinkToFit="1"/>
    </xf>
    <xf numFmtId="177" fontId="13" fillId="19" borderId="8" xfId="2" applyNumberFormat="1" applyFont="1" applyFill="1" applyBorder="1" applyAlignment="1">
      <alignment horizontal="center" vertical="center" shrinkToFit="1"/>
    </xf>
    <xf numFmtId="177" fontId="13" fillId="19" borderId="101" xfId="2" applyNumberFormat="1" applyFont="1" applyFill="1" applyBorder="1" applyAlignment="1">
      <alignment horizontal="center" vertical="center" wrapText="1"/>
    </xf>
    <xf numFmtId="0" fontId="13" fillId="0" borderId="170" xfId="2" applyFont="1" applyBorder="1" applyAlignment="1">
      <alignment horizontal="center" vertical="center" wrapText="1"/>
    </xf>
    <xf numFmtId="0" fontId="13" fillId="0" borderId="171" xfId="2" applyFont="1" applyBorder="1" applyAlignment="1">
      <alignment horizontal="center" vertical="center" wrapText="1"/>
    </xf>
    <xf numFmtId="0" fontId="13" fillId="0" borderId="172" xfId="2" applyFont="1" applyBorder="1" applyAlignment="1">
      <alignment horizontal="center" vertical="center" wrapText="1"/>
    </xf>
    <xf numFmtId="0" fontId="13" fillId="0" borderId="170" xfId="2" applyFont="1" applyBorder="1" applyAlignment="1">
      <alignment horizontal="center" vertical="center"/>
    </xf>
    <xf numFmtId="0" fontId="13" fillId="5" borderId="170" xfId="2" applyFont="1" applyFill="1" applyBorder="1" applyAlignment="1">
      <alignment horizontal="center" vertical="center" wrapText="1"/>
    </xf>
    <xf numFmtId="0" fontId="103" fillId="19" borderId="137" xfId="0" applyFont="1" applyFill="1" applyBorder="1" applyAlignment="1">
      <alignment horizontal="center" vertical="center" wrapText="1"/>
    </xf>
    <xf numFmtId="0" fontId="103" fillId="19" borderId="162" xfId="0" applyFont="1" applyFill="1" applyBorder="1" applyAlignment="1">
      <alignment horizontal="center" vertical="center" wrapText="1"/>
    </xf>
    <xf numFmtId="0" fontId="98" fillId="26" borderId="173" xfId="2" applyFont="1" applyFill="1" applyBorder="1" applyAlignment="1">
      <alignment horizontal="center" vertical="center" wrapText="1"/>
    </xf>
    <xf numFmtId="0" fontId="99" fillId="26" borderId="174" xfId="2" applyFont="1" applyFill="1" applyBorder="1" applyAlignment="1">
      <alignment horizontal="center" vertical="center" wrapText="1"/>
    </xf>
    <xf numFmtId="0" fontId="97" fillId="26" borderId="174" xfId="2" applyFont="1" applyFill="1" applyBorder="1" applyAlignment="1">
      <alignment horizontal="center" vertical="center"/>
    </xf>
    <xf numFmtId="0" fontId="97" fillId="26" borderId="175" xfId="2" applyFont="1" applyFill="1" applyBorder="1" applyAlignment="1">
      <alignment horizontal="center" vertical="center"/>
    </xf>
    <xf numFmtId="0" fontId="91" fillId="21" borderId="26" xfId="2" applyFont="1" applyFill="1" applyBorder="1" applyAlignment="1">
      <alignment horizontal="center" vertical="center"/>
    </xf>
    <xf numFmtId="14" fontId="91" fillId="21" borderId="27" xfId="2" applyNumberFormat="1" applyFont="1" applyFill="1" applyBorder="1" applyAlignment="1">
      <alignment horizontal="center" vertical="center"/>
    </xf>
    <xf numFmtId="0" fontId="6" fillId="19" borderId="0" xfId="2" applyFill="1" applyAlignment="1">
      <alignment vertical="center" wrapText="1"/>
    </xf>
    <xf numFmtId="14" fontId="87" fillId="23" borderId="152" xfId="2" applyNumberFormat="1" applyFont="1" applyFill="1" applyBorder="1" applyAlignment="1">
      <alignment horizontal="center" vertical="center"/>
    </xf>
    <xf numFmtId="0" fontId="13" fillId="0" borderId="0" xfId="2" applyFont="1" applyAlignment="1">
      <alignment horizontal="center" vertical="center"/>
    </xf>
    <xf numFmtId="14" fontId="87" fillId="0" borderId="0" xfId="2" applyNumberFormat="1" applyFont="1" applyAlignment="1">
      <alignment horizontal="center" vertical="center"/>
    </xf>
    <xf numFmtId="0" fontId="13" fillId="0" borderId="0" xfId="2" applyFont="1" applyAlignment="1">
      <alignment vertical="top" wrapText="1"/>
    </xf>
    <xf numFmtId="0" fontId="41" fillId="0" borderId="0" xfId="17" applyFont="1" applyAlignment="1">
      <alignment horizontal="center" vertical="center"/>
    </xf>
    <xf numFmtId="0" fontId="105" fillId="5" borderId="0" xfId="0" applyFont="1" applyFill="1" applyAlignment="1">
      <alignment horizontal="left" vertical="top"/>
    </xf>
    <xf numFmtId="0" fontId="113" fillId="19" borderId="0" xfId="17" applyFont="1" applyFill="1" applyAlignment="1">
      <alignment horizontal="left" vertical="center"/>
    </xf>
    <xf numFmtId="0" fontId="87" fillId="0" borderId="0" xfId="2" applyFont="1" applyAlignment="1">
      <alignment vertical="top" wrapText="1"/>
    </xf>
    <xf numFmtId="0" fontId="8" fillId="0" borderId="185" xfId="1" applyBorder="1" applyAlignment="1" applyProtection="1">
      <alignment vertical="center" wrapText="1"/>
    </xf>
    <xf numFmtId="0" fontId="8" fillId="0" borderId="177" xfId="1" applyFill="1" applyBorder="1" applyAlignment="1" applyProtection="1">
      <alignment vertical="center" wrapText="1"/>
    </xf>
    <xf numFmtId="180" fontId="50" fillId="11" borderId="186" xfId="17" applyNumberFormat="1" applyFont="1" applyFill="1" applyBorder="1" applyAlignment="1">
      <alignment horizontal="center" vertical="center"/>
    </xf>
    <xf numFmtId="0" fontId="115" fillId="3" borderId="9" xfId="2" applyFont="1" applyFill="1" applyBorder="1" applyAlignment="1">
      <alignment horizontal="center" vertical="center"/>
    </xf>
    <xf numFmtId="14" fontId="91" fillId="21" borderId="138" xfId="2" applyNumberFormat="1" applyFont="1" applyFill="1" applyBorder="1" applyAlignment="1">
      <alignment vertical="center" shrinkToFit="1"/>
    </xf>
    <xf numFmtId="0" fontId="28" fillId="21" borderId="187" xfId="0" applyFont="1" applyFill="1" applyBorder="1" applyAlignment="1">
      <alignment horizontal="center" vertical="center" wrapText="1"/>
    </xf>
    <xf numFmtId="14" fontId="29" fillId="21" borderId="188" xfId="2" applyNumberFormat="1" applyFont="1" applyFill="1" applyBorder="1" applyAlignment="1">
      <alignment horizontal="center" vertical="center" shrinkToFit="1"/>
    </xf>
    <xf numFmtId="14" fontId="87" fillId="21" borderId="190" xfId="1" applyNumberFormat="1" applyFont="1" applyFill="1" applyBorder="1" applyAlignment="1" applyProtection="1">
      <alignment vertical="center" wrapText="1"/>
    </xf>
    <xf numFmtId="14" fontId="87" fillId="21" borderId="191" xfId="1" applyNumberFormat="1" applyFont="1" applyFill="1" applyBorder="1" applyAlignment="1" applyProtection="1">
      <alignment vertical="center" wrapText="1"/>
    </xf>
    <xf numFmtId="56" fontId="87" fillId="21" borderId="189" xfId="2" applyNumberFormat="1" applyFont="1" applyFill="1" applyBorder="1">
      <alignment vertical="center"/>
    </xf>
    <xf numFmtId="0" fontId="8" fillId="0" borderId="0" xfId="1" applyAlignment="1" applyProtection="1">
      <alignment vertical="center"/>
    </xf>
    <xf numFmtId="14" fontId="91" fillId="21" borderId="1" xfId="2" applyNumberFormat="1" applyFont="1" applyFill="1" applyBorder="1" applyAlignment="1">
      <alignment vertical="center" wrapText="1" shrinkToFit="1"/>
    </xf>
    <xf numFmtId="0" fontId="71" fillId="0" borderId="0" xfId="0" applyFont="1">
      <alignment vertical="center"/>
    </xf>
    <xf numFmtId="0" fontId="120" fillId="5" borderId="14" xfId="2" applyFont="1" applyFill="1" applyBorder="1">
      <alignment vertical="center"/>
    </xf>
    <xf numFmtId="0" fontId="119" fillId="0" borderId="136" xfId="0" applyFont="1" applyBorder="1">
      <alignment vertical="center"/>
    </xf>
    <xf numFmtId="0" fontId="118" fillId="31" borderId="0" xfId="0" applyFont="1" applyFill="1" applyAlignment="1">
      <alignment horizontal="center" vertical="center" wrapText="1"/>
    </xf>
    <xf numFmtId="177" fontId="13" fillId="19" borderId="194" xfId="2" applyNumberFormat="1" applyFont="1" applyFill="1" applyBorder="1" applyAlignment="1">
      <alignment horizontal="center" vertical="center" wrapText="1"/>
    </xf>
    <xf numFmtId="0" fontId="9" fillId="19" borderId="0" xfId="2" applyFont="1" applyFill="1" applyAlignment="1">
      <alignment horizontal="center" vertical="center" wrapText="1"/>
    </xf>
    <xf numFmtId="14" fontId="9" fillId="19" borderId="0" xfId="2" applyNumberFormat="1" applyFont="1" applyFill="1" applyAlignment="1">
      <alignment horizontal="center" vertical="center"/>
    </xf>
    <xf numFmtId="14" fontId="26" fillId="19" borderId="0" xfId="2" applyNumberFormat="1" applyFont="1" applyFill="1" applyAlignment="1">
      <alignment horizontal="center" vertical="center"/>
    </xf>
    <xf numFmtId="0" fontId="26" fillId="19" borderId="0" xfId="19" applyFont="1" applyFill="1" applyAlignment="1">
      <alignment horizontal="center" vertical="center"/>
    </xf>
    <xf numFmtId="0" fontId="26" fillId="19" borderId="0" xfId="19" applyFont="1" applyFill="1" applyAlignment="1">
      <alignment horizontal="center" vertical="center" wrapText="1"/>
    </xf>
    <xf numFmtId="0" fontId="37" fillId="19" borderId="134" xfId="17" applyFont="1" applyFill="1" applyBorder="1" applyAlignment="1">
      <alignment horizontal="center" vertical="center" wrapText="1"/>
    </xf>
    <xf numFmtId="14" fontId="37" fillId="19" borderId="135" xfId="17" applyNumberFormat="1" applyFont="1" applyFill="1" applyBorder="1" applyAlignment="1">
      <alignment horizontal="center" vertical="center"/>
    </xf>
    <xf numFmtId="0" fontId="1" fillId="19" borderId="134" xfId="17" applyFill="1" applyBorder="1" applyAlignment="1">
      <alignment horizontal="center" vertical="center" wrapText="1"/>
    </xf>
    <xf numFmtId="14" fontId="1" fillId="19" borderId="135" xfId="17" applyNumberFormat="1" applyFill="1" applyBorder="1" applyAlignment="1">
      <alignment horizontal="center" vertical="center"/>
    </xf>
    <xf numFmtId="0" fontId="106" fillId="5" borderId="0" xfId="0" applyFont="1" applyFill="1">
      <alignment vertical="center"/>
    </xf>
    <xf numFmtId="0" fontId="107" fillId="0" borderId="0" xfId="17" applyFont="1" applyAlignment="1">
      <alignment horizontal="left" vertical="center"/>
    </xf>
    <xf numFmtId="177" fontId="1" fillId="19" borderId="195" xfId="2" applyNumberFormat="1" applyFont="1" applyFill="1" applyBorder="1" applyAlignment="1">
      <alignment horizontal="center" vertical="center" wrapText="1"/>
    </xf>
    <xf numFmtId="0" fontId="23" fillId="19" borderId="196" xfId="2" applyFont="1" applyFill="1" applyBorder="1" applyAlignment="1">
      <alignment horizontal="left" vertical="center"/>
    </xf>
    <xf numFmtId="0" fontId="23" fillId="19" borderId="8" xfId="2" applyFont="1" applyFill="1" applyBorder="1" applyAlignment="1">
      <alignment horizontal="left" vertical="center"/>
    </xf>
    <xf numFmtId="0" fontId="23" fillId="0" borderId="8" xfId="2" applyFont="1" applyBorder="1" applyAlignment="1">
      <alignment horizontal="left" vertical="center"/>
    </xf>
    <xf numFmtId="0" fontId="23" fillId="5" borderId="8" xfId="2" applyFont="1" applyFill="1" applyBorder="1" applyAlignment="1">
      <alignment horizontal="left" vertical="center"/>
    </xf>
    <xf numFmtId="0" fontId="23" fillId="19" borderId="17" xfId="2" applyFont="1" applyFill="1" applyBorder="1" applyAlignment="1">
      <alignment horizontal="left" vertical="center"/>
    </xf>
    <xf numFmtId="177" fontId="12" fillId="19" borderId="53" xfId="2" applyNumberFormat="1" applyFont="1" applyFill="1" applyBorder="1" applyAlignment="1">
      <alignment horizontal="center" vertical="center" shrinkToFit="1"/>
    </xf>
    <xf numFmtId="177" fontId="23" fillId="21" borderId="53" xfId="2" applyNumberFormat="1" applyFont="1" applyFill="1" applyBorder="1" applyAlignment="1">
      <alignment horizontal="center" vertical="center" shrinkToFit="1"/>
    </xf>
    <xf numFmtId="0" fontId="130" fillId="19" borderId="198" xfId="2" applyFont="1" applyFill="1" applyBorder="1" applyAlignment="1">
      <alignment horizontal="center" vertical="center"/>
    </xf>
    <xf numFmtId="177" fontId="130" fillId="19" borderId="198" xfId="2" applyNumberFormat="1" applyFont="1" applyFill="1" applyBorder="1" applyAlignment="1">
      <alignment horizontal="center" vertical="center" shrinkToFit="1"/>
    </xf>
    <xf numFmtId="0" fontId="131" fillId="0" borderId="198" xfId="0" applyFont="1" applyBorder="1" applyAlignment="1">
      <alignment horizontal="center" vertical="center" wrapText="1"/>
    </xf>
    <xf numFmtId="177" fontId="13" fillId="19" borderId="198" xfId="2" applyNumberFormat="1" applyFont="1" applyFill="1" applyBorder="1" applyAlignment="1">
      <alignment horizontal="center" vertical="center" wrapText="1"/>
    </xf>
    <xf numFmtId="177" fontId="23" fillId="19" borderId="197" xfId="2" applyNumberFormat="1" applyFont="1" applyFill="1" applyBorder="1" applyAlignment="1">
      <alignment horizontal="center" vertical="center" shrinkToFit="1"/>
    </xf>
    <xf numFmtId="177" fontId="1" fillId="19" borderId="197" xfId="2" applyNumberFormat="1" applyFont="1" applyFill="1" applyBorder="1" applyAlignment="1">
      <alignment horizontal="center" vertical="center" wrapText="1"/>
    </xf>
    <xf numFmtId="0" fontId="23" fillId="19" borderId="197" xfId="2" applyFont="1" applyFill="1" applyBorder="1" applyAlignment="1">
      <alignment horizontal="center" vertical="center" wrapText="1"/>
    </xf>
    <xf numFmtId="0" fontId="6" fillId="0" borderId="197" xfId="2" applyBorder="1">
      <alignment vertical="center"/>
    </xf>
    <xf numFmtId="0" fontId="6" fillId="0" borderId="197" xfId="2" applyBorder="1" applyAlignment="1">
      <alignment horizontal="center" vertical="center"/>
    </xf>
    <xf numFmtId="0" fontId="24" fillId="23" borderId="7" xfId="2" applyFont="1" applyFill="1" applyBorder="1" applyAlignment="1">
      <alignment horizontal="center" vertical="top" wrapText="1"/>
    </xf>
    <xf numFmtId="177" fontId="1" fillId="23" borderId="38" xfId="2" applyNumberFormat="1" applyFont="1" applyFill="1" applyBorder="1" applyAlignment="1">
      <alignment horizontal="center" vertical="center" wrapText="1"/>
    </xf>
    <xf numFmtId="0" fontId="24" fillId="23" borderId="7" xfId="2" applyFont="1" applyFill="1" applyBorder="1" applyAlignment="1">
      <alignment horizontal="center" vertical="center" wrapText="1"/>
    </xf>
    <xf numFmtId="0" fontId="8" fillId="0" borderId="176" xfId="1" applyBorder="1" applyAlignment="1" applyProtection="1">
      <alignment vertical="center"/>
    </xf>
    <xf numFmtId="0" fontId="115" fillId="3" borderId="9" xfId="2" applyFont="1" applyFill="1" applyBorder="1" applyAlignment="1">
      <alignment horizontal="center" vertical="center" wrapText="1"/>
    </xf>
    <xf numFmtId="0" fontId="108" fillId="26" borderId="174" xfId="2" applyFont="1" applyFill="1" applyBorder="1" applyAlignment="1">
      <alignment horizontal="left" vertical="center" shrinkToFit="1"/>
    </xf>
    <xf numFmtId="0" fontId="132" fillId="0" borderId="193" xfId="1" applyFont="1" applyFill="1" applyBorder="1" applyAlignment="1" applyProtection="1">
      <alignment vertical="top" wrapText="1"/>
    </xf>
    <xf numFmtId="0" fontId="91" fillId="21" borderId="9" xfId="2" applyFont="1" applyFill="1" applyBorder="1" applyAlignment="1">
      <alignment horizontal="center" vertical="center"/>
    </xf>
    <xf numFmtId="0" fontId="8" fillId="0" borderId="200" xfId="1" applyBorder="1" applyAlignment="1" applyProtection="1">
      <alignment horizontal="left" vertical="center" wrapText="1"/>
    </xf>
    <xf numFmtId="0" fontId="85" fillId="0" borderId="122" xfId="0" applyFont="1" applyBorder="1" applyAlignment="1">
      <alignment horizontal="center" vertical="center" wrapText="1"/>
    </xf>
    <xf numFmtId="0" fontId="135" fillId="0" borderId="139" xfId="0" applyFont="1" applyBorder="1" applyAlignment="1">
      <alignment horizontal="left" vertical="top" wrapText="1"/>
    </xf>
    <xf numFmtId="0" fontId="136" fillId="0" borderId="0" xfId="0" applyFont="1">
      <alignment vertical="center"/>
    </xf>
    <xf numFmtId="0" fontId="138" fillId="21" borderId="153" xfId="2" applyFont="1" applyFill="1" applyBorder="1" applyAlignment="1">
      <alignment horizontal="center" vertical="center" wrapText="1"/>
    </xf>
    <xf numFmtId="0" fontId="8" fillId="0" borderId="203" xfId="1" applyFill="1" applyBorder="1" applyAlignment="1" applyProtection="1">
      <alignment vertical="center" wrapText="1"/>
    </xf>
    <xf numFmtId="0" fontId="88" fillId="0" borderId="106" xfId="2" applyFont="1" applyBorder="1" applyAlignment="1">
      <alignment vertical="center" shrinkToFit="1"/>
    </xf>
    <xf numFmtId="0" fontId="6" fillId="0" borderId="107" xfId="2" applyBorder="1">
      <alignment vertical="center"/>
    </xf>
    <xf numFmtId="0" fontId="27" fillId="0" borderId="160" xfId="2" applyFont="1" applyBorder="1" applyAlignment="1">
      <alignment vertical="top" wrapText="1"/>
    </xf>
    <xf numFmtId="0" fontId="8" fillId="0" borderId="205" xfId="1" applyFill="1" applyBorder="1" applyAlignment="1" applyProtection="1">
      <alignment vertical="center" wrapText="1"/>
    </xf>
    <xf numFmtId="0" fontId="6" fillId="0" borderId="108" xfId="2" applyBorder="1">
      <alignment vertical="center"/>
    </xf>
    <xf numFmtId="0" fontId="105" fillId="5" borderId="68" xfId="0" applyFont="1" applyFill="1" applyBorder="1" applyAlignment="1">
      <alignment horizontal="left" vertical="top"/>
    </xf>
    <xf numFmtId="0" fontId="36" fillId="19" borderId="0" xfId="2" applyFont="1" applyFill="1">
      <alignment vertical="center"/>
    </xf>
    <xf numFmtId="0" fontId="37" fillId="19" borderId="0" xfId="17" applyFont="1" applyFill="1">
      <alignment vertical="center"/>
    </xf>
    <xf numFmtId="0" fontId="38" fillId="19" borderId="0" xfId="17" applyFont="1" applyFill="1" applyAlignment="1">
      <alignment vertical="top" wrapText="1"/>
    </xf>
    <xf numFmtId="0" fontId="39" fillId="19" borderId="0" xfId="2" applyFont="1" applyFill="1" applyAlignment="1">
      <alignment horizontal="center" vertical="center"/>
    </xf>
    <xf numFmtId="0" fontId="82" fillId="19" borderId="0" xfId="17" applyFont="1" applyFill="1" applyAlignment="1">
      <alignment horizontal="left" vertical="center"/>
    </xf>
    <xf numFmtId="0" fontId="40" fillId="19" borderId="0" xfId="2" applyFont="1" applyFill="1" applyAlignment="1">
      <alignment vertical="center" wrapText="1"/>
    </xf>
    <xf numFmtId="0" fontId="42" fillId="19" borderId="0" xfId="2" applyFont="1" applyFill="1" applyAlignment="1">
      <alignment vertical="center" wrapText="1"/>
    </xf>
    <xf numFmtId="0" fontId="44" fillId="19" borderId="0" xfId="2" applyFont="1" applyFill="1">
      <alignment vertical="center"/>
    </xf>
    <xf numFmtId="0" fontId="45" fillId="19" borderId="0" xfId="2" applyFont="1" applyFill="1" applyAlignment="1">
      <alignment horizontal="center" vertical="center"/>
    </xf>
    <xf numFmtId="0" fontId="38" fillId="19" borderId="0" xfId="17" applyFont="1" applyFill="1" applyAlignment="1">
      <alignment horizontal="center" vertical="center"/>
    </xf>
    <xf numFmtId="0" fontId="43" fillId="19" borderId="0" xfId="17" applyFont="1" applyFill="1" applyAlignment="1">
      <alignment vertical="top" wrapText="1"/>
    </xf>
    <xf numFmtId="0" fontId="1" fillId="19" borderId="0" xfId="17" applyFill="1" applyAlignment="1">
      <alignment horizontal="center" vertical="center"/>
    </xf>
    <xf numFmtId="0" fontId="46" fillId="19" borderId="0" xfId="2" applyFont="1" applyFill="1" applyAlignment="1">
      <alignment vertical="center" wrapText="1"/>
    </xf>
    <xf numFmtId="0" fontId="42" fillId="19" borderId="0" xfId="2" applyFont="1" applyFill="1">
      <alignment vertical="center"/>
    </xf>
    <xf numFmtId="0" fontId="38" fillId="19" borderId="0" xfId="17" applyFont="1" applyFill="1">
      <alignment vertical="center"/>
    </xf>
    <xf numFmtId="0" fontId="47" fillId="19" borderId="0" xfId="17" applyFont="1" applyFill="1" applyAlignment="1">
      <alignment horizontal="center" vertical="center" wrapText="1"/>
    </xf>
    <xf numFmtId="0" fontId="48" fillId="19" borderId="0" xfId="17" applyFont="1" applyFill="1">
      <alignment vertical="center"/>
    </xf>
    <xf numFmtId="0" fontId="6" fillId="19" borderId="0" xfId="2" applyFill="1" applyAlignment="1">
      <alignment horizontal="center" vertical="center"/>
    </xf>
    <xf numFmtId="0" fontId="46" fillId="19" borderId="0" xfId="17" applyFont="1" applyFill="1" applyAlignment="1">
      <alignment vertical="center" wrapText="1"/>
    </xf>
    <xf numFmtId="0" fontId="51" fillId="19" borderId="0" xfId="17" applyFont="1" applyFill="1" applyAlignment="1">
      <alignment horizontal="center" vertical="center"/>
    </xf>
    <xf numFmtId="0" fontId="8" fillId="19" borderId="0" xfId="1" applyFill="1" applyAlignment="1" applyProtection="1">
      <alignment horizontal="center" vertical="center"/>
    </xf>
    <xf numFmtId="0" fontId="54" fillId="19" borderId="0" xfId="17" applyFont="1" applyFill="1" applyAlignment="1">
      <alignment horizontal="center" vertical="center"/>
    </xf>
    <xf numFmtId="0" fontId="0" fillId="19" borderId="0" xfId="0" applyFill="1" applyAlignment="1">
      <alignment vertical="center" wrapText="1"/>
    </xf>
    <xf numFmtId="0" fontId="1" fillId="19" borderId="130" xfId="17" applyFill="1" applyBorder="1" applyAlignment="1">
      <alignment horizontal="center" vertical="center" wrapText="1"/>
    </xf>
    <xf numFmtId="0" fontId="1" fillId="19" borderId="0" xfId="17" applyFill="1">
      <alignment vertical="center"/>
    </xf>
    <xf numFmtId="0" fontId="1" fillId="19" borderId="131" xfId="17" applyFill="1" applyBorder="1" applyAlignment="1">
      <alignment horizontal="center" vertical="center"/>
    </xf>
    <xf numFmtId="177" fontId="23" fillId="32" borderId="197" xfId="2" applyNumberFormat="1" applyFont="1" applyFill="1" applyBorder="1" applyAlignment="1">
      <alignment horizontal="center" vertical="center" shrinkToFit="1"/>
    </xf>
    <xf numFmtId="180" fontId="50" fillId="11" borderId="206" xfId="17" applyNumberFormat="1" applyFont="1" applyFill="1" applyBorder="1" applyAlignment="1">
      <alignment horizontal="center" vertical="center"/>
    </xf>
    <xf numFmtId="0" fontId="94" fillId="19" borderId="0" xfId="0" applyFont="1" applyFill="1" applyAlignment="1">
      <alignment horizontal="center" vertical="center"/>
    </xf>
    <xf numFmtId="0" fontId="143" fillId="21" borderId="153" xfId="2" applyFont="1" applyFill="1" applyBorder="1" applyAlignment="1">
      <alignment horizontal="center" vertical="center" wrapText="1"/>
    </xf>
    <xf numFmtId="0" fontId="25" fillId="19" borderId="0" xfId="2" applyFont="1" applyFill="1">
      <alignment vertical="center"/>
    </xf>
    <xf numFmtId="0" fontId="145" fillId="0" borderId="0" xfId="0" applyFont="1" applyAlignment="1">
      <alignment vertical="top" wrapText="1"/>
    </xf>
    <xf numFmtId="0" fontId="132" fillId="0" borderId="204" xfId="1" applyFont="1" applyBorder="1" applyAlignment="1" applyProtection="1">
      <alignment vertical="top" wrapText="1"/>
    </xf>
    <xf numFmtId="0" fontId="8" fillId="0" borderId="0" xfId="1" applyFill="1" applyBorder="1" applyAlignment="1" applyProtection="1">
      <alignment vertical="center" wrapText="1"/>
    </xf>
    <xf numFmtId="0" fontId="95" fillId="19" borderId="0" xfId="0" applyFont="1" applyFill="1" applyAlignment="1">
      <alignment vertical="center" wrapText="1"/>
    </xf>
    <xf numFmtId="0" fontId="72" fillId="5" borderId="207" xfId="2" applyFont="1" applyFill="1" applyBorder="1" applyAlignment="1">
      <alignment horizontal="left" vertical="center"/>
    </xf>
    <xf numFmtId="0" fontId="135" fillId="0" borderId="202" xfId="0" applyFont="1" applyBorder="1" applyAlignment="1">
      <alignment horizontal="left" vertical="top" wrapText="1"/>
    </xf>
    <xf numFmtId="0" fontId="101" fillId="19" borderId="134" xfId="17" applyFont="1" applyFill="1" applyBorder="1" applyAlignment="1">
      <alignment horizontal="center" vertical="center" wrapText="1"/>
    </xf>
    <xf numFmtId="0" fontId="8" fillId="0" borderId="211" xfId="1" applyBorder="1" applyAlignment="1" applyProtection="1">
      <alignment horizontal="left" vertical="center" wrapText="1"/>
    </xf>
    <xf numFmtId="14" fontId="29" fillId="21" borderId="1" xfId="2" applyNumberFormat="1" applyFont="1" applyFill="1" applyBorder="1" applyAlignment="1">
      <alignment horizontal="center" vertical="center" shrinkToFit="1"/>
    </xf>
    <xf numFmtId="56" fontId="87" fillId="21" borderId="190" xfId="2" applyNumberFormat="1" applyFont="1" applyFill="1" applyBorder="1">
      <alignment vertical="center"/>
    </xf>
    <xf numFmtId="14" fontId="91" fillId="21" borderId="2" xfId="2" applyNumberFormat="1" applyFont="1" applyFill="1" applyBorder="1" applyAlignment="1">
      <alignment vertical="center" shrinkToFit="1"/>
    </xf>
    <xf numFmtId="14" fontId="87" fillId="21" borderId="212" xfId="1" applyNumberFormat="1" applyFont="1" applyFill="1" applyBorder="1" applyAlignment="1" applyProtection="1">
      <alignment vertical="center" wrapText="1"/>
    </xf>
    <xf numFmtId="183" fontId="105" fillId="5" borderId="0" xfId="0" applyNumberFormat="1" applyFont="1" applyFill="1" applyAlignment="1">
      <alignment horizontal="left" vertical="center"/>
    </xf>
    <xf numFmtId="0" fontId="8" fillId="0" borderId="213" xfId="1" applyBorder="1" applyAlignment="1" applyProtection="1">
      <alignment horizontal="left" vertical="center"/>
    </xf>
    <xf numFmtId="14" fontId="121" fillId="19" borderId="135" xfId="0" applyNumberFormat="1" applyFont="1" applyFill="1" applyBorder="1" applyAlignment="1">
      <alignment horizontal="center" vertical="center"/>
    </xf>
    <xf numFmtId="0" fontId="134" fillId="0" borderId="121" xfId="1" applyFont="1" applyFill="1" applyBorder="1" applyAlignment="1" applyProtection="1">
      <alignment horizontal="left" vertical="top" wrapText="1"/>
    </xf>
    <xf numFmtId="0" fontId="132" fillId="0" borderId="155" xfId="1" applyFont="1" applyFill="1" applyBorder="1" applyAlignment="1" applyProtection="1">
      <alignment vertical="top" wrapText="1"/>
    </xf>
    <xf numFmtId="0" fontId="91" fillId="3" borderId="9" xfId="2" applyFont="1" applyFill="1" applyBorder="1" applyAlignment="1">
      <alignment horizontal="center" vertical="center"/>
    </xf>
    <xf numFmtId="14" fontId="91" fillId="21" borderId="214" xfId="2" applyNumberFormat="1" applyFont="1" applyFill="1" applyBorder="1" applyAlignment="1">
      <alignment horizontal="center" vertical="center"/>
    </xf>
    <xf numFmtId="14" fontId="91" fillId="21" borderId="215" xfId="2" applyNumberFormat="1" applyFont="1" applyFill="1" applyBorder="1" applyAlignment="1">
      <alignment horizontal="center" vertical="center"/>
    </xf>
    <xf numFmtId="14" fontId="91" fillId="21" borderId="216" xfId="2" applyNumberFormat="1" applyFont="1" applyFill="1" applyBorder="1" applyAlignment="1">
      <alignment horizontal="center" vertical="center"/>
    </xf>
    <xf numFmtId="0" fontId="8" fillId="0" borderId="217" xfId="1" applyFill="1" applyBorder="1" applyAlignment="1" applyProtection="1">
      <alignment vertical="center" wrapText="1"/>
    </xf>
    <xf numFmtId="0" fontId="8" fillId="0" borderId="219" xfId="1" applyBorder="1" applyAlignment="1" applyProtection="1">
      <alignment vertical="top" wrapText="1"/>
    </xf>
    <xf numFmtId="0" fontId="32" fillId="23" borderId="218" xfId="2" applyFont="1" applyFill="1" applyBorder="1" applyAlignment="1">
      <alignment horizontal="center" vertical="center" wrapText="1"/>
    </xf>
    <xf numFmtId="0" fontId="32" fillId="21" borderId="153" xfId="2" applyFont="1" applyFill="1" applyBorder="1" applyAlignment="1">
      <alignment horizontal="center" vertical="center" wrapText="1"/>
    </xf>
    <xf numFmtId="0" fontId="114" fillId="19" borderId="220" xfId="0" applyFont="1" applyFill="1" applyBorder="1" applyAlignment="1">
      <alignment horizontal="left" vertical="center"/>
    </xf>
    <xf numFmtId="0" fontId="114" fillId="19" borderId="221" xfId="0" applyFont="1" applyFill="1" applyBorder="1" applyAlignment="1">
      <alignment horizontal="left" vertical="center"/>
    </xf>
    <xf numFmtId="14" fontId="114" fillId="19" borderId="221" xfId="0" applyNumberFormat="1" applyFont="1" applyFill="1" applyBorder="1" applyAlignment="1">
      <alignment horizontal="center" vertical="center"/>
    </xf>
    <xf numFmtId="14" fontId="114" fillId="19" borderId="222" xfId="0" applyNumberFormat="1" applyFont="1" applyFill="1" applyBorder="1" applyAlignment="1">
      <alignment horizontal="center" vertical="center"/>
    </xf>
    <xf numFmtId="0" fontId="23" fillId="34" borderId="8" xfId="2" applyFont="1" applyFill="1" applyBorder="1" applyAlignment="1">
      <alignment horizontal="left" vertical="center"/>
    </xf>
    <xf numFmtId="177" fontId="10" fillId="34" borderId="10" xfId="2" applyNumberFormat="1" applyFont="1" applyFill="1" applyBorder="1" applyAlignment="1">
      <alignment horizontal="center" vertical="center" wrapText="1"/>
    </xf>
    <xf numFmtId="0" fontId="23" fillId="34" borderId="197" xfId="2" applyFont="1" applyFill="1" applyBorder="1" applyAlignment="1">
      <alignment horizontal="center" vertical="center" wrapText="1"/>
    </xf>
    <xf numFmtId="177" fontId="23" fillId="34" borderId="197" xfId="2" applyNumberFormat="1" applyFont="1" applyFill="1" applyBorder="1" applyAlignment="1">
      <alignment horizontal="center" vertical="center" shrinkToFit="1"/>
    </xf>
    <xf numFmtId="0" fontId="132" fillId="0" borderId="148" xfId="0" applyFont="1" applyBorder="1" applyAlignment="1">
      <alignment horizontal="left" vertical="top" wrapText="1"/>
    </xf>
    <xf numFmtId="14" fontId="101" fillId="19" borderId="135" xfId="17" applyNumberFormat="1" applyFont="1" applyFill="1" applyBorder="1" applyAlignment="1">
      <alignment horizontal="center" vertical="center" wrapText="1"/>
    </xf>
    <xf numFmtId="0" fontId="132" fillId="0" borderId="184" xfId="2" applyFont="1" applyBorder="1" applyAlignment="1">
      <alignment horizontal="left" vertical="top" wrapText="1"/>
    </xf>
    <xf numFmtId="0" fontId="13" fillId="19" borderId="134" xfId="17" applyFont="1" applyFill="1" applyBorder="1" applyAlignment="1">
      <alignment horizontal="center" vertical="center" wrapText="1"/>
    </xf>
    <xf numFmtId="14" fontId="13" fillId="19" borderId="135" xfId="17" applyNumberFormat="1" applyFont="1" applyFill="1" applyBorder="1" applyAlignment="1">
      <alignment horizontal="center" vertical="center"/>
    </xf>
    <xf numFmtId="0" fontId="149" fillId="21" borderId="159" xfId="1" applyFont="1" applyFill="1" applyBorder="1" applyAlignment="1" applyProtection="1">
      <alignment horizontal="center" vertical="center" wrapText="1"/>
    </xf>
    <xf numFmtId="0" fontId="150" fillId="35" borderId="0" xfId="0" applyFont="1" applyFill="1" applyAlignment="1">
      <alignment horizontal="center" vertical="center" wrapText="1"/>
    </xf>
    <xf numFmtId="0" fontId="132" fillId="0" borderId="0" xfId="0" applyFont="1" applyAlignment="1">
      <alignment vertical="top" wrapText="1"/>
    </xf>
    <xf numFmtId="0" fontId="85" fillId="36" borderId="122" xfId="0" applyFont="1" applyFill="1" applyBorder="1" applyAlignment="1">
      <alignment horizontal="center" vertical="center" wrapText="1"/>
    </xf>
    <xf numFmtId="14" fontId="87" fillId="21" borderId="190" xfId="1" applyNumberFormat="1" applyFont="1" applyFill="1" applyBorder="1" applyAlignment="1" applyProtection="1">
      <alignment horizontal="center" vertical="center" wrapText="1"/>
    </xf>
    <xf numFmtId="0" fontId="143" fillId="21" borderId="148" xfId="1" applyFont="1" applyFill="1" applyBorder="1" applyAlignment="1" applyProtection="1">
      <alignment horizontal="center" vertical="center" wrapText="1"/>
    </xf>
    <xf numFmtId="0" fontId="0" fillId="37" borderId="0" xfId="0" applyFill="1">
      <alignment vertical="center"/>
    </xf>
    <xf numFmtId="0" fontId="140" fillId="37" borderId="0" xfId="0" applyFont="1" applyFill="1">
      <alignment vertical="center"/>
    </xf>
    <xf numFmtId="0" fontId="139" fillId="37" borderId="0" xfId="0" applyFont="1" applyFill="1">
      <alignment vertical="center"/>
    </xf>
    <xf numFmtId="0" fontId="137" fillId="37" borderId="0" xfId="0" applyFont="1" applyFill="1">
      <alignment vertical="center"/>
    </xf>
    <xf numFmtId="0" fontId="142" fillId="37" borderId="0" xfId="0" applyFont="1" applyFill="1">
      <alignment vertical="center"/>
    </xf>
    <xf numFmtId="0" fontId="128" fillId="37" borderId="0" xfId="0" applyFont="1" applyFill="1" applyAlignment="1">
      <alignment vertical="center" wrapText="1"/>
    </xf>
    <xf numFmtId="0" fontId="141" fillId="37" borderId="0" xfId="0" applyFont="1" applyFill="1">
      <alignment vertical="center"/>
    </xf>
    <xf numFmtId="0" fontId="114" fillId="19" borderId="225" xfId="0" applyFont="1" applyFill="1" applyBorder="1" applyAlignment="1">
      <alignment horizontal="left" vertical="center"/>
    </xf>
    <xf numFmtId="0" fontId="114" fillId="19" borderId="226" xfId="0" applyFont="1" applyFill="1" applyBorder="1" applyAlignment="1">
      <alignment horizontal="left" vertical="center"/>
    </xf>
    <xf numFmtId="14" fontId="114" fillId="19" borderId="226" xfId="0" applyNumberFormat="1" applyFont="1" applyFill="1" applyBorder="1" applyAlignment="1">
      <alignment horizontal="center" vertical="center"/>
    </xf>
    <xf numFmtId="14" fontId="114" fillId="19" borderId="227" xfId="0" applyNumberFormat="1" applyFont="1" applyFill="1" applyBorder="1" applyAlignment="1">
      <alignment horizontal="center" vertical="center"/>
    </xf>
    <xf numFmtId="0" fontId="151" fillId="0" borderId="228" xfId="2" applyFont="1" applyBorder="1" applyAlignment="1">
      <alignment horizontal="left" vertical="top" wrapText="1"/>
    </xf>
    <xf numFmtId="180" fontId="50" fillId="11" borderId="229" xfId="17" applyNumberFormat="1" applyFont="1" applyFill="1" applyBorder="1" applyAlignment="1">
      <alignment horizontal="center" vertical="center"/>
    </xf>
    <xf numFmtId="0" fontId="13" fillId="0" borderId="231" xfId="2" applyFont="1" applyBorder="1" applyAlignment="1">
      <alignment horizontal="center" vertical="center" wrapText="1"/>
    </xf>
    <xf numFmtId="177" fontId="90" fillId="34" borderId="8" xfId="2" applyNumberFormat="1" applyFont="1" applyFill="1" applyBorder="1" applyAlignment="1">
      <alignment horizontal="center" vertical="center" shrinkToFit="1"/>
    </xf>
    <xf numFmtId="177" fontId="152" fillId="34" borderId="8" xfId="2" applyNumberFormat="1" applyFont="1" applyFill="1" applyBorder="1" applyAlignment="1">
      <alignment horizontal="center" vertical="center" wrapText="1"/>
    </xf>
    <xf numFmtId="0" fontId="90" fillId="34" borderId="10" xfId="2" applyFont="1" applyFill="1" applyBorder="1" applyAlignment="1">
      <alignment horizontal="center" vertical="center"/>
    </xf>
    <xf numFmtId="177" fontId="90" fillId="34" borderId="10" xfId="2" applyNumberFormat="1" applyFont="1" applyFill="1" applyBorder="1" applyAlignment="1">
      <alignment horizontal="center" vertical="center" shrinkToFit="1"/>
    </xf>
    <xf numFmtId="0" fontId="144" fillId="30" borderId="0" xfId="0" applyFont="1" applyFill="1" applyAlignment="1">
      <alignment horizontal="center" vertical="center" wrapText="1"/>
    </xf>
    <xf numFmtId="14" fontId="23" fillId="19" borderId="135" xfId="17" applyNumberFormat="1" applyFont="1" applyFill="1" applyBorder="1" applyAlignment="1">
      <alignment horizontal="center" vertical="center"/>
    </xf>
    <xf numFmtId="0" fontId="0" fillId="38" borderId="105" xfId="0" applyFill="1" applyBorder="1">
      <alignment vertical="center"/>
    </xf>
    <xf numFmtId="0" fontId="0" fillId="38" borderId="234" xfId="0" applyFill="1" applyBorder="1">
      <alignment vertical="center"/>
    </xf>
    <xf numFmtId="0" fontId="71" fillId="29" borderId="237" xfId="0" applyFont="1" applyFill="1" applyBorder="1" applyAlignment="1">
      <alignment horizontal="center" vertical="center"/>
    </xf>
    <xf numFmtId="0" fontId="6" fillId="19" borderId="238" xfId="2" applyFill="1" applyBorder="1" applyAlignment="1">
      <alignment horizontal="center" vertical="center" wrapText="1"/>
    </xf>
    <xf numFmtId="0" fontId="6" fillId="19" borderId="239" xfId="2" applyFill="1" applyBorder="1" applyAlignment="1">
      <alignment horizontal="center" vertical="center"/>
    </xf>
    <xf numFmtId="0" fontId="6" fillId="19" borderId="239" xfId="2" applyFill="1" applyBorder="1" applyAlignment="1">
      <alignment horizontal="center" vertical="center" wrapText="1"/>
    </xf>
    <xf numFmtId="0" fontId="6" fillId="19" borderId="240" xfId="2" applyFill="1" applyBorder="1" applyAlignment="1">
      <alignment horizontal="center" vertical="center"/>
    </xf>
    <xf numFmtId="0" fontId="0" fillId="23" borderId="235" xfId="0" applyFill="1" applyBorder="1" applyAlignment="1">
      <alignment horizontal="left" vertical="center"/>
    </xf>
    <xf numFmtId="0" fontId="0" fillId="23" borderId="236" xfId="0" applyFill="1" applyBorder="1" applyAlignment="1">
      <alignment horizontal="left" vertical="center"/>
    </xf>
    <xf numFmtId="0" fontId="71" fillId="29" borderId="236" xfId="0" applyFont="1" applyFill="1" applyBorder="1" applyAlignment="1">
      <alignment horizontal="left" vertical="center"/>
    </xf>
    <xf numFmtId="14" fontId="87" fillId="21" borderId="1" xfId="1" applyNumberFormat="1" applyFont="1" applyFill="1" applyBorder="1" applyAlignment="1" applyProtection="1">
      <alignment horizontal="center" vertical="center" shrinkToFit="1"/>
    </xf>
    <xf numFmtId="0" fontId="144" fillId="0" borderId="0" xfId="0" applyFont="1" applyAlignment="1">
      <alignment vertical="center" wrapText="1"/>
    </xf>
    <xf numFmtId="0" fontId="85" fillId="0" borderId="243" xfId="0" applyFont="1" applyBorder="1" applyAlignment="1">
      <alignment horizontal="center" vertical="center" wrapText="1"/>
    </xf>
    <xf numFmtId="0" fontId="85" fillId="0" borderId="244" xfId="0" applyFont="1" applyBorder="1" applyAlignment="1">
      <alignment horizontal="center" vertical="center" wrapText="1"/>
    </xf>
    <xf numFmtId="0" fontId="85" fillId="0" borderId="245" xfId="0" applyFont="1" applyBorder="1" applyAlignment="1">
      <alignment horizontal="center" vertical="center" wrapText="1"/>
    </xf>
    <xf numFmtId="0" fontId="114" fillId="19" borderId="246" xfId="0" applyFont="1" applyFill="1" applyBorder="1" applyAlignment="1">
      <alignment horizontal="left" vertical="center"/>
    </xf>
    <xf numFmtId="0" fontId="114" fillId="19" borderId="247" xfId="0" applyFont="1" applyFill="1" applyBorder="1" applyAlignment="1">
      <alignment horizontal="left" vertical="center"/>
    </xf>
    <xf numFmtId="14" fontId="114" fillId="19" borderId="247" xfId="0" applyNumberFormat="1" applyFont="1" applyFill="1" applyBorder="1" applyAlignment="1">
      <alignment horizontal="center" vertical="center"/>
    </xf>
    <xf numFmtId="14" fontId="114" fillId="19" borderId="248" xfId="0" applyNumberFormat="1" applyFont="1" applyFill="1" applyBorder="1" applyAlignment="1">
      <alignment horizontal="center" vertical="center"/>
    </xf>
    <xf numFmtId="0" fontId="151" fillId="0" borderId="249" xfId="1" applyFont="1" applyFill="1" applyBorder="1" applyAlignment="1" applyProtection="1">
      <alignment vertical="top" wrapText="1"/>
    </xf>
    <xf numFmtId="0" fontId="155" fillId="21" borderId="153" xfId="2" applyFont="1" applyFill="1" applyBorder="1" applyAlignment="1">
      <alignment horizontal="center" vertical="center" wrapText="1"/>
    </xf>
    <xf numFmtId="184" fontId="0" fillId="39" borderId="250" xfId="0" applyNumberFormat="1" applyFill="1" applyBorder="1">
      <alignment vertical="center"/>
    </xf>
    <xf numFmtId="0" fontId="132" fillId="0" borderId="30" xfId="1" applyFont="1" applyBorder="1" applyAlignment="1" applyProtection="1">
      <alignment horizontal="left" vertical="top" wrapText="1"/>
    </xf>
    <xf numFmtId="0" fontId="100" fillId="19" borderId="0" xfId="0" applyFont="1" applyFill="1" applyAlignment="1">
      <alignment horizontal="center" vertical="center" wrapText="1"/>
    </xf>
    <xf numFmtId="14" fontId="13" fillId="19" borderId="135" xfId="17" applyNumberFormat="1" applyFont="1" applyFill="1" applyBorder="1" applyAlignment="1">
      <alignment horizontal="center" vertical="center" wrapText="1"/>
    </xf>
    <xf numFmtId="0" fontId="32" fillId="31" borderId="105" xfId="1" applyFont="1" applyFill="1" applyBorder="1" applyAlignment="1" applyProtection="1">
      <alignment horizontal="center" vertical="center" wrapText="1" shrinkToFit="1"/>
    </xf>
    <xf numFmtId="0" fontId="6" fillId="19" borderId="251" xfId="2" applyFill="1" applyBorder="1" applyAlignment="1">
      <alignment horizontal="center" vertical="center" wrapText="1"/>
    </xf>
    <xf numFmtId="0" fontId="6" fillId="19" borderId="252" xfId="2" applyFill="1" applyBorder="1" applyAlignment="1">
      <alignment horizontal="center" vertical="center"/>
    </xf>
    <xf numFmtId="0" fontId="6" fillId="19" borderId="252" xfId="2" applyFill="1" applyBorder="1" applyAlignment="1">
      <alignment horizontal="center" vertical="center" wrapText="1"/>
    </xf>
    <xf numFmtId="0" fontId="6" fillId="19" borderId="253" xfId="2" applyFill="1" applyBorder="1" applyAlignment="1">
      <alignment horizontal="center" vertical="center"/>
    </xf>
    <xf numFmtId="0" fontId="6" fillId="19" borderId="254" xfId="2" applyFill="1" applyBorder="1" applyAlignment="1">
      <alignment horizontal="center" vertical="center" wrapText="1"/>
    </xf>
    <xf numFmtId="0" fontId="6" fillId="19" borderId="255" xfId="2" applyFill="1" applyBorder="1" applyAlignment="1">
      <alignment horizontal="center" vertical="center"/>
    </xf>
    <xf numFmtId="0" fontId="6" fillId="19" borderId="255" xfId="2" applyFill="1" applyBorder="1" applyAlignment="1">
      <alignment horizontal="center" vertical="center" wrapText="1"/>
    </xf>
    <xf numFmtId="0" fontId="6" fillId="19" borderId="256" xfId="2" applyFill="1" applyBorder="1" applyAlignment="1">
      <alignment horizontal="center" vertical="center"/>
    </xf>
    <xf numFmtId="0" fontId="0" fillId="37" borderId="0" xfId="0" applyFill="1" applyAlignment="1">
      <alignment horizontal="center" vertical="center"/>
    </xf>
    <xf numFmtId="0" fontId="156" fillId="37" borderId="0" xfId="0" applyFont="1" applyFill="1">
      <alignment vertical="center"/>
    </xf>
    <xf numFmtId="0" fontId="93" fillId="21" borderId="134" xfId="17" applyFont="1" applyFill="1" applyBorder="1" applyAlignment="1">
      <alignment horizontal="center" vertical="center" wrapText="1"/>
    </xf>
    <xf numFmtId="14" fontId="93" fillId="21" borderId="135" xfId="17" applyNumberFormat="1" applyFont="1" applyFill="1" applyBorder="1" applyAlignment="1">
      <alignment horizontal="center" vertical="center"/>
    </xf>
    <xf numFmtId="56" fontId="93" fillId="21" borderId="134" xfId="17" applyNumberFormat="1" applyFont="1" applyFill="1" applyBorder="1" applyAlignment="1">
      <alignment horizontal="center" vertical="center" wrapText="1"/>
    </xf>
    <xf numFmtId="0" fontId="114" fillId="21" borderId="247" xfId="0" applyFont="1" applyFill="1" applyBorder="1" applyAlignment="1">
      <alignment horizontal="left" vertical="center"/>
    </xf>
    <xf numFmtId="0" fontId="114" fillId="29" borderId="221" xfId="0" applyFont="1" applyFill="1" applyBorder="1" applyAlignment="1">
      <alignment horizontal="left" vertical="center"/>
    </xf>
    <xf numFmtId="0" fontId="114" fillId="29" borderId="226" xfId="0" applyFont="1" applyFill="1" applyBorder="1" applyAlignment="1">
      <alignment horizontal="left" vertical="center"/>
    </xf>
    <xf numFmtId="0" fontId="114" fillId="29" borderId="247" xfId="0" applyFont="1" applyFill="1" applyBorder="1" applyAlignment="1">
      <alignment horizontal="left" vertical="center"/>
    </xf>
    <xf numFmtId="0" fontId="114" fillId="28" borderId="247" xfId="0" applyFont="1" applyFill="1" applyBorder="1" applyAlignment="1">
      <alignment horizontal="left" vertical="center"/>
    </xf>
    <xf numFmtId="0" fontId="114" fillId="40" borderId="247" xfId="0" applyFont="1" applyFill="1" applyBorder="1" applyAlignment="1">
      <alignment horizontal="left" vertical="center"/>
    </xf>
    <xf numFmtId="0" fontId="6" fillId="0" borderId="0" xfId="4"/>
    <xf numFmtId="0" fontId="68" fillId="9" borderId="0" xfId="4" applyFont="1" applyFill="1" applyAlignment="1">
      <alignment vertical="top"/>
    </xf>
    <xf numFmtId="0" fontId="162" fillId="3" borderId="0" xfId="4" applyFont="1" applyFill="1" applyAlignment="1">
      <alignment vertical="top"/>
    </xf>
    <xf numFmtId="0" fontId="34" fillId="5" borderId="0" xfId="4" applyFont="1" applyFill="1"/>
    <xf numFmtId="0" fontId="166" fillId="5" borderId="0" xfId="4" applyFont="1" applyFill="1"/>
    <xf numFmtId="0" fontId="17" fillId="5" borderId="0" xfId="4" applyFont="1" applyFill="1"/>
    <xf numFmtId="0" fontId="17" fillId="42" borderId="0" xfId="4" applyFont="1" applyFill="1"/>
    <xf numFmtId="0" fontId="6" fillId="0" borderId="0" xfId="4" applyAlignment="1">
      <alignment horizontal="center" vertical="center"/>
    </xf>
    <xf numFmtId="0" fontId="6" fillId="42" borderId="0" xfId="4" applyFill="1"/>
    <xf numFmtId="14" fontId="87" fillId="21" borderId="1" xfId="2" applyNumberFormat="1" applyFont="1" applyFill="1" applyBorder="1" applyAlignment="1">
      <alignment horizontal="center" vertical="center" wrapText="1" shrinkToFit="1"/>
    </xf>
    <xf numFmtId="0" fontId="71" fillId="19" borderId="0" xfId="0" applyFont="1" applyFill="1" applyAlignment="1">
      <alignment horizontal="center" vertical="center"/>
    </xf>
    <xf numFmtId="0" fontId="85" fillId="0" borderId="137" xfId="0" applyFont="1" applyBorder="1" applyAlignment="1">
      <alignment horizontal="center" vertical="center" wrapText="1"/>
    </xf>
    <xf numFmtId="0" fontId="37" fillId="21" borderId="134" xfId="17" applyFont="1" applyFill="1" applyBorder="1" applyAlignment="1">
      <alignment horizontal="center" vertical="center" wrapText="1"/>
    </xf>
    <xf numFmtId="14" fontId="37" fillId="21" borderId="135" xfId="17" applyNumberFormat="1" applyFont="1" applyFill="1" applyBorder="1" applyAlignment="1">
      <alignment horizontal="center" vertical="center"/>
    </xf>
    <xf numFmtId="0" fontId="114" fillId="21" borderId="221" xfId="0" applyFont="1" applyFill="1" applyBorder="1" applyAlignment="1">
      <alignment horizontal="left" vertical="center"/>
    </xf>
    <xf numFmtId="0" fontId="114" fillId="28" borderId="221" xfId="0" applyFont="1" applyFill="1" applyBorder="1" applyAlignment="1">
      <alignment horizontal="left" vertical="center"/>
    </xf>
    <xf numFmtId="0" fontId="114" fillId="28" borderId="226" xfId="0" applyFont="1" applyFill="1" applyBorder="1" applyAlignment="1">
      <alignment horizontal="left" vertical="center"/>
    </xf>
    <xf numFmtId="0" fontId="114" fillId="39" borderId="221" xfId="0" applyFont="1" applyFill="1" applyBorder="1" applyAlignment="1">
      <alignment horizontal="left" vertical="center"/>
    </xf>
    <xf numFmtId="0" fontId="114" fillId="39" borderId="226" xfId="0" applyFont="1" applyFill="1" applyBorder="1" applyAlignment="1">
      <alignment horizontal="left" vertical="center"/>
    </xf>
    <xf numFmtId="0" fontId="114" fillId="39" borderId="247" xfId="0" applyFont="1" applyFill="1" applyBorder="1" applyAlignment="1">
      <alignment horizontal="left" vertical="center"/>
    </xf>
    <xf numFmtId="0" fontId="114" fillId="43" borderId="247" xfId="0" applyFont="1" applyFill="1" applyBorder="1" applyAlignment="1">
      <alignment horizontal="left" vertical="center"/>
    </xf>
    <xf numFmtId="0" fontId="114" fillId="40" borderId="226" xfId="0" applyFont="1" applyFill="1" applyBorder="1" applyAlignment="1">
      <alignment horizontal="left" vertical="center"/>
    </xf>
    <xf numFmtId="0" fontId="8" fillId="0" borderId="257" xfId="1" applyFill="1" applyBorder="1" applyAlignment="1" applyProtection="1">
      <alignment vertical="center" wrapText="1"/>
    </xf>
    <xf numFmtId="14" fontId="91" fillId="21" borderId="9" xfId="2" applyNumberFormat="1" applyFont="1" applyFill="1" applyBorder="1" applyAlignment="1">
      <alignment vertical="center" shrinkToFit="1"/>
    </xf>
    <xf numFmtId="14" fontId="87" fillId="21" borderId="9" xfId="1" applyNumberFormat="1" applyFont="1" applyFill="1" applyBorder="1" applyAlignment="1" applyProtection="1">
      <alignment vertical="center" wrapText="1"/>
    </xf>
    <xf numFmtId="0" fontId="132" fillId="0" borderId="155" xfId="1" applyFont="1" applyFill="1" applyBorder="1" applyAlignment="1" applyProtection="1">
      <alignment vertical="center" wrapText="1"/>
    </xf>
    <xf numFmtId="0" fontId="8" fillId="0" borderId="0" xfId="1" applyFill="1" applyBorder="1" applyAlignment="1" applyProtection="1">
      <alignment horizontal="left" vertical="center" wrapText="1"/>
    </xf>
    <xf numFmtId="0" fontId="32" fillId="21" borderId="192" xfId="2" applyFont="1" applyFill="1" applyBorder="1" applyAlignment="1">
      <alignment horizontal="left" vertical="center" wrapText="1"/>
    </xf>
    <xf numFmtId="0" fontId="171" fillId="0" borderId="0" xfId="0" applyFont="1" applyAlignment="1">
      <alignment horizontal="center" vertical="center"/>
    </xf>
    <xf numFmtId="0" fontId="8" fillId="0" borderId="219" xfId="1" applyBorder="1" applyAlignment="1" applyProtection="1">
      <alignment vertical="center" wrapText="1"/>
    </xf>
    <xf numFmtId="14" fontId="93" fillId="21" borderId="135" xfId="17" applyNumberFormat="1" applyFont="1" applyFill="1" applyBorder="1" applyAlignment="1">
      <alignment horizontal="center" vertical="center" wrapText="1"/>
    </xf>
    <xf numFmtId="0" fontId="0" fillId="21" borderId="13" xfId="0" applyFill="1" applyBorder="1" applyAlignment="1">
      <alignment vertical="top" wrapText="1"/>
    </xf>
    <xf numFmtId="0" fontId="0" fillId="0" borderId="260" xfId="0" applyBorder="1">
      <alignment vertical="center"/>
    </xf>
    <xf numFmtId="0" fontId="0" fillId="0" borderId="261" xfId="0" applyBorder="1">
      <alignment vertical="center"/>
    </xf>
    <xf numFmtId="0" fontId="0" fillId="0" borderId="262" xfId="0" applyBorder="1">
      <alignment vertical="center"/>
    </xf>
    <xf numFmtId="0" fontId="68" fillId="9" borderId="0" xfId="2" applyFont="1" applyFill="1" applyAlignment="1">
      <alignment vertical="top"/>
    </xf>
    <xf numFmtId="0" fontId="161" fillId="0" borderId="0" xfId="2" applyFont="1">
      <alignment vertical="center"/>
    </xf>
    <xf numFmtId="0" fontId="162" fillId="3" borderId="0" xfId="2" applyFont="1" applyFill="1" applyAlignment="1">
      <alignment horizontal="center" vertical="center"/>
    </xf>
    <xf numFmtId="0" fontId="162" fillId="3" borderId="0" xfId="2" applyFont="1" applyFill="1" applyAlignment="1">
      <alignment vertical="top"/>
    </xf>
    <xf numFmtId="0" fontId="7" fillId="3" borderId="0" xfId="2" applyFont="1" applyFill="1" applyAlignment="1">
      <alignment vertical="top"/>
    </xf>
    <xf numFmtId="0" fontId="34" fillId="3" borderId="0" xfId="2" applyFont="1" applyFill="1" applyAlignment="1">
      <alignment vertical="top"/>
    </xf>
    <xf numFmtId="0" fontId="165" fillId="3" borderId="0" xfId="2" applyFont="1" applyFill="1" applyAlignment="1">
      <alignment vertical="top"/>
    </xf>
    <xf numFmtId="0" fontId="6" fillId="3" borderId="0" xfId="2" applyFill="1" applyAlignment="1">
      <alignment horizontal="left" vertical="center"/>
    </xf>
    <xf numFmtId="0" fontId="115" fillId="21" borderId="215" xfId="2" applyFont="1" applyFill="1" applyBorder="1" applyAlignment="1">
      <alignment horizontal="center" vertical="center" wrapText="1"/>
    </xf>
    <xf numFmtId="0" fontId="115" fillId="21" borderId="215" xfId="2" applyFont="1" applyFill="1" applyBorder="1" applyAlignment="1">
      <alignment horizontal="center" vertical="center" shrinkToFit="1"/>
    </xf>
    <xf numFmtId="0" fontId="115" fillId="21" borderId="215" xfId="2" applyFont="1" applyFill="1" applyBorder="1" applyAlignment="1">
      <alignment horizontal="center" vertical="center"/>
    </xf>
    <xf numFmtId="0" fontId="115" fillId="21" borderId="214" xfId="2" applyFont="1" applyFill="1" applyBorder="1" applyAlignment="1">
      <alignment horizontal="center" vertical="center"/>
    </xf>
    <xf numFmtId="0" fontId="91" fillId="21" borderId="216" xfId="2" applyFont="1" applyFill="1" applyBorder="1" applyAlignment="1">
      <alignment horizontal="center" vertical="center"/>
    </xf>
    <xf numFmtId="0" fontId="74" fillId="0" borderId="0" xfId="0" applyFont="1" applyAlignment="1">
      <alignment horizontal="left" vertical="center" wrapText="1"/>
    </xf>
    <xf numFmtId="0" fontId="78" fillId="0" borderId="0" xfId="0" applyFont="1" applyAlignment="1">
      <alignment horizontal="left" vertical="center" wrapText="1"/>
    </xf>
    <xf numFmtId="0" fontId="77" fillId="0" borderId="0" xfId="0" applyFont="1" applyAlignment="1">
      <alignment horizontal="left" vertical="center" wrapText="1"/>
    </xf>
    <xf numFmtId="0" fontId="78" fillId="0" borderId="0" xfId="0" applyFont="1" applyAlignment="1">
      <alignment horizontal="left" vertical="top" wrapText="1"/>
    </xf>
    <xf numFmtId="0" fontId="74" fillId="0" borderId="0" xfId="0" applyFont="1" applyAlignment="1">
      <alignment horizontal="left" vertical="top" wrapText="1"/>
    </xf>
    <xf numFmtId="0" fontId="75" fillId="0" borderId="0" xfId="0" applyFont="1" applyAlignment="1">
      <alignment horizontal="left" vertical="center" wrapText="1"/>
    </xf>
    <xf numFmtId="0" fontId="6" fillId="0" borderId="68" xfId="0" applyFont="1" applyBorder="1" applyAlignment="1">
      <alignment horizontal="left" vertical="center"/>
    </xf>
    <xf numFmtId="0" fontId="6" fillId="0" borderId="0" xfId="0" applyFont="1" applyAlignment="1">
      <alignment horizontal="left" vertical="center"/>
    </xf>
    <xf numFmtId="0" fontId="6" fillId="0" borderId="70" xfId="0" applyFont="1" applyBorder="1" applyAlignment="1">
      <alignment horizontal="left" vertical="center"/>
    </xf>
    <xf numFmtId="0" fontId="105" fillId="5" borderId="0" xfId="0" applyFont="1" applyFill="1" applyAlignment="1">
      <alignment horizontal="left" vertical="center" wrapText="1"/>
    </xf>
    <xf numFmtId="0" fontId="105" fillId="5" borderId="70" xfId="0" applyFont="1" applyFill="1" applyBorder="1" applyAlignment="1">
      <alignment horizontal="left" vertical="center" wrapText="1"/>
    </xf>
    <xf numFmtId="0" fontId="105" fillId="5" borderId="0" xfId="0" applyFont="1" applyFill="1" applyAlignment="1">
      <alignment horizontal="left" vertical="center"/>
    </xf>
    <xf numFmtId="0" fontId="105" fillId="5" borderId="0" xfId="0" applyFont="1" applyFill="1" applyAlignment="1">
      <alignment horizontal="left" vertical="top" wrapText="1"/>
    </xf>
    <xf numFmtId="0" fontId="8" fillId="0" borderId="0" xfId="1" applyAlignment="1" applyProtection="1">
      <alignment horizontal="center" vertical="center" wrapText="1"/>
    </xf>
    <xf numFmtId="0" fontId="99" fillId="37" borderId="0" xfId="1" applyFont="1" applyFill="1" applyAlignment="1" applyProtection="1">
      <alignment horizontal="center" vertical="center"/>
    </xf>
    <xf numFmtId="0" fontId="50" fillId="23" borderId="48" xfId="17" applyFont="1" applyFill="1" applyBorder="1" applyAlignment="1">
      <alignment horizontal="center" vertical="center"/>
    </xf>
    <xf numFmtId="0" fontId="50" fillId="23" borderId="49" xfId="17" applyFont="1" applyFill="1" applyBorder="1" applyAlignment="1">
      <alignment horizontal="center" vertical="center"/>
    </xf>
    <xf numFmtId="0" fontId="50" fillId="0" borderId="49" xfId="17" applyFont="1" applyBorder="1" applyAlignment="1">
      <alignment horizontal="center" vertical="center"/>
    </xf>
    <xf numFmtId="0" fontId="50" fillId="0" borderId="50" xfId="17" applyFont="1" applyBorder="1" applyAlignment="1">
      <alignment horizontal="center" vertical="center"/>
    </xf>
    <xf numFmtId="0" fontId="1" fillId="0" borderId="75" xfId="17" applyBorder="1" applyAlignment="1">
      <alignment horizontal="center" vertical="center"/>
    </xf>
    <xf numFmtId="0" fontId="1" fillId="0" borderId="76" xfId="17" applyBorder="1" applyAlignment="1">
      <alignment horizontal="center" vertical="center"/>
    </xf>
    <xf numFmtId="0" fontId="1" fillId="0" borderId="77" xfId="17" applyBorder="1" applyAlignment="1">
      <alignment horizontal="center" vertical="center"/>
    </xf>
    <xf numFmtId="0" fontId="38" fillId="0" borderId="78" xfId="17" applyFont="1" applyBorder="1" applyAlignment="1">
      <alignment horizontal="center" vertical="center" wrapText="1"/>
    </xf>
    <xf numFmtId="0" fontId="38" fillId="0" borderId="44" xfId="17" applyFont="1" applyBorder="1" applyAlignment="1">
      <alignment horizontal="center" vertical="center" wrapText="1"/>
    </xf>
    <xf numFmtId="0" fontId="34" fillId="17" borderId="0" xfId="17" applyFont="1" applyFill="1" applyAlignment="1">
      <alignment horizontal="center" vertical="center"/>
    </xf>
    <xf numFmtId="179" fontId="11" fillId="0" borderId="79" xfId="17" applyNumberFormat="1" applyFont="1" applyBorder="1" applyAlignment="1">
      <alignment horizontal="center" vertical="center" shrinkToFit="1"/>
    </xf>
    <xf numFmtId="179" fontId="11" fillId="0" borderId="80" xfId="17" applyNumberFormat="1" applyFont="1" applyBorder="1" applyAlignment="1">
      <alignment horizontal="center" vertical="center" shrinkToFit="1"/>
    </xf>
    <xf numFmtId="0" fontId="48" fillId="0" borderId="81" xfId="17" applyFont="1" applyBorder="1" applyAlignment="1">
      <alignment horizontal="center" vertical="center"/>
    </xf>
    <xf numFmtId="0" fontId="48" fillId="0" borderId="82" xfId="17" applyFont="1" applyBorder="1" applyAlignment="1">
      <alignment horizontal="center" vertical="center"/>
    </xf>
    <xf numFmtId="0" fontId="10" fillId="6" borderId="232" xfId="17" applyFont="1" applyFill="1" applyBorder="1" applyAlignment="1">
      <alignment horizontal="center" vertical="center" wrapText="1"/>
    </xf>
    <xf numFmtId="0" fontId="10" fillId="6" borderId="230" xfId="17" applyFont="1" applyFill="1" applyBorder="1" applyAlignment="1">
      <alignment horizontal="center" vertical="center" wrapText="1"/>
    </xf>
    <xf numFmtId="0" fontId="10" fillId="6" borderId="233" xfId="17" applyFont="1" applyFill="1" applyBorder="1" applyAlignment="1">
      <alignment horizontal="center" vertical="center" wrapText="1"/>
    </xf>
    <xf numFmtId="0" fontId="37" fillId="19" borderId="163" xfId="17" applyFont="1" applyFill="1" applyBorder="1" applyAlignment="1">
      <alignment horizontal="left" vertical="top" wrapText="1"/>
    </xf>
    <xf numFmtId="0" fontId="37" fillId="19" borderId="164" xfId="17" applyFont="1" applyFill="1" applyBorder="1" applyAlignment="1">
      <alignment horizontal="left" vertical="top" wrapText="1"/>
    </xf>
    <xf numFmtId="0" fontId="37" fillId="19" borderId="165" xfId="17" applyFont="1" applyFill="1" applyBorder="1" applyAlignment="1">
      <alignment horizontal="left" vertical="top" wrapText="1"/>
    </xf>
    <xf numFmtId="0" fontId="37" fillId="19" borderId="83" xfId="18" applyFont="1" applyFill="1" applyBorder="1" applyAlignment="1">
      <alignment horizontal="center" vertical="center"/>
    </xf>
    <xf numFmtId="0" fontId="37" fillId="19" borderId="84" xfId="18" applyFont="1" applyFill="1" applyBorder="1" applyAlignment="1">
      <alignment horizontal="center" vertical="center"/>
    </xf>
    <xf numFmtId="0" fontId="12" fillId="0" borderId="123" xfId="17" applyFont="1" applyBorder="1" applyAlignment="1">
      <alignment horizontal="center" vertical="center" wrapText="1"/>
    </xf>
    <xf numFmtId="0" fontId="12" fillId="0" borderId="124" xfId="17" applyFont="1" applyBorder="1" applyAlignment="1">
      <alignment horizontal="center" vertical="center" wrapText="1"/>
    </xf>
    <xf numFmtId="0" fontId="12" fillId="0" borderId="125" xfId="17" applyFont="1" applyBorder="1" applyAlignment="1">
      <alignment horizontal="center" vertical="center" wrapText="1"/>
    </xf>
    <xf numFmtId="0" fontId="55" fillId="19" borderId="127" xfId="17" applyFont="1" applyFill="1" applyBorder="1" applyAlignment="1">
      <alignment horizontal="center" vertical="center"/>
    </xf>
    <xf numFmtId="0" fontId="55" fillId="19" borderId="128" xfId="17" applyFont="1" applyFill="1" applyBorder="1" applyAlignment="1">
      <alignment horizontal="center" vertical="center"/>
    </xf>
    <xf numFmtId="0" fontId="55" fillId="19" borderId="129" xfId="17" applyFont="1" applyFill="1" applyBorder="1" applyAlignment="1">
      <alignment horizontal="center" vertical="center"/>
    </xf>
    <xf numFmtId="0" fontId="110" fillId="19" borderId="163" xfId="17" applyFont="1" applyFill="1" applyBorder="1" applyAlignment="1">
      <alignment horizontal="left" vertical="top" wrapText="1"/>
    </xf>
    <xf numFmtId="0" fontId="110" fillId="19" borderId="164" xfId="17" applyFont="1" applyFill="1" applyBorder="1" applyAlignment="1">
      <alignment horizontal="left" vertical="top" wrapText="1"/>
    </xf>
    <xf numFmtId="0" fontId="110" fillId="19" borderId="165" xfId="17" applyFont="1" applyFill="1" applyBorder="1" applyAlignment="1">
      <alignment horizontal="left" vertical="top" wrapText="1"/>
    </xf>
    <xf numFmtId="0" fontId="13" fillId="19" borderId="163" xfId="17" applyFont="1" applyFill="1" applyBorder="1" applyAlignment="1">
      <alignment horizontal="left" vertical="top" wrapText="1"/>
    </xf>
    <xf numFmtId="0" fontId="13" fillId="19" borderId="164" xfId="17" applyFont="1" applyFill="1" applyBorder="1" applyAlignment="1">
      <alignment horizontal="left" vertical="top" wrapText="1"/>
    </xf>
    <xf numFmtId="0" fontId="13" fillId="19" borderId="165" xfId="17" applyFont="1" applyFill="1" applyBorder="1" applyAlignment="1">
      <alignment horizontal="left" vertical="top" wrapText="1"/>
    </xf>
    <xf numFmtId="0" fontId="37" fillId="21" borderId="163" xfId="17" applyFont="1" applyFill="1" applyBorder="1" applyAlignment="1">
      <alignment horizontal="left" vertical="top" wrapText="1"/>
    </xf>
    <xf numFmtId="0" fontId="37" fillId="21" borderId="164" xfId="17" applyFont="1" applyFill="1" applyBorder="1" applyAlignment="1">
      <alignment horizontal="left" vertical="top" wrapText="1"/>
    </xf>
    <xf numFmtId="0" fontId="37" fillId="21" borderId="165" xfId="17" applyFont="1" applyFill="1" applyBorder="1" applyAlignment="1">
      <alignment horizontal="left" vertical="top" wrapText="1"/>
    </xf>
    <xf numFmtId="0" fontId="37" fillId="19" borderId="199" xfId="17" applyFont="1" applyFill="1" applyBorder="1" applyAlignment="1">
      <alignment horizontal="left" vertical="top" wrapText="1"/>
    </xf>
    <xf numFmtId="0" fontId="37" fillId="19" borderId="134" xfId="17" applyFont="1" applyFill="1" applyBorder="1" applyAlignment="1">
      <alignment horizontal="left" vertical="top" wrapText="1"/>
    </xf>
    <xf numFmtId="0" fontId="93" fillId="21" borderId="163" xfId="17" applyFont="1" applyFill="1" applyBorder="1" applyAlignment="1">
      <alignment horizontal="left" vertical="top" wrapText="1"/>
    </xf>
    <xf numFmtId="0" fontId="93" fillId="21" borderId="164" xfId="17" applyFont="1" applyFill="1" applyBorder="1" applyAlignment="1">
      <alignment horizontal="left" vertical="top" wrapText="1"/>
    </xf>
    <xf numFmtId="0" fontId="93" fillId="21" borderId="165" xfId="17" applyFont="1" applyFill="1" applyBorder="1" applyAlignment="1">
      <alignment horizontal="left" vertical="top" wrapText="1"/>
    </xf>
    <xf numFmtId="0" fontId="13" fillId="19" borderId="163" xfId="2" applyFont="1" applyFill="1" applyBorder="1" applyAlignment="1">
      <alignment horizontal="left" vertical="top" wrapText="1"/>
    </xf>
    <xf numFmtId="0" fontId="13" fillId="19" borderId="164" xfId="2" applyFont="1" applyFill="1" applyBorder="1" applyAlignment="1">
      <alignment horizontal="left" vertical="top" wrapText="1"/>
    </xf>
    <xf numFmtId="0" fontId="13" fillId="19" borderId="165" xfId="2" applyFont="1" applyFill="1" applyBorder="1" applyAlignment="1">
      <alignment horizontal="left" vertical="top" wrapText="1"/>
    </xf>
    <xf numFmtId="0" fontId="60" fillId="12" borderId="58" xfId="17" applyFont="1" applyFill="1" applyBorder="1" applyAlignment="1">
      <alignment horizontal="right" vertical="center" wrapText="1"/>
    </xf>
    <xf numFmtId="0" fontId="61" fillId="12" borderId="58" xfId="0" applyFont="1" applyFill="1" applyBorder="1" applyAlignment="1">
      <alignment horizontal="right" vertical="center"/>
    </xf>
    <xf numFmtId="0" fontId="0" fillId="12" borderId="58" xfId="0" applyFill="1" applyBorder="1" applyAlignment="1">
      <alignment horizontal="right" vertical="center"/>
    </xf>
    <xf numFmtId="180" fontId="60" fillId="12" borderId="58" xfId="17" applyNumberFormat="1" applyFont="1" applyFill="1" applyBorder="1" applyAlignment="1">
      <alignment horizontal="center" vertical="center" wrapText="1"/>
    </xf>
    <xf numFmtId="180" fontId="0" fillId="12" borderId="58" xfId="0" applyNumberFormat="1" applyFill="1" applyBorder="1" applyAlignment="1">
      <alignment horizontal="center" vertical="center" wrapText="1"/>
    </xf>
    <xf numFmtId="0" fontId="62" fillId="13" borderId="59" xfId="17" applyFont="1" applyFill="1" applyBorder="1" applyAlignment="1">
      <alignment horizontal="center" vertical="center" wrapText="1"/>
    </xf>
    <xf numFmtId="0" fontId="63" fillId="13" borderId="59" xfId="0" applyFont="1" applyFill="1" applyBorder="1" applyAlignment="1">
      <alignment horizontal="center" vertical="center"/>
    </xf>
    <xf numFmtId="0" fontId="62" fillId="10" borderId="59" xfId="0" applyFont="1" applyFill="1" applyBorder="1" applyAlignment="1">
      <alignment horizontal="center" vertical="center"/>
    </xf>
    <xf numFmtId="0" fontId="65" fillId="10" borderId="59" xfId="0" applyFont="1" applyFill="1" applyBorder="1" applyAlignment="1">
      <alignment horizontal="center" vertical="center"/>
    </xf>
    <xf numFmtId="0" fontId="67" fillId="18" borderId="109" xfId="16" applyFont="1" applyFill="1" applyBorder="1" applyAlignment="1">
      <alignment horizontal="center" vertical="center"/>
    </xf>
    <xf numFmtId="0" fontId="67" fillId="18" borderId="114" xfId="16" applyFont="1" applyFill="1" applyBorder="1" applyAlignment="1">
      <alignment horizontal="center" vertical="center"/>
    </xf>
    <xf numFmtId="0" fontId="67" fillId="18" borderId="116" xfId="16" applyFont="1" applyFill="1" applyBorder="1" applyAlignment="1">
      <alignment horizontal="center" vertical="center"/>
    </xf>
    <xf numFmtId="0" fontId="68" fillId="2" borderId="110" xfId="16" applyFont="1" applyFill="1" applyBorder="1" applyAlignment="1">
      <alignment vertical="center" wrapText="1"/>
    </xf>
    <xf numFmtId="0" fontId="68" fillId="2" borderId="111" xfId="16" applyFont="1" applyFill="1" applyBorder="1" applyAlignment="1">
      <alignment vertical="center" wrapText="1"/>
    </xf>
    <xf numFmtId="0" fontId="68" fillId="2" borderId="112" xfId="16" applyFont="1" applyFill="1" applyBorder="1" applyAlignment="1">
      <alignment vertical="center" wrapText="1"/>
    </xf>
    <xf numFmtId="0" fontId="68" fillId="2" borderId="99" xfId="16" applyFont="1" applyFill="1" applyBorder="1" applyAlignment="1">
      <alignment vertical="center" wrapText="1"/>
    </xf>
    <xf numFmtId="0" fontId="68" fillId="2" borderId="0" xfId="16" applyFont="1" applyFill="1" applyAlignment="1">
      <alignment vertical="center" wrapText="1"/>
    </xf>
    <xf numFmtId="0" fontId="68" fillId="2" borderId="100" xfId="16" applyFont="1" applyFill="1" applyBorder="1" applyAlignment="1">
      <alignment vertical="center" wrapText="1"/>
    </xf>
    <xf numFmtId="0" fontId="68" fillId="2" borderId="117" xfId="16" applyFont="1" applyFill="1" applyBorder="1" applyAlignment="1">
      <alignment vertical="center" wrapText="1"/>
    </xf>
    <xf numFmtId="0" fontId="68" fillId="2" borderId="118" xfId="16" applyFont="1" applyFill="1" applyBorder="1" applyAlignment="1">
      <alignment vertical="center" wrapText="1"/>
    </xf>
    <xf numFmtId="0" fontId="68" fillId="2" borderId="119" xfId="16" applyFont="1" applyFill="1" applyBorder="1" applyAlignment="1">
      <alignment vertical="center" wrapText="1"/>
    </xf>
    <xf numFmtId="0" fontId="68" fillId="2" borderId="110" xfId="16" applyFont="1" applyFill="1" applyBorder="1" applyAlignment="1">
      <alignment horizontal="left" vertical="center" wrapText="1"/>
    </xf>
    <xf numFmtId="0" fontId="68" fillId="2" borderId="111" xfId="16" applyFont="1" applyFill="1" applyBorder="1" applyAlignment="1">
      <alignment horizontal="left" vertical="center" wrapText="1"/>
    </xf>
    <xf numFmtId="0" fontId="68" fillId="2" borderId="113" xfId="16" applyFont="1" applyFill="1" applyBorder="1" applyAlignment="1">
      <alignment horizontal="left" vertical="center" wrapText="1"/>
    </xf>
    <xf numFmtId="0" fontId="68" fillId="2" borderId="99"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15" xfId="16" applyFont="1" applyFill="1" applyBorder="1" applyAlignment="1">
      <alignment horizontal="left" vertical="center" wrapText="1"/>
    </xf>
    <xf numFmtId="0" fontId="68" fillId="2" borderId="117" xfId="16" applyFont="1" applyFill="1" applyBorder="1" applyAlignment="1">
      <alignment horizontal="left" vertical="center" wrapText="1"/>
    </xf>
    <xf numFmtId="0" fontId="68" fillId="2" borderId="118" xfId="16" applyFont="1" applyFill="1" applyBorder="1" applyAlignment="1">
      <alignment horizontal="left" vertical="center" wrapText="1"/>
    </xf>
    <xf numFmtId="0" fontId="68" fillId="2" borderId="120" xfId="16" applyFont="1" applyFill="1" applyBorder="1" applyAlignment="1">
      <alignment horizontal="left" vertical="center" wrapText="1"/>
    </xf>
    <xf numFmtId="0" fontId="7" fillId="5" borderId="36" xfId="17" applyFont="1" applyFill="1" applyBorder="1" applyAlignment="1">
      <alignment horizontal="center" vertical="center" wrapText="1"/>
    </xf>
    <xf numFmtId="0" fontId="60" fillId="25" borderId="72" xfId="17" applyFont="1" applyFill="1" applyBorder="1" applyAlignment="1">
      <alignment horizontal="center" vertical="center" wrapText="1"/>
    </xf>
    <xf numFmtId="0" fontId="58" fillId="16" borderId="72" xfId="17" applyFont="1" applyFill="1" applyBorder="1" applyAlignment="1">
      <alignment horizontal="center" vertical="center" wrapText="1"/>
    </xf>
    <xf numFmtId="0" fontId="0" fillId="16" borderId="72" xfId="0" applyFill="1" applyBorder="1" applyAlignment="1">
      <alignment horizontal="center" vertical="center" wrapText="1"/>
    </xf>
    <xf numFmtId="180" fontId="60" fillId="3" borderId="73" xfId="17" applyNumberFormat="1" applyFont="1" applyFill="1" applyBorder="1" applyAlignment="1">
      <alignment horizontal="center" vertical="center" wrapText="1"/>
    </xf>
    <xf numFmtId="180" fontId="60" fillId="3" borderId="74" xfId="17" applyNumberFormat="1" applyFont="1" applyFill="1" applyBorder="1" applyAlignment="1">
      <alignment horizontal="center" vertical="center" wrapText="1"/>
    </xf>
    <xf numFmtId="0" fontId="68" fillId="3" borderId="73" xfId="17" applyFont="1" applyFill="1" applyBorder="1" applyAlignment="1">
      <alignment horizontal="center" vertical="center" wrapText="1"/>
    </xf>
    <xf numFmtId="0" fontId="68" fillId="3" borderId="201" xfId="17" applyFont="1" applyFill="1" applyBorder="1" applyAlignment="1">
      <alignment horizontal="center" vertical="center" wrapText="1"/>
    </xf>
    <xf numFmtId="0" fontId="68" fillId="3" borderId="74" xfId="17" applyFont="1" applyFill="1" applyBorder="1" applyAlignment="1">
      <alignment horizontal="center" vertical="center" wrapText="1"/>
    </xf>
    <xf numFmtId="0" fontId="43" fillId="19" borderId="0" xfId="17" applyFont="1" applyFill="1" applyAlignment="1">
      <alignment horizontal="left" vertical="center"/>
    </xf>
    <xf numFmtId="0" fontId="96" fillId="19" borderId="163" xfId="2" applyFont="1" applyFill="1" applyBorder="1" applyAlignment="1">
      <alignment horizontal="left" vertical="top" wrapText="1"/>
    </xf>
    <xf numFmtId="0" fontId="96" fillId="19" borderId="164" xfId="2" applyFont="1" applyFill="1" applyBorder="1" applyAlignment="1">
      <alignment horizontal="left" vertical="top" wrapText="1"/>
    </xf>
    <xf numFmtId="0" fontId="96" fillId="19" borderId="165" xfId="2" applyFont="1" applyFill="1" applyBorder="1" applyAlignment="1">
      <alignment horizontal="left" vertical="top" wrapText="1"/>
    </xf>
    <xf numFmtId="14" fontId="87" fillId="21" borderId="141" xfId="2" applyNumberFormat="1" applyFont="1" applyFill="1" applyBorder="1" applyAlignment="1">
      <alignment horizontal="center" vertical="center" wrapText="1" shrinkToFit="1"/>
    </xf>
    <xf numFmtId="14" fontId="87" fillId="21" borderId="139" xfId="2" applyNumberFormat="1" applyFont="1" applyFill="1" applyBorder="1" applyAlignment="1">
      <alignment horizontal="center" vertical="center" wrapText="1" shrinkToFit="1"/>
    </xf>
    <xf numFmtId="14" fontId="87" fillId="21" borderId="140" xfId="2" applyNumberFormat="1" applyFont="1" applyFill="1" applyBorder="1" applyAlignment="1">
      <alignment horizontal="center" vertical="center" wrapText="1" shrinkToFit="1"/>
    </xf>
    <xf numFmtId="14" fontId="87" fillId="21" borderId="188" xfId="2" applyNumberFormat="1" applyFont="1" applyFill="1" applyBorder="1" applyAlignment="1">
      <alignment horizontal="center" vertical="center" wrapText="1" shrinkToFit="1"/>
    </xf>
    <xf numFmtId="14" fontId="87" fillId="21" borderId="1" xfId="2" applyNumberFormat="1" applyFont="1" applyFill="1" applyBorder="1" applyAlignment="1">
      <alignment horizontal="center" vertical="center" shrinkToFit="1"/>
    </xf>
    <xf numFmtId="14" fontId="87" fillId="21" borderId="138" xfId="2" applyNumberFormat="1" applyFont="1" applyFill="1" applyBorder="1" applyAlignment="1">
      <alignment horizontal="center" vertical="center" shrinkToFit="1"/>
    </xf>
    <xf numFmtId="0" fontId="91" fillId="21" borderId="40" xfId="2" applyFont="1" applyFill="1" applyBorder="1" applyAlignment="1">
      <alignment horizontal="center" vertical="center" wrapText="1"/>
    </xf>
    <xf numFmtId="0" fontId="91" fillId="21" borderId="1" xfId="2" applyFont="1" applyFill="1" applyBorder="1" applyAlignment="1">
      <alignment horizontal="center" vertical="center" wrapText="1"/>
    </xf>
    <xf numFmtId="0" fontId="91" fillId="21" borderId="2" xfId="2" applyFont="1" applyFill="1" applyBorder="1" applyAlignment="1">
      <alignment horizontal="center" vertical="center" wrapText="1"/>
    </xf>
    <xf numFmtId="56" fontId="87" fillId="21" borderId="40" xfId="1" applyNumberFormat="1" applyFont="1" applyFill="1" applyBorder="1" applyAlignment="1" applyProtection="1">
      <alignment horizontal="center" vertical="center" wrapText="1"/>
    </xf>
    <xf numFmtId="56" fontId="87" fillId="21" borderId="1" xfId="1" applyNumberFormat="1" applyFont="1" applyFill="1" applyBorder="1" applyAlignment="1" applyProtection="1">
      <alignment horizontal="center" vertical="center" wrapText="1"/>
    </xf>
    <xf numFmtId="56" fontId="87" fillId="21" borderId="2" xfId="1" applyNumberFormat="1" applyFont="1" applyFill="1" applyBorder="1" applyAlignment="1" applyProtection="1">
      <alignment horizontal="center" vertical="center" wrapText="1"/>
    </xf>
    <xf numFmtId="14" fontId="87" fillId="21" borderId="188" xfId="2" applyNumberFormat="1" applyFont="1" applyFill="1" applyBorder="1" applyAlignment="1">
      <alignment horizontal="center" vertical="center" shrinkToFit="1"/>
    </xf>
    <xf numFmtId="56" fontId="87" fillId="21" borderId="1" xfId="2" applyNumberFormat="1" applyFont="1" applyFill="1" applyBorder="1" applyAlignment="1">
      <alignment horizontal="center" vertical="center" wrapText="1"/>
    </xf>
    <xf numFmtId="56" fontId="87" fillId="21" borderId="138" xfId="2" applyNumberFormat="1" applyFont="1" applyFill="1" applyBorder="1" applyAlignment="1">
      <alignment horizontal="center" vertical="center" wrapText="1"/>
    </xf>
    <xf numFmtId="14" fontId="87" fillId="21" borderId="1" xfId="2" applyNumberFormat="1" applyFont="1" applyFill="1" applyBorder="1" applyAlignment="1">
      <alignment horizontal="center" vertical="center" wrapText="1" shrinkToFit="1"/>
    </xf>
    <xf numFmtId="14" fontId="87" fillId="21" borderId="138" xfId="2" applyNumberFormat="1" applyFont="1" applyFill="1" applyBorder="1" applyAlignment="1">
      <alignment horizontal="center" vertical="center" wrapText="1" shrinkToFit="1"/>
    </xf>
    <xf numFmtId="14" fontId="87" fillId="21" borderId="2" xfId="2" applyNumberFormat="1" applyFont="1" applyFill="1" applyBorder="1" applyAlignment="1">
      <alignment horizontal="center" vertical="center" wrapText="1" shrinkToFit="1"/>
    </xf>
    <xf numFmtId="14" fontId="87" fillId="21" borderId="154" xfId="1" applyNumberFormat="1" applyFont="1" applyFill="1" applyBorder="1" applyAlignment="1" applyProtection="1">
      <alignment horizontal="center" vertical="center" wrapText="1"/>
    </xf>
    <xf numFmtId="0" fontId="87" fillId="21" borderId="154" xfId="2" applyFont="1" applyFill="1" applyBorder="1" applyAlignment="1">
      <alignment horizontal="center" vertical="center"/>
    </xf>
    <xf numFmtId="0" fontId="87" fillId="21" borderId="158" xfId="2" applyFont="1" applyFill="1" applyBorder="1" applyAlignment="1">
      <alignment horizontal="center" vertical="center"/>
    </xf>
    <xf numFmtId="14" fontId="87" fillId="21" borderId="178" xfId="2" applyNumberFormat="1" applyFont="1" applyFill="1" applyBorder="1" applyAlignment="1">
      <alignment horizontal="center" vertical="center"/>
    </xf>
    <xf numFmtId="14" fontId="87" fillId="21" borderId="179" xfId="2" applyNumberFormat="1" applyFont="1" applyFill="1" applyBorder="1" applyAlignment="1">
      <alignment horizontal="center" vertical="center"/>
    </xf>
    <xf numFmtId="14" fontId="87" fillId="21" borderId="180" xfId="2" applyNumberFormat="1" applyFont="1" applyFill="1" applyBorder="1" applyAlignment="1">
      <alignment horizontal="center" vertical="center"/>
    </xf>
    <xf numFmtId="14" fontId="87" fillId="21" borderId="183" xfId="1" applyNumberFormat="1" applyFont="1" applyFill="1" applyBorder="1" applyAlignment="1" applyProtection="1">
      <alignment horizontal="center" vertical="center" wrapText="1"/>
    </xf>
    <xf numFmtId="56" fontId="87" fillId="21" borderId="40" xfId="2" applyNumberFormat="1" applyFont="1" applyFill="1" applyBorder="1" applyAlignment="1">
      <alignment horizontal="center" vertical="center" wrapText="1"/>
    </xf>
    <xf numFmtId="0" fontId="133" fillId="0" borderId="258" xfId="1" applyFont="1" applyFill="1" applyBorder="1" applyAlignment="1" applyProtection="1">
      <alignment horizontal="left" vertical="top" wrapText="1"/>
    </xf>
    <xf numFmtId="0" fontId="133" fillId="0" borderId="259" xfId="1" applyFont="1" applyFill="1" applyBorder="1" applyAlignment="1" applyProtection="1">
      <alignment horizontal="left" vertical="top" wrapText="1"/>
    </xf>
    <xf numFmtId="14" fontId="87" fillId="21" borderId="181" xfId="1" applyNumberFormat="1" applyFont="1" applyFill="1" applyBorder="1" applyAlignment="1" applyProtection="1">
      <alignment horizontal="center" vertical="center" wrapText="1"/>
    </xf>
    <xf numFmtId="14" fontId="87" fillId="21" borderId="182" xfId="1" applyNumberFormat="1" applyFont="1" applyFill="1" applyBorder="1" applyAlignment="1" applyProtection="1">
      <alignment horizontal="center" vertical="center" wrapText="1"/>
    </xf>
    <xf numFmtId="14" fontId="35" fillId="21" borderId="188" xfId="1" applyNumberFormat="1" applyFont="1" applyFill="1" applyBorder="1" applyAlignment="1" applyProtection="1">
      <alignment horizontal="center" vertical="center" shrinkToFit="1"/>
    </xf>
    <xf numFmtId="14" fontId="35" fillId="21" borderId="1" xfId="2" applyNumberFormat="1" applyFont="1" applyFill="1" applyBorder="1" applyAlignment="1">
      <alignment horizontal="center" vertical="center" shrinkToFit="1"/>
    </xf>
    <xf numFmtId="14" fontId="35" fillId="21" borderId="138" xfId="2" applyNumberFormat="1" applyFont="1" applyFill="1" applyBorder="1" applyAlignment="1">
      <alignment horizontal="center" vertical="center" shrinkToFit="1"/>
    </xf>
    <xf numFmtId="0" fontId="167" fillId="42" borderId="0" xfId="4" applyFont="1" applyFill="1" applyAlignment="1">
      <alignment vertical="center" wrapText="1"/>
    </xf>
    <xf numFmtId="0" fontId="168" fillId="42" borderId="0" xfId="0" applyFont="1" applyFill="1">
      <alignment vertical="center"/>
    </xf>
    <xf numFmtId="0" fontId="157" fillId="41" borderId="0" xfId="2" applyFont="1" applyFill="1" applyAlignment="1">
      <alignment horizontal="center" vertical="center"/>
    </xf>
    <xf numFmtId="0" fontId="6" fillId="0" borderId="0" xfId="2">
      <alignment vertical="center"/>
    </xf>
    <xf numFmtId="0" fontId="21" fillId="0" borderId="0" xfId="2" applyFont="1" applyAlignment="1">
      <alignment horizontal="center" vertical="center" wrapText="1"/>
    </xf>
    <xf numFmtId="0" fontId="158" fillId="0" borderId="0" xfId="2" applyFont="1" applyAlignment="1">
      <alignment horizontal="center" vertical="center"/>
    </xf>
    <xf numFmtId="0" fontId="6" fillId="0" borderId="0" xfId="2" applyAlignment="1">
      <alignment horizontal="center" vertical="center"/>
    </xf>
    <xf numFmtId="0" fontId="159" fillId="9" borderId="0" xfId="2" applyFont="1" applyFill="1" applyAlignment="1">
      <alignment horizontal="center" vertical="center"/>
    </xf>
    <xf numFmtId="0" fontId="21" fillId="9" borderId="0" xfId="2" applyFont="1" applyFill="1" applyAlignment="1">
      <alignment horizontal="center" vertical="center"/>
    </xf>
    <xf numFmtId="0" fontId="160" fillId="9" borderId="0" xfId="2" applyFont="1" applyFill="1" applyAlignment="1">
      <alignment horizontal="center" vertical="center" wrapText="1"/>
    </xf>
    <xf numFmtId="0" fontId="160" fillId="9" borderId="0" xfId="2" applyFont="1" applyFill="1" applyAlignment="1">
      <alignment horizontal="center" vertical="center"/>
    </xf>
    <xf numFmtId="0" fontId="163" fillId="3" borderId="0" xfId="2" applyFont="1" applyFill="1" applyAlignment="1">
      <alignment vertical="top" wrapText="1"/>
    </xf>
    <xf numFmtId="0" fontId="164" fillId="3" borderId="0" xfId="2" applyFont="1" applyFill="1" applyAlignment="1">
      <alignment vertical="top" wrapText="1"/>
    </xf>
    <xf numFmtId="0" fontId="6" fillId="3" borderId="0" xfId="2" applyFill="1" applyAlignment="1">
      <alignment vertical="top" wrapText="1"/>
    </xf>
    <xf numFmtId="0" fontId="175" fillId="44" borderId="0" xfId="2" applyFont="1" applyFill="1" applyAlignment="1">
      <alignment vertical="center" wrapText="1"/>
    </xf>
    <xf numFmtId="0" fontId="176" fillId="44" borderId="0" xfId="2" applyFont="1" applyFill="1" applyAlignment="1">
      <alignment vertical="center" wrapText="1"/>
    </xf>
    <xf numFmtId="0" fontId="51" fillId="44" borderId="0" xfId="2" applyFont="1" applyFill="1" applyAlignment="1">
      <alignment vertical="center" wrapText="1"/>
    </xf>
    <xf numFmtId="0" fontId="6" fillId="0" borderId="0" xfId="2" applyAlignment="1">
      <alignment horizontal="center" vertical="center" wrapText="1"/>
    </xf>
    <xf numFmtId="0" fontId="23" fillId="33" borderId="0" xfId="2" applyFont="1" applyFill="1" applyAlignment="1">
      <alignment horizontal="left" vertical="center" wrapText="1"/>
    </xf>
    <xf numFmtId="0" fontId="23" fillId="33" borderId="0" xfId="2" applyFont="1" applyFill="1" applyAlignment="1">
      <alignment horizontal="left" vertical="center"/>
    </xf>
    <xf numFmtId="0" fontId="1" fillId="15" borderId="66" xfId="2" applyFont="1" applyFill="1" applyBorder="1" applyAlignment="1">
      <alignment vertical="top" wrapText="1"/>
    </xf>
    <xf numFmtId="0" fontId="6" fillId="0" borderId="62" xfId="2" applyBorder="1" applyAlignment="1">
      <alignment vertical="top" wrapText="1"/>
    </xf>
    <xf numFmtId="0" fontId="69" fillId="0" borderId="0" xfId="1" applyFont="1" applyAlignment="1" applyProtection="1">
      <alignment vertical="center"/>
    </xf>
    <xf numFmtId="0" fontId="6" fillId="24" borderId="54" xfId="2" applyFill="1" applyBorder="1" applyAlignment="1">
      <alignment horizontal="left" vertical="top" wrapText="1"/>
    </xf>
    <xf numFmtId="0" fontId="6" fillId="24" borderId="126" xfId="2" applyFill="1" applyBorder="1" applyAlignment="1">
      <alignment horizontal="left" vertical="top" wrapText="1"/>
    </xf>
    <xf numFmtId="0" fontId="6" fillId="24" borderId="143" xfId="2" applyFill="1" applyBorder="1" applyAlignment="1">
      <alignment horizontal="left" vertical="top" wrapText="1"/>
    </xf>
    <xf numFmtId="0" fontId="1" fillId="28" borderId="54" xfId="2" applyFont="1" applyFill="1" applyBorder="1" applyAlignment="1">
      <alignment horizontal="left" vertical="top" wrapText="1"/>
    </xf>
    <xf numFmtId="0" fontId="1" fillId="28" borderId="65" xfId="2" applyFont="1" applyFill="1" applyBorder="1" applyAlignment="1">
      <alignment horizontal="left" vertical="top" wrapText="1"/>
    </xf>
    <xf numFmtId="0" fontId="8" fillId="28" borderId="126" xfId="1" applyFill="1" applyBorder="1" applyAlignment="1" applyProtection="1">
      <alignment horizontal="left" vertical="top"/>
    </xf>
    <xf numFmtId="0" fontId="6" fillId="28" borderId="142" xfId="2" applyFill="1" applyBorder="1" applyAlignment="1">
      <alignment horizontal="left" vertical="top"/>
    </xf>
    <xf numFmtId="0" fontId="6" fillId="2" borderId="71" xfId="2" applyFill="1" applyBorder="1" applyAlignment="1">
      <alignment vertical="top" wrapText="1"/>
    </xf>
    <xf numFmtId="0" fontId="15" fillId="2" borderId="62" xfId="0" applyFont="1" applyFill="1" applyBorder="1" applyAlignment="1">
      <alignment vertical="top" wrapText="1"/>
    </xf>
    <xf numFmtId="0" fontId="1" fillId="2" borderId="71" xfId="2" applyFont="1" applyFill="1" applyBorder="1" applyAlignment="1">
      <alignment horizontal="left" vertical="top" wrapText="1"/>
    </xf>
    <xf numFmtId="0" fontId="1" fillId="2" borderId="62" xfId="2" applyFont="1" applyFill="1" applyBorder="1" applyAlignment="1">
      <alignment horizontal="left" vertical="top" wrapText="1"/>
    </xf>
    <xf numFmtId="0" fontId="14" fillId="5" borderId="208" xfId="2" applyFont="1" applyFill="1" applyBorder="1" applyAlignment="1">
      <alignment horizontal="center" vertical="center" wrapText="1"/>
    </xf>
    <xf numFmtId="0" fontId="14" fillId="5" borderId="209" xfId="2" applyFont="1" applyFill="1" applyBorder="1" applyAlignment="1">
      <alignment horizontal="center" vertical="center" wrapText="1"/>
    </xf>
    <xf numFmtId="0" fontId="14" fillId="5" borderId="210" xfId="2" applyFont="1" applyFill="1" applyBorder="1" applyAlignment="1">
      <alignment horizontal="center" vertical="center" wrapText="1"/>
    </xf>
    <xf numFmtId="0" fontId="6" fillId="5" borderId="85" xfId="2" applyFill="1" applyBorder="1">
      <alignment vertical="center"/>
    </xf>
    <xf numFmtId="0" fontId="6" fillId="5" borderId="24" xfId="2" applyFill="1" applyBorder="1">
      <alignment vertical="center"/>
    </xf>
    <xf numFmtId="0" fontId="6" fillId="5" borderId="86" xfId="2" applyFill="1" applyBorder="1">
      <alignment vertical="center"/>
    </xf>
    <xf numFmtId="0" fontId="6" fillId="5" borderId="87" xfId="2" applyFill="1" applyBorder="1">
      <alignment vertical="center"/>
    </xf>
    <xf numFmtId="0" fontId="6" fillId="5" borderId="88" xfId="2" applyFill="1" applyBorder="1">
      <alignment vertical="center"/>
    </xf>
    <xf numFmtId="0" fontId="6" fillId="5" borderId="89" xfId="2" applyFill="1" applyBorder="1">
      <alignment vertical="center"/>
    </xf>
    <xf numFmtId="0" fontId="22" fillId="5" borderId="90" xfId="2" applyFont="1" applyFill="1" applyBorder="1" applyAlignment="1">
      <alignment horizontal="center" vertical="top" wrapText="1"/>
    </xf>
    <xf numFmtId="0" fontId="22" fillId="5" borderId="82" xfId="2" applyFont="1" applyFill="1" applyBorder="1" applyAlignment="1">
      <alignment horizontal="center" vertical="top" wrapText="1"/>
    </xf>
    <xf numFmtId="0" fontId="22" fillId="5" borderId="91" xfId="2" applyFont="1" applyFill="1" applyBorder="1" applyAlignment="1">
      <alignment horizontal="center" vertical="top" wrapText="1"/>
    </xf>
    <xf numFmtId="0" fontId="22" fillId="5" borderId="92" xfId="2" applyFont="1" applyFill="1" applyBorder="1" applyAlignment="1">
      <alignment horizontal="center" vertical="top" wrapText="1"/>
    </xf>
    <xf numFmtId="0" fontId="22" fillId="5" borderId="93" xfId="2" applyFont="1" applyFill="1" applyBorder="1" applyAlignment="1">
      <alignment horizontal="center" vertical="top" wrapText="1"/>
    </xf>
    <xf numFmtId="0" fontId="1" fillId="5" borderId="14" xfId="2" applyFont="1" applyFill="1" applyBorder="1" applyAlignment="1">
      <alignment vertical="top" wrapText="1"/>
    </xf>
    <xf numFmtId="0" fontId="6" fillId="5" borderId="0" xfId="2" applyFill="1" applyAlignment="1">
      <alignment vertical="top" wrapText="1"/>
    </xf>
    <xf numFmtId="0" fontId="6" fillId="5" borderId="15" xfId="2" applyFill="1" applyBorder="1" applyAlignment="1">
      <alignment vertical="top" wrapText="1"/>
    </xf>
    <xf numFmtId="0" fontId="117" fillId="5" borderId="17" xfId="2" applyFont="1" applyFill="1" applyBorder="1" applyAlignment="1">
      <alignment horizontal="center" vertical="center" shrinkToFit="1"/>
    </xf>
    <xf numFmtId="0" fontId="117" fillId="5" borderId="4" xfId="2" applyFont="1" applyFill="1" applyBorder="1" applyAlignment="1">
      <alignment horizontal="center" vertical="center" shrinkToFit="1"/>
    </xf>
    <xf numFmtId="0" fontId="0" fillId="23" borderId="241" xfId="0" applyFill="1" applyBorder="1" applyAlignment="1">
      <alignment horizontal="center" vertical="center"/>
    </xf>
    <xf numFmtId="0" fontId="0" fillId="23" borderId="107" xfId="0" applyFill="1" applyBorder="1" applyAlignment="1">
      <alignment horizontal="center" vertical="center"/>
    </xf>
    <xf numFmtId="0" fontId="71" fillId="29" borderId="107" xfId="0" applyFont="1" applyFill="1" applyBorder="1" applyAlignment="1">
      <alignment horizontal="center" vertical="center"/>
    </xf>
    <xf numFmtId="0" fontId="71" fillId="29" borderId="242" xfId="0" applyFont="1" applyFill="1" applyBorder="1" applyAlignment="1">
      <alignment horizontal="center" vertical="center"/>
    </xf>
    <xf numFmtId="0" fontId="26" fillId="19" borderId="0" xfId="19" applyFont="1" applyFill="1" applyAlignment="1">
      <alignment vertical="center" wrapText="1"/>
    </xf>
    <xf numFmtId="0" fontId="28" fillId="21" borderId="97" xfId="2" applyFont="1" applyFill="1" applyBorder="1" applyAlignment="1">
      <alignment horizontal="center" vertical="center" shrinkToFit="1"/>
    </xf>
    <xf numFmtId="0" fontId="18" fillId="21" borderId="28" xfId="2" applyFont="1" applyFill="1" applyBorder="1" applyAlignment="1">
      <alignment horizontal="center" vertical="center" shrinkToFit="1"/>
    </xf>
    <xf numFmtId="0" fontId="18" fillId="21" borderId="98" xfId="2" applyFont="1" applyFill="1" applyBorder="1" applyAlignment="1">
      <alignment horizontal="center" vertical="center" shrinkToFit="1"/>
    </xf>
    <xf numFmtId="0" fontId="116" fillId="19" borderId="97" xfId="2" applyFont="1" applyFill="1" applyBorder="1" applyAlignment="1">
      <alignment horizontal="center" vertical="center" wrapText="1" shrinkToFit="1"/>
    </xf>
    <xf numFmtId="0" fontId="32" fillId="19" borderId="28" xfId="2" applyFont="1" applyFill="1" applyBorder="1" applyAlignment="1">
      <alignment horizontal="center" vertical="center" shrinkToFit="1"/>
    </xf>
    <xf numFmtId="0" fontId="32" fillId="19" borderId="98" xfId="2" applyFont="1" applyFill="1" applyBorder="1" applyAlignment="1">
      <alignment horizontal="center" vertical="center" shrinkToFit="1"/>
    </xf>
    <xf numFmtId="0" fontId="132" fillId="19" borderId="94" xfId="1" applyFont="1" applyFill="1" applyBorder="1" applyAlignment="1" applyProtection="1">
      <alignment vertical="top" wrapText="1"/>
    </xf>
    <xf numFmtId="0" fontId="21" fillId="19" borderId="95" xfId="2" applyFont="1" applyFill="1" applyBorder="1" applyAlignment="1">
      <alignment vertical="top" wrapText="1"/>
    </xf>
    <xf numFmtId="0" fontId="21" fillId="19" borderId="96" xfId="2" applyFont="1" applyFill="1" applyBorder="1" applyAlignment="1">
      <alignment vertical="top" wrapText="1"/>
    </xf>
    <xf numFmtId="0" fontId="116" fillId="29" borderId="97" xfId="2" applyFont="1" applyFill="1" applyBorder="1" applyAlignment="1">
      <alignment horizontal="center" vertical="center" wrapText="1" shrinkToFit="1"/>
    </xf>
    <xf numFmtId="0" fontId="18" fillId="29" borderId="28" xfId="2" applyFont="1" applyFill="1" applyBorder="1" applyAlignment="1">
      <alignment horizontal="center" vertical="center" shrinkToFit="1"/>
    </xf>
    <xf numFmtId="0" fontId="18" fillId="29" borderId="98" xfId="2" applyFont="1" applyFill="1" applyBorder="1" applyAlignment="1">
      <alignment horizontal="center" vertical="center" shrinkToFit="1"/>
    </xf>
    <xf numFmtId="0" fontId="134" fillId="29" borderId="223" xfId="1" applyFont="1" applyFill="1" applyBorder="1" applyAlignment="1" applyProtection="1">
      <alignment horizontal="left" vertical="top" wrapText="1"/>
    </xf>
    <xf numFmtId="0" fontId="134" fillId="29" borderId="107" xfId="1" applyFont="1" applyFill="1" applyBorder="1" applyAlignment="1" applyProtection="1">
      <alignment horizontal="left" vertical="top" wrapText="1"/>
    </xf>
    <xf numFmtId="0" fontId="134" fillId="29" borderId="224" xfId="1" applyFont="1" applyFill="1" applyBorder="1" applyAlignment="1" applyProtection="1">
      <alignment horizontal="left" vertical="top" wrapText="1"/>
    </xf>
    <xf numFmtId="0" fontId="88" fillId="19" borderId="145" xfId="1" applyFont="1" applyFill="1" applyBorder="1" applyAlignment="1" applyProtection="1">
      <alignment horizontal="center" vertical="center" wrapText="1" shrinkToFit="1"/>
    </xf>
    <xf numFmtId="0" fontId="28" fillId="19" borderId="146" xfId="2" applyFont="1" applyFill="1" applyBorder="1" applyAlignment="1">
      <alignment horizontal="center" vertical="center" wrapText="1" shrinkToFit="1"/>
    </xf>
    <xf numFmtId="0" fontId="28" fillId="19" borderId="147" xfId="2" applyFont="1" applyFill="1" applyBorder="1" applyAlignment="1">
      <alignment horizontal="center" vertical="center" wrapText="1" shrinkToFit="1"/>
    </xf>
    <xf numFmtId="0" fontId="134" fillId="19" borderId="55" xfId="2" applyFont="1" applyFill="1" applyBorder="1" applyAlignment="1">
      <alignment horizontal="left" vertical="top" wrapText="1" shrinkToFit="1"/>
    </xf>
    <xf numFmtId="0" fontId="20" fillId="19" borderId="56" xfId="2" applyFont="1" applyFill="1" applyBorder="1" applyAlignment="1">
      <alignment horizontal="left" vertical="top" wrapText="1" shrinkToFit="1"/>
    </xf>
    <xf numFmtId="0" fontId="20" fillId="19" borderId="57" xfId="2" applyFont="1" applyFill="1" applyBorder="1" applyAlignment="1">
      <alignment horizontal="left" vertical="top" wrapText="1" shrinkToFit="1"/>
    </xf>
    <xf numFmtId="0" fontId="10" fillId="0" borderId="0" xfId="2" applyFont="1" applyAlignment="1">
      <alignment vertical="center" wrapText="1"/>
    </xf>
    <xf numFmtId="0" fontId="10" fillId="0" borderId="0" xfId="2" applyFont="1">
      <alignment vertical="center"/>
    </xf>
    <xf numFmtId="0" fontId="10" fillId="0" borderId="56" xfId="2" applyFont="1" applyBorder="1">
      <alignment vertical="center"/>
    </xf>
    <xf numFmtId="0" fontId="28" fillId="29" borderId="145" xfId="2" applyFont="1" applyFill="1" applyBorder="1" applyAlignment="1">
      <alignment horizontal="center" vertical="center" wrapText="1" shrinkToFit="1"/>
    </xf>
    <xf numFmtId="0" fontId="28" fillId="29" borderId="146" xfId="2" applyFont="1" applyFill="1" applyBorder="1" applyAlignment="1">
      <alignment horizontal="center" vertical="center" wrapText="1" shrinkToFit="1"/>
    </xf>
    <xf numFmtId="0" fontId="28" fillId="29" borderId="147" xfId="2" applyFont="1" applyFill="1" applyBorder="1" applyAlignment="1">
      <alignment horizontal="center" vertical="center" wrapText="1" shrinkToFit="1"/>
    </xf>
    <xf numFmtId="0" fontId="154" fillId="29" borderId="55" xfId="2" applyFont="1" applyFill="1" applyBorder="1" applyAlignment="1">
      <alignment horizontal="left" vertical="top" wrapText="1" shrinkToFit="1"/>
    </xf>
    <xf numFmtId="0" fontId="154" fillId="29" borderId="56" xfId="2" applyFont="1" applyFill="1" applyBorder="1" applyAlignment="1">
      <alignment horizontal="left" vertical="top" wrapText="1" shrinkToFit="1"/>
    </xf>
    <xf numFmtId="0" fontId="154" fillId="29" borderId="57" xfId="2" applyFont="1" applyFill="1" applyBorder="1" applyAlignment="1">
      <alignment horizontal="left" vertical="top" wrapText="1" shrinkToFit="1"/>
    </xf>
    <xf numFmtId="0" fontId="88" fillId="19" borderId="97" xfId="1" applyFont="1" applyFill="1" applyBorder="1" applyAlignment="1" applyProtection="1">
      <alignment horizontal="center" vertical="center" wrapText="1"/>
    </xf>
    <xf numFmtId="0" fontId="88" fillId="19" borderId="28" xfId="1" applyFont="1" applyFill="1" applyBorder="1" applyAlignment="1" applyProtection="1">
      <alignment horizontal="center" vertical="center" wrapText="1"/>
    </xf>
    <xf numFmtId="0" fontId="88" fillId="19" borderId="98" xfId="1" applyFont="1" applyFill="1" applyBorder="1" applyAlignment="1" applyProtection="1">
      <alignment horizontal="center" vertical="center" wrapText="1"/>
    </xf>
    <xf numFmtId="0" fontId="132" fillId="19" borderId="94" xfId="1" applyFont="1" applyFill="1" applyBorder="1" applyAlignment="1" applyProtection="1">
      <alignment horizontal="left" vertical="top" wrapText="1"/>
    </xf>
    <xf numFmtId="0" fontId="21" fillId="19" borderId="160" xfId="1" applyFont="1" applyFill="1" applyBorder="1" applyAlignment="1" applyProtection="1">
      <alignment horizontal="left" vertical="top" wrapText="1"/>
    </xf>
    <xf numFmtId="0" fontId="21" fillId="19" borderId="161" xfId="1" applyFont="1" applyFill="1" applyBorder="1" applyAlignment="1" applyProtection="1">
      <alignment horizontal="left" vertical="top" wrapText="1"/>
    </xf>
    <xf numFmtId="0" fontId="88" fillId="29" borderId="97" xfId="1" applyFont="1" applyFill="1" applyBorder="1" applyAlignment="1" applyProtection="1">
      <alignment horizontal="center" vertical="center" wrapText="1"/>
    </xf>
    <xf numFmtId="0" fontId="88" fillId="29" borderId="28" xfId="1" applyFont="1" applyFill="1" applyBorder="1" applyAlignment="1" applyProtection="1">
      <alignment horizontal="center" vertical="center" wrapText="1"/>
    </xf>
    <xf numFmtId="0" fontId="88" fillId="29" borderId="98" xfId="1" applyFont="1" applyFill="1" applyBorder="1" applyAlignment="1" applyProtection="1">
      <alignment horizontal="center" vertical="center" wrapText="1"/>
    </xf>
    <xf numFmtId="0" fontId="132" fillId="29" borderId="94" xfId="1" applyFont="1" applyFill="1" applyBorder="1" applyAlignment="1" applyProtection="1">
      <alignment horizontal="left" vertical="top" wrapText="1"/>
    </xf>
    <xf numFmtId="0" fontId="21" fillId="29" borderId="160" xfId="1" applyFont="1" applyFill="1" applyBorder="1" applyAlignment="1" applyProtection="1">
      <alignment horizontal="left" vertical="top" wrapText="1"/>
    </xf>
    <xf numFmtId="0" fontId="21" fillId="29" borderId="161" xfId="1" applyFont="1" applyFill="1" applyBorder="1" applyAlignment="1" applyProtection="1">
      <alignment horizontal="left" vertical="top" wrapTex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6EF729"/>
      <color rgb="FFD4FDC3"/>
      <color rgb="FFFF99FF"/>
      <color rgb="FFFAFEC2"/>
      <color rgb="FF00CC00"/>
      <color rgb="FF3399FF"/>
      <color rgb="FFFFCC00"/>
      <color rgb="FFCC00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'47　感染症統計'!$A$7</c:f>
              <c:strCache>
                <c:ptCount val="1"/>
                <c:pt idx="0">
                  <c:v>2023年</c:v>
                </c:pt>
              </c:strCache>
            </c:strRef>
          </c:tx>
          <c:spPr>
            <a:ln w="63500" cap="rnd">
              <a:solidFill>
                <a:srgbClr val="FF0000"/>
              </a:solidFill>
              <a:round/>
            </a:ln>
            <a:effectLst/>
          </c:spPr>
          <c:marker>
            <c:symbol val="none"/>
          </c:marker>
          <c:cat>
            <c:multiLvlStrRef>
              <c:f>'47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387 </c:v>
                  </c:pt>
                  <c:pt idx="11">
                    <c:v>329 </c:v>
                  </c:pt>
                  <c:pt idx="13">
                    <c:v>3,561 </c:v>
                  </c:pt>
                </c:lvl>
              </c:multiLvlStrCache>
            </c:multiLvlStrRef>
          </c:cat>
          <c:val>
            <c:numRef>
              <c:f>'47　感染症統計'!$B$7:$M$7</c:f>
              <c:numCache>
                <c:formatCode>#,##0_ </c:formatCode>
                <c:ptCount val="12"/>
                <c:pt idx="0" formatCode="General">
                  <c:v>82</c:v>
                </c:pt>
                <c:pt idx="1">
                  <c:v>62</c:v>
                </c:pt>
                <c:pt idx="2">
                  <c:v>99</c:v>
                </c:pt>
                <c:pt idx="3">
                  <c:v>112</c:v>
                </c:pt>
                <c:pt idx="4" formatCode="General">
                  <c:v>224</c:v>
                </c:pt>
                <c:pt idx="5" formatCode="General">
                  <c:v>524</c:v>
                </c:pt>
                <c:pt idx="6" formatCode="General">
                  <c:v>521</c:v>
                </c:pt>
                <c:pt idx="7">
                  <c:v>767</c:v>
                </c:pt>
                <c:pt idx="8">
                  <c:v>454</c:v>
                </c:pt>
                <c:pt idx="9">
                  <c:v>387</c:v>
                </c:pt>
                <c:pt idx="10">
                  <c:v>329</c:v>
                </c:pt>
              </c:numCache>
            </c:numRef>
          </c:val>
          <c:smooth val="0"/>
          <c:extLst>
            <c:ext xmlns:c16="http://schemas.microsoft.com/office/drawing/2014/chart" uri="{C3380CC4-5D6E-409C-BE32-E72D297353CC}">
              <c16:uniqueId val="{00000000-EF25-4824-8530-875CCEE0B185}"/>
            </c:ext>
          </c:extLst>
        </c:ser>
        <c:ser>
          <c:idx val="7"/>
          <c:order val="1"/>
          <c:tx>
            <c:strRef>
              <c:f>'47　感染症統計'!$A$8</c:f>
              <c:strCache>
                <c:ptCount val="1"/>
                <c:pt idx="0">
                  <c:v>2022年</c:v>
                </c:pt>
              </c:strCache>
            </c:strRef>
          </c:tx>
          <c:spPr>
            <a:ln w="25400" cap="rnd">
              <a:solidFill>
                <a:schemeClr val="accent6">
                  <a:lumMod val="75000"/>
                </a:schemeClr>
              </a:solidFill>
              <a:round/>
            </a:ln>
            <a:effectLst/>
          </c:spPr>
          <c:marker>
            <c:symbol val="none"/>
          </c:marker>
          <c:cat>
            <c:multiLvlStrRef>
              <c:f>'47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387 </c:v>
                  </c:pt>
                  <c:pt idx="11">
                    <c:v>329 </c:v>
                  </c:pt>
                  <c:pt idx="13">
                    <c:v>3,561 </c:v>
                  </c:pt>
                </c:lvl>
              </c:multiLvlStrCache>
            </c:multiLvlStrRef>
          </c:cat>
          <c:val>
            <c:numRef>
              <c:f>'47　感染症統計'!$B$8:$M$8</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1-EF25-4824-8530-875CCEE0B185}"/>
            </c:ext>
          </c:extLst>
        </c:ser>
        <c:ser>
          <c:idx val="0"/>
          <c:order val="2"/>
          <c:tx>
            <c:strRef>
              <c:f>'47　感染症統計'!$A$9</c:f>
              <c:strCache>
                <c:ptCount val="1"/>
                <c:pt idx="0">
                  <c:v>2021年</c:v>
                </c:pt>
              </c:strCache>
            </c:strRef>
          </c:tx>
          <c:spPr>
            <a:ln w="28575" cap="rnd">
              <a:solidFill>
                <a:schemeClr val="accent6"/>
              </a:solidFill>
              <a:round/>
            </a:ln>
            <a:effectLst/>
          </c:spPr>
          <c:marker>
            <c:symbol val="none"/>
          </c:marker>
          <c:cat>
            <c:multiLvlStrRef>
              <c:f>'47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387 </c:v>
                  </c:pt>
                  <c:pt idx="11">
                    <c:v>329 </c:v>
                  </c:pt>
                  <c:pt idx="13">
                    <c:v>3,561 </c:v>
                  </c:pt>
                </c:lvl>
              </c:multiLvlStrCache>
            </c:multiLvlStrRef>
          </c:cat>
          <c:val>
            <c:numRef>
              <c:f>'47　感染症統計'!$B$9:$M$9</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2-EF25-4824-8530-875CCEE0B185}"/>
            </c:ext>
          </c:extLst>
        </c:ser>
        <c:ser>
          <c:idx val="1"/>
          <c:order val="3"/>
          <c:tx>
            <c:strRef>
              <c:f>'47　感染症統計'!$A$10</c:f>
              <c:strCache>
                <c:ptCount val="1"/>
                <c:pt idx="0">
                  <c:v>2020年</c:v>
                </c:pt>
              </c:strCache>
            </c:strRef>
          </c:tx>
          <c:spPr>
            <a:ln w="12700" cap="rnd">
              <a:solidFill>
                <a:srgbClr val="FF0066"/>
              </a:solidFill>
              <a:round/>
            </a:ln>
            <a:effectLst/>
          </c:spPr>
          <c:marker>
            <c:symbol val="none"/>
          </c:marker>
          <c:cat>
            <c:multiLvlStrRef>
              <c:f>'47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387 </c:v>
                  </c:pt>
                  <c:pt idx="11">
                    <c:v>329 </c:v>
                  </c:pt>
                  <c:pt idx="13">
                    <c:v>3,561 </c:v>
                  </c:pt>
                </c:lvl>
              </c:multiLvlStrCache>
            </c:multiLvlStrRef>
          </c:cat>
          <c:val>
            <c:numRef>
              <c:f>'47　感染症統計'!$B$10:$M$10</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3-EF25-4824-8530-875CCEE0B185}"/>
            </c:ext>
          </c:extLst>
        </c:ser>
        <c:ser>
          <c:idx val="2"/>
          <c:order val="4"/>
          <c:tx>
            <c:strRef>
              <c:f>'47　感染症統計'!$A$11</c:f>
              <c:strCache>
                <c:ptCount val="1"/>
                <c:pt idx="0">
                  <c:v>2019年</c:v>
                </c:pt>
              </c:strCache>
            </c:strRef>
          </c:tx>
          <c:spPr>
            <a:ln w="19050" cap="rnd">
              <a:solidFill>
                <a:srgbClr val="0070C0"/>
              </a:solidFill>
              <a:round/>
            </a:ln>
            <a:effectLst/>
          </c:spPr>
          <c:marker>
            <c:symbol val="none"/>
          </c:marker>
          <c:cat>
            <c:multiLvlStrRef>
              <c:f>'47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387 </c:v>
                  </c:pt>
                  <c:pt idx="11">
                    <c:v>329 </c:v>
                  </c:pt>
                  <c:pt idx="13">
                    <c:v>3,561 </c:v>
                  </c:pt>
                </c:lvl>
              </c:multiLvlStrCache>
            </c:multiLvlStrRef>
          </c:cat>
          <c:val>
            <c:numRef>
              <c:f>'47　感染症統計'!$B$11:$M$11</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4-EF25-4824-8530-875CCEE0B185}"/>
            </c:ext>
          </c:extLst>
        </c:ser>
        <c:ser>
          <c:idx val="3"/>
          <c:order val="5"/>
          <c:tx>
            <c:strRef>
              <c:f>'47　感染症統計'!$A$12</c:f>
              <c:strCache>
                <c:ptCount val="1"/>
                <c:pt idx="0">
                  <c:v>2018年</c:v>
                </c:pt>
              </c:strCache>
            </c:strRef>
          </c:tx>
          <c:spPr>
            <a:ln w="12700" cap="rnd">
              <a:solidFill>
                <a:schemeClr val="accent4"/>
              </a:solidFill>
              <a:round/>
            </a:ln>
            <a:effectLst/>
          </c:spPr>
          <c:marker>
            <c:symbol val="none"/>
          </c:marker>
          <c:cat>
            <c:multiLvlStrRef>
              <c:f>'47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387 </c:v>
                  </c:pt>
                  <c:pt idx="11">
                    <c:v>329 </c:v>
                  </c:pt>
                  <c:pt idx="13">
                    <c:v>3,561 </c:v>
                  </c:pt>
                </c:lvl>
              </c:multiLvlStrCache>
            </c:multiLvlStrRef>
          </c:cat>
          <c:val>
            <c:numRef>
              <c:f>'47　感染症統計'!$B$12:$M$12</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5-EF25-4824-8530-875CCEE0B185}"/>
            </c:ext>
          </c:extLst>
        </c:ser>
        <c:ser>
          <c:idx val="4"/>
          <c:order val="6"/>
          <c:tx>
            <c:strRef>
              <c:f>'47　感染症統計'!$A$13</c:f>
              <c:strCache>
                <c:ptCount val="1"/>
                <c:pt idx="0">
                  <c:v>2017年</c:v>
                </c:pt>
              </c:strCache>
            </c:strRef>
          </c:tx>
          <c:spPr>
            <a:ln w="12700" cap="rnd">
              <a:solidFill>
                <a:schemeClr val="accent5"/>
              </a:solidFill>
              <a:round/>
            </a:ln>
            <a:effectLst/>
          </c:spPr>
          <c:marker>
            <c:symbol val="none"/>
          </c:marker>
          <c:cat>
            <c:multiLvlStrRef>
              <c:f>'47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387 </c:v>
                  </c:pt>
                  <c:pt idx="11">
                    <c:v>329 </c:v>
                  </c:pt>
                  <c:pt idx="13">
                    <c:v>3,561 </c:v>
                  </c:pt>
                </c:lvl>
              </c:multiLvlStrCache>
            </c:multiLvlStrRef>
          </c:cat>
          <c:val>
            <c:numRef>
              <c:f>'47　感染症統計'!$B$13:$M$13</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6-EF25-4824-8530-875CCEE0B185}"/>
            </c:ext>
          </c:extLst>
        </c:ser>
        <c:ser>
          <c:idx val="5"/>
          <c:order val="7"/>
          <c:tx>
            <c:strRef>
              <c:f>'47　感染症統計'!$A$14</c:f>
              <c:strCache>
                <c:ptCount val="1"/>
                <c:pt idx="0">
                  <c:v>2016年</c:v>
                </c:pt>
              </c:strCache>
            </c:strRef>
          </c:tx>
          <c:spPr>
            <a:ln w="12700" cap="rnd">
              <a:solidFill>
                <a:schemeClr val="tx2"/>
              </a:solidFill>
              <a:round/>
            </a:ln>
            <a:effectLst/>
          </c:spPr>
          <c:marker>
            <c:symbol val="none"/>
          </c:marker>
          <c:cat>
            <c:multiLvlStrRef>
              <c:f>'47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387 </c:v>
                  </c:pt>
                  <c:pt idx="11">
                    <c:v>329 </c:v>
                  </c:pt>
                  <c:pt idx="13">
                    <c:v>3,561 </c:v>
                  </c:pt>
                </c:lvl>
              </c:multiLvlStrCache>
            </c:multiLvlStrRef>
          </c:cat>
          <c:val>
            <c:numRef>
              <c:f>'47　感染症統計'!$B$14:$M$14</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7-EF25-4824-8530-875CCEE0B185}"/>
            </c:ext>
          </c:extLst>
        </c:ser>
        <c:ser>
          <c:idx val="8"/>
          <c:order val="8"/>
          <c:tx>
            <c:strRef>
              <c:f>'47　感染症統計'!$A$15</c:f>
              <c:strCache>
                <c:ptCount val="1"/>
                <c:pt idx="0">
                  <c:v>2015年</c:v>
                </c:pt>
              </c:strCache>
            </c:strRef>
          </c:tx>
          <c:spPr>
            <a:ln w="28575" cap="rnd">
              <a:solidFill>
                <a:schemeClr val="accent3">
                  <a:lumMod val="60000"/>
                </a:schemeClr>
              </a:solidFill>
              <a:round/>
            </a:ln>
            <a:effectLst/>
          </c:spPr>
          <c:marker>
            <c:symbol val="none"/>
          </c:marker>
          <c:cat>
            <c:multiLvlStrRef>
              <c:f>'47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387 </c:v>
                  </c:pt>
                  <c:pt idx="11">
                    <c:v>329 </c:v>
                  </c:pt>
                  <c:pt idx="13">
                    <c:v>3,561 </c:v>
                  </c:pt>
                </c:lvl>
              </c:multiLvlStrCache>
            </c:multiLvlStrRef>
          </c:cat>
          <c:val>
            <c:numRef>
              <c:f>'47　感染症統計'!$B$15:$M$15</c:f>
            </c:numRef>
          </c:val>
          <c:smooth val="0"/>
          <c:extLst>
            <c:ext xmlns:c16="http://schemas.microsoft.com/office/drawing/2014/chart" uri="{C3380CC4-5D6E-409C-BE32-E72D297353CC}">
              <c16:uniqueId val="{00000000-6506-44AA-9707-A37582B7246C}"/>
            </c:ext>
          </c:extLst>
        </c:ser>
        <c:dLbls>
          <c:showLegendKey val="0"/>
          <c:showVal val="0"/>
          <c:showCatName val="0"/>
          <c:showSerName val="0"/>
          <c:showPercent val="0"/>
          <c:showBubbleSize val="0"/>
        </c:dLbls>
        <c:smooth val="0"/>
        <c:axId val="473875992"/>
        <c:axId val="473875208"/>
      </c:lineChart>
      <c:catAx>
        <c:axId val="47387599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midCat"/>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3028580731600248"/>
          <c:h val="0.842014388798628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'47　感染症統計'!$P$7</c:f>
              <c:strCache>
                <c:ptCount val="1"/>
                <c:pt idx="0">
                  <c:v>2023年</c:v>
                </c:pt>
              </c:strCache>
            </c:strRef>
          </c:tx>
          <c:spPr>
            <a:ln w="63500" cap="rnd">
              <a:solidFill>
                <a:srgbClr val="FF0000"/>
              </a:solidFill>
              <a:round/>
            </a:ln>
            <a:effectLst/>
          </c:spPr>
          <c:marker>
            <c:symbol val="none"/>
          </c:marker>
          <c:val>
            <c:numRef>
              <c:f>'47　感染症統計'!$Q$7:$AB$7</c:f>
              <c:numCache>
                <c:formatCode>#,##0_ </c:formatCode>
                <c:ptCount val="12"/>
                <c:pt idx="0" formatCode="General">
                  <c:v>1</c:v>
                </c:pt>
                <c:pt idx="1">
                  <c:v>1</c:v>
                </c:pt>
                <c:pt idx="2">
                  <c:v>4</c:v>
                </c:pt>
                <c:pt idx="3">
                  <c:v>2</c:v>
                </c:pt>
                <c:pt idx="4">
                  <c:v>2</c:v>
                </c:pt>
                <c:pt idx="5">
                  <c:v>7</c:v>
                </c:pt>
                <c:pt idx="6">
                  <c:v>7</c:v>
                </c:pt>
                <c:pt idx="7">
                  <c:v>3</c:v>
                </c:pt>
                <c:pt idx="8">
                  <c:v>1</c:v>
                </c:pt>
                <c:pt idx="9">
                  <c:v>7</c:v>
                </c:pt>
                <c:pt idx="10">
                  <c:v>3</c:v>
                </c:pt>
              </c:numCache>
            </c:numRef>
          </c:val>
          <c:smooth val="0"/>
          <c:extLst>
            <c:ext xmlns:c16="http://schemas.microsoft.com/office/drawing/2014/chart" uri="{C3380CC4-5D6E-409C-BE32-E72D297353CC}">
              <c16:uniqueId val="{00000000-691A-4A61-BF12-3A5977548A2F}"/>
            </c:ext>
          </c:extLst>
        </c:ser>
        <c:ser>
          <c:idx val="7"/>
          <c:order val="1"/>
          <c:tx>
            <c:strRef>
              <c:f>'47　感染症統計'!$P$8</c:f>
              <c:strCache>
                <c:ptCount val="1"/>
                <c:pt idx="0">
                  <c:v>2022年</c:v>
                </c:pt>
              </c:strCache>
            </c:strRef>
          </c:tx>
          <c:spPr>
            <a:ln w="25400" cap="rnd">
              <a:solidFill>
                <a:schemeClr val="accent6">
                  <a:lumMod val="75000"/>
                </a:schemeClr>
              </a:solidFill>
              <a:round/>
            </a:ln>
            <a:effectLst/>
          </c:spPr>
          <c:marker>
            <c:symbol val="none"/>
          </c:marker>
          <c:val>
            <c:numRef>
              <c:f>'47　感染症統計'!$Q$8:$AB$8</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1-691A-4A61-BF12-3A5977548A2F}"/>
            </c:ext>
          </c:extLst>
        </c:ser>
        <c:ser>
          <c:idx val="0"/>
          <c:order val="2"/>
          <c:tx>
            <c:strRef>
              <c:f>'47　感染症統計'!$P$9</c:f>
              <c:strCache>
                <c:ptCount val="1"/>
                <c:pt idx="0">
                  <c:v>2021年</c:v>
                </c:pt>
              </c:strCache>
            </c:strRef>
          </c:tx>
          <c:spPr>
            <a:ln w="28575" cap="rnd">
              <a:solidFill>
                <a:srgbClr val="FF0066"/>
              </a:solidFill>
              <a:round/>
            </a:ln>
            <a:effectLst/>
          </c:spPr>
          <c:marker>
            <c:symbol val="none"/>
          </c:marker>
          <c:val>
            <c:numRef>
              <c:f>'47　感染症統計'!$Q$9:$AB$9</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2-691A-4A61-BF12-3A5977548A2F}"/>
            </c:ext>
          </c:extLst>
        </c:ser>
        <c:ser>
          <c:idx val="1"/>
          <c:order val="3"/>
          <c:tx>
            <c:strRef>
              <c:f>'47　感染症統計'!$P$10</c:f>
              <c:strCache>
                <c:ptCount val="1"/>
                <c:pt idx="0">
                  <c:v>2020年</c:v>
                </c:pt>
              </c:strCache>
            </c:strRef>
          </c:tx>
          <c:spPr>
            <a:ln w="28575" cap="rnd">
              <a:solidFill>
                <a:schemeClr val="accent2"/>
              </a:solidFill>
              <a:round/>
            </a:ln>
            <a:effectLst/>
          </c:spPr>
          <c:marker>
            <c:symbol val="none"/>
          </c:marker>
          <c:val>
            <c:numRef>
              <c:f>'47　感染症統計'!$Q$10:$AB$10</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3-691A-4A61-BF12-3A5977548A2F}"/>
            </c:ext>
          </c:extLst>
        </c:ser>
        <c:ser>
          <c:idx val="2"/>
          <c:order val="4"/>
          <c:tx>
            <c:strRef>
              <c:f>'47　感染症統計'!$P$11</c:f>
              <c:strCache>
                <c:ptCount val="1"/>
                <c:pt idx="0">
                  <c:v>2019年</c:v>
                </c:pt>
              </c:strCache>
            </c:strRef>
          </c:tx>
          <c:spPr>
            <a:ln w="28575" cap="rnd">
              <a:solidFill>
                <a:schemeClr val="accent3">
                  <a:lumMod val="50000"/>
                </a:schemeClr>
              </a:solidFill>
              <a:round/>
            </a:ln>
            <a:effectLst/>
          </c:spPr>
          <c:marker>
            <c:symbol val="none"/>
          </c:marker>
          <c:val>
            <c:numRef>
              <c:f>'47　感染症統計'!$Q$11:$AB$11</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4-691A-4A61-BF12-3A5977548A2F}"/>
            </c:ext>
          </c:extLst>
        </c:ser>
        <c:ser>
          <c:idx val="3"/>
          <c:order val="5"/>
          <c:tx>
            <c:strRef>
              <c:f>'47　感染症統計'!$P$12</c:f>
              <c:strCache>
                <c:ptCount val="1"/>
                <c:pt idx="0">
                  <c:v>2018年</c:v>
                </c:pt>
              </c:strCache>
            </c:strRef>
          </c:tx>
          <c:spPr>
            <a:ln w="28575" cap="rnd">
              <a:solidFill>
                <a:schemeClr val="accent4">
                  <a:lumMod val="75000"/>
                </a:schemeClr>
              </a:solidFill>
              <a:round/>
            </a:ln>
            <a:effectLst/>
          </c:spPr>
          <c:marker>
            <c:symbol val="none"/>
          </c:marker>
          <c:val>
            <c:numRef>
              <c:f>'47　感染症統計'!$Q$12:$AB$12</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5-691A-4A61-BF12-3A5977548A2F}"/>
            </c:ext>
          </c:extLst>
        </c:ser>
        <c:ser>
          <c:idx val="4"/>
          <c:order val="6"/>
          <c:tx>
            <c:strRef>
              <c:f>'47　感染症統計'!$P$13</c:f>
              <c:strCache>
                <c:ptCount val="1"/>
                <c:pt idx="0">
                  <c:v>2017年</c:v>
                </c:pt>
              </c:strCache>
            </c:strRef>
          </c:tx>
          <c:spPr>
            <a:ln w="28575" cap="rnd">
              <a:solidFill>
                <a:schemeClr val="accent5"/>
              </a:solidFill>
              <a:round/>
            </a:ln>
            <a:effectLst/>
          </c:spPr>
          <c:marker>
            <c:symbol val="none"/>
          </c:marker>
          <c:val>
            <c:numRef>
              <c:f>'47　感染症統計'!$Q$13:$AB$13</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6-691A-4A61-BF12-3A5977548A2F}"/>
            </c:ext>
          </c:extLst>
        </c:ser>
        <c:ser>
          <c:idx val="5"/>
          <c:order val="7"/>
          <c:tx>
            <c:strRef>
              <c:f>'47　感染症統計'!$P$14</c:f>
              <c:strCache>
                <c:ptCount val="1"/>
                <c:pt idx="0">
                  <c:v>2016年</c:v>
                </c:pt>
              </c:strCache>
            </c:strRef>
          </c:tx>
          <c:spPr>
            <a:ln w="28575" cap="rnd">
              <a:solidFill>
                <a:srgbClr val="3399FF"/>
              </a:solidFill>
              <a:round/>
            </a:ln>
            <a:effectLst/>
          </c:spPr>
          <c:marker>
            <c:symbol val="none"/>
          </c:marker>
          <c:val>
            <c:numRef>
              <c:f>'47　感染症統計'!$Q$14:$AB$14</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0-1CAA-40BC-BA86-DDE164B336AE}"/>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spPr>
        <a:noFill/>
        <a:ln>
          <a:noFill/>
        </a:ln>
        <a:effectLst/>
      </c:spPr>
    </c:plotArea>
    <c:legend>
      <c:legendPos val="b"/>
      <c:layout>
        <c:manualLayout>
          <c:xMode val="edge"/>
          <c:yMode val="edge"/>
          <c:x val="0.85543391131567292"/>
          <c:y val="8.9866993536922485E-2"/>
          <c:w val="0.1445661342448421"/>
          <c:h val="0.910132987231984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gif"/><Relationship Id="rId1" Type="http://schemas.openxmlformats.org/officeDocument/2006/relationships/image" Target="../media/image4.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3.png"/></Relationships>
</file>

<file path=xl/drawings/_rels/drawing7.xml.rels><?xml version="1.0" encoding="UTF-8" standalone="yes"?>
<Relationships xmlns="http://schemas.openxmlformats.org/package/2006/relationships"><Relationship Id="rId1"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1</xdr:col>
      <xdr:colOff>0</xdr:colOff>
      <xdr:row>27</xdr:row>
      <xdr:rowOff>76200</xdr:rowOff>
    </xdr:from>
    <xdr:to>
      <xdr:col>6</xdr:col>
      <xdr:colOff>28575</xdr:colOff>
      <xdr:row>33</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41</xdr:row>
      <xdr:rowOff>0</xdr:rowOff>
    </xdr:from>
    <xdr:to>
      <xdr:col>10</xdr:col>
      <xdr:colOff>50165</xdr:colOff>
      <xdr:row>41</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165652</xdr:colOff>
      <xdr:row>4</xdr:row>
      <xdr:rowOff>306458</xdr:rowOff>
    </xdr:from>
    <xdr:to>
      <xdr:col>25</xdr:col>
      <xdr:colOff>554935</xdr:colOff>
      <xdr:row>30</xdr:row>
      <xdr:rowOff>165653</xdr:rowOff>
    </xdr:to>
    <xdr:sp macro="" textlink="">
      <xdr:nvSpPr>
        <xdr:cNvPr id="3" name="正方形/長方形 2">
          <a:extLst>
            <a:ext uri="{FF2B5EF4-FFF2-40B4-BE49-F238E27FC236}">
              <a16:creationId xmlns:a16="http://schemas.microsoft.com/office/drawing/2014/main" id="{4D89A3EA-C377-1924-A6E4-87DEFD657E04}"/>
            </a:ext>
          </a:extLst>
        </xdr:cNvPr>
        <xdr:cNvSpPr/>
      </xdr:nvSpPr>
      <xdr:spPr>
        <a:xfrm>
          <a:off x="6377609" y="621197"/>
          <a:ext cx="7553739" cy="4638260"/>
        </a:xfrm>
        <a:prstGeom prst="rect">
          <a:avLst/>
        </a:prstGeom>
        <a:solidFill>
          <a:sysClr val="window" lastClr="FFFFFF"/>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fontAlgn="base"/>
          <a:r>
            <a:rPr lang="ja-JP" altLang="en-US" sz="1800" b="0" i="0">
              <a:solidFill>
                <a:schemeClr val="dk1"/>
              </a:solidFill>
              <a:effectLst/>
              <a:latin typeface="+mn-lt"/>
              <a:ea typeface="+mn-ea"/>
              <a:cs typeface="+mn-cs"/>
            </a:rPr>
            <a:t>おすすめポイント</a:t>
          </a:r>
        </a:p>
        <a:p>
          <a:pPr lvl="1" fontAlgn="base"/>
          <a:r>
            <a:rPr lang="ja-JP" altLang="en-US" sz="1800" b="0" i="0">
              <a:solidFill>
                <a:schemeClr val="dk1"/>
              </a:solidFill>
              <a:effectLst/>
              <a:latin typeface="+mn-lt"/>
              <a:ea typeface="+mn-ea"/>
              <a:cs typeface="+mn-cs"/>
            </a:rPr>
            <a:t>　「ラーメンスープ」を「麺を入れない、飲むスープ」にしました！　　　　　　　　　麺が入っていないので、ランチスープをはじめ、いろいろなシーンで　　　お楽しみいただけます。　　　　　　　　　　　　　　　　　　　　　　　　　　　　　　　　</a:t>
          </a:r>
        </a:p>
        <a:p>
          <a:pPr lvl="1" fontAlgn="base"/>
          <a:r>
            <a:rPr lang="ja-JP" altLang="en-US" sz="1800" b="0" i="0">
              <a:solidFill>
                <a:schemeClr val="dk1"/>
              </a:solidFill>
              <a:effectLst/>
              <a:latin typeface="+mn-lt"/>
              <a:ea typeface="+mn-ea"/>
              <a:cs typeface="+mn-cs"/>
            </a:rPr>
            <a:t>　また、お酒を飲んだ後に無性に食べたくなるのが〆のラーメン。　　　　　　　でも、カロリーが</a:t>
          </a:r>
          <a:r>
            <a:rPr lang="en-US" altLang="ja-JP" sz="1800" b="0" i="0">
              <a:solidFill>
                <a:schemeClr val="dk1"/>
              </a:solidFill>
              <a:effectLst/>
              <a:latin typeface="+mn-lt"/>
              <a:ea typeface="+mn-ea"/>
              <a:cs typeface="+mn-cs"/>
            </a:rPr>
            <a:t>…</a:t>
          </a:r>
          <a:r>
            <a:rPr lang="ja-JP" altLang="en-US" sz="1800" b="0" i="0">
              <a:solidFill>
                <a:schemeClr val="dk1"/>
              </a:solidFill>
              <a:effectLst/>
              <a:latin typeface="+mn-lt"/>
              <a:ea typeface="+mn-ea"/>
              <a:cs typeface="+mn-cs"/>
            </a:rPr>
            <a:t>。そんな「罪悪感」も麺がない分、抑えられます。　　　　　　　　　　</a:t>
          </a:r>
        </a:p>
        <a:p>
          <a:pPr lvl="1" fontAlgn="base"/>
          <a:r>
            <a:rPr lang="ja-JP" altLang="en-US" sz="1800" b="0" i="0">
              <a:solidFill>
                <a:schemeClr val="dk1"/>
              </a:solidFill>
              <a:effectLst/>
              <a:latin typeface="+mn-lt"/>
              <a:ea typeface="+mn-ea"/>
              <a:cs typeface="+mn-cs"/>
            </a:rPr>
            <a:t>　必要な湯量は</a:t>
          </a:r>
          <a:r>
            <a:rPr lang="en-US" altLang="ja-JP" sz="1800" b="0" i="0">
              <a:solidFill>
                <a:schemeClr val="dk1"/>
              </a:solidFill>
              <a:effectLst/>
              <a:latin typeface="+mn-lt"/>
              <a:ea typeface="+mn-ea"/>
              <a:cs typeface="+mn-cs"/>
            </a:rPr>
            <a:t>130ml</a:t>
          </a:r>
          <a:r>
            <a:rPr lang="ja-JP" altLang="en-US" sz="1800" b="0" i="0">
              <a:solidFill>
                <a:schemeClr val="dk1"/>
              </a:solidFill>
              <a:effectLst/>
              <a:latin typeface="+mn-lt"/>
              <a:ea typeface="+mn-ea"/>
              <a:cs typeface="+mn-cs"/>
            </a:rPr>
            <a:t>ですが、濃い目のスープがお好みの方は　　　　　　　　　　　　　　　</a:t>
          </a:r>
        </a:p>
        <a:p>
          <a:pPr lvl="1" fontAlgn="base"/>
          <a:r>
            <a:rPr lang="ja-JP" altLang="en-US" sz="1800" b="0" i="0">
              <a:solidFill>
                <a:schemeClr val="dk1"/>
              </a:solidFill>
              <a:effectLst/>
              <a:latin typeface="+mn-lt"/>
              <a:ea typeface="+mn-ea"/>
              <a:cs typeface="+mn-cs"/>
            </a:rPr>
            <a:t>　「のんべえライン」まで。</a:t>
          </a:r>
          <a:endParaRPr lang="en-US" altLang="ja-JP" sz="1800" b="0" i="0">
            <a:solidFill>
              <a:schemeClr val="dk1"/>
            </a:solidFill>
            <a:effectLst/>
            <a:latin typeface="+mn-lt"/>
            <a:ea typeface="+mn-ea"/>
            <a:cs typeface="+mn-cs"/>
          </a:endParaRPr>
        </a:p>
        <a:p>
          <a:pPr lvl="1" fontAlgn="base"/>
          <a:br>
            <a:rPr lang="ja-JP" altLang="en-US" sz="2000" b="0" i="0">
              <a:solidFill>
                <a:schemeClr val="dk1"/>
              </a:solidFill>
              <a:effectLst/>
              <a:latin typeface="+mn-lt"/>
              <a:ea typeface="+mn-ea"/>
              <a:cs typeface="+mn-cs"/>
            </a:rPr>
          </a:br>
          <a:r>
            <a:rPr lang="en-US" altLang="ja-JP" sz="2000" b="0" i="0">
              <a:solidFill>
                <a:schemeClr val="dk1"/>
              </a:solidFill>
              <a:effectLst/>
              <a:latin typeface="+mn-lt"/>
              <a:ea typeface="+mn-ea"/>
              <a:cs typeface="+mn-cs"/>
            </a:rPr>
            <a:t>【</a:t>
          </a:r>
          <a:r>
            <a:rPr lang="ja-JP" altLang="en-US" sz="2000" b="0" i="0">
              <a:solidFill>
                <a:schemeClr val="dk1"/>
              </a:solidFill>
              <a:effectLst/>
              <a:latin typeface="+mn-lt"/>
              <a:ea typeface="+mn-ea"/>
              <a:cs typeface="+mn-cs"/>
            </a:rPr>
            <a:t>セット内容</a:t>
          </a:r>
          <a:r>
            <a:rPr lang="en-US" altLang="ja-JP" sz="2000" b="0" i="0">
              <a:solidFill>
                <a:schemeClr val="dk1"/>
              </a:solidFill>
              <a:effectLst/>
              <a:latin typeface="+mn-lt"/>
              <a:ea typeface="+mn-ea"/>
              <a:cs typeface="+mn-cs"/>
            </a:rPr>
            <a:t>】</a:t>
          </a:r>
          <a:r>
            <a:rPr lang="ja-JP" altLang="en-US" sz="2000" b="0" i="0">
              <a:solidFill>
                <a:schemeClr val="dk1"/>
              </a:solidFill>
              <a:effectLst/>
              <a:latin typeface="+mn-lt"/>
              <a:ea typeface="+mn-ea"/>
              <a:cs typeface="+mn-cs"/>
            </a:rPr>
            <a:t>　</a:t>
          </a:r>
          <a:r>
            <a:rPr lang="en-US" altLang="ja-JP" sz="2000" b="1" i="0">
              <a:solidFill>
                <a:srgbClr val="FF0000"/>
              </a:solidFill>
              <a:effectLst/>
              <a:latin typeface="+mn-lt"/>
              <a:ea typeface="+mn-ea"/>
              <a:cs typeface="+mn-cs"/>
            </a:rPr>
            <a:t>1,800</a:t>
          </a:r>
          <a:r>
            <a:rPr lang="ja-JP" altLang="en-US" sz="2000" b="1" i="0">
              <a:solidFill>
                <a:srgbClr val="FF0000"/>
              </a:solidFill>
              <a:effectLst/>
              <a:latin typeface="+mn-lt"/>
              <a:ea typeface="+mn-ea"/>
              <a:cs typeface="+mn-cs"/>
            </a:rPr>
            <a:t>円 </a:t>
          </a:r>
          <a:r>
            <a:rPr lang="en-US" altLang="ja-JP" sz="2000" b="1" i="0">
              <a:solidFill>
                <a:srgbClr val="FF0000"/>
              </a:solidFill>
              <a:effectLst/>
              <a:latin typeface="+mn-lt"/>
              <a:ea typeface="+mn-ea"/>
              <a:cs typeface="+mn-cs"/>
            </a:rPr>
            <a:t>(</a:t>
          </a:r>
          <a:r>
            <a:rPr lang="ja-JP" altLang="en-US" sz="2000" b="1" i="0">
              <a:solidFill>
                <a:srgbClr val="FF0000"/>
              </a:solidFill>
              <a:effectLst/>
              <a:latin typeface="+mn-lt"/>
              <a:ea typeface="+mn-ea"/>
              <a:cs typeface="+mn-cs"/>
            </a:rPr>
            <a:t>税込</a:t>
          </a:r>
          <a:r>
            <a:rPr lang="en-US" altLang="ja-JP" sz="2000" b="1" i="0">
              <a:solidFill>
                <a:srgbClr val="FF0000"/>
              </a:solidFill>
              <a:effectLst/>
              <a:latin typeface="+mn-lt"/>
              <a:ea typeface="+mn-ea"/>
              <a:cs typeface="+mn-cs"/>
            </a:rPr>
            <a:t>1,944</a:t>
          </a:r>
          <a:r>
            <a:rPr lang="ja-JP" altLang="en-US" sz="2000" b="1" i="0">
              <a:solidFill>
                <a:srgbClr val="FF0000"/>
              </a:solidFill>
              <a:effectLst/>
              <a:latin typeface="+mn-lt"/>
              <a:ea typeface="+mn-ea"/>
              <a:cs typeface="+mn-cs"/>
            </a:rPr>
            <a:t>円</a:t>
          </a:r>
          <a:r>
            <a:rPr lang="en-US" altLang="ja-JP" sz="2000" b="1" i="0">
              <a:solidFill>
                <a:srgbClr val="FF0000"/>
              </a:solidFill>
              <a:effectLst/>
              <a:latin typeface="+mn-lt"/>
              <a:ea typeface="+mn-ea"/>
              <a:cs typeface="+mn-cs"/>
            </a:rPr>
            <a:t>)</a:t>
          </a:r>
          <a:br>
            <a:rPr lang="en-US" altLang="ja-JP" sz="2000" b="0" i="0">
              <a:solidFill>
                <a:schemeClr val="dk1"/>
              </a:solidFill>
              <a:effectLst/>
              <a:latin typeface="+mn-lt"/>
              <a:ea typeface="+mn-ea"/>
              <a:cs typeface="+mn-cs"/>
            </a:rPr>
          </a:br>
          <a:r>
            <a:rPr lang="en-US" altLang="ja-JP" sz="2000" b="0" i="0">
              <a:solidFill>
                <a:schemeClr val="dk1"/>
              </a:solidFill>
              <a:effectLst/>
              <a:latin typeface="+mn-lt"/>
              <a:ea typeface="+mn-ea"/>
              <a:cs typeface="+mn-cs"/>
            </a:rPr>
            <a:t>■</a:t>
          </a:r>
          <a:r>
            <a:rPr lang="ja-JP" altLang="en-US" sz="2000" b="0" i="0">
              <a:solidFill>
                <a:schemeClr val="dk1"/>
              </a:solidFill>
              <a:effectLst/>
              <a:latin typeface="+mn-lt"/>
              <a:ea typeface="+mn-ea"/>
              <a:cs typeface="+mn-cs"/>
            </a:rPr>
            <a:t>あみ印 </a:t>
          </a:r>
          <a:r>
            <a:rPr lang="en-US" altLang="ja-JP" sz="2000" b="0" i="0">
              <a:solidFill>
                <a:schemeClr val="dk1"/>
              </a:solidFill>
              <a:effectLst/>
              <a:latin typeface="+mn-lt"/>
              <a:ea typeface="+mn-ea"/>
              <a:cs typeface="+mn-cs"/>
            </a:rPr>
            <a:t>NOMEN </a:t>
          </a:r>
          <a:r>
            <a:rPr lang="ja-JP" altLang="en-US" sz="2000" b="0" i="0">
              <a:solidFill>
                <a:schemeClr val="dk1"/>
              </a:solidFill>
              <a:effectLst/>
              <a:latin typeface="+mn-lt"/>
              <a:ea typeface="+mn-ea"/>
              <a:cs typeface="+mn-cs"/>
            </a:rPr>
            <a:t>あごだし醤油</a:t>
          </a:r>
          <a:r>
            <a:rPr lang="en-US" altLang="ja-JP" sz="2000" b="0" i="0">
              <a:solidFill>
                <a:schemeClr val="dk1"/>
              </a:solidFill>
              <a:effectLst/>
              <a:latin typeface="+mn-lt"/>
              <a:ea typeface="+mn-ea"/>
              <a:cs typeface="+mn-cs"/>
            </a:rPr>
            <a:t>×4</a:t>
          </a:r>
          <a:r>
            <a:rPr lang="ja-JP" altLang="en-US" sz="2000" b="0" i="0">
              <a:solidFill>
                <a:schemeClr val="dk1"/>
              </a:solidFill>
              <a:effectLst/>
              <a:latin typeface="+mn-lt"/>
              <a:ea typeface="+mn-ea"/>
              <a:cs typeface="+mn-cs"/>
            </a:rPr>
            <a:t>個</a:t>
          </a:r>
          <a:br>
            <a:rPr lang="ja-JP" altLang="en-US" sz="2000" b="0" i="0">
              <a:solidFill>
                <a:schemeClr val="dk1"/>
              </a:solidFill>
              <a:effectLst/>
              <a:latin typeface="+mn-lt"/>
              <a:ea typeface="+mn-ea"/>
              <a:cs typeface="+mn-cs"/>
            </a:rPr>
          </a:br>
          <a:r>
            <a:rPr lang="ja-JP" altLang="en-US" sz="2000" b="0" i="0">
              <a:solidFill>
                <a:schemeClr val="dk1"/>
              </a:solidFill>
              <a:effectLst/>
              <a:latin typeface="+mn-lt"/>
              <a:ea typeface="+mn-ea"/>
              <a:cs typeface="+mn-cs"/>
            </a:rPr>
            <a:t>■あみ印 </a:t>
          </a:r>
          <a:r>
            <a:rPr lang="en-US" altLang="ja-JP" sz="2000" b="0" i="0">
              <a:solidFill>
                <a:schemeClr val="dk1"/>
              </a:solidFill>
              <a:effectLst/>
              <a:latin typeface="+mn-lt"/>
              <a:ea typeface="+mn-ea"/>
              <a:cs typeface="+mn-cs"/>
            </a:rPr>
            <a:t>NOMEN </a:t>
          </a:r>
          <a:r>
            <a:rPr lang="ja-JP" altLang="en-US" sz="2000" b="0" i="0">
              <a:solidFill>
                <a:schemeClr val="dk1"/>
              </a:solidFill>
              <a:effectLst/>
              <a:latin typeface="+mn-lt"/>
              <a:ea typeface="+mn-ea"/>
              <a:cs typeface="+mn-cs"/>
            </a:rPr>
            <a:t>地鶏風しお</a:t>
          </a:r>
          <a:r>
            <a:rPr lang="en-US" altLang="ja-JP" sz="2000" b="0" i="0">
              <a:solidFill>
                <a:schemeClr val="dk1"/>
              </a:solidFill>
              <a:effectLst/>
              <a:latin typeface="+mn-lt"/>
              <a:ea typeface="+mn-ea"/>
              <a:cs typeface="+mn-cs"/>
            </a:rPr>
            <a:t>×4</a:t>
          </a:r>
          <a:r>
            <a:rPr lang="ja-JP" altLang="en-US" sz="2000" b="0" i="0">
              <a:solidFill>
                <a:schemeClr val="dk1"/>
              </a:solidFill>
              <a:effectLst/>
              <a:latin typeface="+mn-lt"/>
              <a:ea typeface="+mn-ea"/>
              <a:cs typeface="+mn-cs"/>
            </a:rPr>
            <a:t>個</a:t>
          </a:r>
          <a:br>
            <a:rPr lang="ja-JP" altLang="en-US" sz="2000" b="0" i="0">
              <a:solidFill>
                <a:schemeClr val="dk1"/>
              </a:solidFill>
              <a:effectLst/>
              <a:latin typeface="+mn-lt"/>
              <a:ea typeface="+mn-ea"/>
              <a:cs typeface="+mn-cs"/>
            </a:rPr>
          </a:br>
          <a:r>
            <a:rPr lang="ja-JP" altLang="en-US" sz="2000" b="0" i="0">
              <a:solidFill>
                <a:schemeClr val="dk1"/>
              </a:solidFill>
              <a:effectLst/>
              <a:latin typeface="+mn-lt"/>
              <a:ea typeface="+mn-ea"/>
              <a:cs typeface="+mn-cs"/>
            </a:rPr>
            <a:t>■あみ印 </a:t>
          </a:r>
          <a:r>
            <a:rPr lang="en-US" altLang="ja-JP" sz="2000" b="0" i="0">
              <a:solidFill>
                <a:schemeClr val="dk1"/>
              </a:solidFill>
              <a:effectLst/>
              <a:latin typeface="+mn-lt"/>
              <a:ea typeface="+mn-ea"/>
              <a:cs typeface="+mn-cs"/>
            </a:rPr>
            <a:t>NOMEN </a:t>
          </a:r>
          <a:r>
            <a:rPr lang="ja-JP" altLang="en-US" sz="2000" b="0" i="0">
              <a:solidFill>
                <a:schemeClr val="dk1"/>
              </a:solidFill>
              <a:effectLst/>
              <a:latin typeface="+mn-lt"/>
              <a:ea typeface="+mn-ea"/>
              <a:cs typeface="+mn-cs"/>
            </a:rPr>
            <a:t>博多とんこつ</a:t>
          </a:r>
          <a:r>
            <a:rPr lang="en-US" altLang="ja-JP" sz="2000" b="0" i="0">
              <a:solidFill>
                <a:schemeClr val="dk1"/>
              </a:solidFill>
              <a:effectLst/>
              <a:latin typeface="+mn-lt"/>
              <a:ea typeface="+mn-ea"/>
              <a:cs typeface="+mn-cs"/>
            </a:rPr>
            <a:t>×4</a:t>
          </a:r>
          <a:r>
            <a:rPr lang="ja-JP" altLang="en-US" sz="2000" b="0" i="0">
              <a:solidFill>
                <a:schemeClr val="dk1"/>
              </a:solidFill>
              <a:effectLst/>
              <a:latin typeface="+mn-lt"/>
              <a:ea typeface="+mn-ea"/>
              <a:cs typeface="+mn-cs"/>
            </a:rPr>
            <a:t>個</a:t>
          </a:r>
        </a:p>
        <a:p>
          <a:pPr algn="l"/>
          <a:endParaRPr kumimoji="1" lang="ja-JP" altLang="en-US" sz="1100"/>
        </a:p>
      </xdr:txBody>
    </xdr:sp>
    <xdr:clientData/>
  </xdr:twoCellAnchor>
  <xdr:twoCellAnchor>
    <xdr:from>
      <xdr:col>1</xdr:col>
      <xdr:colOff>563217</xdr:colOff>
      <xdr:row>31</xdr:row>
      <xdr:rowOff>66260</xdr:rowOff>
    </xdr:from>
    <xdr:to>
      <xdr:col>25</xdr:col>
      <xdr:colOff>571500</xdr:colOff>
      <xdr:row>33</xdr:row>
      <xdr:rowOff>82826</xdr:rowOff>
    </xdr:to>
    <xdr:sp macro="" textlink="">
      <xdr:nvSpPr>
        <xdr:cNvPr id="4" name="四角形: 角を丸くする 3">
          <a:extLst>
            <a:ext uri="{FF2B5EF4-FFF2-40B4-BE49-F238E27FC236}">
              <a16:creationId xmlns:a16="http://schemas.microsoft.com/office/drawing/2014/main" id="{FF2580A0-BA2F-BCF7-70C1-606F2245FE2D}"/>
            </a:ext>
          </a:extLst>
        </xdr:cNvPr>
        <xdr:cNvSpPr/>
      </xdr:nvSpPr>
      <xdr:spPr>
        <a:xfrm>
          <a:off x="563217" y="6228521"/>
          <a:ext cx="13335000" cy="347870"/>
        </a:xfrm>
        <a:prstGeom prst="roundRect">
          <a:avLst/>
        </a:prstGeom>
        <a:solidFill>
          <a:schemeClr val="bg1"/>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ja-JP" altLang="en-US" sz="1600" b="1">
              <a:hlinkClick xmlns:r="http://schemas.openxmlformats.org/officeDocument/2006/relationships" r:id=""/>
            </a:rPr>
            <a:t>ご注文→　</a:t>
          </a:r>
          <a:r>
            <a:rPr lang="en-US" altLang="ja-JP" sz="1600" b="1">
              <a:hlinkClick xmlns:r="http://schemas.openxmlformats.org/officeDocument/2006/relationships" r:id=""/>
            </a:rPr>
            <a:t>〔</a:t>
          </a:r>
          <a:r>
            <a:rPr lang="ja-JP" altLang="en-US" sz="1600" b="1">
              <a:hlinkClick xmlns:r="http://schemas.openxmlformats.org/officeDocument/2006/relationships" r:id=""/>
            </a:rPr>
            <a:t>セット</a:t>
          </a:r>
          <a:r>
            <a:rPr lang="en-US" altLang="ja-JP" sz="1600" b="1">
              <a:hlinkClick xmlns:r="http://schemas.openxmlformats.org/officeDocument/2006/relationships" r:id=""/>
            </a:rPr>
            <a:t>〕</a:t>
          </a:r>
          <a:r>
            <a:rPr lang="ja-JP" altLang="en-US" sz="1600" b="1">
              <a:hlinkClick xmlns:r="http://schemas.openxmlformats.org/officeDocument/2006/relationships" r:id=""/>
            </a:rPr>
            <a:t>あみ印 </a:t>
          </a:r>
          <a:r>
            <a:rPr lang="en-US" altLang="ja-JP" sz="1600" b="1">
              <a:hlinkClick xmlns:r="http://schemas.openxmlformats.org/officeDocument/2006/relationships" r:id=""/>
            </a:rPr>
            <a:t>NOMEN </a:t>
          </a:r>
          <a:r>
            <a:rPr lang="ja-JP" altLang="en-US" sz="1600" b="1">
              <a:hlinkClick xmlns:r="http://schemas.openxmlformats.org/officeDocument/2006/relationships" r:id=""/>
            </a:rPr>
            <a:t>アソートセット </a:t>
          </a:r>
          <a:r>
            <a:rPr lang="en-US" altLang="ja-JP" sz="1600" b="1">
              <a:hlinkClick xmlns:r="http://schemas.openxmlformats.org/officeDocument/2006/relationships" r:id=""/>
            </a:rPr>
            <a:t>3</a:t>
          </a:r>
          <a:r>
            <a:rPr lang="ja-JP" altLang="en-US" sz="1600" b="1">
              <a:hlinkClick xmlns:r="http://schemas.openxmlformats.org/officeDocument/2006/relationships" r:id=""/>
            </a:rPr>
            <a:t>種</a:t>
          </a:r>
          <a:r>
            <a:rPr lang="en-US" altLang="ja-JP" sz="1600" b="1">
              <a:hlinkClick xmlns:r="http://schemas.openxmlformats.org/officeDocument/2006/relationships" r:id=""/>
            </a:rPr>
            <a:t>×</a:t>
          </a:r>
          <a:r>
            <a:rPr lang="ja-JP" altLang="en-US" sz="1600" b="1">
              <a:hlinkClick xmlns:r="http://schemas.openxmlformats.org/officeDocument/2006/relationships" r:id=""/>
            </a:rPr>
            <a:t>各</a:t>
          </a:r>
          <a:r>
            <a:rPr lang="en-US" altLang="ja-JP" sz="1600" b="1">
              <a:hlinkClick xmlns:r="http://schemas.openxmlformats.org/officeDocument/2006/relationships" r:id=""/>
            </a:rPr>
            <a:t>4</a:t>
          </a:r>
          <a:r>
            <a:rPr lang="ja-JP" altLang="en-US" sz="1600" b="1">
              <a:hlinkClick xmlns:r="http://schemas.openxmlformats.org/officeDocument/2006/relationships" r:id=""/>
            </a:rPr>
            <a:t>個｜格安・安いお酒の通販／配達ならカクヤス </a:t>
          </a:r>
          <a:r>
            <a:rPr lang="en-US" altLang="ja-JP" sz="1600" b="1">
              <a:hlinkClick xmlns:r="http://schemas.openxmlformats.org/officeDocument/2006/relationships" r:id=""/>
            </a:rPr>
            <a:t>(kakuyasu.co.jp)</a:t>
          </a:r>
          <a:endParaRPr kumimoji="1" lang="ja-JP" altLang="en-US" sz="1600" b="1"/>
        </a:p>
      </xdr:txBody>
    </xdr:sp>
    <xdr:clientData/>
  </xdr:twoCellAnchor>
  <xdr:twoCellAnchor>
    <xdr:from>
      <xdr:col>13</xdr:col>
      <xdr:colOff>149086</xdr:colOff>
      <xdr:row>0</xdr:row>
      <xdr:rowOff>265043</xdr:rowOff>
    </xdr:from>
    <xdr:to>
      <xdr:col>25</xdr:col>
      <xdr:colOff>546653</xdr:colOff>
      <xdr:row>4</xdr:row>
      <xdr:rowOff>231913</xdr:rowOff>
    </xdr:to>
    <xdr:sp macro="" textlink="">
      <xdr:nvSpPr>
        <xdr:cNvPr id="5" name="四角形: 角を丸くする 4">
          <a:extLst>
            <a:ext uri="{FF2B5EF4-FFF2-40B4-BE49-F238E27FC236}">
              <a16:creationId xmlns:a16="http://schemas.microsoft.com/office/drawing/2014/main" id="{6EA14B5F-35E2-49FD-AC0B-AE5BF71278E6}"/>
            </a:ext>
          </a:extLst>
        </xdr:cNvPr>
        <xdr:cNvSpPr/>
      </xdr:nvSpPr>
      <xdr:spPr>
        <a:xfrm>
          <a:off x="6311347" y="265043"/>
          <a:ext cx="7562023" cy="1167848"/>
        </a:xfrm>
        <a:prstGeom prst="roundRect">
          <a:avLst/>
        </a:prstGeom>
        <a:solidFill>
          <a:schemeClr val="bg1"/>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2000" b="1">
              <a:solidFill>
                <a:schemeClr val="dk1"/>
              </a:solidFill>
              <a:effectLst/>
              <a:latin typeface="+mn-lt"/>
              <a:ea typeface="+mn-ea"/>
              <a:cs typeface="+mn-cs"/>
            </a:rPr>
            <a:t>　　</a:t>
          </a:r>
          <a:r>
            <a:rPr lang="ja-JP" altLang="ja-JP" sz="2000" b="1">
              <a:solidFill>
                <a:schemeClr val="dk1"/>
              </a:solidFill>
              <a:effectLst/>
              <a:latin typeface="+mn-lt"/>
              <a:ea typeface="+mn-ea"/>
              <a:cs typeface="+mn-cs"/>
            </a:rPr>
            <a:t>あみ印食品工業</a:t>
          </a:r>
          <a:r>
            <a:rPr lang="ja-JP" altLang="en-US" sz="2000" b="1">
              <a:solidFill>
                <a:schemeClr val="dk1"/>
              </a:solidFill>
              <a:effectLst/>
              <a:latin typeface="+mn-lt"/>
              <a:ea typeface="+mn-ea"/>
              <a:cs typeface="+mn-cs"/>
            </a:rPr>
            <a:t>株式会社</a:t>
          </a:r>
          <a:endParaRPr lang="en-US" altLang="ja-JP" sz="2000" b="1">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b="1">
              <a:solidFill>
                <a:schemeClr val="dk1"/>
              </a:solidFill>
              <a:effectLst/>
              <a:latin typeface="+mn-lt"/>
              <a:ea typeface="+mn-ea"/>
              <a:cs typeface="+mn-cs"/>
            </a:rPr>
            <a:t>　　　　　〒</a:t>
          </a:r>
          <a:r>
            <a:rPr lang="en-US" altLang="ja-JP" sz="1600" b="1">
              <a:solidFill>
                <a:schemeClr val="dk1"/>
              </a:solidFill>
              <a:effectLst/>
              <a:latin typeface="+mn-lt"/>
              <a:ea typeface="+mn-ea"/>
              <a:cs typeface="+mn-cs"/>
            </a:rPr>
            <a:t>114-0013</a:t>
          </a:r>
          <a:r>
            <a:rPr lang="ja-JP" altLang="en-US" sz="1600" b="1">
              <a:solidFill>
                <a:schemeClr val="dk1"/>
              </a:solidFill>
              <a:effectLst/>
              <a:latin typeface="+mn-lt"/>
              <a:ea typeface="+mn-ea"/>
              <a:cs typeface="+mn-cs"/>
            </a:rPr>
            <a:t>　東京都北区東田端</a:t>
          </a:r>
          <a:r>
            <a:rPr lang="en-US" altLang="ja-JP" sz="1600" b="1">
              <a:solidFill>
                <a:schemeClr val="dk1"/>
              </a:solidFill>
              <a:effectLst/>
              <a:latin typeface="+mn-lt"/>
              <a:ea typeface="+mn-ea"/>
              <a:cs typeface="+mn-cs"/>
            </a:rPr>
            <a:t>1-6-2</a:t>
          </a:r>
          <a:r>
            <a:rPr lang="ja-JP" altLang="en-US" sz="1600" b="1">
              <a:solidFill>
                <a:schemeClr val="dk1"/>
              </a:solidFill>
              <a:effectLst/>
              <a:latin typeface="+mn-lt"/>
              <a:ea typeface="+mn-ea"/>
              <a:cs typeface="+mn-cs"/>
            </a:rPr>
            <a:t>　田端ビル</a:t>
          </a:r>
          <a:endParaRPr lang="en-US" altLang="ja-JP" sz="1600" b="1">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b="1"/>
            <a:t>　　　　　☎　</a:t>
          </a:r>
          <a:r>
            <a:rPr lang="en-US" altLang="ja-JP" sz="1600" b="1">
              <a:solidFill>
                <a:schemeClr val="dk1"/>
              </a:solidFill>
              <a:effectLst/>
              <a:latin typeface="+mn-lt"/>
              <a:ea typeface="+mn-ea"/>
              <a:cs typeface="+mn-cs"/>
            </a:rPr>
            <a:t>03-3894-4161</a:t>
          </a:r>
          <a:r>
            <a:rPr lang="ja-JP" altLang="en-US" sz="1600" b="1">
              <a:solidFill>
                <a:schemeClr val="dk1"/>
              </a:solidFill>
              <a:effectLst/>
              <a:latin typeface="+mn-lt"/>
              <a:ea typeface="+mn-ea"/>
              <a:cs typeface="+mn-cs"/>
            </a:rPr>
            <a:t>（代表）</a:t>
          </a:r>
          <a:r>
            <a:rPr lang="ja-JP" altLang="ja-JP" sz="1600" b="1">
              <a:solidFill>
                <a:schemeClr val="dk1"/>
              </a:solidFill>
              <a:effectLst/>
              <a:latin typeface="+mn-lt"/>
              <a:ea typeface="+mn-ea"/>
              <a:cs typeface="+mn-cs"/>
            </a:rPr>
            <a:t>　　　　　　　</a:t>
          </a:r>
          <a:r>
            <a:rPr lang="ja-JP" altLang="ja-JP" sz="1400" b="1">
              <a:solidFill>
                <a:schemeClr val="tx2"/>
              </a:solidFill>
              <a:effectLst/>
              <a:latin typeface="+mn-lt"/>
              <a:ea typeface="+mn-ea"/>
              <a:cs typeface="+mn-cs"/>
            </a:rPr>
            <a:t>　　</a:t>
          </a:r>
          <a:r>
            <a:rPr lang="ja-JP" altLang="ja-JP" sz="1400" b="1">
              <a:solidFill>
                <a:schemeClr val="dk1"/>
              </a:solidFill>
              <a:effectLst/>
              <a:latin typeface="+mn-lt"/>
              <a:ea typeface="+mn-ea"/>
              <a:cs typeface="+mn-cs"/>
            </a:rPr>
            <a:t>　　</a:t>
          </a:r>
          <a:endParaRPr lang="ja-JP" altLang="en-US" sz="1400" b="1" i="0">
            <a:solidFill>
              <a:schemeClr val="dk1"/>
            </a:solidFill>
            <a:effectLst/>
            <a:latin typeface="+mn-lt"/>
            <a:ea typeface="+mn-ea"/>
            <a:cs typeface="+mn-cs"/>
          </a:endParaRPr>
        </a:p>
      </xdr:txBody>
    </xdr:sp>
    <xdr:clientData/>
  </xdr:twoCellAnchor>
  <xdr:twoCellAnchor>
    <xdr:from>
      <xdr:col>1</xdr:col>
      <xdr:colOff>588065</xdr:colOff>
      <xdr:row>5</xdr:row>
      <xdr:rowOff>16565</xdr:rowOff>
    </xdr:from>
    <xdr:to>
      <xdr:col>13</xdr:col>
      <xdr:colOff>82981</xdr:colOff>
      <xdr:row>30</xdr:row>
      <xdr:rowOff>155118</xdr:rowOff>
    </xdr:to>
    <xdr:grpSp>
      <xdr:nvGrpSpPr>
        <xdr:cNvPr id="7" name="グループ化 6">
          <a:extLst>
            <a:ext uri="{FF2B5EF4-FFF2-40B4-BE49-F238E27FC236}">
              <a16:creationId xmlns:a16="http://schemas.microsoft.com/office/drawing/2014/main" id="{917EA446-4B83-746A-5A38-37920AE9B370}"/>
            </a:ext>
          </a:extLst>
        </xdr:cNvPr>
        <xdr:cNvGrpSpPr/>
      </xdr:nvGrpSpPr>
      <xdr:grpSpPr>
        <a:xfrm>
          <a:off x="588065" y="1532282"/>
          <a:ext cx="5657177" cy="4602879"/>
          <a:chOff x="4919869" y="654326"/>
          <a:chExt cx="5624047" cy="4602879"/>
        </a:xfrm>
      </xdr:grpSpPr>
      <xdr:pic>
        <xdr:nvPicPr>
          <xdr:cNvPr id="2" name="図 1">
            <a:extLst>
              <a:ext uri="{FF2B5EF4-FFF2-40B4-BE49-F238E27FC236}">
                <a16:creationId xmlns:a16="http://schemas.microsoft.com/office/drawing/2014/main" id="{9BDD1E58-6D95-642A-1B57-FC6ABBB78A9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4919869" y="654326"/>
            <a:ext cx="5624047" cy="4602879"/>
          </a:xfrm>
          <a:prstGeom prst="rect">
            <a:avLst/>
          </a:prstGeom>
        </xdr:spPr>
      </xdr:pic>
      <xdr:pic>
        <xdr:nvPicPr>
          <xdr:cNvPr id="6" name="図 5">
            <a:extLst>
              <a:ext uri="{FF2B5EF4-FFF2-40B4-BE49-F238E27FC236}">
                <a16:creationId xmlns:a16="http://schemas.microsoft.com/office/drawing/2014/main" id="{0CDF3ED9-EB16-5088-7DC7-ACDA98F22701}"/>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8506237" y="662609"/>
            <a:ext cx="1631675" cy="1744205"/>
          </a:xfrm>
          <a:prstGeom prst="rect">
            <a:avLst/>
          </a:prstGeom>
        </xdr:spPr>
      </xdr:pic>
    </xdr:grpSp>
    <xdr:clientData/>
  </xdr:twoCellAnchor>
  <xdr:twoCellAnchor>
    <xdr:from>
      <xdr:col>1</xdr:col>
      <xdr:colOff>596348</xdr:colOff>
      <xdr:row>0</xdr:row>
      <xdr:rowOff>240196</xdr:rowOff>
    </xdr:from>
    <xdr:to>
      <xdr:col>13</xdr:col>
      <xdr:colOff>82826</xdr:colOff>
      <xdr:row>4</xdr:row>
      <xdr:rowOff>248478</xdr:rowOff>
    </xdr:to>
    <xdr:sp macro="" textlink="">
      <xdr:nvSpPr>
        <xdr:cNvPr id="9" name="四角形: 角を丸くする 8">
          <a:extLst>
            <a:ext uri="{FF2B5EF4-FFF2-40B4-BE49-F238E27FC236}">
              <a16:creationId xmlns:a16="http://schemas.microsoft.com/office/drawing/2014/main" id="{E7E085C1-9B98-F6FE-3348-74759610CDC9}"/>
            </a:ext>
          </a:extLst>
        </xdr:cNvPr>
        <xdr:cNvSpPr/>
      </xdr:nvSpPr>
      <xdr:spPr>
        <a:xfrm>
          <a:off x="596348" y="240196"/>
          <a:ext cx="5648739" cy="1209260"/>
        </a:xfrm>
        <a:prstGeom prst="roundRect">
          <a:avLst/>
        </a:prstGeom>
        <a:solidFill>
          <a:schemeClr val="bg1"/>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3600" b="1"/>
            <a:t>新商品のご案内</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746760</xdr:colOff>
      <xdr:row>3</xdr:row>
      <xdr:rowOff>220979</xdr:rowOff>
    </xdr:from>
    <xdr:to>
      <xdr:col>13</xdr:col>
      <xdr:colOff>121920</xdr:colOff>
      <xdr:row>17</xdr:row>
      <xdr:rowOff>487680</xdr:rowOff>
    </xdr:to>
    <xdr:pic>
      <xdr:nvPicPr>
        <xdr:cNvPr id="29" name="図 28" descr="感染性胃腸炎患者報告数　直近5シーズン">
          <a:extLst>
            <a:ext uri="{FF2B5EF4-FFF2-40B4-BE49-F238E27FC236}">
              <a16:creationId xmlns:a16="http://schemas.microsoft.com/office/drawing/2014/main" id="{E6F4EB3A-8C98-30E7-756C-251EFF4A7B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03420" y="990599"/>
          <a:ext cx="7360920" cy="28041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304800</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1579" y="2019279"/>
          <a:ext cx="7025641" cy="1104904"/>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3</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2</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4.38</a:t>
          </a:r>
          <a:endParaRPr lang="en-US" altLang="ja-JP" sz="1000" b="0" i="0" u="none" strike="noStrike" baseline="0">
            <a:solidFill>
              <a:sysClr val="windowText" lastClr="000000"/>
            </a:solidFill>
            <a:effectLst/>
            <a:latin typeface="+mn-lt"/>
            <a:ea typeface="+mn-ea"/>
            <a:cs typeface="+mn-cs"/>
          </a:endParaRP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615142</xdr:colOff>
      <xdr:row>4</xdr:row>
      <xdr:rowOff>152771</xdr:rowOff>
    </xdr:from>
    <xdr:to>
      <xdr:col>13</xdr:col>
      <xdr:colOff>748871</xdr:colOff>
      <xdr:row>8</xdr:row>
      <xdr:rowOff>23043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896302" y="1143371"/>
          <a:ext cx="2594989" cy="594172"/>
        </a:xfrm>
        <a:prstGeom prst="borderCallout2">
          <a:avLst>
            <a:gd name="adj1" fmla="val 101279"/>
            <a:gd name="adj2" fmla="val 51060"/>
            <a:gd name="adj3" fmla="val 210486"/>
            <a:gd name="adj4" fmla="val 51057"/>
            <a:gd name="adj5" fmla="val 292932"/>
            <a:gd name="adj6" fmla="val -122589"/>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ノロウイルスのピークは</a:t>
          </a:r>
        </a:p>
        <a:p>
          <a:pPr algn="l" rtl="0">
            <a:defRPr sz="1000"/>
          </a:pPr>
          <a:r>
            <a:rPr lang="en-US" altLang="ja-JP" sz="1400" b="1" i="0" u="none" strike="noStrike" baseline="0">
              <a:solidFill>
                <a:srgbClr val="FF0000"/>
              </a:solidFill>
              <a:latin typeface="ＭＳ Ｐゴシック"/>
              <a:ea typeface="ＭＳ Ｐゴシック"/>
            </a:rPr>
            <a:t>11-12</a:t>
          </a:r>
          <a:r>
            <a:rPr lang="ja-JP" altLang="en-US" sz="1400" b="1" i="0" u="none" strike="noStrike" baseline="0">
              <a:solidFill>
                <a:srgbClr val="FF0000"/>
              </a:solidFill>
              <a:latin typeface="ＭＳ Ｐゴシック"/>
              <a:ea typeface="ＭＳ Ｐゴシック"/>
            </a:rPr>
            <a:t>月です。</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8</xdr:col>
      <xdr:colOff>130264</xdr:colOff>
      <xdr:row>14</xdr:row>
      <xdr:rowOff>30480</xdr:rowOff>
    </xdr:from>
    <xdr:to>
      <xdr:col>8</xdr:col>
      <xdr:colOff>453082</xdr:colOff>
      <xdr:row>16</xdr:row>
      <xdr:rowOff>0</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6492964" y="2750820"/>
          <a:ext cx="322818" cy="304800"/>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15241</xdr:colOff>
      <xdr:row>2</xdr:row>
      <xdr:rowOff>6306</xdr:rowOff>
    </xdr:from>
    <xdr:to>
      <xdr:col>6</xdr:col>
      <xdr:colOff>762001</xdr:colOff>
      <xdr:row>16</xdr:row>
      <xdr:rowOff>53340</xdr:rowOff>
    </xdr:to>
    <xdr:pic>
      <xdr:nvPicPr>
        <xdr:cNvPr id="47" name="図 46">
          <a:extLst>
            <a:ext uri="{FF2B5EF4-FFF2-40B4-BE49-F238E27FC236}">
              <a16:creationId xmlns:a16="http://schemas.microsoft.com/office/drawing/2014/main" id="{32B33893-2806-10CC-CDE4-6E2E7568B93B}"/>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872741" y="554946"/>
          <a:ext cx="1645920" cy="2554014"/>
        </a:xfrm>
        <a:prstGeom prst="rect">
          <a:avLst/>
        </a:prstGeom>
      </xdr:spPr>
    </xdr:pic>
    <xdr:clientData/>
  </xdr:twoCellAnchor>
  <xdr:twoCellAnchor editAs="oneCell">
    <xdr:from>
      <xdr:col>0</xdr:col>
      <xdr:colOff>0</xdr:colOff>
      <xdr:row>2</xdr:row>
      <xdr:rowOff>0</xdr:rowOff>
    </xdr:from>
    <xdr:to>
      <xdr:col>3</xdr:col>
      <xdr:colOff>30480</xdr:colOff>
      <xdr:row>15</xdr:row>
      <xdr:rowOff>26531</xdr:rowOff>
    </xdr:to>
    <xdr:pic>
      <xdr:nvPicPr>
        <xdr:cNvPr id="31" name="図 30">
          <a:extLst>
            <a:ext uri="{FF2B5EF4-FFF2-40B4-BE49-F238E27FC236}">
              <a16:creationId xmlns:a16="http://schemas.microsoft.com/office/drawing/2014/main" id="{B0A0862D-4008-F8E6-F99A-59EC5E389635}"/>
            </a:ext>
          </a:extLst>
        </xdr:cNvPr>
        <xdr:cNvPicPr>
          <a:picLocks noChangeAspect="1"/>
        </xdr:cNvPicPr>
      </xdr:nvPicPr>
      <xdr:blipFill>
        <a:blip xmlns:r="http://schemas.openxmlformats.org/officeDocument/2006/relationships" r:embed="rId4"/>
        <a:stretch>
          <a:fillRect/>
        </a:stretch>
      </xdr:blipFill>
      <xdr:spPr>
        <a:xfrm>
          <a:off x="0" y="548640"/>
          <a:ext cx="1516380" cy="2365871"/>
        </a:xfrm>
        <a:prstGeom prst="rect">
          <a:avLst/>
        </a:prstGeom>
      </xdr:spPr>
    </xdr:pic>
    <xdr:clientData/>
  </xdr:twoCellAnchor>
  <xdr:twoCellAnchor>
    <xdr:from>
      <xdr:col>1</xdr:col>
      <xdr:colOff>190500</xdr:colOff>
      <xdr:row>10</xdr:row>
      <xdr:rowOff>106680</xdr:rowOff>
    </xdr:from>
    <xdr:to>
      <xdr:col>1</xdr:col>
      <xdr:colOff>289560</xdr:colOff>
      <xdr:row>16</xdr:row>
      <xdr:rowOff>60960</xdr:rowOff>
    </xdr:to>
    <xdr:cxnSp macro="">
      <xdr:nvCxnSpPr>
        <xdr:cNvPr id="34" name="直線矢印コネクタ 33">
          <a:extLst>
            <a:ext uri="{FF2B5EF4-FFF2-40B4-BE49-F238E27FC236}">
              <a16:creationId xmlns:a16="http://schemas.microsoft.com/office/drawing/2014/main" id="{BCFBC6AE-50E3-C2CF-CBBB-D3C354D2ED07}"/>
            </a:ext>
          </a:extLst>
        </xdr:cNvPr>
        <xdr:cNvCxnSpPr/>
      </xdr:nvCxnSpPr>
      <xdr:spPr>
        <a:xfrm flipH="1" flipV="1">
          <a:off x="1066800" y="2156460"/>
          <a:ext cx="99060" cy="96012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441159</xdr:colOff>
      <xdr:row>9</xdr:row>
      <xdr:rowOff>129941</xdr:rowOff>
    </xdr:from>
    <xdr:to>
      <xdr:col>7</xdr:col>
      <xdr:colOff>588745</xdr:colOff>
      <xdr:row>12</xdr:row>
      <xdr:rowOff>91840</xdr:rowOff>
    </xdr:to>
    <xdr:sp macro="" textlink="">
      <xdr:nvSpPr>
        <xdr:cNvPr id="2" name="右矢印 1">
          <a:extLst>
            <a:ext uri="{FF2B5EF4-FFF2-40B4-BE49-F238E27FC236}">
              <a16:creationId xmlns:a16="http://schemas.microsoft.com/office/drawing/2014/main" id="{7D842FCB-65D9-433B-BCAE-6CAEE3F2270C}"/>
            </a:ext>
          </a:extLst>
        </xdr:cNvPr>
        <xdr:cNvSpPr/>
      </xdr:nvSpPr>
      <xdr:spPr>
        <a:xfrm>
          <a:off x="3580599" y="3330341"/>
          <a:ext cx="764806" cy="7848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12</xdr:col>
      <xdr:colOff>1169934</xdr:colOff>
      <xdr:row>19</xdr:row>
      <xdr:rowOff>3809</xdr:rowOff>
    </xdr:from>
    <xdr:to>
      <xdr:col>12</xdr:col>
      <xdr:colOff>2259364</xdr:colOff>
      <xdr:row>23</xdr:row>
      <xdr:rowOff>30480</xdr:rowOff>
    </xdr:to>
    <xdr:pic>
      <xdr:nvPicPr>
        <xdr:cNvPr id="3" name="図 2">
          <a:extLst>
            <a:ext uri="{FF2B5EF4-FFF2-40B4-BE49-F238E27FC236}">
              <a16:creationId xmlns:a16="http://schemas.microsoft.com/office/drawing/2014/main" id="{8D65A536-8AF2-4922-9928-0E21EA98999C}"/>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7593594" y="5711189"/>
          <a:ext cx="1089430" cy="1611631"/>
        </a:xfrm>
        <a:prstGeom prst="rect">
          <a:avLst/>
        </a:prstGeom>
      </xdr:spPr>
    </xdr:pic>
    <xdr:clientData/>
  </xdr:twoCellAnchor>
  <xdr:twoCellAnchor>
    <xdr:from>
      <xdr:col>1</xdr:col>
      <xdr:colOff>64169</xdr:colOff>
      <xdr:row>5</xdr:row>
      <xdr:rowOff>72189</xdr:rowOff>
    </xdr:from>
    <xdr:to>
      <xdr:col>6</xdr:col>
      <xdr:colOff>328863</xdr:colOff>
      <xdr:row>12</xdr:row>
      <xdr:rowOff>96252</xdr:rowOff>
    </xdr:to>
    <xdr:pic>
      <xdr:nvPicPr>
        <xdr:cNvPr id="4" name="図 3">
          <a:extLst>
            <a:ext uri="{FF2B5EF4-FFF2-40B4-BE49-F238E27FC236}">
              <a16:creationId xmlns:a16="http://schemas.microsoft.com/office/drawing/2014/main" id="{3E23777C-0105-44FB-A7E5-00EE2F72C9B6}"/>
            </a:ext>
          </a:extLst>
        </xdr:cNvPr>
        <xdr:cNvPicPr>
          <a:picLocks noChangeAspect="1"/>
        </xdr:cNvPicPr>
      </xdr:nvPicPr>
      <xdr:blipFill>
        <a:blip xmlns:r="http://schemas.openxmlformats.org/officeDocument/2006/relationships" r:embed="rId2"/>
        <a:stretch>
          <a:fillRect/>
        </a:stretch>
      </xdr:blipFill>
      <xdr:spPr>
        <a:xfrm>
          <a:off x="399449" y="2281989"/>
          <a:ext cx="3068854" cy="1837623"/>
        </a:xfrm>
        <a:prstGeom prst="rect">
          <a:avLst/>
        </a:prstGeom>
      </xdr:spPr>
    </xdr:pic>
    <xdr:clientData/>
  </xdr:twoCellAnchor>
  <xdr:twoCellAnchor>
    <xdr:from>
      <xdr:col>1</xdr:col>
      <xdr:colOff>40105</xdr:colOff>
      <xdr:row>11</xdr:row>
      <xdr:rowOff>240632</xdr:rowOff>
    </xdr:from>
    <xdr:to>
      <xdr:col>6</xdr:col>
      <xdr:colOff>327737</xdr:colOff>
      <xdr:row>16</xdr:row>
      <xdr:rowOff>48127</xdr:rowOff>
    </xdr:to>
    <xdr:pic>
      <xdr:nvPicPr>
        <xdr:cNvPr id="5" name="図 4">
          <a:extLst>
            <a:ext uri="{FF2B5EF4-FFF2-40B4-BE49-F238E27FC236}">
              <a16:creationId xmlns:a16="http://schemas.microsoft.com/office/drawing/2014/main" id="{B66C3F7B-C29E-44D9-AB13-6ACA2CE3DBF2}"/>
            </a:ext>
          </a:extLst>
        </xdr:cNvPr>
        <xdr:cNvPicPr>
          <a:picLocks noChangeAspect="1"/>
        </xdr:cNvPicPr>
      </xdr:nvPicPr>
      <xdr:blipFill>
        <a:blip xmlns:r="http://schemas.openxmlformats.org/officeDocument/2006/relationships" r:embed="rId3"/>
        <a:stretch>
          <a:fillRect/>
        </a:stretch>
      </xdr:blipFill>
      <xdr:spPr>
        <a:xfrm>
          <a:off x="375385" y="3989672"/>
          <a:ext cx="3091792" cy="1179095"/>
        </a:xfrm>
        <a:prstGeom prst="rect">
          <a:avLst/>
        </a:prstGeom>
      </xdr:spPr>
    </xdr:pic>
    <xdr:clientData/>
  </xdr:twoCellAnchor>
  <xdr:twoCellAnchor>
    <xdr:from>
      <xdr:col>0</xdr:col>
      <xdr:colOff>336883</xdr:colOff>
      <xdr:row>15</xdr:row>
      <xdr:rowOff>252263</xdr:rowOff>
    </xdr:from>
    <xdr:to>
      <xdr:col>6</xdr:col>
      <xdr:colOff>376989</xdr:colOff>
      <xdr:row>16</xdr:row>
      <xdr:rowOff>272716</xdr:rowOff>
    </xdr:to>
    <xdr:sp macro="" textlink="">
      <xdr:nvSpPr>
        <xdr:cNvPr id="6" name="テキスト ボックス 5">
          <a:extLst>
            <a:ext uri="{FF2B5EF4-FFF2-40B4-BE49-F238E27FC236}">
              <a16:creationId xmlns:a16="http://schemas.microsoft.com/office/drawing/2014/main" id="{1A1C11FF-D69B-4CA9-9CE4-568A244D91D5}"/>
            </a:ext>
          </a:extLst>
        </xdr:cNvPr>
        <xdr:cNvSpPr txBox="1"/>
      </xdr:nvSpPr>
      <xdr:spPr>
        <a:xfrm>
          <a:off x="336883" y="5098583"/>
          <a:ext cx="3179546" cy="294773"/>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solidFill>
                <a:schemeClr val="bg1"/>
              </a:solidFill>
            </a:rPr>
            <a:t>加熱温度、冷却温度と時間　時間内提供</a:t>
          </a:r>
        </a:p>
      </xdr:txBody>
    </xdr:sp>
    <xdr:clientData/>
  </xdr:twoCellAnchor>
  <xdr:twoCellAnchor>
    <xdr:from>
      <xdr:col>1</xdr:col>
      <xdr:colOff>32084</xdr:colOff>
      <xdr:row>5</xdr:row>
      <xdr:rowOff>53341</xdr:rowOff>
    </xdr:from>
    <xdr:to>
      <xdr:col>6</xdr:col>
      <xdr:colOff>352927</xdr:colOff>
      <xdr:row>15</xdr:row>
      <xdr:rowOff>256675</xdr:rowOff>
    </xdr:to>
    <xdr:sp macro="" textlink="">
      <xdr:nvSpPr>
        <xdr:cNvPr id="7" name="正方形/長方形 6">
          <a:extLst>
            <a:ext uri="{FF2B5EF4-FFF2-40B4-BE49-F238E27FC236}">
              <a16:creationId xmlns:a16="http://schemas.microsoft.com/office/drawing/2014/main" id="{EA1A4B52-FFF9-4A3E-B719-A95409864697}"/>
            </a:ext>
          </a:extLst>
        </xdr:cNvPr>
        <xdr:cNvSpPr/>
      </xdr:nvSpPr>
      <xdr:spPr>
        <a:xfrm>
          <a:off x="367364" y="2263141"/>
          <a:ext cx="3125003" cy="2839854"/>
        </a:xfrm>
        <a:prstGeom prst="rect">
          <a:avLst/>
        </a:prstGeom>
        <a:noFill/>
        <a:ln w="3810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83821</xdr:colOff>
      <xdr:row>14</xdr:row>
      <xdr:rowOff>0</xdr:rowOff>
    </xdr:from>
    <xdr:to>
      <xdr:col>2</xdr:col>
      <xdr:colOff>4587241</xdr:colOff>
      <xdr:row>32</xdr:row>
      <xdr:rowOff>130093</xdr:rowOff>
    </xdr:to>
    <xdr:pic>
      <xdr:nvPicPr>
        <xdr:cNvPr id="4" name="図 3">
          <a:extLst>
            <a:ext uri="{FF2B5EF4-FFF2-40B4-BE49-F238E27FC236}">
              <a16:creationId xmlns:a16="http://schemas.microsoft.com/office/drawing/2014/main" id="{95543959-8683-7078-64CE-BF4A865F0A19}"/>
            </a:ext>
          </a:extLst>
        </xdr:cNvPr>
        <xdr:cNvPicPr>
          <a:picLocks noChangeAspect="1"/>
        </xdr:cNvPicPr>
      </xdr:nvPicPr>
      <xdr:blipFill>
        <a:blip xmlns:r="http://schemas.openxmlformats.org/officeDocument/2006/relationships" r:embed="rId2"/>
        <a:stretch>
          <a:fillRect/>
        </a:stretch>
      </xdr:blipFill>
      <xdr:spPr>
        <a:xfrm>
          <a:off x="2194561" y="6256020"/>
          <a:ext cx="4503420" cy="323905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35</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23</xdr:row>
      <xdr:rowOff>66675</xdr:rowOff>
    </xdr:from>
    <xdr:to>
      <xdr:col>9</xdr:col>
      <xdr:colOff>447674</xdr:colOff>
      <xdr:row>25</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15</xdr:row>
      <xdr:rowOff>0</xdr:rowOff>
    </xdr:from>
    <xdr:to>
      <xdr:col>24</xdr:col>
      <xdr:colOff>851</xdr:colOff>
      <xdr:row>21</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19</xdr:row>
      <xdr:rowOff>95250</xdr:rowOff>
    </xdr:from>
    <xdr:to>
      <xdr:col>27</xdr:col>
      <xdr:colOff>171450</xdr:colOff>
      <xdr:row>23</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11</xdr:row>
      <xdr:rowOff>9525</xdr:rowOff>
    </xdr:from>
    <xdr:to>
      <xdr:col>31</xdr:col>
      <xdr:colOff>613410</xdr:colOff>
      <xdr:row>15</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021608" y="2515658"/>
          <a:ext cx="3493135" cy="676275"/>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129541</xdr:rowOff>
    </xdr:from>
    <xdr:to>
      <xdr:col>13</xdr:col>
      <xdr:colOff>447675</xdr:colOff>
      <xdr:row>22</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47820" y="2864274"/>
          <a:ext cx="2387388" cy="1034627"/>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15</xdr:row>
      <xdr:rowOff>0</xdr:rowOff>
    </xdr:from>
    <xdr:to>
      <xdr:col>9</xdr:col>
      <xdr:colOff>68580</xdr:colOff>
      <xdr:row>22</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14600" y="3191933"/>
          <a:ext cx="1778847" cy="706967"/>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187960</xdr:colOff>
      <xdr:row>25</xdr:row>
      <xdr:rowOff>39794</xdr:rowOff>
    </xdr:from>
    <xdr:to>
      <xdr:col>14</xdr:col>
      <xdr:colOff>5080</xdr:colOff>
      <xdr:row>52</xdr:row>
      <xdr:rowOff>85514</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406399</xdr:colOff>
      <xdr:row>25</xdr:row>
      <xdr:rowOff>45720</xdr:rowOff>
    </xdr:from>
    <xdr:to>
      <xdr:col>29</xdr:col>
      <xdr:colOff>7619</xdr:colOff>
      <xdr:row>52</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398420</xdr:colOff>
      <xdr:row>46</xdr:row>
      <xdr:rowOff>144457</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501953" y="8043857"/>
          <a:ext cx="4553463" cy="261674"/>
        </a:xfrm>
        <a:prstGeom prst="rect">
          <a:avLst/>
        </a:prstGeom>
      </xdr:spPr>
    </xdr:pic>
    <xdr:clientData/>
  </xdr:oneCellAnchor>
  <xdr:twoCellAnchor>
    <xdr:from>
      <xdr:col>18</xdr:col>
      <xdr:colOff>18887</xdr:colOff>
      <xdr:row>23</xdr:row>
      <xdr:rowOff>24319</xdr:rowOff>
    </xdr:from>
    <xdr:to>
      <xdr:col>24</xdr:col>
      <xdr:colOff>203200</xdr:colOff>
      <xdr:row>45</xdr:row>
      <xdr:rowOff>16934</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561754" y="4156052"/>
          <a:ext cx="2978313" cy="3802615"/>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6079</xdr:colOff>
      <xdr:row>23</xdr:row>
      <xdr:rowOff>20267</xdr:rowOff>
    </xdr:from>
    <xdr:to>
      <xdr:col>10</xdr:col>
      <xdr:colOff>262467</xdr:colOff>
      <xdr:row>42</xdr:row>
      <xdr:rowOff>25400</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902612" y="4152000"/>
          <a:ext cx="3050388" cy="3307133"/>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9</xdr:col>
      <xdr:colOff>137160</xdr:colOff>
      <xdr:row>27</xdr:row>
      <xdr:rowOff>53340</xdr:rowOff>
    </xdr:from>
    <xdr:to>
      <xdr:col>18</xdr:col>
      <xdr:colOff>15240</xdr:colOff>
      <xdr:row>29</xdr:row>
      <xdr:rowOff>190500</xdr:rowOff>
    </xdr:to>
    <xdr:sp macro="" textlink="">
      <xdr:nvSpPr>
        <xdr:cNvPr id="22" name="吹き出し: 折線 21">
          <a:extLst>
            <a:ext uri="{FF2B5EF4-FFF2-40B4-BE49-F238E27FC236}">
              <a16:creationId xmlns:a16="http://schemas.microsoft.com/office/drawing/2014/main" id="{8A32EA83-7289-2A49-BFC3-05E401CCD300}"/>
            </a:ext>
          </a:extLst>
        </xdr:cNvPr>
        <xdr:cNvSpPr/>
      </xdr:nvSpPr>
      <xdr:spPr>
        <a:xfrm>
          <a:off x="4358640" y="4594860"/>
          <a:ext cx="4191000" cy="472440"/>
        </a:xfrm>
        <a:prstGeom prst="borderCallout2">
          <a:avLst>
            <a:gd name="adj1" fmla="val 21976"/>
            <a:gd name="adj2" fmla="val 394"/>
            <a:gd name="adj3" fmla="val 18751"/>
            <a:gd name="adj4" fmla="val -485"/>
            <a:gd name="adj5" fmla="val 13890"/>
            <a:gd name="adj6" fmla="val 236"/>
          </a:avLst>
        </a:prstGeom>
        <a:solidFill>
          <a:schemeClr val="accent4">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コロナ５類移行に伴う　人の往来の増加、会食機会の増加。　　　　　　食肉原材不足から　衛生度合いの低い原材料の市場への放出</a:t>
          </a:r>
          <a:r>
            <a:rPr kumimoji="1" lang="en-US" altLang="ja-JP" sz="1100" b="1"/>
            <a:t>?</a:t>
          </a:r>
          <a:endParaRPr kumimoji="1" lang="ja-JP" altLang="en-US" sz="1100" b="1"/>
        </a:p>
      </xdr:txBody>
    </xdr:sp>
    <xdr:clientData/>
  </xdr:twoCellAnchor>
  <xdr:twoCellAnchor>
    <xdr:from>
      <xdr:col>6</xdr:col>
      <xdr:colOff>381000</xdr:colOff>
      <xdr:row>6</xdr:row>
      <xdr:rowOff>182880</xdr:rowOff>
    </xdr:from>
    <xdr:to>
      <xdr:col>11</xdr:col>
      <xdr:colOff>259080</xdr:colOff>
      <xdr:row>26</xdr:row>
      <xdr:rowOff>129540</xdr:rowOff>
    </xdr:to>
    <xdr:cxnSp macro="">
      <xdr:nvCxnSpPr>
        <xdr:cNvPr id="24" name="直線矢印コネクタ 23">
          <a:extLst>
            <a:ext uri="{FF2B5EF4-FFF2-40B4-BE49-F238E27FC236}">
              <a16:creationId xmlns:a16="http://schemas.microsoft.com/office/drawing/2014/main" id="{7550AFDD-42A5-9905-4905-A7277AED0E56}"/>
            </a:ext>
          </a:extLst>
        </xdr:cNvPr>
        <xdr:cNvCxnSpPr/>
      </xdr:nvCxnSpPr>
      <xdr:spPr>
        <a:xfrm flipH="1" flipV="1">
          <a:off x="3208020" y="1531620"/>
          <a:ext cx="2202180" cy="297180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oneCellAnchor>
    <xdr:from>
      <xdr:col>1</xdr:col>
      <xdr:colOff>118534</xdr:colOff>
      <xdr:row>46</xdr:row>
      <xdr:rowOff>152401</xdr:rowOff>
    </xdr:from>
    <xdr:ext cx="5009237" cy="287866"/>
    <xdr:pic>
      <xdr:nvPicPr>
        <xdr:cNvPr id="25" name="図 24">
          <a:extLst>
            <a:ext uri="{FF2B5EF4-FFF2-40B4-BE49-F238E27FC236}">
              <a16:creationId xmlns:a16="http://schemas.microsoft.com/office/drawing/2014/main" id="{47EB66A0-2030-4501-95D6-8B954730864F}"/>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618067" y="8051801"/>
          <a:ext cx="5009237" cy="287866"/>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0</xdr:col>
      <xdr:colOff>10809767</xdr:colOff>
      <xdr:row>5</xdr:row>
      <xdr:rowOff>761999</xdr:rowOff>
    </xdr:from>
    <xdr:to>
      <xdr:col>0</xdr:col>
      <xdr:colOff>14309651</xdr:colOff>
      <xdr:row>5</xdr:row>
      <xdr:rowOff>1568302</xdr:rowOff>
    </xdr:to>
    <xdr:sp macro="" textlink="">
      <xdr:nvSpPr>
        <xdr:cNvPr id="2" name="吹き出し: 線 1">
          <a:extLst>
            <a:ext uri="{FF2B5EF4-FFF2-40B4-BE49-F238E27FC236}">
              <a16:creationId xmlns:a16="http://schemas.microsoft.com/office/drawing/2014/main" id="{E9AFC018-8443-6601-51AB-FCAAA5CDD9A3}"/>
            </a:ext>
          </a:extLst>
        </xdr:cNvPr>
        <xdr:cNvSpPr/>
      </xdr:nvSpPr>
      <xdr:spPr>
        <a:xfrm>
          <a:off x="10809767" y="5023883"/>
          <a:ext cx="3499884" cy="806303"/>
        </a:xfrm>
        <a:prstGeom prst="borderCallout1">
          <a:avLst>
            <a:gd name="adj1" fmla="val 18750"/>
            <a:gd name="adj2" fmla="val -8333"/>
            <a:gd name="adj3" fmla="val -21566"/>
            <a:gd name="adj4" fmla="val -35042"/>
          </a:avLst>
        </a:prstGeom>
        <a:solidFill>
          <a:srgbClr val="FFFF00"/>
        </a:solidFill>
        <a:ln>
          <a:solidFill>
            <a:srgbClr val="C00000"/>
          </a:solidFill>
          <a:headEnd type="none"/>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ysClr val="windowText" lastClr="000000"/>
              </a:solidFill>
            </a:rPr>
            <a:t>具体的でわかりやすい告知</a:t>
          </a:r>
          <a:endParaRPr kumimoji="1" lang="en-US" altLang="ja-JP" sz="1400" b="1">
            <a:solidFill>
              <a:sysClr val="windowText" lastClr="000000"/>
            </a:solidFill>
          </a:endParaRPr>
        </a:p>
        <a:p>
          <a:pPr algn="l"/>
          <a:r>
            <a:rPr kumimoji="1" lang="ja-JP" altLang="en-US" sz="1400" b="1">
              <a:solidFill>
                <a:sysClr val="windowText" lastClr="000000"/>
              </a:solidFill>
            </a:rPr>
            <a:t>こちらのほうが詳しい上等という点で安心感が増します。</a:t>
          </a:r>
        </a:p>
      </xdr:txBody>
    </xdr:sp>
    <xdr:clientData/>
  </xdr:twoCellAnchor>
  <xdr:twoCellAnchor editAs="oneCell">
    <xdr:from>
      <xdr:col>0</xdr:col>
      <xdr:colOff>948070</xdr:colOff>
      <xdr:row>8</xdr:row>
      <xdr:rowOff>1250391</xdr:rowOff>
    </xdr:from>
    <xdr:to>
      <xdr:col>0</xdr:col>
      <xdr:colOff>6349250</xdr:colOff>
      <xdr:row>8</xdr:row>
      <xdr:rowOff>3600424</xdr:rowOff>
    </xdr:to>
    <xdr:pic>
      <xdr:nvPicPr>
        <xdr:cNvPr id="3" name="図 2">
          <a:extLst>
            <a:ext uri="{FF2B5EF4-FFF2-40B4-BE49-F238E27FC236}">
              <a16:creationId xmlns:a16="http://schemas.microsoft.com/office/drawing/2014/main" id="{9E23DB40-6E6E-B805-CF2A-7974613E347B}"/>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948070" y="8967856"/>
          <a:ext cx="5401180" cy="235003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hyperlink" Target="https://jp.chemlinked.com/news/niyusu/Nyujirando-noyaku-kagobutsu-no-saidai-zanryu-kijun-o-kaitei" TargetMode="External"/><Relationship Id="rId7" Type="http://schemas.openxmlformats.org/officeDocument/2006/relationships/drawing" Target="../drawings/drawing7.xml"/><Relationship Id="rId2" Type="http://schemas.openxmlformats.org/officeDocument/2006/relationships/hyperlink" Target="https://ifas.mhlw.go.jp/faspub/_link.do?i=IO_S020502&amp;p=RCL202303384" TargetMode="External"/><Relationship Id="rId1" Type="http://schemas.openxmlformats.org/officeDocument/2006/relationships/hyperlink" Target="https://www.recall-plus.jp/info/48064" TargetMode="External"/><Relationship Id="rId6" Type="http://schemas.openxmlformats.org/officeDocument/2006/relationships/printerSettings" Target="../printerSettings/printerSettings11.bin"/><Relationship Id="rId5" Type="http://schemas.openxmlformats.org/officeDocument/2006/relationships/hyperlink" Target="https://www.pref.yamaguchi.lg.jp/press/236558.html" TargetMode="External"/><Relationship Id="rId4" Type="http://schemas.openxmlformats.org/officeDocument/2006/relationships/hyperlink" Target="https://www.shokukanken.com/post-1375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easyjapanese.net/detail/c10c24a6ed43165db916499fa9923bd7?hl=en-US" TargetMode="External"/><Relationship Id="rId3" Type="http://schemas.openxmlformats.org/officeDocument/2006/relationships/hyperlink" Target="https://www.pref.saitama.lg.jp/a0708/news/page/news2023113001.html" TargetMode="External"/><Relationship Id="rId7" Type="http://schemas.openxmlformats.org/officeDocument/2006/relationships/hyperlink" Target="https://www.sakigake.jp/news/article/20231129AK0005/" TargetMode="External"/><Relationship Id="rId2" Type="http://schemas.openxmlformats.org/officeDocument/2006/relationships/hyperlink" Target="https://news.tv-asahi.co.jp/news_society/articles/000326257.html" TargetMode="External"/><Relationship Id="rId1" Type="http://schemas.openxmlformats.org/officeDocument/2006/relationships/hyperlink" Target="https://www3.nhk.or.jp/lnews/mito/20231130/1070022869.html" TargetMode="External"/><Relationship Id="rId6" Type="http://schemas.openxmlformats.org/officeDocument/2006/relationships/hyperlink" Target="https://www.city.osaka.lg.jp/hodoshiryo/kenko/0000612996.html" TargetMode="External"/><Relationship Id="rId11" Type="http://schemas.openxmlformats.org/officeDocument/2006/relationships/printerSettings" Target="../printerSettings/printerSettings4.bin"/><Relationship Id="rId5" Type="http://schemas.openxmlformats.org/officeDocument/2006/relationships/hyperlink" Target="https://www.fukuishimbun.co.jp/articles/-/1923515" TargetMode="External"/><Relationship Id="rId10" Type="http://schemas.openxmlformats.org/officeDocument/2006/relationships/hyperlink" Target="https://japanese.joins.com/JArticle/311971" TargetMode="External"/><Relationship Id="rId4" Type="http://schemas.openxmlformats.org/officeDocument/2006/relationships/hyperlink" Target="https://news.yahoo.co.jp/articles/d28a18a555cac1cc397f3d82704148fe7b03d271" TargetMode="External"/><Relationship Id="rId9" Type="http://schemas.openxmlformats.org/officeDocument/2006/relationships/hyperlink" Target="https://sun-tv.co.jp/suntvnews/news/2023/11/28/73950/"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chosunonline.com/m/svc/article.html?contid=2023112880010" TargetMode="External"/><Relationship Id="rId3" Type="http://schemas.openxmlformats.org/officeDocument/2006/relationships/hyperlink" Target="https://www.sojitz.com/jp/news/2023/11/20231122.php" TargetMode="External"/><Relationship Id="rId7" Type="http://schemas.openxmlformats.org/officeDocument/2006/relationships/hyperlink" Target="https://news.nissyoku.co.jp/flash/978220" TargetMode="External"/><Relationship Id="rId2" Type="http://schemas.openxmlformats.org/officeDocument/2006/relationships/hyperlink" Target="https://www.jetro.go.jp/biznews/2023/11/996e1152dbd526e1.html" TargetMode="External"/><Relationship Id="rId1" Type="http://schemas.openxmlformats.org/officeDocument/2006/relationships/hyperlink" Target="https://www.jetro.go.jp/biznews/2023/11/c18dd7e4f4b481ee.html" TargetMode="External"/><Relationship Id="rId6" Type="http://schemas.openxmlformats.org/officeDocument/2006/relationships/hyperlink" Target="https://gunosy.com/articles/evTFr" TargetMode="External"/><Relationship Id="rId11" Type="http://schemas.openxmlformats.org/officeDocument/2006/relationships/printerSettings" Target="../printerSettings/printerSettings6.bin"/><Relationship Id="rId5" Type="http://schemas.openxmlformats.org/officeDocument/2006/relationships/hyperlink" Target="https://nichigopress.jp/news-item/86447/" TargetMode="External"/><Relationship Id="rId10" Type="http://schemas.openxmlformats.org/officeDocument/2006/relationships/hyperlink" Target="https://www.dailysunny.com/2023/11/28/nynews231128/" TargetMode="External"/><Relationship Id="rId4" Type="http://schemas.openxmlformats.org/officeDocument/2006/relationships/hyperlink" Target="https://article.auone.jp/detail/1/3/6/7_6_r_20231127_1701068803192821" TargetMode="External"/><Relationship Id="rId9" Type="http://schemas.openxmlformats.org/officeDocument/2006/relationships/hyperlink" Target="https://prtimes.jp/main/html/rd/p/000000028.000035460.html"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5"/>
  <sheetViews>
    <sheetView topLeftCell="A4" zoomScaleNormal="100" workbookViewId="0">
      <selection activeCell="A14" sqref="A14:H23"/>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140" t="s">
        <v>208</v>
      </c>
      <c r="B1" s="141"/>
      <c r="C1" s="141" t="s">
        <v>167</v>
      </c>
      <c r="D1" s="141"/>
      <c r="E1" s="141"/>
      <c r="F1" s="141"/>
      <c r="G1" s="141"/>
      <c r="H1" s="141"/>
      <c r="I1" s="100"/>
    </row>
    <row r="2" spans="1:9">
      <c r="A2" s="142" t="s">
        <v>116</v>
      </c>
      <c r="B2" s="143"/>
      <c r="C2" s="143"/>
      <c r="D2" s="143"/>
      <c r="E2" s="143"/>
      <c r="F2" s="143"/>
      <c r="G2" s="143"/>
      <c r="H2" s="143"/>
      <c r="I2" s="100"/>
    </row>
    <row r="3" spans="1:9" ht="15.75" customHeight="1">
      <c r="A3" s="546" t="s">
        <v>28</v>
      </c>
      <c r="B3" s="547"/>
      <c r="C3" s="547"/>
      <c r="D3" s="547"/>
      <c r="E3" s="547"/>
      <c r="F3" s="547"/>
      <c r="G3" s="547"/>
      <c r="H3" s="548"/>
      <c r="I3" s="100"/>
    </row>
    <row r="4" spans="1:9">
      <c r="A4" s="142" t="s">
        <v>146</v>
      </c>
      <c r="B4" s="143"/>
      <c r="C4" s="143"/>
      <c r="D4" s="143"/>
      <c r="E4" s="143"/>
      <c r="F4" s="143"/>
      <c r="G4" s="143"/>
      <c r="H4" s="143"/>
      <c r="I4" s="100"/>
    </row>
    <row r="5" spans="1:9">
      <c r="A5" s="142" t="s">
        <v>117</v>
      </c>
      <c r="B5" s="143"/>
      <c r="C5" s="143"/>
      <c r="D5" s="143"/>
      <c r="E5" s="143"/>
      <c r="F5" s="143"/>
      <c r="G5" s="143"/>
      <c r="H5" s="143"/>
      <c r="I5" s="100"/>
    </row>
    <row r="6" spans="1:9">
      <c r="A6" s="144" t="s">
        <v>116</v>
      </c>
      <c r="B6" s="145"/>
      <c r="C6" s="145"/>
      <c r="D6" s="145"/>
      <c r="E6" s="145"/>
      <c r="F6" s="145"/>
      <c r="G6" s="145"/>
      <c r="H6" s="145"/>
      <c r="I6" s="100"/>
    </row>
    <row r="7" spans="1:9">
      <c r="A7" s="144" t="s">
        <v>118</v>
      </c>
      <c r="B7" s="145"/>
      <c r="C7" s="145"/>
      <c r="D7" s="145"/>
      <c r="E7" s="145"/>
      <c r="F7" s="145"/>
      <c r="G7" s="145"/>
      <c r="H7" s="145"/>
      <c r="I7" s="100"/>
    </row>
    <row r="8" spans="1:9">
      <c r="A8" s="146" t="s">
        <v>119</v>
      </c>
      <c r="B8" s="147"/>
      <c r="C8" s="147"/>
      <c r="D8" s="147"/>
      <c r="E8" s="147"/>
      <c r="F8" s="147"/>
      <c r="G8" s="147"/>
      <c r="H8" s="147"/>
      <c r="I8" s="100"/>
    </row>
    <row r="9" spans="1:9" ht="15" customHeight="1">
      <c r="A9" s="351" t="s">
        <v>177</v>
      </c>
      <c r="C9" s="171"/>
      <c r="D9" s="171"/>
      <c r="E9" s="171"/>
      <c r="F9" s="171"/>
      <c r="G9" s="171"/>
      <c r="H9" s="171"/>
      <c r="I9" s="100"/>
    </row>
    <row r="10" spans="1:9" ht="15" customHeight="1">
      <c r="A10" s="351" t="s">
        <v>181</v>
      </c>
      <c r="B10" s="170"/>
      <c r="C10" s="171"/>
      <c r="D10" s="171"/>
      <c r="E10" s="171"/>
      <c r="F10" s="171"/>
      <c r="G10" s="171"/>
      <c r="H10" s="171"/>
      <c r="I10" s="100"/>
    </row>
    <row r="11" spans="1:9" ht="15" customHeight="1">
      <c r="A11" s="351" t="s">
        <v>182</v>
      </c>
      <c r="B11" s="170"/>
      <c r="C11" s="171"/>
      <c r="D11" s="171"/>
      <c r="E11" s="171"/>
      <c r="F11" s="171"/>
      <c r="G11" s="171"/>
      <c r="H11" s="171"/>
      <c r="I11" s="100"/>
    </row>
    <row r="12" spans="1:9" ht="15" customHeight="1">
      <c r="A12" s="351" t="s">
        <v>183</v>
      </c>
      <c r="G12" s="171" t="s">
        <v>28</v>
      </c>
      <c r="H12" s="171"/>
      <c r="I12" s="100"/>
    </row>
    <row r="13" spans="1:9" ht="15" customHeight="1">
      <c r="A13" s="351"/>
      <c r="G13" s="171"/>
      <c r="H13" s="171"/>
      <c r="I13" s="100"/>
    </row>
    <row r="14" spans="1:9" ht="15" customHeight="1">
      <c r="A14" s="351" t="s">
        <v>184</v>
      </c>
      <c r="B14" s="170" t="str">
        <f>+'47　食中毒記事等 '!A2</f>
        <v xml:space="preserve">茨城 大子町の果樹園でりんご試食の１２人が食中毒 - NHKニュース </v>
      </c>
      <c r="C14" s="170"/>
      <c r="D14" s="172"/>
      <c r="E14" s="170"/>
      <c r="F14" s="173"/>
      <c r="G14" s="171"/>
      <c r="H14" s="171"/>
      <c r="I14" s="100"/>
    </row>
    <row r="15" spans="1:9" ht="15" customHeight="1">
      <c r="A15" s="351" t="s">
        <v>185</v>
      </c>
      <c r="B15" s="170" t="s">
        <v>186</v>
      </c>
      <c r="C15" s="170"/>
      <c r="D15" s="170" t="s">
        <v>187</v>
      </c>
      <c r="E15" s="170"/>
      <c r="F15" s="172">
        <f>+'47　ノロウイルス関連情報 '!G73</f>
        <v>4.38</v>
      </c>
      <c r="G15" s="170" t="str">
        <f>+'47　ノロウイルス関連情報 '!H73</f>
        <v>　：先週より</v>
      </c>
      <c r="H15" s="395">
        <f>+'47　ノロウイルス関連情報 '!I73</f>
        <v>1.9999999999999574E-2</v>
      </c>
      <c r="I15" s="100"/>
    </row>
    <row r="16" spans="1:9" s="112" customFormat="1" ht="15" customHeight="1">
      <c r="A16" s="174" t="s">
        <v>120</v>
      </c>
      <c r="B16" s="552" t="str">
        <f>+'47　残留農薬　等 '!A2</f>
        <v xml:space="preserve">【回収】ニオイタコノキ 一部残留農薬基準超過(ID:48064) - リコールプラス </v>
      </c>
      <c r="C16" s="552"/>
      <c r="D16" s="552"/>
      <c r="E16" s="552"/>
      <c r="F16" s="552"/>
      <c r="G16" s="552"/>
      <c r="H16" s="175"/>
      <c r="I16" s="111"/>
    </row>
    <row r="17" spans="1:16" ht="15" customHeight="1">
      <c r="A17" s="169" t="s">
        <v>121</v>
      </c>
      <c r="B17" s="552" t="str">
        <f>+'47　食品表示'!A2</f>
        <v>養殖マダイを“三重県産”と偽って出荷 実は和歌山・愛媛産の切り身 沖合のいけすまで行くのが“不便だった”！？</v>
      </c>
      <c r="C17" s="552"/>
      <c r="D17" s="552"/>
      <c r="E17" s="552"/>
      <c r="F17" s="552"/>
      <c r="G17" s="552"/>
      <c r="H17" s="171"/>
      <c r="I17" s="100"/>
    </row>
    <row r="18" spans="1:16" ht="15" customHeight="1">
      <c r="A18" s="169" t="s">
        <v>122</v>
      </c>
      <c r="B18" s="171" t="str">
        <f>+'47　海外情報'!A2</f>
        <v>インドネシア・ハラールが海外との相互認証に署名(インドネシア) ―ジェトロ</v>
      </c>
      <c r="D18" s="171"/>
      <c r="E18" s="171"/>
      <c r="F18" s="171"/>
      <c r="G18" s="171"/>
      <c r="H18" s="171"/>
      <c r="I18" s="100"/>
    </row>
    <row r="19" spans="1:16" ht="15" customHeight="1">
      <c r="A19" s="176" t="s">
        <v>123</v>
      </c>
      <c r="B19" s="177" t="str">
        <f>+'47　海外情報'!A5</f>
        <v>タイ輸出支援プラットフォーム、食品の模倣品対策の相談窓口を初設置(タイ) ｜ ビジネス短信 ―ジェトロ</v>
      </c>
      <c r="C19" s="549" t="s">
        <v>191</v>
      </c>
      <c r="D19" s="549"/>
      <c r="E19" s="549"/>
      <c r="F19" s="549"/>
      <c r="G19" s="549"/>
      <c r="H19" s="550"/>
      <c r="I19" s="100"/>
    </row>
    <row r="20" spans="1:16" ht="15" customHeight="1">
      <c r="A20" s="169" t="s">
        <v>124</v>
      </c>
      <c r="B20" s="170" t="str">
        <f>+'47　感染症統計'!A21</f>
        <v>※2023年 第46週（11/21～12/3） 現在</v>
      </c>
      <c r="C20" s="171"/>
      <c r="D20" s="170" t="s">
        <v>21</v>
      </c>
      <c r="E20" s="171"/>
      <c r="F20" s="171"/>
      <c r="G20" s="171"/>
      <c r="H20" s="171"/>
      <c r="I20" s="100"/>
    </row>
    <row r="21" spans="1:16" ht="15" customHeight="1">
      <c r="A21" s="169" t="s">
        <v>125</v>
      </c>
      <c r="B21" s="551" t="s">
        <v>207</v>
      </c>
      <c r="C21" s="551"/>
      <c r="D21" s="551"/>
      <c r="E21" s="551"/>
      <c r="F21" s="551"/>
      <c r="G21" s="551"/>
      <c r="H21" s="171"/>
      <c r="I21" s="100"/>
    </row>
    <row r="22" spans="1:16" ht="15" customHeight="1">
      <c r="A22" s="169" t="s">
        <v>163</v>
      </c>
      <c r="B22" s="284" t="str">
        <f>+'47  衛生訓話'!A2</f>
        <v>今週のお題( 調理する加熱温度・時間をきめていますか)</v>
      </c>
      <c r="C22" s="171"/>
      <c r="D22" s="171"/>
      <c r="E22" s="171"/>
      <c r="F22" s="178"/>
      <c r="G22" s="171"/>
      <c r="H22" s="171"/>
      <c r="I22" s="100"/>
    </row>
    <row r="23" spans="1:16" ht="15" customHeight="1">
      <c r="A23" s="169" t="s">
        <v>194</v>
      </c>
      <c r="B23" s="313" t="s">
        <v>477</v>
      </c>
      <c r="C23" s="171"/>
      <c r="D23" s="171"/>
      <c r="E23" s="171"/>
      <c r="F23" s="171" t="s">
        <v>21</v>
      </c>
      <c r="G23" s="171"/>
      <c r="H23" s="171"/>
      <c r="I23" s="100"/>
      <c r="P23" t="s">
        <v>173</v>
      </c>
    </row>
    <row r="24" spans="1:16" ht="15" customHeight="1">
      <c r="A24" s="169" t="s">
        <v>21</v>
      </c>
      <c r="C24" s="171"/>
      <c r="D24" s="171"/>
      <c r="E24" s="171"/>
      <c r="F24" s="171"/>
      <c r="G24" s="171"/>
      <c r="H24" s="171"/>
      <c r="I24" s="100"/>
      <c r="L24" t="s">
        <v>191</v>
      </c>
    </row>
    <row r="25" spans="1:16">
      <c r="A25" s="146" t="s">
        <v>119</v>
      </c>
      <c r="B25" s="147"/>
      <c r="C25" s="147"/>
      <c r="D25" s="147"/>
      <c r="E25" s="147"/>
      <c r="F25" s="147"/>
      <c r="G25" s="147"/>
      <c r="H25" s="147"/>
      <c r="I25" s="100"/>
    </row>
    <row r="26" spans="1:16">
      <c r="A26" s="144" t="s">
        <v>21</v>
      </c>
      <c r="B26" s="145"/>
      <c r="C26" s="145"/>
      <c r="D26" s="145"/>
      <c r="E26" s="145"/>
      <c r="F26" s="145"/>
      <c r="G26" s="145"/>
      <c r="H26" s="145"/>
      <c r="I26" s="100"/>
    </row>
    <row r="27" spans="1:16">
      <c r="A27" s="101" t="s">
        <v>126</v>
      </c>
      <c r="I27" s="100"/>
    </row>
    <row r="28" spans="1:16">
      <c r="A28" s="100"/>
      <c r="I28" s="100"/>
    </row>
    <row r="29" spans="1:16">
      <c r="A29" s="100"/>
      <c r="I29" s="100"/>
    </row>
    <row r="30" spans="1:16">
      <c r="A30" s="100"/>
      <c r="I30" s="100"/>
    </row>
    <row r="31" spans="1:16">
      <c r="A31" s="100"/>
      <c r="I31" s="100"/>
    </row>
    <row r="32" spans="1:16">
      <c r="A32" s="100"/>
      <c r="I32" s="100"/>
    </row>
    <row r="33" spans="1:9">
      <c r="A33" s="100"/>
      <c r="I33" s="100"/>
    </row>
    <row r="34" spans="1:9">
      <c r="A34" s="100"/>
      <c r="H34" t="s">
        <v>175</v>
      </c>
      <c r="I34" s="100"/>
    </row>
    <row r="35" spans="1:9">
      <c r="A35" s="100"/>
      <c r="I35" s="100"/>
    </row>
    <row r="36" spans="1:9">
      <c r="A36" s="100"/>
      <c r="I36" s="100"/>
    </row>
    <row r="37" spans="1:9">
      <c r="A37" s="100"/>
      <c r="I37" s="100"/>
    </row>
    <row r="38" spans="1:9" ht="13.8" thickBot="1">
      <c r="A38" s="102"/>
      <c r="B38" s="103"/>
      <c r="C38" s="103"/>
      <c r="D38" s="103"/>
      <c r="E38" s="103"/>
      <c r="F38" s="103"/>
      <c r="G38" s="103"/>
      <c r="H38" s="103"/>
      <c r="I38" s="100"/>
    </row>
    <row r="39" spans="1:9" ht="13.8" thickTop="1"/>
    <row r="42" spans="1:9" ht="24.6">
      <c r="A42" s="116" t="s">
        <v>129</v>
      </c>
    </row>
    <row r="43" spans="1:9" ht="40.5" customHeight="1">
      <c r="A43" s="553" t="s">
        <v>130</v>
      </c>
      <c r="B43" s="553"/>
      <c r="C43" s="553"/>
      <c r="D43" s="553"/>
      <c r="E43" s="553"/>
      <c r="F43" s="553"/>
      <c r="G43" s="553"/>
    </row>
    <row r="44" spans="1:9" ht="30.75" customHeight="1">
      <c r="A44" s="545" t="s">
        <v>131</v>
      </c>
      <c r="B44" s="545"/>
      <c r="C44" s="545"/>
      <c r="D44" s="545"/>
      <c r="E44" s="545"/>
      <c r="F44" s="545"/>
      <c r="G44" s="545"/>
    </row>
    <row r="45" spans="1:9" ht="15">
      <c r="A45" s="117"/>
    </row>
    <row r="46" spans="1:9" ht="69.75" customHeight="1">
      <c r="A46" s="540" t="s">
        <v>139</v>
      </c>
      <c r="B46" s="540"/>
      <c r="C46" s="540"/>
      <c r="D46" s="540"/>
      <c r="E46" s="540"/>
      <c r="F46" s="540"/>
      <c r="G46" s="540"/>
    </row>
    <row r="47" spans="1:9" ht="35.25" customHeight="1">
      <c r="A47" s="545" t="s">
        <v>132</v>
      </c>
      <c r="B47" s="545"/>
      <c r="C47" s="545"/>
      <c r="D47" s="545"/>
      <c r="E47" s="545"/>
      <c r="F47" s="545"/>
      <c r="G47" s="545"/>
    </row>
    <row r="48" spans="1:9" ht="59.25" customHeight="1">
      <c r="A48" s="540" t="s">
        <v>133</v>
      </c>
      <c r="B48" s="540"/>
      <c r="C48" s="540"/>
      <c r="D48" s="540"/>
      <c r="E48" s="540"/>
      <c r="F48" s="540"/>
      <c r="G48" s="540"/>
    </row>
    <row r="49" spans="1:7" ht="15">
      <c r="A49" s="118"/>
    </row>
    <row r="50" spans="1:7" ht="27.75" customHeight="1">
      <c r="A50" s="542" t="s">
        <v>134</v>
      </c>
      <c r="B50" s="542"/>
      <c r="C50" s="542"/>
      <c r="D50" s="542"/>
      <c r="E50" s="542"/>
      <c r="F50" s="542"/>
      <c r="G50" s="542"/>
    </row>
    <row r="51" spans="1:7" ht="53.25" customHeight="1">
      <c r="A51" s="541" t="s">
        <v>140</v>
      </c>
      <c r="B51" s="540"/>
      <c r="C51" s="540"/>
      <c r="D51" s="540"/>
      <c r="E51" s="540"/>
      <c r="F51" s="540"/>
      <c r="G51" s="540"/>
    </row>
    <row r="52" spans="1:7" ht="15">
      <c r="A52" s="118"/>
    </row>
    <row r="53" spans="1:7" ht="32.25" customHeight="1">
      <c r="A53" s="542" t="s">
        <v>135</v>
      </c>
      <c r="B53" s="542"/>
      <c r="C53" s="542"/>
      <c r="D53" s="542"/>
      <c r="E53" s="542"/>
      <c r="F53" s="542"/>
      <c r="G53" s="542"/>
    </row>
    <row r="54" spans="1:7" ht="15">
      <c r="A54" s="117"/>
    </row>
    <row r="55" spans="1:7" ht="87" customHeight="1">
      <c r="A55" s="541" t="s">
        <v>141</v>
      </c>
      <c r="B55" s="540"/>
      <c r="C55" s="540"/>
      <c r="D55" s="540"/>
      <c r="E55" s="540"/>
      <c r="F55" s="540"/>
      <c r="G55" s="540"/>
    </row>
    <row r="56" spans="1:7" ht="15">
      <c r="A56" s="118"/>
    </row>
    <row r="57" spans="1:7" ht="32.25" customHeight="1">
      <c r="A57" s="542" t="s">
        <v>136</v>
      </c>
      <c r="B57" s="542"/>
      <c r="C57" s="542"/>
      <c r="D57" s="542"/>
      <c r="E57" s="542"/>
      <c r="F57" s="542"/>
      <c r="G57" s="542"/>
    </row>
    <row r="58" spans="1:7" ht="29.25" customHeight="1">
      <c r="A58" s="540" t="s">
        <v>137</v>
      </c>
      <c r="B58" s="540"/>
      <c r="C58" s="540"/>
      <c r="D58" s="540"/>
      <c r="E58" s="540"/>
      <c r="F58" s="540"/>
      <c r="G58" s="540"/>
    </row>
    <row r="59" spans="1:7" ht="15">
      <c r="A59" s="118"/>
    </row>
    <row r="60" spans="1:7" s="112" customFormat="1" ht="110.25" customHeight="1">
      <c r="A60" s="543" t="s">
        <v>142</v>
      </c>
      <c r="B60" s="544"/>
      <c r="C60" s="544"/>
      <c r="D60" s="544"/>
      <c r="E60" s="544"/>
      <c r="F60" s="544"/>
      <c r="G60" s="544"/>
    </row>
    <row r="61" spans="1:7" ht="34.5" customHeight="1">
      <c r="A61" s="545" t="s">
        <v>138</v>
      </c>
      <c r="B61" s="545"/>
      <c r="C61" s="545"/>
      <c r="D61" s="545"/>
      <c r="E61" s="545"/>
      <c r="F61" s="545"/>
      <c r="G61" s="545"/>
    </row>
    <row r="62" spans="1:7" ht="114" customHeight="1">
      <c r="A62" s="541" t="s">
        <v>143</v>
      </c>
      <c r="B62" s="540"/>
      <c r="C62" s="540"/>
      <c r="D62" s="540"/>
      <c r="E62" s="540"/>
      <c r="F62" s="540"/>
      <c r="G62" s="540"/>
    </row>
    <row r="63" spans="1:7" ht="109.5" customHeight="1">
      <c r="A63" s="540"/>
      <c r="B63" s="540"/>
      <c r="C63" s="540"/>
      <c r="D63" s="540"/>
      <c r="E63" s="540"/>
      <c r="F63" s="540"/>
      <c r="G63" s="540"/>
    </row>
    <row r="64" spans="1:7" ht="15">
      <c r="A64" s="118"/>
    </row>
    <row r="65" spans="1:7" s="115" customFormat="1" ht="57.75" customHeight="1">
      <c r="A65" s="540"/>
      <c r="B65" s="540"/>
      <c r="C65" s="540"/>
      <c r="D65" s="540"/>
      <c r="E65" s="540"/>
      <c r="F65" s="540"/>
      <c r="G65" s="540"/>
    </row>
  </sheetData>
  <mergeCells count="21">
    <mergeCell ref="A3:H3"/>
    <mergeCell ref="C19:H19"/>
    <mergeCell ref="B21:G21"/>
    <mergeCell ref="B16:G16"/>
    <mergeCell ref="A43:G43"/>
    <mergeCell ref="B17:G17"/>
    <mergeCell ref="A51:G51"/>
    <mergeCell ref="A50:G50"/>
    <mergeCell ref="A57:G57"/>
    <mergeCell ref="A44:G44"/>
    <mergeCell ref="A46:G46"/>
    <mergeCell ref="A48:G48"/>
    <mergeCell ref="A47:G47"/>
    <mergeCell ref="A63:G63"/>
    <mergeCell ref="A62:G62"/>
    <mergeCell ref="A65:G65"/>
    <mergeCell ref="A55:G55"/>
    <mergeCell ref="A53:G53"/>
    <mergeCell ref="A60:G60"/>
    <mergeCell ref="A58:G58"/>
    <mergeCell ref="A61:G61"/>
  </mergeCells>
  <phoneticPr fontId="33"/>
  <hyperlinks>
    <hyperlink ref="A43"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57"/>
  <sheetViews>
    <sheetView view="pageBreakPreview" zoomScale="96" zoomScaleNormal="100" zoomScaleSheetLayoutView="96" workbookViewId="0">
      <selection activeCell="C29" sqref="C29"/>
    </sheetView>
  </sheetViews>
  <sheetFormatPr defaultColWidth="9" defaultRowHeight="13.2"/>
  <cols>
    <col min="1" max="1" width="21.33203125" style="41" customWidth="1"/>
    <col min="2" max="2" width="19.77734375" style="41" customWidth="1"/>
    <col min="3" max="3" width="80.21875" style="258" customWidth="1"/>
    <col min="4" max="4" width="14.44140625" style="42" customWidth="1"/>
    <col min="5" max="5" width="13.6640625" style="42"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272" t="s">
        <v>237</v>
      </c>
      <c r="B1" s="273" t="s">
        <v>157</v>
      </c>
      <c r="C1" s="337" t="s">
        <v>172</v>
      </c>
      <c r="D1" s="274" t="s">
        <v>25</v>
      </c>
      <c r="E1" s="275" t="s">
        <v>26</v>
      </c>
    </row>
    <row r="2" spans="1:5" s="105" customFormat="1" ht="24" customHeight="1">
      <c r="A2" s="408" t="s">
        <v>220</v>
      </c>
      <c r="B2" s="409" t="s">
        <v>250</v>
      </c>
      <c r="C2" s="487" t="s">
        <v>309</v>
      </c>
      <c r="D2" s="410">
        <v>45261</v>
      </c>
      <c r="E2" s="411">
        <v>45261</v>
      </c>
    </row>
    <row r="3" spans="1:5" s="105" customFormat="1" ht="24" customHeight="1">
      <c r="A3" s="462" t="s">
        <v>223</v>
      </c>
      <c r="B3" s="463" t="s">
        <v>251</v>
      </c>
      <c r="C3" s="486" t="s">
        <v>310</v>
      </c>
      <c r="D3" s="464">
        <v>45261</v>
      </c>
      <c r="E3" s="465">
        <v>45261</v>
      </c>
    </row>
    <row r="4" spans="1:5" s="105" customFormat="1" ht="24" customHeight="1">
      <c r="A4" s="462" t="s">
        <v>220</v>
      </c>
      <c r="B4" s="463" t="s">
        <v>252</v>
      </c>
      <c r="C4" s="486" t="s">
        <v>311</v>
      </c>
      <c r="D4" s="464">
        <v>45261</v>
      </c>
      <c r="E4" s="465">
        <v>45261</v>
      </c>
    </row>
    <row r="5" spans="1:5" s="105" customFormat="1" ht="24" customHeight="1">
      <c r="A5" s="462" t="s">
        <v>220</v>
      </c>
      <c r="B5" s="463" t="s">
        <v>253</v>
      </c>
      <c r="C5" s="486" t="s">
        <v>312</v>
      </c>
      <c r="D5" s="464">
        <v>45260</v>
      </c>
      <c r="E5" s="465">
        <v>45261</v>
      </c>
    </row>
    <row r="6" spans="1:5" s="105" customFormat="1" ht="24" customHeight="1">
      <c r="A6" s="408" t="s">
        <v>223</v>
      </c>
      <c r="B6" s="409" t="s">
        <v>254</v>
      </c>
      <c r="C6" s="507" t="s">
        <v>313</v>
      </c>
      <c r="D6" s="410">
        <v>45260</v>
      </c>
      <c r="E6" s="411">
        <v>45261</v>
      </c>
    </row>
    <row r="7" spans="1:5" s="105" customFormat="1" ht="24" customHeight="1">
      <c r="A7" s="408" t="s">
        <v>223</v>
      </c>
      <c r="B7" s="409" t="s">
        <v>255</v>
      </c>
      <c r="C7" s="509" t="s">
        <v>314</v>
      </c>
      <c r="D7" s="410">
        <v>45260</v>
      </c>
      <c r="E7" s="411">
        <v>45261</v>
      </c>
    </row>
    <row r="8" spans="1:5" ht="24" customHeight="1">
      <c r="A8" s="408" t="s">
        <v>220</v>
      </c>
      <c r="B8" s="409" t="s">
        <v>256</v>
      </c>
      <c r="C8" s="507" t="s">
        <v>315</v>
      </c>
      <c r="D8" s="410">
        <v>45260</v>
      </c>
      <c r="E8" s="411">
        <v>45261</v>
      </c>
    </row>
    <row r="9" spans="1:5" s="105" customFormat="1" ht="22.95" customHeight="1">
      <c r="A9" s="408" t="s">
        <v>224</v>
      </c>
      <c r="B9" s="409" t="s">
        <v>257</v>
      </c>
      <c r="C9" s="509" t="s">
        <v>316</v>
      </c>
      <c r="D9" s="410">
        <v>45260</v>
      </c>
      <c r="E9" s="411">
        <v>45261</v>
      </c>
    </row>
    <row r="10" spans="1:5" s="105" customFormat="1" ht="22.95" customHeight="1">
      <c r="A10" s="408" t="s">
        <v>220</v>
      </c>
      <c r="B10" s="409" t="s">
        <v>258</v>
      </c>
      <c r="C10" s="507" t="s">
        <v>317</v>
      </c>
      <c r="D10" s="410">
        <v>45260</v>
      </c>
      <c r="E10" s="411">
        <v>45261</v>
      </c>
    </row>
    <row r="11" spans="1:5" s="105" customFormat="1" ht="22.95" customHeight="1">
      <c r="A11" s="105" t="s">
        <v>224</v>
      </c>
      <c r="B11" s="409" t="s">
        <v>259</v>
      </c>
      <c r="C11" s="506" t="s">
        <v>318</v>
      </c>
      <c r="D11" s="410">
        <v>45260</v>
      </c>
      <c r="E11" s="411">
        <v>45261</v>
      </c>
    </row>
    <row r="12" spans="1:5" s="105" customFormat="1" ht="22.95" customHeight="1">
      <c r="A12" s="408" t="s">
        <v>220</v>
      </c>
      <c r="B12" s="409" t="s">
        <v>260</v>
      </c>
      <c r="C12" s="507" t="s">
        <v>319</v>
      </c>
      <c r="D12" s="410">
        <v>45260</v>
      </c>
      <c r="E12" s="411">
        <v>45261</v>
      </c>
    </row>
    <row r="13" spans="1:5" s="105" customFormat="1" ht="22.95" customHeight="1">
      <c r="A13" s="434" t="s">
        <v>220</v>
      </c>
      <c r="B13" s="435" t="s">
        <v>226</v>
      </c>
      <c r="C13" s="488" t="s">
        <v>320</v>
      </c>
      <c r="D13" s="436">
        <v>45260</v>
      </c>
      <c r="E13" s="437">
        <v>45260</v>
      </c>
    </row>
    <row r="14" spans="1:5" s="105" customFormat="1" ht="22.95" customHeight="1">
      <c r="A14" s="434" t="s">
        <v>220</v>
      </c>
      <c r="B14" s="435" t="s">
        <v>261</v>
      </c>
      <c r="C14" s="508" t="s">
        <v>321</v>
      </c>
      <c r="D14" s="436">
        <v>45260</v>
      </c>
      <c r="E14" s="437">
        <v>45260</v>
      </c>
    </row>
    <row r="15" spans="1:5" s="105" customFormat="1" ht="22.95" customHeight="1">
      <c r="A15" s="434" t="s">
        <v>223</v>
      </c>
      <c r="B15" s="435" t="s">
        <v>262</v>
      </c>
      <c r="C15" s="435" t="s">
        <v>322</v>
      </c>
      <c r="D15" s="436">
        <v>45260</v>
      </c>
      <c r="E15" s="437">
        <v>45260</v>
      </c>
    </row>
    <row r="16" spans="1:5" s="105" customFormat="1" ht="22.95" customHeight="1">
      <c r="A16" s="434" t="s">
        <v>220</v>
      </c>
      <c r="B16" s="435" t="s">
        <v>263</v>
      </c>
      <c r="C16" s="508" t="s">
        <v>323</v>
      </c>
      <c r="D16" s="436">
        <v>45259</v>
      </c>
      <c r="E16" s="437">
        <v>45260</v>
      </c>
    </row>
    <row r="17" spans="1:5" s="105" customFormat="1" ht="22.95" customHeight="1">
      <c r="A17" s="434" t="s">
        <v>224</v>
      </c>
      <c r="B17" s="435" t="s">
        <v>264</v>
      </c>
      <c r="C17" s="513" t="s">
        <v>324</v>
      </c>
      <c r="D17" s="436">
        <v>45259</v>
      </c>
      <c r="E17" s="437">
        <v>45260</v>
      </c>
    </row>
    <row r="18" spans="1:5" s="105" customFormat="1" ht="22.95" customHeight="1">
      <c r="A18" s="434" t="s">
        <v>224</v>
      </c>
      <c r="B18" s="435" t="s">
        <v>265</v>
      </c>
      <c r="C18" s="510" t="s">
        <v>325</v>
      </c>
      <c r="D18" s="436">
        <v>45259</v>
      </c>
      <c r="E18" s="437">
        <v>45260</v>
      </c>
    </row>
    <row r="19" spans="1:5" s="105" customFormat="1" ht="22.95" customHeight="1">
      <c r="A19" s="462" t="s">
        <v>220</v>
      </c>
      <c r="B19" s="463" t="s">
        <v>266</v>
      </c>
      <c r="C19" s="490" t="s">
        <v>326</v>
      </c>
      <c r="D19" s="464">
        <v>45259</v>
      </c>
      <c r="E19" s="465">
        <v>45260</v>
      </c>
    </row>
    <row r="20" spans="1:5" s="105" customFormat="1" ht="22.95" customHeight="1">
      <c r="A20" s="462" t="s">
        <v>220</v>
      </c>
      <c r="B20" s="463" t="s">
        <v>267</v>
      </c>
      <c r="C20" s="511" t="s">
        <v>327</v>
      </c>
      <c r="D20" s="464">
        <v>45259</v>
      </c>
      <c r="E20" s="465">
        <v>45260</v>
      </c>
    </row>
    <row r="21" spans="1:5" s="105" customFormat="1" ht="22.95" customHeight="1">
      <c r="A21" s="462" t="s">
        <v>220</v>
      </c>
      <c r="B21" s="463" t="s">
        <v>268</v>
      </c>
      <c r="C21" s="490" t="s">
        <v>328</v>
      </c>
      <c r="D21" s="464">
        <v>45259</v>
      </c>
      <c r="E21" s="465">
        <v>45260</v>
      </c>
    </row>
    <row r="22" spans="1:5" s="105" customFormat="1" ht="22.95" customHeight="1">
      <c r="A22" s="462" t="s">
        <v>224</v>
      </c>
      <c r="B22" s="463" t="s">
        <v>269</v>
      </c>
      <c r="C22" s="512" t="s">
        <v>329</v>
      </c>
      <c r="D22" s="464">
        <v>45259</v>
      </c>
      <c r="E22" s="465">
        <v>45260</v>
      </c>
    </row>
    <row r="23" spans="1:5" s="105" customFormat="1" ht="22.95" customHeight="1">
      <c r="A23" s="462" t="s">
        <v>220</v>
      </c>
      <c r="B23" s="463" t="s">
        <v>270</v>
      </c>
      <c r="C23" s="486" t="s">
        <v>330</v>
      </c>
      <c r="D23" s="464">
        <v>45259</v>
      </c>
      <c r="E23" s="465">
        <v>45260</v>
      </c>
    </row>
    <row r="24" spans="1:5" s="105" customFormat="1" ht="22.95" customHeight="1">
      <c r="A24" s="462" t="s">
        <v>220</v>
      </c>
      <c r="B24" s="463" t="s">
        <v>271</v>
      </c>
      <c r="C24" s="489" t="s">
        <v>331</v>
      </c>
      <c r="D24" s="464">
        <v>45259</v>
      </c>
      <c r="E24" s="465">
        <v>45260</v>
      </c>
    </row>
    <row r="25" spans="1:5" s="105" customFormat="1" ht="22.95" customHeight="1">
      <c r="A25" s="462" t="s">
        <v>220</v>
      </c>
      <c r="B25" s="463" t="s">
        <v>272</v>
      </c>
      <c r="C25" s="486" t="s">
        <v>332</v>
      </c>
      <c r="D25" s="464">
        <v>45259</v>
      </c>
      <c r="E25" s="465">
        <v>45260</v>
      </c>
    </row>
    <row r="26" spans="1:5" s="105" customFormat="1" ht="22.95" customHeight="1">
      <c r="A26" s="462" t="s">
        <v>220</v>
      </c>
      <c r="B26" s="463" t="s">
        <v>273</v>
      </c>
      <c r="C26" s="489" t="s">
        <v>333</v>
      </c>
      <c r="D26" s="464">
        <v>45259</v>
      </c>
      <c r="E26" s="465">
        <v>45259</v>
      </c>
    </row>
    <row r="27" spans="1:5" s="105" customFormat="1" ht="22.95" customHeight="1">
      <c r="A27" s="462" t="s">
        <v>220</v>
      </c>
      <c r="B27" s="463" t="s">
        <v>225</v>
      </c>
      <c r="C27" s="489" t="s">
        <v>334</v>
      </c>
      <c r="D27" s="464">
        <v>45259</v>
      </c>
      <c r="E27" s="465">
        <v>45259</v>
      </c>
    </row>
    <row r="28" spans="1:5" s="105" customFormat="1" ht="22.95" customHeight="1">
      <c r="A28" s="462" t="s">
        <v>220</v>
      </c>
      <c r="B28" s="463" t="s">
        <v>274</v>
      </c>
      <c r="C28" s="486" t="s">
        <v>335</v>
      </c>
      <c r="D28" s="464">
        <v>45259</v>
      </c>
      <c r="E28" s="465">
        <v>45259</v>
      </c>
    </row>
    <row r="29" spans="1:5" s="105" customFormat="1" ht="22.95" customHeight="1">
      <c r="A29" s="462" t="s">
        <v>224</v>
      </c>
      <c r="B29" s="463" t="s">
        <v>275</v>
      </c>
      <c r="C29" s="511" t="s">
        <v>336</v>
      </c>
      <c r="D29" s="464">
        <v>45259</v>
      </c>
      <c r="E29" s="465">
        <v>45259</v>
      </c>
    </row>
    <row r="30" spans="1:5" s="105" customFormat="1" ht="22.95" customHeight="1">
      <c r="A30" s="462" t="s">
        <v>220</v>
      </c>
      <c r="B30" s="463" t="s">
        <v>268</v>
      </c>
      <c r="C30" s="489" t="s">
        <v>337</v>
      </c>
      <c r="D30" s="464">
        <v>45258</v>
      </c>
      <c r="E30" s="465">
        <v>45259</v>
      </c>
    </row>
    <row r="31" spans="1:5" s="105" customFormat="1" ht="22.95" customHeight="1">
      <c r="A31" s="462" t="s">
        <v>220</v>
      </c>
      <c r="B31" s="463" t="s">
        <v>276</v>
      </c>
      <c r="C31" s="490" t="s">
        <v>338</v>
      </c>
      <c r="D31" s="464">
        <v>45258</v>
      </c>
      <c r="E31" s="465">
        <v>45259</v>
      </c>
    </row>
    <row r="32" spans="1:5" s="105" customFormat="1" ht="22.95" customHeight="1">
      <c r="A32" s="462" t="s">
        <v>220</v>
      </c>
      <c r="B32" s="463" t="s">
        <v>277</v>
      </c>
      <c r="C32" s="491" t="s">
        <v>339</v>
      </c>
      <c r="D32" s="464">
        <v>45258</v>
      </c>
      <c r="E32" s="465">
        <v>45259</v>
      </c>
    </row>
    <row r="33" spans="1:5" s="105" customFormat="1" ht="22.95" customHeight="1">
      <c r="A33" s="462" t="s">
        <v>224</v>
      </c>
      <c r="B33" s="463" t="s">
        <v>278</v>
      </c>
      <c r="C33" s="490" t="s">
        <v>340</v>
      </c>
      <c r="D33" s="464">
        <v>45258</v>
      </c>
      <c r="E33" s="465">
        <v>45259</v>
      </c>
    </row>
    <row r="34" spans="1:5" s="105" customFormat="1" ht="22.95" customHeight="1">
      <c r="A34" s="462" t="s">
        <v>220</v>
      </c>
      <c r="B34" s="463" t="s">
        <v>226</v>
      </c>
      <c r="C34" s="489" t="s">
        <v>279</v>
      </c>
      <c r="D34" s="464">
        <v>45258</v>
      </c>
      <c r="E34" s="465">
        <v>45258</v>
      </c>
    </row>
    <row r="35" spans="1:5" s="105" customFormat="1" ht="22.95" customHeight="1">
      <c r="A35" s="462" t="s">
        <v>220</v>
      </c>
      <c r="B35" s="463" t="s">
        <v>221</v>
      </c>
      <c r="C35" s="489" t="s">
        <v>280</v>
      </c>
      <c r="D35" s="464">
        <v>45258</v>
      </c>
      <c r="E35" s="465">
        <v>45258</v>
      </c>
    </row>
    <row r="36" spans="1:5" s="105" customFormat="1" ht="22.95" customHeight="1">
      <c r="A36" s="462" t="s">
        <v>220</v>
      </c>
      <c r="B36" s="463" t="s">
        <v>281</v>
      </c>
      <c r="C36" s="491" t="s">
        <v>282</v>
      </c>
      <c r="D36" s="464">
        <v>45258</v>
      </c>
      <c r="E36" s="465">
        <v>45258</v>
      </c>
    </row>
    <row r="37" spans="1:5" s="105" customFormat="1" ht="22.95" customHeight="1">
      <c r="A37" s="462" t="s">
        <v>220</v>
      </c>
      <c r="B37" s="463" t="s">
        <v>283</v>
      </c>
      <c r="C37" s="489" t="s">
        <v>284</v>
      </c>
      <c r="D37" s="464">
        <v>45258</v>
      </c>
      <c r="E37" s="465">
        <v>45258</v>
      </c>
    </row>
    <row r="38" spans="1:5" s="105" customFormat="1" ht="22.95" customHeight="1">
      <c r="A38" s="462" t="s">
        <v>220</v>
      </c>
      <c r="B38" s="463" t="s">
        <v>285</v>
      </c>
      <c r="C38" s="486" t="s">
        <v>286</v>
      </c>
      <c r="D38" s="464">
        <v>45257</v>
      </c>
      <c r="E38" s="465">
        <v>45258</v>
      </c>
    </row>
    <row r="39" spans="1:5" s="105" customFormat="1" ht="22.95" customHeight="1">
      <c r="A39" s="462" t="s">
        <v>222</v>
      </c>
      <c r="B39" s="463" t="s">
        <v>287</v>
      </c>
      <c r="C39" s="490" t="s">
        <v>288</v>
      </c>
      <c r="D39" s="464">
        <v>45257</v>
      </c>
      <c r="E39" s="465">
        <v>45258</v>
      </c>
    </row>
    <row r="40" spans="1:5" s="105" customFormat="1" ht="22.95" customHeight="1">
      <c r="A40" s="462" t="s">
        <v>220</v>
      </c>
      <c r="B40" s="463" t="s">
        <v>289</v>
      </c>
      <c r="C40" s="489" t="s">
        <v>290</v>
      </c>
      <c r="D40" s="464">
        <v>45257</v>
      </c>
      <c r="E40" s="465">
        <v>45257</v>
      </c>
    </row>
    <row r="41" spans="1:5" s="105" customFormat="1" ht="22.95" customHeight="1">
      <c r="A41" s="462" t="s">
        <v>223</v>
      </c>
      <c r="B41" s="463" t="s">
        <v>273</v>
      </c>
      <c r="C41" s="489" t="s">
        <v>291</v>
      </c>
      <c r="D41" s="464">
        <v>45257</v>
      </c>
      <c r="E41" s="465">
        <v>45257</v>
      </c>
    </row>
    <row r="42" spans="1:5" s="105" customFormat="1" ht="22.95" customHeight="1">
      <c r="A42" s="462" t="s">
        <v>220</v>
      </c>
      <c r="B42" s="463" t="s">
        <v>292</v>
      </c>
      <c r="C42" s="490" t="s">
        <v>293</v>
      </c>
      <c r="D42" s="464">
        <v>45254</v>
      </c>
      <c r="E42" s="465">
        <v>45257</v>
      </c>
    </row>
    <row r="43" spans="1:5" s="105" customFormat="1" ht="22.95" customHeight="1">
      <c r="A43" s="462" t="s">
        <v>220</v>
      </c>
      <c r="B43" s="463" t="s">
        <v>294</v>
      </c>
      <c r="C43" s="489" t="s">
        <v>295</v>
      </c>
      <c r="D43" s="464">
        <v>45254</v>
      </c>
      <c r="E43" s="465">
        <v>45257</v>
      </c>
    </row>
    <row r="44" spans="1:5" s="105" customFormat="1" ht="22.95" customHeight="1">
      <c r="A44" s="462" t="s">
        <v>220</v>
      </c>
      <c r="B44" s="463" t="s">
        <v>296</v>
      </c>
      <c r="C44" s="490" t="s">
        <v>297</v>
      </c>
      <c r="D44" s="464">
        <v>45254</v>
      </c>
      <c r="E44" s="465">
        <v>45257</v>
      </c>
    </row>
    <row r="45" spans="1:5" s="105" customFormat="1" ht="22.95" customHeight="1">
      <c r="A45" s="462" t="s">
        <v>224</v>
      </c>
      <c r="B45" s="463" t="s">
        <v>298</v>
      </c>
      <c r="C45" s="511" t="s">
        <v>299</v>
      </c>
      <c r="D45" s="464">
        <v>45254</v>
      </c>
      <c r="E45" s="465">
        <v>45257</v>
      </c>
    </row>
    <row r="46" spans="1:5" s="105" customFormat="1" ht="22.95" customHeight="1">
      <c r="A46" s="462" t="s">
        <v>224</v>
      </c>
      <c r="B46" s="463" t="s">
        <v>300</v>
      </c>
      <c r="C46" s="489" t="s">
        <v>301</v>
      </c>
      <c r="D46" s="464">
        <v>45254</v>
      </c>
      <c r="E46" s="465">
        <v>45257</v>
      </c>
    </row>
    <row r="47" spans="1:5" s="105" customFormat="1" ht="22.95" customHeight="1">
      <c r="A47" s="462" t="s">
        <v>220</v>
      </c>
      <c r="B47" s="463" t="s">
        <v>227</v>
      </c>
      <c r="C47" s="486" t="s">
        <v>302</v>
      </c>
      <c r="D47" s="464">
        <v>45254</v>
      </c>
      <c r="E47" s="465">
        <v>45257</v>
      </c>
    </row>
    <row r="48" spans="1:5" s="105" customFormat="1" ht="22.95" customHeight="1">
      <c r="A48" s="462" t="s">
        <v>220</v>
      </c>
      <c r="B48" s="463" t="s">
        <v>303</v>
      </c>
      <c r="C48" s="489" t="s">
        <v>304</v>
      </c>
      <c r="D48" s="464">
        <v>45254</v>
      </c>
      <c r="E48" s="465">
        <v>45257</v>
      </c>
    </row>
    <row r="49" spans="1:11" s="105" customFormat="1" ht="22.95" customHeight="1">
      <c r="A49" s="462" t="s">
        <v>222</v>
      </c>
      <c r="B49" s="463" t="s">
        <v>305</v>
      </c>
      <c r="C49" s="463" t="s">
        <v>306</v>
      </c>
      <c r="D49" s="464">
        <v>45254</v>
      </c>
      <c r="E49" s="465">
        <v>45257</v>
      </c>
    </row>
    <row r="50" spans="1:11" s="105" customFormat="1" ht="22.95" customHeight="1">
      <c r="A50" s="434" t="s">
        <v>220</v>
      </c>
      <c r="B50" s="435" t="s">
        <v>307</v>
      </c>
      <c r="C50" s="508" t="s">
        <v>308</v>
      </c>
      <c r="D50" s="436">
        <v>45254</v>
      </c>
      <c r="E50" s="437">
        <v>45257</v>
      </c>
    </row>
    <row r="51" spans="1:11" s="105" customFormat="1" ht="22.95" customHeight="1">
      <c r="A51" s="434"/>
      <c r="B51" s="435"/>
      <c r="C51" s="435"/>
      <c r="D51" s="436"/>
      <c r="E51" s="437"/>
    </row>
    <row r="52" spans="1:11" s="105" customFormat="1" ht="22.95" customHeight="1">
      <c r="A52" s="434"/>
      <c r="B52" s="435"/>
      <c r="C52" s="435"/>
      <c r="D52" s="436"/>
      <c r="E52" s="437"/>
    </row>
    <row r="53" spans="1:11" ht="20.25" customHeight="1">
      <c r="A53" s="304"/>
      <c r="B53" s="305"/>
      <c r="C53" s="256"/>
      <c r="D53" s="306"/>
      <c r="E53" s="306"/>
      <c r="J53" s="123"/>
      <c r="K53" s="123"/>
    </row>
    <row r="54" spans="1:11" ht="20.25" customHeight="1">
      <c r="A54" s="38"/>
      <c r="B54" s="39"/>
      <c r="C54" s="256" t="s">
        <v>168</v>
      </c>
      <c r="D54" s="40"/>
      <c r="E54" s="40"/>
      <c r="J54" s="123"/>
      <c r="K54" s="123"/>
    </row>
    <row r="55" spans="1:11" ht="20.25" customHeight="1">
      <c r="A55" s="304"/>
      <c r="B55" s="305"/>
      <c r="C55" s="256"/>
      <c r="D55" s="306"/>
      <c r="E55" s="306"/>
      <c r="J55" s="123"/>
      <c r="K55" s="123"/>
    </row>
    <row r="56" spans="1:11">
      <c r="A56" s="257" t="s">
        <v>144</v>
      </c>
      <c r="B56" s="257"/>
      <c r="C56" s="257"/>
      <c r="D56" s="307"/>
      <c r="E56" s="307"/>
    </row>
    <row r="57" spans="1:11">
      <c r="A57" s="733" t="s">
        <v>27</v>
      </c>
      <c r="B57" s="733"/>
      <c r="C57" s="733"/>
      <c r="D57" s="308"/>
      <c r="E57" s="308"/>
    </row>
  </sheetData>
  <mergeCells count="1">
    <mergeCell ref="A57:C57"/>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22"/>
  <sheetViews>
    <sheetView zoomScale="92" zoomScaleNormal="92" zoomScaleSheetLayoutView="100" workbookViewId="0">
      <selection activeCell="A15" sqref="A15:N15"/>
    </sheetView>
  </sheetViews>
  <sheetFormatPr defaultColWidth="9" defaultRowHeight="276.60000000000002" customHeight="1"/>
  <cols>
    <col min="1" max="13" width="9" style="1"/>
    <col min="14" max="14" width="108.6640625" style="1" customWidth="1"/>
    <col min="15" max="15" width="26.88671875" style="10" customWidth="1"/>
    <col min="16" max="16384" width="9" style="1"/>
  </cols>
  <sheetData>
    <row r="1" spans="1:16" ht="46.2" customHeight="1" thickBot="1">
      <c r="A1" s="734" t="s">
        <v>238</v>
      </c>
      <c r="B1" s="735"/>
      <c r="C1" s="735"/>
      <c r="D1" s="735"/>
      <c r="E1" s="735"/>
      <c r="F1" s="735"/>
      <c r="G1" s="735"/>
      <c r="H1" s="735"/>
      <c r="I1" s="735"/>
      <c r="J1" s="735"/>
      <c r="K1" s="735"/>
      <c r="L1" s="735"/>
      <c r="M1" s="735"/>
      <c r="N1" s="736"/>
    </row>
    <row r="2" spans="1:16" ht="42.6" customHeight="1">
      <c r="A2" s="737" t="s">
        <v>353</v>
      </c>
      <c r="B2" s="738"/>
      <c r="C2" s="738"/>
      <c r="D2" s="738"/>
      <c r="E2" s="738"/>
      <c r="F2" s="738"/>
      <c r="G2" s="738"/>
      <c r="H2" s="738"/>
      <c r="I2" s="738"/>
      <c r="J2" s="738"/>
      <c r="K2" s="738"/>
      <c r="L2" s="738"/>
      <c r="M2" s="738"/>
      <c r="N2" s="739"/>
    </row>
    <row r="3" spans="1:16" ht="147.6" customHeight="1" thickBot="1">
      <c r="A3" s="740" t="s">
        <v>354</v>
      </c>
      <c r="B3" s="741"/>
      <c r="C3" s="741"/>
      <c r="D3" s="741"/>
      <c r="E3" s="741"/>
      <c r="F3" s="741"/>
      <c r="G3" s="741"/>
      <c r="H3" s="741"/>
      <c r="I3" s="741"/>
      <c r="J3" s="741"/>
      <c r="K3" s="741"/>
      <c r="L3" s="741"/>
      <c r="M3" s="741"/>
      <c r="N3" s="742"/>
      <c r="P3" s="297"/>
    </row>
    <row r="4" spans="1:16" ht="47.4" customHeight="1">
      <c r="A4" s="743" t="s">
        <v>355</v>
      </c>
      <c r="B4" s="744"/>
      <c r="C4" s="744"/>
      <c r="D4" s="744"/>
      <c r="E4" s="744"/>
      <c r="F4" s="744"/>
      <c r="G4" s="744"/>
      <c r="H4" s="744"/>
      <c r="I4" s="744"/>
      <c r="J4" s="744"/>
      <c r="K4" s="744"/>
      <c r="L4" s="744"/>
      <c r="M4" s="744"/>
      <c r="N4" s="745"/>
    </row>
    <row r="5" spans="1:16" ht="105.6" customHeight="1" thickBot="1">
      <c r="A5" s="746" t="s">
        <v>356</v>
      </c>
      <c r="B5" s="747"/>
      <c r="C5" s="747"/>
      <c r="D5" s="747"/>
      <c r="E5" s="747"/>
      <c r="F5" s="747"/>
      <c r="G5" s="747"/>
      <c r="H5" s="747"/>
      <c r="I5" s="747"/>
      <c r="J5" s="747"/>
      <c r="K5" s="747"/>
      <c r="L5" s="747"/>
      <c r="M5" s="747"/>
      <c r="N5" s="748"/>
    </row>
    <row r="6" spans="1:16" ht="49.2" customHeight="1" thickBot="1">
      <c r="A6" s="749" t="s">
        <v>357</v>
      </c>
      <c r="B6" s="750"/>
      <c r="C6" s="750"/>
      <c r="D6" s="750"/>
      <c r="E6" s="750"/>
      <c r="F6" s="750"/>
      <c r="G6" s="750"/>
      <c r="H6" s="750"/>
      <c r="I6" s="750"/>
      <c r="J6" s="750"/>
      <c r="K6" s="750"/>
      <c r="L6" s="750"/>
      <c r="M6" s="750"/>
      <c r="N6" s="751"/>
    </row>
    <row r="7" spans="1:16" ht="301.8" customHeight="1" thickBot="1">
      <c r="A7" s="752" t="s">
        <v>358</v>
      </c>
      <c r="B7" s="753"/>
      <c r="C7" s="753"/>
      <c r="D7" s="753"/>
      <c r="E7" s="753"/>
      <c r="F7" s="753"/>
      <c r="G7" s="753"/>
      <c r="H7" s="753"/>
      <c r="I7" s="753"/>
      <c r="J7" s="753"/>
      <c r="K7" s="753"/>
      <c r="L7" s="753"/>
      <c r="M7" s="753"/>
      <c r="N7" s="754"/>
      <c r="O7" s="43" t="s">
        <v>188</v>
      </c>
    </row>
    <row r="8" spans="1:16" ht="49.2" customHeight="1" thickBot="1">
      <c r="A8" s="758" t="s">
        <v>359</v>
      </c>
      <c r="B8" s="759"/>
      <c r="C8" s="759"/>
      <c r="D8" s="759"/>
      <c r="E8" s="759"/>
      <c r="F8" s="759"/>
      <c r="G8" s="759"/>
      <c r="H8" s="759"/>
      <c r="I8" s="759"/>
      <c r="J8" s="759"/>
      <c r="K8" s="759"/>
      <c r="L8" s="759"/>
      <c r="M8" s="759"/>
      <c r="N8" s="760"/>
      <c r="O8" s="46"/>
    </row>
    <row r="9" spans="1:16" ht="117" customHeight="1" thickBot="1">
      <c r="A9" s="761" t="s">
        <v>360</v>
      </c>
      <c r="B9" s="762"/>
      <c r="C9" s="762"/>
      <c r="D9" s="762"/>
      <c r="E9" s="762"/>
      <c r="F9" s="762"/>
      <c r="G9" s="762"/>
      <c r="H9" s="762"/>
      <c r="I9" s="762"/>
      <c r="J9" s="762"/>
      <c r="K9" s="762"/>
      <c r="L9" s="762"/>
      <c r="M9" s="762"/>
      <c r="N9" s="763"/>
      <c r="O9" s="46"/>
    </row>
    <row r="10" spans="1:16" s="105" customFormat="1" ht="49.2" customHeight="1">
      <c r="A10" s="764" t="s">
        <v>446</v>
      </c>
      <c r="B10" s="765"/>
      <c r="C10" s="765"/>
      <c r="D10" s="765"/>
      <c r="E10" s="765"/>
      <c r="F10" s="765"/>
      <c r="G10" s="765"/>
      <c r="H10" s="765"/>
      <c r="I10" s="765"/>
      <c r="J10" s="765"/>
      <c r="K10" s="765"/>
      <c r="L10" s="765"/>
      <c r="M10" s="765"/>
      <c r="N10" s="766"/>
      <c r="O10" s="278"/>
    </row>
    <row r="11" spans="1:16" s="105" customFormat="1" ht="144.6" customHeight="1" thickBot="1">
      <c r="A11" s="767" t="s">
        <v>447</v>
      </c>
      <c r="B11" s="768"/>
      <c r="C11" s="768"/>
      <c r="D11" s="768"/>
      <c r="E11" s="768"/>
      <c r="F11" s="768"/>
      <c r="G11" s="768"/>
      <c r="H11" s="768"/>
      <c r="I11" s="768"/>
      <c r="J11" s="768"/>
      <c r="K11" s="768"/>
      <c r="L11" s="768"/>
      <c r="M11" s="768"/>
      <c r="N11" s="769"/>
      <c r="O11" s="278"/>
    </row>
    <row r="12" spans="1:16" ht="49.8" hidden="1" customHeight="1">
      <c r="A12" s="770"/>
      <c r="B12" s="771"/>
      <c r="C12" s="771"/>
      <c r="D12" s="771"/>
      <c r="E12" s="771"/>
      <c r="F12" s="771"/>
      <c r="G12" s="771"/>
      <c r="H12" s="771"/>
      <c r="I12" s="771"/>
      <c r="J12" s="771"/>
      <c r="K12" s="771"/>
      <c r="L12" s="771"/>
      <c r="M12" s="771"/>
      <c r="N12" s="772"/>
    </row>
    <row r="13" spans="1:16" ht="137.4" hidden="1" customHeight="1" thickBot="1">
      <c r="A13" s="773"/>
      <c r="B13" s="774"/>
      <c r="C13" s="774"/>
      <c r="D13" s="774"/>
      <c r="E13" s="774"/>
      <c r="F13" s="774"/>
      <c r="G13" s="774"/>
      <c r="H13" s="774"/>
      <c r="I13" s="774"/>
      <c r="J13" s="774"/>
      <c r="K13" s="774"/>
      <c r="L13" s="774"/>
      <c r="M13" s="774"/>
      <c r="N13" s="775"/>
    </row>
    <row r="14" spans="1:16" ht="38.4" customHeight="1">
      <c r="A14" s="757" t="s">
        <v>28</v>
      </c>
      <c r="B14" s="757"/>
      <c r="C14" s="757"/>
      <c r="D14" s="757"/>
      <c r="E14" s="757"/>
      <c r="F14" s="757"/>
      <c r="G14" s="757"/>
      <c r="H14" s="757"/>
      <c r="I14" s="757"/>
      <c r="J14" s="757"/>
      <c r="K14" s="757"/>
      <c r="L14" s="757"/>
      <c r="M14" s="757"/>
      <c r="N14" s="757"/>
    </row>
    <row r="15" spans="1:16" ht="43.8" customHeight="1">
      <c r="A15" s="755" t="s">
        <v>27</v>
      </c>
      <c r="B15" s="756"/>
      <c r="C15" s="756"/>
      <c r="D15" s="756"/>
      <c r="E15" s="756"/>
      <c r="F15" s="756"/>
      <c r="G15" s="756"/>
      <c r="H15" s="756"/>
      <c r="I15" s="756"/>
      <c r="J15" s="756"/>
      <c r="K15" s="756"/>
      <c r="L15" s="756"/>
      <c r="M15" s="756"/>
      <c r="N15" s="756"/>
    </row>
    <row r="22" spans="1:1" ht="276.60000000000002" customHeight="1">
      <c r="A22" s="458"/>
    </row>
  </sheetData>
  <mergeCells count="15">
    <mergeCell ref="A6:N6"/>
    <mergeCell ref="A7:N7"/>
    <mergeCell ref="A15:N15"/>
    <mergeCell ref="A14:N14"/>
    <mergeCell ref="A8:N8"/>
    <mergeCell ref="A9:N9"/>
    <mergeCell ref="A10:N10"/>
    <mergeCell ref="A11:N11"/>
    <mergeCell ref="A12:N12"/>
    <mergeCell ref="A13:N13"/>
    <mergeCell ref="A1:N1"/>
    <mergeCell ref="A2:N2"/>
    <mergeCell ref="A3:N3"/>
    <mergeCell ref="A4:N4"/>
    <mergeCell ref="A5:N5"/>
  </mergeCells>
  <phoneticPr fontId="16"/>
  <pageMargins left="0.7" right="0.7" top="0.75" bottom="0.75" header="0.3" footer="0.3"/>
  <pageSetup paperSize="9" scale="59" orientation="portrait" horizontalDpi="300" verticalDpi="300" r:id="rId1"/>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C41"/>
  <sheetViews>
    <sheetView view="pageBreakPreview" zoomScale="86" zoomScaleNormal="75" zoomScaleSheetLayoutView="86" workbookViewId="0">
      <selection activeCell="A17" sqref="A17"/>
    </sheetView>
  </sheetViews>
  <sheetFormatPr defaultColWidth="9" defaultRowHeight="14.4"/>
  <cols>
    <col min="1" max="1" width="216.77734375" style="5" customWidth="1"/>
    <col min="2" max="2" width="33.109375" style="3" hidden="1" customWidth="1"/>
    <col min="3" max="3" width="23.109375" style="4" hidden="1" customWidth="1"/>
    <col min="4" max="16384" width="9" style="1"/>
  </cols>
  <sheetData>
    <row r="1" spans="1:3" s="41" customFormat="1" ht="46.2" customHeight="1" thickBot="1">
      <c r="A1" s="128" t="s">
        <v>239</v>
      </c>
      <c r="B1" s="44" t="s">
        <v>0</v>
      </c>
      <c r="C1" s="45" t="s">
        <v>2</v>
      </c>
    </row>
    <row r="2" spans="1:3" ht="46.8" customHeight="1">
      <c r="A2" s="302" t="s">
        <v>341</v>
      </c>
      <c r="B2" s="2"/>
      <c r="C2" s="776"/>
    </row>
    <row r="3" spans="1:3" ht="166.8" customHeight="1">
      <c r="A3" s="469" t="s">
        <v>343</v>
      </c>
      <c r="B3" s="47"/>
      <c r="C3" s="777"/>
    </row>
    <row r="4" spans="1:3" ht="34.799999999999997" customHeight="1" thickBot="1">
      <c r="A4" s="119" t="s">
        <v>342</v>
      </c>
      <c r="B4" s="1"/>
      <c r="C4" s="1"/>
    </row>
    <row r="5" spans="1:3" ht="41.4" customHeight="1">
      <c r="A5" s="422" t="s">
        <v>344</v>
      </c>
      <c r="B5" s="2"/>
      <c r="C5" s="776"/>
    </row>
    <row r="6" spans="1:3" ht="195" customHeight="1">
      <c r="A6" s="383" t="s">
        <v>346</v>
      </c>
      <c r="B6" s="47"/>
      <c r="C6" s="777"/>
    </row>
    <row r="7" spans="1:3" ht="33.6" customHeight="1">
      <c r="A7" s="297" t="s">
        <v>345</v>
      </c>
      <c r="B7" s="1"/>
      <c r="C7" s="1"/>
    </row>
    <row r="8" spans="1:3" ht="43.2" customHeight="1">
      <c r="A8" s="445" t="s">
        <v>347</v>
      </c>
      <c r="B8" s="155"/>
      <c r="C8" s="776"/>
    </row>
    <row r="9" spans="1:3" ht="373.8" customHeight="1" thickBot="1">
      <c r="A9" s="398" t="s">
        <v>348</v>
      </c>
      <c r="B9" s="156"/>
      <c r="C9" s="777"/>
    </row>
    <row r="10" spans="1:3" ht="36" customHeight="1">
      <c r="A10" s="345" t="s">
        <v>349</v>
      </c>
      <c r="B10" s="1"/>
      <c r="C10" s="1"/>
    </row>
    <row r="11" spans="1:3" s="347" customFormat="1" ht="42.6" customHeight="1">
      <c r="A11" s="472" t="s">
        <v>350</v>
      </c>
      <c r="B11" s="346"/>
      <c r="C11" s="346"/>
    </row>
    <row r="12" spans="1:3" ht="105.6" customHeight="1" thickBot="1">
      <c r="A12" s="384" t="s">
        <v>351</v>
      </c>
      <c r="B12" s="348"/>
      <c r="C12" s="348"/>
    </row>
    <row r="13" spans="1:3" s="350" customFormat="1" ht="34.200000000000003" customHeight="1">
      <c r="A13" s="349" t="s">
        <v>352</v>
      </c>
    </row>
    <row r="14" spans="1:3" s="347" customFormat="1" ht="42.6" customHeight="1">
      <c r="A14" s="472" t="s">
        <v>448</v>
      </c>
      <c r="B14" s="346"/>
      <c r="C14" s="346"/>
    </row>
    <row r="15" spans="1:3" ht="205.8" customHeight="1" thickBot="1">
      <c r="A15" s="384" t="s">
        <v>449</v>
      </c>
      <c r="B15" s="348"/>
      <c r="C15" s="348"/>
    </row>
    <row r="16" spans="1:3" s="350" customFormat="1" ht="34.200000000000003" customHeight="1">
      <c r="A16" s="349" t="s">
        <v>450</v>
      </c>
    </row>
    <row r="17" spans="1:3" ht="29.4" customHeight="1">
      <c r="A17" s="514"/>
      <c r="B17" s="1"/>
      <c r="C17" s="1"/>
    </row>
    <row r="18" spans="1:3" ht="29.4" customHeight="1">
      <c r="A18" s="385"/>
      <c r="B18" s="1"/>
      <c r="C18" s="1"/>
    </row>
    <row r="19" spans="1:3" ht="39" customHeight="1">
      <c r="A19" s="1" t="s">
        <v>155</v>
      </c>
      <c r="B19" s="1"/>
      <c r="C19" s="1"/>
    </row>
    <row r="20" spans="1:3" ht="32.25" customHeight="1">
      <c r="A20" s="1" t="s">
        <v>156</v>
      </c>
      <c r="B20" s="1"/>
      <c r="C20" s="1"/>
    </row>
    <row r="21" spans="1:3" ht="36.75" customHeight="1"/>
    <row r="22" spans="1:3" ht="33" customHeight="1"/>
    <row r="23" spans="1:3" ht="36.75" customHeight="1"/>
    <row r="24" spans="1:3" ht="36.75" customHeight="1"/>
    <row r="25" spans="1:3" ht="25.5" customHeight="1"/>
    <row r="26" spans="1:3" ht="32.25" customHeight="1"/>
    <row r="27" spans="1:3" ht="30.75" customHeight="1"/>
    <row r="28" spans="1:3" ht="42.75" customHeight="1"/>
    <row r="29" spans="1:3" ht="43.5" customHeight="1"/>
    <row r="30" spans="1:3" ht="27.75" customHeight="1"/>
    <row r="31" spans="1:3" ht="30.75" customHeight="1"/>
    <row r="32" spans="1:3" ht="29.25" customHeight="1"/>
    <row r="33" ht="27" customHeight="1"/>
    <row r="34" ht="27" customHeight="1"/>
    <row r="35" ht="27" customHeight="1"/>
    <row r="36" ht="27" customHeight="1"/>
    <row r="37" ht="27" customHeight="1"/>
    <row r="38" ht="27" customHeight="1"/>
    <row r="39" ht="27" customHeight="1"/>
    <row r="40" ht="27" customHeight="1"/>
    <row r="41" ht="27" customHeight="1"/>
  </sheetData>
  <mergeCells count="3">
    <mergeCell ref="C2:C3"/>
    <mergeCell ref="C5:C6"/>
    <mergeCell ref="C8:C9"/>
  </mergeCells>
  <phoneticPr fontId="16"/>
  <hyperlinks>
    <hyperlink ref="A4" r:id="rId1" xr:uid="{8299EE88-43C3-4E05-8818-6248F90A1A60}"/>
    <hyperlink ref="A7" r:id="rId2" xr:uid="{CD57FD05-2844-4FE2-811A-6B00C464A74E}"/>
    <hyperlink ref="A10" r:id="rId3" xr:uid="{B4BC98D7-1B21-4225-B3D4-411B22E7E3F2}"/>
    <hyperlink ref="A13" r:id="rId4" xr:uid="{DBB2C436-5BD6-4549-A21C-BD37E1BE9EC3}"/>
    <hyperlink ref="A16" r:id="rId5" xr:uid="{042E02AA-1444-4B09-A790-E09EA48CDAA7}"/>
  </hyperlinks>
  <pageMargins left="0" right="0" top="0.19685039370078741" bottom="0.39370078740157483" header="0" footer="0.19685039370078741"/>
  <pageSetup paperSize="9" scale="62" orientation="portrait" r:id="rId6"/>
  <headerFooter alignWithMargins="0"/>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177C5-1616-4CA5-A211-6B1BE283E847}">
  <sheetPr codeName="Sheet2"/>
  <dimension ref="A1:AA39"/>
  <sheetViews>
    <sheetView view="pageBreakPreview" topLeftCell="B7" zoomScale="92" zoomScaleNormal="100" zoomScaleSheetLayoutView="92" workbookViewId="0">
      <selection activeCell="AC8" sqref="AC8"/>
    </sheetView>
  </sheetViews>
  <sheetFormatPr defaultRowHeight="13.2"/>
  <cols>
    <col min="1" max="1" width="8.88671875" hidden="1" customWidth="1"/>
    <col min="6" max="6" width="4.88671875" customWidth="1"/>
    <col min="8" max="8" width="1.77734375" customWidth="1"/>
    <col min="9" max="9" width="8.88671875" hidden="1" customWidth="1"/>
    <col min="11" max="11" width="11.6640625" customWidth="1"/>
    <col min="17" max="17" width="6.109375" customWidth="1"/>
    <col min="27" max="27" width="4.109375" customWidth="1"/>
  </cols>
  <sheetData>
    <row r="1" spans="1:27" ht="55.2" customHeight="1">
      <c r="B1" s="427"/>
      <c r="C1" s="427"/>
      <c r="D1" s="427"/>
      <c r="E1" s="427"/>
      <c r="F1" s="427"/>
      <c r="G1" s="427"/>
      <c r="H1" s="427"/>
      <c r="I1" s="427"/>
      <c r="J1" s="427"/>
      <c r="K1" s="427"/>
      <c r="L1" s="427"/>
      <c r="M1" s="427"/>
      <c r="N1" s="427"/>
      <c r="O1" s="427"/>
      <c r="P1" s="427"/>
      <c r="Q1" s="427"/>
      <c r="R1" s="427"/>
      <c r="S1" s="427"/>
      <c r="T1" s="427"/>
      <c r="U1" s="427"/>
      <c r="V1" s="427"/>
      <c r="W1" s="427"/>
      <c r="X1" s="427"/>
      <c r="Y1" s="427"/>
      <c r="Z1" s="427"/>
      <c r="AA1" s="427"/>
    </row>
    <row r="2" spans="1:27">
      <c r="B2" s="427"/>
      <c r="C2" s="427"/>
      <c r="D2" s="427"/>
      <c r="E2" s="427"/>
      <c r="F2" s="427"/>
      <c r="G2" s="427"/>
      <c r="H2" s="427"/>
      <c r="I2" s="427"/>
      <c r="J2" s="427"/>
      <c r="K2" s="427"/>
      <c r="L2" s="427"/>
      <c r="M2" s="427"/>
      <c r="N2" s="427"/>
      <c r="O2" s="427"/>
      <c r="P2" s="427"/>
      <c r="Q2" s="427"/>
      <c r="R2" s="427"/>
      <c r="S2" s="427"/>
      <c r="T2" s="427"/>
      <c r="U2" s="427"/>
      <c r="V2" s="427"/>
      <c r="W2" s="427"/>
      <c r="X2" s="427"/>
      <c r="Y2" s="427"/>
      <c r="Z2" s="427"/>
      <c r="AA2" s="427"/>
    </row>
    <row r="3" spans="1:27">
      <c r="B3" s="427"/>
      <c r="C3" s="427"/>
      <c r="D3" s="427"/>
      <c r="E3" s="427"/>
      <c r="F3" s="427"/>
      <c r="G3" s="427"/>
      <c r="H3" s="427"/>
      <c r="I3" s="427"/>
      <c r="J3" s="427"/>
      <c r="K3" s="427"/>
      <c r="L3" s="427"/>
      <c r="M3" s="427"/>
      <c r="N3" s="427"/>
      <c r="O3" s="427"/>
      <c r="P3" s="427"/>
      <c r="Q3" s="427"/>
      <c r="R3" s="427"/>
      <c r="S3" s="427"/>
      <c r="T3" s="427"/>
      <c r="U3" s="427"/>
      <c r="V3" s="427"/>
      <c r="W3" s="427"/>
      <c r="X3" s="427"/>
      <c r="Y3" s="427"/>
      <c r="Z3" s="427"/>
      <c r="AA3" s="427"/>
    </row>
    <row r="4" spans="1:27">
      <c r="B4" s="427"/>
      <c r="C4" s="427"/>
      <c r="D4" s="427"/>
      <c r="E4" s="427"/>
      <c r="F4" s="427"/>
      <c r="G4" s="427"/>
      <c r="H4" s="427"/>
      <c r="I4" s="427"/>
      <c r="J4" s="427"/>
      <c r="K4" s="427"/>
      <c r="L4" s="427"/>
      <c r="M4" s="427"/>
      <c r="N4" s="427"/>
      <c r="O4" s="427"/>
      <c r="P4" s="427"/>
      <c r="Q4" s="427"/>
      <c r="R4" s="427"/>
      <c r="S4" s="427"/>
      <c r="T4" s="427"/>
      <c r="U4" s="427"/>
      <c r="V4" s="427"/>
      <c r="W4" s="427"/>
      <c r="X4" s="427"/>
      <c r="Y4" s="427"/>
      <c r="Z4" s="427"/>
      <c r="AA4" s="427"/>
    </row>
    <row r="5" spans="1:27" ht="24.6" customHeight="1">
      <c r="A5" s="428"/>
      <c r="B5" s="428"/>
      <c r="C5" s="428"/>
      <c r="D5" s="428"/>
      <c r="E5" s="428"/>
      <c r="F5" s="428"/>
      <c r="G5" s="429"/>
      <c r="H5" s="427"/>
      <c r="I5" s="427"/>
      <c r="J5" s="427"/>
      <c r="K5" s="427"/>
      <c r="L5" s="482"/>
      <c r="M5" s="482"/>
      <c r="N5" s="482"/>
      <c r="O5" s="482"/>
      <c r="P5" s="482"/>
      <c r="Q5" s="482"/>
      <c r="R5" s="482"/>
      <c r="S5" s="427"/>
      <c r="T5" s="427"/>
      <c r="U5" s="427"/>
      <c r="V5" s="427"/>
      <c r="W5" s="427"/>
      <c r="X5" s="427"/>
      <c r="Y5" s="427"/>
      <c r="Z5" s="427"/>
      <c r="AA5" s="427"/>
    </row>
    <row r="6" spans="1:27" ht="24.6" customHeight="1">
      <c r="A6" s="430"/>
      <c r="B6" s="430"/>
      <c r="C6" s="430"/>
      <c r="D6" s="431"/>
      <c r="E6" s="431"/>
      <c r="F6" s="431"/>
      <c r="G6" s="431"/>
      <c r="H6" s="427"/>
      <c r="I6" s="427"/>
      <c r="J6" s="427"/>
      <c r="K6" s="427"/>
      <c r="L6" s="482"/>
      <c r="M6" s="482"/>
      <c r="N6" s="482"/>
      <c r="O6" s="482"/>
      <c r="P6" s="482"/>
      <c r="Q6" s="482"/>
      <c r="R6" s="482"/>
      <c r="S6" s="427"/>
      <c r="T6" s="427"/>
      <c r="U6" s="427"/>
      <c r="V6" s="427"/>
      <c r="W6" s="427"/>
      <c r="X6" s="427"/>
      <c r="Y6" s="427"/>
      <c r="Z6" s="427"/>
      <c r="AA6" s="427"/>
    </row>
    <row r="7" spans="1:27" ht="7.2" customHeight="1">
      <c r="A7" s="432"/>
      <c r="B7" s="432"/>
      <c r="C7" s="432"/>
      <c r="D7" s="432"/>
      <c r="E7" s="432"/>
      <c r="F7" s="432"/>
      <c r="G7" s="432"/>
      <c r="H7" s="427"/>
      <c r="I7" s="427"/>
      <c r="J7" s="427"/>
      <c r="K7" s="427"/>
      <c r="L7" s="427"/>
      <c r="M7" s="427"/>
      <c r="N7" s="427"/>
      <c r="O7" s="427"/>
      <c r="P7" s="427"/>
      <c r="Q7" s="427"/>
      <c r="R7" s="427"/>
      <c r="S7" s="427"/>
      <c r="T7" s="427"/>
      <c r="U7" s="427"/>
      <c r="V7" s="427"/>
      <c r="W7" s="427"/>
      <c r="X7" s="427"/>
      <c r="Y7" s="427"/>
      <c r="Z7" s="427"/>
      <c r="AA7" s="427"/>
    </row>
    <row r="8" spans="1:27" ht="24.6" customHeight="1">
      <c r="A8" s="433"/>
      <c r="B8" s="433"/>
      <c r="C8" s="433"/>
      <c r="D8" s="433"/>
      <c r="E8" s="433"/>
      <c r="F8" s="433"/>
      <c r="G8" s="433"/>
      <c r="H8" s="427"/>
      <c r="I8" s="427"/>
      <c r="J8" s="427"/>
      <c r="K8" s="427"/>
      <c r="L8" s="427"/>
      <c r="M8" s="427"/>
      <c r="N8" s="427"/>
      <c r="O8" s="427"/>
      <c r="P8" s="427"/>
      <c r="Q8" s="427"/>
      <c r="R8" s="427"/>
      <c r="S8" s="427"/>
      <c r="T8" s="427"/>
      <c r="U8" s="427"/>
      <c r="V8" s="427"/>
      <c r="W8" s="427"/>
      <c r="X8" s="427"/>
      <c r="Y8" s="427"/>
      <c r="Z8" s="427"/>
      <c r="AA8" s="427"/>
    </row>
    <row r="9" spans="1:27" ht="13.2" customHeight="1">
      <c r="A9" s="432"/>
      <c r="B9" s="432"/>
      <c r="C9" s="432"/>
      <c r="D9" s="432"/>
      <c r="E9" s="432"/>
      <c r="F9" s="432"/>
      <c r="G9" s="432"/>
      <c r="H9" s="427"/>
      <c r="I9" s="427"/>
      <c r="J9" s="427"/>
      <c r="K9" s="427"/>
      <c r="L9" s="427"/>
      <c r="M9" s="427"/>
      <c r="N9" s="427"/>
      <c r="O9" s="427"/>
      <c r="P9" s="427"/>
      <c r="Q9" s="427"/>
      <c r="R9" s="427"/>
      <c r="S9" s="427"/>
      <c r="T9" s="427"/>
      <c r="U9" s="427"/>
      <c r="V9" s="427"/>
      <c r="W9" s="427"/>
      <c r="X9" s="427"/>
      <c r="Y9" s="427"/>
      <c r="Z9" s="427"/>
      <c r="AA9" s="427"/>
    </row>
    <row r="10" spans="1:27" ht="13.2" customHeight="1">
      <c r="A10" s="432"/>
      <c r="B10" s="432"/>
      <c r="C10" s="432"/>
      <c r="D10" s="432"/>
      <c r="E10" s="432"/>
      <c r="F10" s="432"/>
      <c r="G10" s="432"/>
      <c r="H10" s="427"/>
      <c r="I10" s="427"/>
      <c r="J10" s="427"/>
      <c r="K10" s="427"/>
      <c r="L10" s="427"/>
      <c r="M10" s="427"/>
      <c r="N10" s="427"/>
      <c r="O10" s="427"/>
      <c r="P10" s="427"/>
      <c r="Q10" s="427"/>
      <c r="R10" s="427"/>
      <c r="S10" s="427"/>
      <c r="T10" s="427"/>
      <c r="U10" s="427"/>
      <c r="V10" s="427"/>
      <c r="W10" s="427"/>
      <c r="X10" s="427"/>
      <c r="Y10" s="427"/>
      <c r="Z10" s="427"/>
      <c r="AA10" s="427"/>
    </row>
    <row r="11" spans="1:27" ht="13.2" customHeight="1">
      <c r="A11" s="432"/>
      <c r="B11" s="432"/>
      <c r="C11" s="432"/>
      <c r="D11" s="432"/>
      <c r="E11" s="432"/>
      <c r="F11" s="432"/>
      <c r="G11" s="432"/>
      <c r="H11" s="432"/>
      <c r="I11" s="432"/>
      <c r="J11" s="432"/>
      <c r="K11" s="432"/>
      <c r="L11" s="432"/>
      <c r="M11" s="427"/>
      <c r="N11" s="427"/>
      <c r="O11" s="427"/>
      <c r="P11" s="427"/>
      <c r="Q11" s="427"/>
      <c r="R11" s="427"/>
      <c r="S11" s="427"/>
      <c r="T11" s="427"/>
      <c r="U11" s="427"/>
      <c r="V11" s="427"/>
      <c r="W11" s="427"/>
      <c r="X11" s="427"/>
      <c r="Y11" s="427"/>
      <c r="Z11" s="427"/>
      <c r="AA11" s="427"/>
    </row>
    <row r="12" spans="1:27" ht="13.2" customHeight="1">
      <c r="A12" s="432"/>
      <c r="B12" s="432"/>
      <c r="C12" s="432"/>
      <c r="D12" s="432"/>
      <c r="E12" s="432"/>
      <c r="F12" s="432"/>
      <c r="G12" s="432"/>
      <c r="H12" s="432"/>
      <c r="I12" s="432"/>
      <c r="J12" s="432"/>
      <c r="K12" s="432"/>
      <c r="L12" s="432"/>
      <c r="M12" s="427"/>
      <c r="N12" s="427"/>
      <c r="O12" s="427"/>
      <c r="P12" s="427"/>
      <c r="Q12" s="427"/>
      <c r="R12" s="427"/>
      <c r="S12" s="427"/>
      <c r="T12" s="427"/>
      <c r="U12" s="427"/>
      <c r="V12" s="427"/>
      <c r="W12" s="427"/>
      <c r="X12" s="427"/>
      <c r="Y12" s="427"/>
      <c r="Z12" s="427"/>
      <c r="AA12" s="427"/>
    </row>
    <row r="13" spans="1:27">
      <c r="A13" s="427"/>
      <c r="B13" s="427"/>
      <c r="C13" s="427"/>
      <c r="D13" s="427"/>
      <c r="E13" s="427"/>
      <c r="F13" s="427"/>
      <c r="G13" s="427"/>
      <c r="H13" s="427"/>
      <c r="I13" s="427"/>
      <c r="J13" s="427"/>
      <c r="K13" s="427"/>
      <c r="L13" s="427"/>
      <c r="M13" s="427"/>
      <c r="N13" s="427"/>
      <c r="O13" s="427"/>
      <c r="P13" s="427"/>
      <c r="Q13" s="427"/>
      <c r="R13" s="427"/>
      <c r="S13" s="427"/>
      <c r="T13" s="427"/>
      <c r="U13" s="427"/>
      <c r="V13" s="427"/>
      <c r="W13" s="427"/>
      <c r="X13" s="427"/>
      <c r="Y13" s="427"/>
      <c r="Z13" s="427"/>
      <c r="AA13" s="427"/>
    </row>
    <row r="14" spans="1:27" ht="21" customHeight="1">
      <c r="A14" s="427"/>
      <c r="B14" s="427"/>
      <c r="C14" s="427"/>
      <c r="D14" s="427"/>
      <c r="E14" s="427"/>
      <c r="F14" s="427"/>
      <c r="G14" s="427"/>
      <c r="H14" s="427"/>
      <c r="I14" s="427"/>
      <c r="J14" s="427"/>
      <c r="K14" s="427"/>
      <c r="L14" s="427"/>
      <c r="M14" s="427"/>
      <c r="N14" s="427"/>
      <c r="O14" s="427"/>
      <c r="P14" s="427"/>
      <c r="Q14" s="427"/>
      <c r="R14" s="427"/>
      <c r="S14" s="427"/>
      <c r="T14" s="427"/>
      <c r="U14" s="427"/>
      <c r="V14" s="427"/>
      <c r="W14" s="427"/>
      <c r="X14" s="427"/>
      <c r="Y14" s="427"/>
      <c r="Z14" s="427"/>
      <c r="AA14" s="427"/>
    </row>
    <row r="15" spans="1:27" ht="13.2" customHeight="1">
      <c r="A15" s="427"/>
      <c r="B15" s="427"/>
      <c r="C15" s="427"/>
      <c r="D15" s="427"/>
      <c r="E15" s="427"/>
      <c r="F15" s="427"/>
      <c r="G15" s="427"/>
      <c r="H15" s="427"/>
      <c r="I15" s="427"/>
      <c r="J15" s="427"/>
      <c r="K15" s="427"/>
      <c r="L15" s="427"/>
      <c r="M15" s="427"/>
      <c r="N15" s="427"/>
      <c r="O15" s="427"/>
      <c r="P15" s="427"/>
      <c r="Q15" s="427"/>
      <c r="R15" s="427"/>
      <c r="S15" s="427"/>
      <c r="T15" s="427"/>
      <c r="U15" s="427"/>
      <c r="V15" s="427"/>
      <c r="W15" s="427"/>
      <c r="X15" s="427"/>
      <c r="Y15" s="427"/>
      <c r="Z15" s="427"/>
      <c r="AA15" s="427"/>
    </row>
    <row r="16" spans="1:27" ht="13.2" customHeight="1">
      <c r="A16" s="427"/>
      <c r="B16" s="427"/>
      <c r="C16" s="427"/>
      <c r="D16" s="427"/>
      <c r="E16" s="427"/>
      <c r="F16" s="427"/>
      <c r="G16" s="427"/>
      <c r="H16" s="427"/>
      <c r="I16" s="427"/>
      <c r="J16" s="427"/>
      <c r="K16" s="427"/>
      <c r="L16" s="427"/>
      <c r="M16" s="427"/>
      <c r="N16" s="427"/>
      <c r="O16" s="427"/>
      <c r="P16" s="427"/>
      <c r="Q16" s="427"/>
      <c r="R16" s="427"/>
      <c r="S16" s="427"/>
      <c r="T16" s="427"/>
      <c r="U16" s="427"/>
      <c r="V16" s="427"/>
      <c r="W16" s="427"/>
      <c r="X16" s="427"/>
      <c r="Y16" s="427"/>
      <c r="Z16" s="427"/>
      <c r="AA16" s="427"/>
    </row>
    <row r="17" spans="1:27">
      <c r="A17" s="427"/>
      <c r="B17" s="427"/>
      <c r="C17" s="427"/>
      <c r="D17" s="427"/>
      <c r="E17" s="427"/>
      <c r="F17" s="427"/>
      <c r="G17" s="427"/>
      <c r="H17" s="427"/>
      <c r="I17" s="427"/>
      <c r="J17" s="427"/>
      <c r="K17" s="427"/>
      <c r="L17" s="427"/>
      <c r="M17" s="427"/>
      <c r="N17" s="427"/>
      <c r="O17" s="427"/>
      <c r="P17" s="427"/>
      <c r="Q17" s="427"/>
      <c r="R17" s="427"/>
      <c r="S17" s="427"/>
      <c r="T17" s="427"/>
      <c r="U17" s="427"/>
      <c r="V17" s="427"/>
      <c r="W17" s="427"/>
      <c r="X17" s="427"/>
      <c r="Y17" s="427"/>
      <c r="Z17" s="427"/>
      <c r="AA17" s="427"/>
    </row>
    <row r="18" spans="1:27">
      <c r="A18" s="427"/>
      <c r="B18" s="427"/>
      <c r="C18" s="427"/>
      <c r="D18" s="427"/>
      <c r="E18" s="427"/>
      <c r="F18" s="427"/>
      <c r="G18" s="427"/>
      <c r="H18" s="427"/>
      <c r="I18" s="427"/>
      <c r="J18" s="427"/>
      <c r="K18" s="427"/>
      <c r="L18" s="427"/>
      <c r="M18" s="427"/>
      <c r="N18" s="427"/>
      <c r="O18" s="427"/>
      <c r="P18" s="427"/>
      <c r="Q18" s="427"/>
      <c r="R18" s="427"/>
      <c r="S18" s="427"/>
      <c r="T18" s="427"/>
      <c r="U18" s="427"/>
      <c r="V18" s="427"/>
      <c r="W18" s="481"/>
      <c r="X18" s="427"/>
      <c r="Y18" s="427"/>
      <c r="Z18" s="427"/>
      <c r="AA18" s="427"/>
    </row>
    <row r="19" spans="1:27">
      <c r="A19" s="427"/>
      <c r="B19" s="427"/>
      <c r="C19" s="427"/>
      <c r="D19" s="427"/>
      <c r="E19" s="427"/>
      <c r="F19" s="427"/>
      <c r="G19" s="427"/>
      <c r="H19" s="427"/>
      <c r="I19" s="427"/>
      <c r="J19" s="427"/>
      <c r="K19" s="427"/>
      <c r="L19" s="427"/>
      <c r="M19" s="427"/>
      <c r="N19" s="427"/>
      <c r="O19" s="427"/>
      <c r="P19" s="427"/>
      <c r="Q19" s="427"/>
      <c r="R19" s="427"/>
      <c r="S19" s="427"/>
      <c r="T19" s="427"/>
      <c r="U19" s="427"/>
      <c r="V19" s="427"/>
      <c r="W19" s="427"/>
      <c r="X19" s="427"/>
      <c r="Y19" s="427"/>
      <c r="Z19" s="427"/>
      <c r="AA19" s="427"/>
    </row>
    <row r="20" spans="1:27">
      <c r="A20" s="427"/>
      <c r="B20" s="427"/>
      <c r="C20" s="427"/>
      <c r="D20" s="427"/>
      <c r="E20" s="427"/>
      <c r="F20" s="427"/>
      <c r="G20" s="427"/>
      <c r="H20" s="427"/>
      <c r="I20" s="427"/>
      <c r="J20" s="427"/>
      <c r="K20" s="427"/>
      <c r="L20" s="427"/>
      <c r="M20" s="427"/>
      <c r="N20" s="427"/>
      <c r="O20" s="427"/>
      <c r="P20" s="427"/>
      <c r="Q20" s="427"/>
      <c r="R20" s="427"/>
      <c r="S20" s="427"/>
      <c r="T20" s="427"/>
      <c r="U20" s="427"/>
      <c r="V20" s="427"/>
      <c r="W20" s="427"/>
      <c r="X20" s="427"/>
      <c r="Y20" s="427"/>
      <c r="Z20" s="427"/>
      <c r="AA20" s="427"/>
    </row>
    <row r="21" spans="1:27">
      <c r="A21" s="427"/>
      <c r="B21" s="427"/>
      <c r="C21" s="427"/>
      <c r="D21" s="427"/>
      <c r="E21" s="427"/>
      <c r="F21" s="427"/>
      <c r="G21" s="427"/>
      <c r="H21" s="427"/>
      <c r="I21" s="427"/>
      <c r="J21" s="427"/>
      <c r="K21" s="427"/>
      <c r="L21" s="427"/>
      <c r="M21" s="427"/>
      <c r="N21" s="427"/>
      <c r="O21" s="427"/>
      <c r="P21" s="427"/>
      <c r="Q21" s="427"/>
      <c r="R21" s="427"/>
      <c r="S21" s="427"/>
      <c r="T21" s="427"/>
      <c r="U21" s="427"/>
      <c r="V21" s="427"/>
      <c r="W21" s="427"/>
      <c r="X21" s="427"/>
      <c r="Y21" s="427"/>
      <c r="Z21" s="427"/>
      <c r="AA21" s="427"/>
    </row>
    <row r="22" spans="1:27">
      <c r="A22" s="427"/>
      <c r="B22" s="427"/>
      <c r="C22" s="427"/>
      <c r="D22" s="427"/>
      <c r="E22" s="427"/>
      <c r="F22" s="427"/>
      <c r="G22" s="427"/>
      <c r="H22" s="427"/>
      <c r="I22" s="427"/>
      <c r="J22" s="427"/>
      <c r="K22" s="427"/>
      <c r="L22" s="427"/>
      <c r="M22" s="427"/>
      <c r="N22" s="427"/>
      <c r="O22" s="427"/>
      <c r="P22" s="427"/>
      <c r="Q22" s="427"/>
      <c r="R22" s="427"/>
      <c r="S22" s="427"/>
      <c r="T22" s="427"/>
      <c r="U22" s="427"/>
      <c r="V22" s="427"/>
      <c r="W22" s="427"/>
      <c r="X22" s="427"/>
      <c r="Y22" s="427"/>
      <c r="Z22" s="427"/>
      <c r="AA22" s="427"/>
    </row>
    <row r="23" spans="1:27">
      <c r="A23" s="427"/>
      <c r="B23" s="427"/>
      <c r="C23" s="427"/>
      <c r="D23" s="427"/>
      <c r="E23" s="427"/>
      <c r="F23" s="427"/>
      <c r="G23" s="427"/>
      <c r="H23" s="427"/>
      <c r="I23" s="427"/>
      <c r="J23" s="427"/>
      <c r="K23" s="427"/>
      <c r="L23" s="427"/>
      <c r="M23" s="427"/>
      <c r="N23" s="427"/>
      <c r="O23" s="427"/>
      <c r="P23" s="427"/>
      <c r="Q23" s="427"/>
      <c r="R23" s="427"/>
      <c r="S23" s="427"/>
      <c r="T23" s="427"/>
      <c r="U23" s="427"/>
      <c r="V23" s="427"/>
      <c r="W23" s="427"/>
      <c r="X23" s="427"/>
      <c r="Y23" s="427"/>
      <c r="Z23" s="427"/>
      <c r="AA23" s="427"/>
    </row>
    <row r="24" spans="1:27">
      <c r="A24" s="427"/>
      <c r="B24" s="427"/>
      <c r="C24" s="427"/>
      <c r="D24" s="427"/>
      <c r="E24" s="427"/>
      <c r="F24" s="427"/>
      <c r="G24" s="427"/>
      <c r="H24" s="427"/>
      <c r="I24" s="427"/>
      <c r="J24" s="427"/>
      <c r="K24" s="427"/>
      <c r="L24" s="427"/>
      <c r="M24" s="427"/>
      <c r="N24" s="427"/>
      <c r="O24" s="427"/>
      <c r="P24" s="427"/>
      <c r="Q24" s="427"/>
      <c r="R24" s="427"/>
      <c r="S24" s="427"/>
      <c r="T24" s="427"/>
      <c r="U24" s="427"/>
      <c r="V24" s="427"/>
      <c r="W24" s="427"/>
      <c r="X24" s="427"/>
      <c r="Y24" s="427"/>
      <c r="Z24" s="427"/>
      <c r="AA24" s="427"/>
    </row>
    <row r="25" spans="1:27">
      <c r="A25" s="427"/>
      <c r="B25" s="427"/>
      <c r="C25" s="427"/>
      <c r="D25" s="427"/>
      <c r="E25" s="427"/>
      <c r="F25" s="427"/>
      <c r="G25" s="427"/>
      <c r="H25" s="427"/>
      <c r="I25" s="427"/>
      <c r="J25" s="427"/>
      <c r="K25" s="427"/>
      <c r="L25" s="427"/>
      <c r="M25" s="427"/>
      <c r="N25" s="427"/>
      <c r="O25" s="427"/>
      <c r="P25" s="427"/>
      <c r="Q25" s="427"/>
      <c r="R25" s="427"/>
      <c r="S25" s="427"/>
      <c r="T25" s="427"/>
      <c r="U25" s="427"/>
      <c r="V25" s="427"/>
      <c r="W25" s="427"/>
      <c r="X25" s="427"/>
      <c r="Y25" s="427"/>
      <c r="Z25" s="427"/>
      <c r="AA25" s="427"/>
    </row>
    <row r="26" spans="1:27">
      <c r="A26" s="427"/>
      <c r="B26" s="427"/>
      <c r="C26" s="427"/>
      <c r="D26" s="427"/>
      <c r="E26" s="427"/>
      <c r="F26" s="427"/>
      <c r="G26" s="427"/>
      <c r="H26" s="427"/>
      <c r="I26" s="427"/>
      <c r="J26" s="427"/>
      <c r="K26" s="427"/>
      <c r="L26" s="427"/>
      <c r="M26" s="427"/>
      <c r="N26" s="427"/>
      <c r="O26" s="427"/>
      <c r="P26" s="427"/>
      <c r="Q26" s="427"/>
      <c r="R26" s="427"/>
      <c r="S26" s="427"/>
      <c r="T26" s="427"/>
      <c r="U26" s="427"/>
      <c r="V26" s="427"/>
      <c r="W26" s="427"/>
      <c r="X26" s="427"/>
      <c r="Y26" s="427"/>
      <c r="Z26" s="427"/>
      <c r="AA26" s="427"/>
    </row>
    <row r="27" spans="1:27">
      <c r="A27" s="427"/>
      <c r="B27" s="427"/>
      <c r="C27" s="427"/>
      <c r="D27" s="427"/>
      <c r="E27" s="427"/>
      <c r="F27" s="427"/>
      <c r="G27" s="427"/>
      <c r="H27" s="427"/>
      <c r="I27" s="427"/>
      <c r="J27" s="427"/>
      <c r="K27" s="427"/>
      <c r="L27" s="427"/>
      <c r="M27" s="427"/>
      <c r="N27" s="427"/>
      <c r="O27" s="427"/>
      <c r="P27" s="427"/>
      <c r="Q27" s="427"/>
      <c r="R27" s="427"/>
      <c r="S27" s="427"/>
      <c r="T27" s="427"/>
      <c r="U27" s="427"/>
      <c r="V27" s="427"/>
      <c r="W27" s="427"/>
      <c r="X27" s="427"/>
      <c r="Y27" s="427"/>
      <c r="Z27" s="427"/>
      <c r="AA27" s="427"/>
    </row>
    <row r="28" spans="1:27">
      <c r="A28" s="427"/>
      <c r="B28" s="427"/>
      <c r="C28" s="427"/>
      <c r="D28" s="427"/>
      <c r="E28" s="427"/>
      <c r="F28" s="427"/>
      <c r="G28" s="427"/>
      <c r="H28" s="427"/>
      <c r="I28" s="427"/>
      <c r="J28" s="427"/>
      <c r="K28" s="427"/>
      <c r="L28" s="427"/>
      <c r="M28" s="427"/>
      <c r="N28" s="427"/>
      <c r="O28" s="427"/>
      <c r="P28" s="427"/>
      <c r="Q28" s="427"/>
      <c r="R28" s="427"/>
      <c r="S28" s="427"/>
      <c r="T28" s="427"/>
      <c r="U28" s="427"/>
      <c r="V28" s="427"/>
      <c r="W28" s="427"/>
      <c r="X28" s="427"/>
      <c r="Y28" s="427"/>
      <c r="Z28" s="427"/>
      <c r="AA28" s="427"/>
    </row>
    <row r="29" spans="1:27">
      <c r="A29" s="427"/>
      <c r="B29" s="427"/>
      <c r="C29" s="427"/>
      <c r="D29" s="427"/>
      <c r="E29" s="427"/>
      <c r="F29" s="427"/>
      <c r="G29" s="427"/>
      <c r="H29" s="427"/>
      <c r="I29" s="427"/>
      <c r="J29" s="427"/>
      <c r="K29" s="427"/>
      <c r="L29" s="427"/>
      <c r="M29" s="427"/>
      <c r="N29" s="427"/>
      <c r="O29" s="427"/>
      <c r="P29" s="427"/>
      <c r="Q29" s="427"/>
      <c r="R29" s="427"/>
      <c r="S29" s="427"/>
      <c r="T29" s="427"/>
      <c r="U29" s="427"/>
      <c r="V29" s="427"/>
      <c r="W29" s="427"/>
      <c r="X29" s="427"/>
      <c r="Y29" s="427"/>
      <c r="Z29" s="427"/>
      <c r="AA29" s="427"/>
    </row>
    <row r="30" spans="1:27">
      <c r="A30" s="427"/>
      <c r="B30" s="427"/>
      <c r="C30" s="427"/>
      <c r="D30" s="427"/>
      <c r="E30" s="427"/>
      <c r="F30" s="427"/>
      <c r="G30" s="427"/>
      <c r="H30" s="427"/>
      <c r="I30" s="427"/>
      <c r="J30" s="427"/>
      <c r="K30" s="427"/>
      <c r="L30" s="427"/>
      <c r="M30" s="427"/>
      <c r="N30" s="427"/>
      <c r="O30" s="427"/>
      <c r="P30" s="427"/>
      <c r="Q30" s="427"/>
      <c r="R30" s="427"/>
      <c r="S30" s="427"/>
      <c r="T30" s="427"/>
      <c r="U30" s="427"/>
      <c r="V30" s="427"/>
      <c r="W30" s="427"/>
      <c r="X30" s="427"/>
      <c r="Y30" s="427"/>
      <c r="Z30" s="427"/>
      <c r="AA30" s="427"/>
    </row>
    <row r="31" spans="1:27" ht="14.4">
      <c r="A31" s="427"/>
      <c r="B31" s="427"/>
      <c r="C31" s="427"/>
      <c r="D31" s="427"/>
      <c r="E31" s="554"/>
      <c r="F31" s="554"/>
      <c r="G31" s="554"/>
      <c r="H31" s="554"/>
      <c r="I31" s="554"/>
      <c r="J31" s="554"/>
      <c r="K31" s="554"/>
      <c r="L31" s="427"/>
      <c r="M31" s="427"/>
      <c r="N31" s="427"/>
      <c r="O31" s="427"/>
      <c r="P31" s="427"/>
      <c r="Q31" s="427"/>
      <c r="R31" s="427"/>
      <c r="S31" s="554"/>
      <c r="T31" s="554"/>
      <c r="U31" s="554"/>
      <c r="V31" s="554"/>
      <c r="W31" s="427"/>
      <c r="X31" s="427"/>
      <c r="Y31" s="427"/>
      <c r="Z31" s="427"/>
      <c r="AA31" s="427"/>
    </row>
    <row r="32" spans="1:27">
      <c r="A32" s="427"/>
      <c r="B32" s="427"/>
      <c r="C32" s="427"/>
      <c r="D32" s="427"/>
      <c r="E32" s="427"/>
      <c r="F32" s="427"/>
      <c r="G32" s="427"/>
      <c r="H32" s="427"/>
      <c r="I32" s="427"/>
      <c r="J32" s="427"/>
      <c r="K32" s="427"/>
      <c r="L32" s="427"/>
      <c r="M32" s="427"/>
      <c r="N32" s="427"/>
      <c r="O32" s="427"/>
      <c r="P32" s="427"/>
      <c r="Q32" s="427"/>
      <c r="R32" s="427"/>
      <c r="S32" s="427"/>
      <c r="T32" s="427"/>
      <c r="U32" s="427"/>
      <c r="V32" s="427"/>
      <c r="W32" s="427"/>
      <c r="X32" s="427"/>
      <c r="Y32" s="427"/>
      <c r="Z32" s="427"/>
      <c r="AA32" s="427"/>
    </row>
    <row r="33" spans="1:27">
      <c r="A33" s="427"/>
      <c r="B33" s="427"/>
      <c r="C33" s="427"/>
      <c r="D33" s="427"/>
      <c r="E33" s="427"/>
      <c r="F33" s="427"/>
      <c r="G33" s="427"/>
      <c r="H33" s="427"/>
      <c r="I33" s="427"/>
      <c r="J33" s="427"/>
      <c r="K33" s="427"/>
      <c r="L33" s="427"/>
      <c r="M33" s="427"/>
      <c r="N33" s="427"/>
      <c r="O33" s="427"/>
      <c r="P33" s="427"/>
      <c r="Q33" s="427"/>
      <c r="R33" s="427"/>
      <c r="S33" s="427"/>
      <c r="T33" s="427"/>
      <c r="U33" s="427"/>
      <c r="V33" s="427"/>
      <c r="W33" s="427"/>
      <c r="X33" s="427"/>
      <c r="Y33" s="427"/>
      <c r="Z33" s="427"/>
      <c r="AA33" s="427"/>
    </row>
    <row r="34" spans="1:27">
      <c r="A34" s="427"/>
      <c r="B34" s="427"/>
      <c r="C34" s="427"/>
      <c r="D34" s="427"/>
      <c r="E34" s="427"/>
      <c r="F34" s="427"/>
      <c r="G34" s="427"/>
      <c r="H34" s="427"/>
      <c r="I34" s="427"/>
      <c r="J34" s="427"/>
      <c r="K34" s="427"/>
      <c r="L34" s="427"/>
      <c r="M34" s="427"/>
      <c r="N34" s="427"/>
      <c r="O34" s="427"/>
      <c r="P34" s="427"/>
      <c r="Q34" s="427"/>
      <c r="R34" s="427"/>
      <c r="S34" s="427"/>
      <c r="T34" s="427"/>
      <c r="U34" s="427"/>
      <c r="V34" s="427"/>
      <c r="W34" s="427"/>
      <c r="X34" s="427"/>
      <c r="Y34" s="427"/>
      <c r="Z34" s="427"/>
      <c r="AA34" s="427"/>
    </row>
    <row r="35" spans="1:27">
      <c r="A35" s="427"/>
      <c r="B35" s="427"/>
      <c r="C35" s="427"/>
      <c r="D35" s="427"/>
      <c r="E35" s="427"/>
      <c r="F35" s="427"/>
      <c r="G35" s="427"/>
      <c r="H35" s="427"/>
      <c r="I35" s="427"/>
      <c r="J35" s="427"/>
      <c r="K35" s="427"/>
      <c r="L35" s="427"/>
      <c r="M35" s="427"/>
      <c r="N35" s="427"/>
      <c r="O35" s="427"/>
      <c r="P35" s="427"/>
      <c r="Q35" s="427"/>
      <c r="R35" s="427"/>
      <c r="S35" s="427"/>
      <c r="T35" s="427"/>
      <c r="U35" s="427"/>
      <c r="V35" s="427"/>
      <c r="W35" s="427"/>
      <c r="X35" s="427"/>
      <c r="Y35" s="427"/>
      <c r="Z35" s="427"/>
      <c r="AA35" s="427"/>
    </row>
    <row r="36" spans="1:27">
      <c r="A36" s="427"/>
      <c r="B36" s="427"/>
      <c r="C36" s="427"/>
      <c r="D36" s="427"/>
      <c r="E36" s="427"/>
      <c r="F36" s="427"/>
      <c r="G36" s="427"/>
      <c r="H36" s="427"/>
      <c r="I36" s="427"/>
      <c r="J36" s="427"/>
      <c r="K36" s="427"/>
      <c r="L36" s="427"/>
      <c r="M36" s="427"/>
      <c r="N36" s="427"/>
      <c r="O36" s="427"/>
      <c r="P36" s="427"/>
      <c r="Q36" s="427"/>
      <c r="R36" s="427"/>
      <c r="S36" s="427"/>
      <c r="T36" s="427"/>
      <c r="U36" s="427"/>
      <c r="V36" s="427"/>
      <c r="W36" s="427"/>
      <c r="X36" s="427"/>
      <c r="Y36" s="427"/>
      <c r="Z36" s="427"/>
      <c r="AA36" s="427"/>
    </row>
    <row r="37" spans="1:27">
      <c r="A37" s="427"/>
      <c r="B37" s="427"/>
      <c r="C37" s="427"/>
      <c r="D37" s="427"/>
      <c r="E37" s="427"/>
      <c r="F37" s="427"/>
      <c r="G37" s="427"/>
      <c r="H37" s="427"/>
      <c r="I37" s="427"/>
      <c r="J37" s="427"/>
      <c r="K37" s="427"/>
      <c r="L37" s="427"/>
      <c r="M37" s="427"/>
      <c r="N37" s="427"/>
      <c r="O37" s="427"/>
      <c r="P37" s="427"/>
      <c r="Q37" s="427"/>
      <c r="R37" s="427"/>
      <c r="S37" s="427"/>
      <c r="T37" s="427"/>
      <c r="U37" s="427"/>
      <c r="V37" s="427"/>
      <c r="W37" s="427"/>
      <c r="X37" s="427"/>
      <c r="Y37" s="427"/>
      <c r="Z37" s="427"/>
      <c r="AA37" s="427"/>
    </row>
    <row r="38" spans="1:27">
      <c r="A38" s="427"/>
      <c r="B38" s="427"/>
      <c r="C38" s="427"/>
      <c r="D38" s="427"/>
      <c r="E38" s="427"/>
      <c r="F38" s="427"/>
      <c r="G38" s="427"/>
      <c r="H38" s="427"/>
      <c r="I38" s="427"/>
      <c r="J38" s="427"/>
      <c r="K38" s="427"/>
      <c r="L38" s="427"/>
      <c r="M38" s="427"/>
      <c r="N38" s="427"/>
      <c r="O38" s="427"/>
      <c r="P38" s="427"/>
      <c r="Q38" s="427"/>
      <c r="R38" s="427"/>
      <c r="S38" s="427"/>
      <c r="T38" s="427"/>
      <c r="U38" s="427"/>
      <c r="V38" s="427"/>
      <c r="W38" s="427"/>
      <c r="X38" s="427"/>
      <c r="Y38" s="427"/>
      <c r="Z38" s="427"/>
      <c r="AA38" s="427"/>
    </row>
    <row r="39" spans="1:27">
      <c r="A39" s="427"/>
      <c r="B39" s="427"/>
      <c r="C39" s="427"/>
      <c r="D39" s="427"/>
      <c r="E39" s="427"/>
      <c r="F39" s="427"/>
      <c r="G39" s="427"/>
      <c r="H39" s="427"/>
      <c r="I39" s="427"/>
      <c r="J39" s="427"/>
      <c r="K39" s="427"/>
      <c r="L39" s="427"/>
      <c r="M39" s="427"/>
      <c r="N39" s="427"/>
      <c r="O39" s="427"/>
      <c r="P39" s="427"/>
      <c r="Q39" s="427"/>
      <c r="R39" s="427"/>
      <c r="S39" s="427"/>
      <c r="T39" s="427"/>
      <c r="U39" s="427"/>
      <c r="V39" s="427"/>
      <c r="W39" s="427"/>
      <c r="X39" s="427"/>
      <c r="Y39" s="427"/>
      <c r="Z39" s="427"/>
      <c r="AA39" s="427"/>
    </row>
  </sheetData>
  <sheetProtection formatCells="0" formatColumns="0" formatRows="0" insertColumns="0" insertRows="0" insertHyperlinks="0" deleteColumns="0" deleteRows="0" sort="0" autoFilter="0" pivotTables="0"/>
  <mergeCells count="2">
    <mergeCell ref="E31:K31"/>
    <mergeCell ref="S31:V31"/>
  </mergeCells>
  <phoneticPr fontId="86"/>
  <pageMargins left="0.7" right="0.7" top="0.75" bottom="0.75" header="0.3" footer="0.3"/>
  <pageSetup paperSize="9" scale="3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Normal="100" zoomScaleSheetLayoutView="100" workbookViewId="0">
      <selection activeCell="H45" sqref="H45:L45"/>
    </sheetView>
  </sheetViews>
  <sheetFormatPr defaultColWidth="9" defaultRowHeight="13.2"/>
  <cols>
    <col min="1" max="1" width="12.77734375" style="53" customWidth="1"/>
    <col min="2" max="2" width="5.109375" style="53" customWidth="1"/>
    <col min="3" max="3" width="3.77734375" style="53" customWidth="1"/>
    <col min="4" max="4" width="6.88671875" style="53" customWidth="1"/>
    <col min="5" max="5" width="13.109375" style="53" customWidth="1"/>
    <col min="6" max="6" width="13.109375" style="88" customWidth="1"/>
    <col min="7" max="7" width="11.33203125" style="53" customWidth="1"/>
    <col min="8" max="8" width="26.6640625" style="65" customWidth="1"/>
    <col min="9" max="9" width="13" style="58" customWidth="1"/>
    <col min="10" max="10" width="16.109375" style="58" customWidth="1"/>
    <col min="11" max="11" width="13.44140625" style="88" customWidth="1"/>
    <col min="12" max="12" width="22.44140625" style="88" customWidth="1"/>
    <col min="13" max="13" width="13.44140625" style="63" customWidth="1"/>
    <col min="14" max="14" width="22.44140625" style="53" customWidth="1"/>
    <col min="15" max="15" width="9" style="54"/>
    <col min="16" max="16384" width="9" style="53"/>
  </cols>
  <sheetData>
    <row r="1" spans="1:16" ht="26.25" customHeight="1" thickTop="1">
      <c r="A1" s="48" t="s">
        <v>171</v>
      </c>
      <c r="B1" s="49"/>
      <c r="C1" s="49"/>
      <c r="D1" s="50"/>
      <c r="E1" s="50"/>
      <c r="F1" s="51"/>
      <c r="G1" s="52"/>
      <c r="H1" s="352"/>
      <c r="I1" s="353" t="s">
        <v>37</v>
      </c>
      <c r="J1" s="354"/>
      <c r="K1" s="355"/>
      <c r="L1" s="356"/>
      <c r="M1" s="357"/>
    </row>
    <row r="2" spans="1:16" ht="17.399999999999999">
      <c r="A2" s="55"/>
      <c r="B2" s="182"/>
      <c r="C2" s="182"/>
      <c r="D2" s="182"/>
      <c r="E2" s="182"/>
      <c r="F2" s="182"/>
      <c r="G2" s="56"/>
      <c r="H2" s="358"/>
      <c r="I2" s="639" t="s">
        <v>189</v>
      </c>
      <c r="J2" s="639"/>
      <c r="K2" s="639"/>
      <c r="L2" s="639"/>
      <c r="M2" s="639"/>
      <c r="N2" s="157"/>
      <c r="P2" s="120"/>
    </row>
    <row r="3" spans="1:16" ht="17.399999999999999">
      <c r="A3" s="183" t="s">
        <v>28</v>
      </c>
      <c r="B3" s="184"/>
      <c r="D3" s="185"/>
      <c r="E3" s="185"/>
      <c r="F3" s="185"/>
      <c r="G3" s="57"/>
      <c r="H3" s="106"/>
      <c r="I3" s="361"/>
      <c r="J3" s="362"/>
      <c r="K3" s="363"/>
      <c r="L3" s="355"/>
      <c r="M3" s="364"/>
    </row>
    <row r="4" spans="1:16" ht="17.399999999999999">
      <c r="A4" s="59"/>
      <c r="B4" s="184"/>
      <c r="C4" s="88"/>
      <c r="D4" s="185"/>
      <c r="E4" s="185"/>
      <c r="F4" s="186"/>
      <c r="G4" s="60"/>
      <c r="H4" s="365"/>
      <c r="I4" s="365"/>
      <c r="J4" s="354"/>
      <c r="K4" s="363"/>
      <c r="L4" s="355"/>
      <c r="M4" s="364"/>
      <c r="N4" s="246"/>
    </row>
    <row r="5" spans="1:16">
      <c r="A5" s="187"/>
      <c r="D5" s="185"/>
      <c r="E5" s="61"/>
      <c r="F5" s="188"/>
      <c r="G5" s="62"/>
      <c r="H5"/>
      <c r="I5" s="366"/>
      <c r="J5" s="354"/>
      <c r="K5" s="363"/>
      <c r="L5" s="363"/>
      <c r="M5" s="364"/>
    </row>
    <row r="6" spans="1:16" ht="17.399999999999999">
      <c r="A6" s="187"/>
      <c r="D6" s="185"/>
      <c r="E6" s="188"/>
      <c r="F6" s="188"/>
      <c r="G6" s="62"/>
      <c r="H6" s="358"/>
      <c r="I6" s="367"/>
      <c r="J6" s="354"/>
      <c r="K6" s="363"/>
      <c r="L6" s="363"/>
      <c r="M6" s="364"/>
    </row>
    <row r="7" spans="1:16">
      <c r="A7" s="187"/>
      <c r="D7" s="185"/>
      <c r="E7" s="188"/>
      <c r="F7" s="188"/>
      <c r="G7" s="62"/>
      <c r="H7" s="368"/>
      <c r="I7" s="366"/>
      <c r="J7" s="354"/>
      <c r="K7" s="363"/>
      <c r="L7" s="363"/>
      <c r="M7" s="364"/>
    </row>
    <row r="8" spans="1:16">
      <c r="A8" s="187"/>
      <c r="D8" s="185"/>
      <c r="E8" s="188"/>
      <c r="F8" s="188"/>
      <c r="G8" s="62"/>
      <c r="H8" s="359"/>
      <c r="I8" s="369"/>
      <c r="J8" s="369"/>
      <c r="K8" s="369"/>
      <c r="L8" s="363"/>
      <c r="M8" s="370"/>
    </row>
    <row r="9" spans="1:16">
      <c r="A9" s="187"/>
      <c r="D9" s="185"/>
      <c r="E9" s="188"/>
      <c r="F9" s="188"/>
      <c r="G9" s="62"/>
      <c r="H9" s="369"/>
      <c r="I9" s="369"/>
      <c r="J9" s="369"/>
      <c r="K9" s="369"/>
      <c r="L9" s="363"/>
      <c r="M9" s="370"/>
      <c r="N9" s="64"/>
    </row>
    <row r="10" spans="1:16">
      <c r="A10" s="187"/>
      <c r="D10" s="185"/>
      <c r="E10" s="188"/>
      <c r="F10" s="188"/>
      <c r="G10" s="62"/>
      <c r="H10" s="369"/>
      <c r="I10" s="369"/>
      <c r="J10" s="369"/>
      <c r="K10" s="369"/>
      <c r="L10" s="363"/>
      <c r="M10" s="370"/>
      <c r="N10" s="64" t="s">
        <v>38</v>
      </c>
    </row>
    <row r="11" spans="1:16">
      <c r="A11" s="187"/>
      <c r="D11" s="185"/>
      <c r="E11" s="188"/>
      <c r="F11" s="188"/>
      <c r="G11" s="62"/>
      <c r="H11" s="369"/>
      <c r="I11" s="369"/>
      <c r="J11" s="369"/>
      <c r="K11" s="369"/>
      <c r="L11" s="363"/>
      <c r="M11" s="370"/>
    </row>
    <row r="12" spans="1:16">
      <c r="A12" s="187"/>
      <c r="D12" s="185"/>
      <c r="E12" s="188"/>
      <c r="F12" s="188"/>
      <c r="G12" s="62"/>
      <c r="H12" s="369"/>
      <c r="I12" s="369"/>
      <c r="J12" s="369"/>
      <c r="K12" s="369"/>
      <c r="L12" s="363"/>
      <c r="M12" s="370"/>
      <c r="N12" s="64" t="s">
        <v>39</v>
      </c>
      <c r="O12" s="283"/>
    </row>
    <row r="13" spans="1:16">
      <c r="A13" s="187"/>
      <c r="D13" s="185"/>
      <c r="E13" s="188"/>
      <c r="F13" s="188"/>
      <c r="G13" s="62"/>
      <c r="H13" s="369"/>
      <c r="I13" s="369"/>
      <c r="J13" s="369"/>
      <c r="K13" s="369"/>
      <c r="L13" s="363"/>
      <c r="M13" s="370"/>
    </row>
    <row r="14" spans="1:16">
      <c r="A14" s="187"/>
      <c r="D14" s="185"/>
      <c r="E14" s="188"/>
      <c r="F14" s="188"/>
      <c r="G14" s="62"/>
      <c r="H14" s="369"/>
      <c r="I14" s="369"/>
      <c r="J14" s="369"/>
      <c r="K14" s="369"/>
      <c r="L14" s="363"/>
      <c r="M14" s="370"/>
      <c r="N14" s="314" t="s">
        <v>40</v>
      </c>
    </row>
    <row r="15" spans="1:16">
      <c r="A15" s="187"/>
      <c r="D15" s="185"/>
      <c r="E15" s="185" t="s">
        <v>21</v>
      </c>
      <c r="F15" s="186"/>
      <c r="G15" s="57"/>
      <c r="H15" s="368"/>
      <c r="I15" s="366"/>
      <c r="J15" s="359"/>
      <c r="K15" s="363"/>
      <c r="L15" s="363"/>
      <c r="M15" s="370"/>
    </row>
    <row r="16" spans="1:16">
      <c r="A16" s="187"/>
      <c r="D16" s="185"/>
      <c r="E16" s="185"/>
      <c r="F16" s="186"/>
      <c r="G16" s="57"/>
      <c r="H16" s="354"/>
      <c r="I16" s="366"/>
      <c r="J16" s="354"/>
      <c r="K16" s="363"/>
      <c r="L16" s="363"/>
      <c r="M16" s="370"/>
      <c r="N16" s="247" t="s">
        <v>169</v>
      </c>
    </row>
    <row r="17" spans="1:19" ht="20.25" customHeight="1" thickBot="1">
      <c r="A17" s="555" t="s">
        <v>243</v>
      </c>
      <c r="B17" s="556"/>
      <c r="C17" s="556"/>
      <c r="D17" s="190"/>
      <c r="E17" s="191"/>
      <c r="F17" s="557" t="s">
        <v>231</v>
      </c>
      <c r="G17" s="558"/>
      <c r="H17" s="368"/>
      <c r="I17" s="366"/>
      <c r="J17" s="359"/>
      <c r="K17" s="363"/>
      <c r="L17" s="360"/>
      <c r="M17" s="364"/>
      <c r="N17" s="189" t="s">
        <v>127</v>
      </c>
    </row>
    <row r="18" spans="1:19" ht="39" customHeight="1" thickTop="1">
      <c r="A18" s="559" t="s">
        <v>41</v>
      </c>
      <c r="B18" s="560"/>
      <c r="C18" s="561"/>
      <c r="D18" s="192" t="s">
        <v>42</v>
      </c>
      <c r="E18" s="193"/>
      <c r="F18" s="562" t="s">
        <v>43</v>
      </c>
      <c r="G18" s="563"/>
      <c r="H18" s="354"/>
      <c r="I18" s="366"/>
      <c r="J18" s="354"/>
      <c r="K18" s="363"/>
      <c r="L18" s="363"/>
      <c r="M18" s="364"/>
      <c r="Q18" s="53" t="s">
        <v>28</v>
      </c>
      <c r="S18" s="53" t="s">
        <v>21</v>
      </c>
    </row>
    <row r="19" spans="1:19" ht="30" customHeight="1">
      <c r="A19" s="564" t="s">
        <v>193</v>
      </c>
      <c r="B19" s="564"/>
      <c r="C19" s="564"/>
      <c r="D19" s="564"/>
      <c r="E19" s="564"/>
      <c r="F19" s="564"/>
      <c r="G19" s="564"/>
      <c r="H19" s="371"/>
      <c r="I19" s="372" t="s">
        <v>44</v>
      </c>
      <c r="J19" s="372"/>
      <c r="K19" s="372"/>
      <c r="L19" s="360"/>
      <c r="M19" s="364"/>
    </row>
    <row r="20" spans="1:19" ht="17.399999999999999">
      <c r="E20" s="194" t="s">
        <v>45</v>
      </c>
      <c r="F20" s="195" t="s">
        <v>46</v>
      </c>
      <c r="H20" s="285" t="s">
        <v>149</v>
      </c>
      <c r="I20" s="366"/>
      <c r="J20" s="354" t="s">
        <v>21</v>
      </c>
      <c r="K20" s="373" t="s">
        <v>21</v>
      </c>
      <c r="L20" s="363"/>
      <c r="M20" s="364"/>
    </row>
    <row r="21" spans="1:19" ht="16.8" thickBot="1">
      <c r="A21" s="196"/>
      <c r="B21" s="565">
        <v>45263</v>
      </c>
      <c r="C21" s="566"/>
      <c r="D21" s="197" t="s">
        <v>47</v>
      </c>
      <c r="E21" s="567" t="s">
        <v>48</v>
      </c>
      <c r="F21" s="568"/>
      <c r="G21" s="58" t="s">
        <v>49</v>
      </c>
      <c r="H21" s="575" t="s">
        <v>232</v>
      </c>
      <c r="I21" s="576"/>
      <c r="J21" s="576"/>
      <c r="K21" s="576"/>
      <c r="L21" s="576"/>
      <c r="M21" s="374"/>
      <c r="N21" s="376"/>
    </row>
    <row r="22" spans="1:19" ht="36" customHeight="1" thickTop="1" thickBot="1">
      <c r="A22" s="198" t="s">
        <v>50</v>
      </c>
      <c r="B22" s="577" t="s">
        <v>51</v>
      </c>
      <c r="C22" s="578"/>
      <c r="D22" s="579"/>
      <c r="E22" s="66" t="s">
        <v>240</v>
      </c>
      <c r="F22" s="66" t="s">
        <v>241</v>
      </c>
      <c r="G22" s="199" t="s">
        <v>52</v>
      </c>
      <c r="H22" s="580" t="s">
        <v>190</v>
      </c>
      <c r="I22" s="581"/>
      <c r="J22" s="581"/>
      <c r="K22" s="581"/>
      <c r="L22" s="582"/>
      <c r="M22" s="375" t="s">
        <v>53</v>
      </c>
      <c r="N22" s="377" t="s">
        <v>54</v>
      </c>
      <c r="R22" s="53" t="s">
        <v>28</v>
      </c>
    </row>
    <row r="23" spans="1:19" ht="79.2" customHeight="1" thickBot="1">
      <c r="A23" s="440" t="s">
        <v>55</v>
      </c>
      <c r="B23" s="569" t="str">
        <f>IF(G23&gt;5,"☆☆☆☆",IF(AND(G23&gt;=2.39,G23&lt;5),"☆☆☆",IF(AND(G23&gt;=1.39,G23&lt;2.4),"☆☆",IF(AND(G23&gt;0,G23&lt;1.4),"☆",IF(AND(G23&gt;=-1.39,G23&lt;0),"★",IF(AND(G23&gt;=-2.39,G23&lt;-1.4),"★★",IF(AND(G23&gt;=-3.39,G23&lt;-2.4),"★★★")))))))</f>
        <v>☆</v>
      </c>
      <c r="C23" s="570"/>
      <c r="D23" s="571"/>
      <c r="E23" s="341">
        <v>1.48</v>
      </c>
      <c r="F23" s="341">
        <v>1.52</v>
      </c>
      <c r="G23" s="289">
        <f t="shared" ref="G23:G69" si="0">F23-E23</f>
        <v>4.0000000000000036E-2</v>
      </c>
      <c r="H23" s="573"/>
      <c r="I23" s="573"/>
      <c r="J23" s="573"/>
      <c r="K23" s="573"/>
      <c r="L23" s="574"/>
      <c r="M23" s="389"/>
      <c r="N23" s="417"/>
      <c r="O23" s="259" t="s">
        <v>162</v>
      </c>
    </row>
    <row r="24" spans="1:19" ht="66" customHeight="1" thickBot="1">
      <c r="A24" s="200" t="s">
        <v>56</v>
      </c>
      <c r="B24" s="569" t="str">
        <f t="shared" ref="B24" si="1">IF(G24&gt;5,"☆☆☆☆",IF(AND(G24&gt;=2.39,G24&lt;5),"☆☆☆",IF(AND(G24&gt;=1.39,G24&lt;2.4),"☆☆",IF(AND(G24&gt;0,G24&lt;1.4),"☆",IF(AND(G24&gt;=-1.39,G24&lt;0),"★",IF(AND(G24&gt;=-2.39,G24&lt;-1.4),"★★",IF(AND(G24&gt;=-3.39,G24&lt;-2.4),"★★★")))))))</f>
        <v>★</v>
      </c>
      <c r="C24" s="570"/>
      <c r="D24" s="571"/>
      <c r="E24" s="341">
        <v>2.61</v>
      </c>
      <c r="F24" s="341">
        <v>2.13</v>
      </c>
      <c r="G24" s="439">
        <f t="shared" si="0"/>
        <v>-0.48</v>
      </c>
      <c r="H24" s="583"/>
      <c r="I24" s="584"/>
      <c r="J24" s="584"/>
      <c r="K24" s="584"/>
      <c r="L24" s="585"/>
      <c r="M24" s="150"/>
      <c r="N24" s="151"/>
      <c r="O24" s="259" t="s">
        <v>56</v>
      </c>
      <c r="Q24" s="53" t="s">
        <v>28</v>
      </c>
    </row>
    <row r="25" spans="1:19" ht="81" customHeight="1" thickBot="1">
      <c r="A25" s="265" t="s">
        <v>57</v>
      </c>
      <c r="B25" s="569" t="str">
        <f t="shared" ref="B25:B70" si="2">IF(G25&gt;5,"☆☆☆☆",IF(AND(G25&gt;=2.39,G25&lt;5),"☆☆☆",IF(AND(G25&gt;=1.39,G25&lt;2.4),"☆☆",IF(AND(G25&gt;0,G25&lt;1.4),"☆",IF(AND(G25&gt;=-1.39,G25&lt;0),"★",IF(AND(G25&gt;=-2.39,G25&lt;-1.4),"★★",IF(AND(G25&gt;=-3.39,G25&lt;-2.4),"★★★")))))))</f>
        <v>★</v>
      </c>
      <c r="C25" s="570"/>
      <c r="D25" s="571"/>
      <c r="E25" s="122">
        <v>4</v>
      </c>
      <c r="F25" s="122">
        <v>3.05</v>
      </c>
      <c r="G25" s="289">
        <f t="shared" si="0"/>
        <v>-0.95000000000000018</v>
      </c>
      <c r="H25" s="572"/>
      <c r="I25" s="573"/>
      <c r="J25" s="573"/>
      <c r="K25" s="573"/>
      <c r="L25" s="574"/>
      <c r="M25" s="389"/>
      <c r="N25" s="151"/>
      <c r="O25" s="259" t="s">
        <v>57</v>
      </c>
    </row>
    <row r="26" spans="1:19" ht="83.25" customHeight="1" thickBot="1">
      <c r="A26" s="265" t="s">
        <v>58</v>
      </c>
      <c r="B26" s="569" t="str">
        <f t="shared" si="2"/>
        <v>★</v>
      </c>
      <c r="C26" s="570"/>
      <c r="D26" s="571"/>
      <c r="E26" s="341">
        <v>2.58</v>
      </c>
      <c r="F26" s="341">
        <v>1.89</v>
      </c>
      <c r="G26" s="289">
        <f t="shared" si="0"/>
        <v>-0.69000000000000017</v>
      </c>
      <c r="H26" s="572"/>
      <c r="I26" s="573"/>
      <c r="J26" s="573"/>
      <c r="K26" s="573"/>
      <c r="L26" s="574"/>
      <c r="M26" s="150"/>
      <c r="N26" s="151"/>
      <c r="O26" s="259" t="s">
        <v>58</v>
      </c>
    </row>
    <row r="27" spans="1:19" ht="78.599999999999994" customHeight="1" thickBot="1">
      <c r="A27" s="265" t="s">
        <v>59</v>
      </c>
      <c r="B27" s="569" t="str">
        <f t="shared" si="2"/>
        <v>☆</v>
      </c>
      <c r="C27" s="570"/>
      <c r="D27" s="571"/>
      <c r="E27" s="341">
        <v>1.91</v>
      </c>
      <c r="F27" s="341">
        <v>2.35</v>
      </c>
      <c r="G27" s="289">
        <f t="shared" si="0"/>
        <v>0.44000000000000017</v>
      </c>
      <c r="H27" s="572"/>
      <c r="I27" s="573"/>
      <c r="J27" s="573"/>
      <c r="K27" s="573"/>
      <c r="L27" s="574"/>
      <c r="M27" s="150"/>
      <c r="N27" s="151"/>
      <c r="O27" s="259" t="s">
        <v>59</v>
      </c>
    </row>
    <row r="28" spans="1:19" ht="87" customHeight="1" thickBot="1">
      <c r="A28" s="265" t="s">
        <v>60</v>
      </c>
      <c r="B28" s="569" t="str">
        <f t="shared" si="2"/>
        <v>★</v>
      </c>
      <c r="C28" s="570"/>
      <c r="D28" s="571"/>
      <c r="E28" s="341">
        <v>2.96</v>
      </c>
      <c r="F28" s="341">
        <v>2.71</v>
      </c>
      <c r="G28" s="289">
        <f t="shared" si="0"/>
        <v>-0.25</v>
      </c>
      <c r="H28" s="572"/>
      <c r="I28" s="573"/>
      <c r="J28" s="573"/>
      <c r="K28" s="573"/>
      <c r="L28" s="574"/>
      <c r="M28" s="150"/>
      <c r="N28" s="151"/>
      <c r="O28" s="259" t="s">
        <v>60</v>
      </c>
    </row>
    <row r="29" spans="1:19" ht="81" customHeight="1" thickBot="1">
      <c r="A29" s="265" t="s">
        <v>61</v>
      </c>
      <c r="B29" s="569" t="str">
        <f t="shared" si="2"/>
        <v>☆</v>
      </c>
      <c r="C29" s="570"/>
      <c r="D29" s="571"/>
      <c r="E29" s="341">
        <v>1.49</v>
      </c>
      <c r="F29" s="341">
        <v>1.71</v>
      </c>
      <c r="G29" s="289">
        <f t="shared" si="0"/>
        <v>0.21999999999999997</v>
      </c>
      <c r="H29" s="572"/>
      <c r="I29" s="573"/>
      <c r="J29" s="573"/>
      <c r="K29" s="573"/>
      <c r="L29" s="574"/>
      <c r="M29" s="150"/>
      <c r="N29" s="151"/>
      <c r="O29" s="259" t="s">
        <v>61</v>
      </c>
    </row>
    <row r="30" spans="1:19" ht="73.5" customHeight="1" thickBot="1">
      <c r="A30" s="265" t="s">
        <v>62</v>
      </c>
      <c r="B30" s="569" t="str">
        <f t="shared" si="2"/>
        <v>☆</v>
      </c>
      <c r="C30" s="570"/>
      <c r="D30" s="571"/>
      <c r="E30" s="341">
        <v>2.64</v>
      </c>
      <c r="F30" s="122">
        <v>3.28</v>
      </c>
      <c r="G30" s="289">
        <f t="shared" si="0"/>
        <v>0.63999999999999968</v>
      </c>
      <c r="H30" s="572"/>
      <c r="I30" s="573"/>
      <c r="J30" s="573"/>
      <c r="K30" s="573"/>
      <c r="L30" s="574"/>
      <c r="M30" s="150"/>
      <c r="N30" s="151"/>
      <c r="O30" s="259" t="s">
        <v>62</v>
      </c>
    </row>
    <row r="31" spans="1:19" ht="75.75" customHeight="1" thickBot="1">
      <c r="A31" s="265" t="s">
        <v>63</v>
      </c>
      <c r="B31" s="569" t="str">
        <f t="shared" si="2"/>
        <v>★</v>
      </c>
      <c r="C31" s="570"/>
      <c r="D31" s="571"/>
      <c r="E31" s="341">
        <v>2.69</v>
      </c>
      <c r="F31" s="341">
        <v>2.4</v>
      </c>
      <c r="G31" s="289">
        <f t="shared" si="0"/>
        <v>-0.29000000000000004</v>
      </c>
      <c r="H31" s="589" t="s">
        <v>244</v>
      </c>
      <c r="I31" s="590"/>
      <c r="J31" s="590"/>
      <c r="K31" s="590"/>
      <c r="L31" s="591"/>
      <c r="M31" s="483" t="s">
        <v>245</v>
      </c>
      <c r="N31" s="484">
        <v>45259</v>
      </c>
      <c r="O31" s="259" t="s">
        <v>63</v>
      </c>
    </row>
    <row r="32" spans="1:19" ht="90" customHeight="1" thickBot="1">
      <c r="A32" s="266" t="s">
        <v>64</v>
      </c>
      <c r="B32" s="569" t="str">
        <f t="shared" si="2"/>
        <v>★</v>
      </c>
      <c r="C32" s="570"/>
      <c r="D32" s="571"/>
      <c r="E32" s="424">
        <v>6.24</v>
      </c>
      <c r="F32" s="122">
        <v>5.83</v>
      </c>
      <c r="G32" s="289">
        <f t="shared" si="0"/>
        <v>-0.41000000000000014</v>
      </c>
      <c r="H32" s="572"/>
      <c r="I32" s="573"/>
      <c r="J32" s="573"/>
      <c r="K32" s="573"/>
      <c r="L32" s="574"/>
      <c r="M32" s="150"/>
      <c r="N32" s="151"/>
      <c r="O32" s="259" t="s">
        <v>64</v>
      </c>
    </row>
    <row r="33" spans="1:16" ht="74.400000000000006" customHeight="1" thickBot="1">
      <c r="A33" s="267" t="s">
        <v>65</v>
      </c>
      <c r="B33" s="569" t="str">
        <f t="shared" si="2"/>
        <v>☆</v>
      </c>
      <c r="C33" s="570"/>
      <c r="D33" s="571"/>
      <c r="E33" s="122">
        <v>5.26</v>
      </c>
      <c r="F33" s="424">
        <v>6.34</v>
      </c>
      <c r="G33" s="289">
        <f t="shared" si="0"/>
        <v>1.08</v>
      </c>
      <c r="H33" s="572"/>
      <c r="I33" s="573"/>
      <c r="J33" s="573"/>
      <c r="K33" s="573"/>
      <c r="L33" s="574"/>
      <c r="M33" s="150"/>
      <c r="N33" s="151"/>
      <c r="O33" s="259" t="s">
        <v>65</v>
      </c>
    </row>
    <row r="34" spans="1:16" ht="87" customHeight="1" thickBot="1">
      <c r="A34" s="200" t="s">
        <v>66</v>
      </c>
      <c r="B34" s="569" t="str">
        <f t="shared" si="2"/>
        <v>★</v>
      </c>
      <c r="C34" s="570"/>
      <c r="D34" s="571"/>
      <c r="E34" s="122">
        <v>4.9800000000000004</v>
      </c>
      <c r="F34" s="122">
        <v>4.5599999999999996</v>
      </c>
      <c r="G34" s="289">
        <f t="shared" si="0"/>
        <v>-0.42000000000000082</v>
      </c>
      <c r="H34" s="586"/>
      <c r="I34" s="587"/>
      <c r="J34" s="587"/>
      <c r="K34" s="587"/>
      <c r="L34" s="588"/>
      <c r="M34" s="470"/>
      <c r="N34" s="471"/>
      <c r="O34" s="259" t="s">
        <v>66</v>
      </c>
    </row>
    <row r="35" spans="1:16" ht="94.5" customHeight="1" thickBot="1">
      <c r="A35" s="266" t="s">
        <v>67</v>
      </c>
      <c r="B35" s="569" t="str">
        <f t="shared" si="2"/>
        <v>★</v>
      </c>
      <c r="C35" s="570"/>
      <c r="D35" s="571"/>
      <c r="E35" s="122">
        <v>5.59</v>
      </c>
      <c r="F35" s="122">
        <v>5.46</v>
      </c>
      <c r="G35" s="289">
        <f t="shared" si="0"/>
        <v>-0.12999999999999989</v>
      </c>
      <c r="H35" s="586"/>
      <c r="I35" s="587"/>
      <c r="J35" s="587"/>
      <c r="K35" s="587"/>
      <c r="L35" s="588"/>
      <c r="M35" s="419"/>
      <c r="N35" s="420"/>
      <c r="O35" s="259" t="s">
        <v>67</v>
      </c>
    </row>
    <row r="36" spans="1:16" ht="92.4" customHeight="1" thickBot="1">
      <c r="A36" s="268" t="s">
        <v>68</v>
      </c>
      <c r="B36" s="569" t="str">
        <f t="shared" si="2"/>
        <v>☆</v>
      </c>
      <c r="C36" s="570"/>
      <c r="D36" s="571"/>
      <c r="E36" s="122">
        <v>4.22</v>
      </c>
      <c r="F36" s="122">
        <v>4.87</v>
      </c>
      <c r="G36" s="289">
        <f t="shared" si="0"/>
        <v>0.65000000000000036</v>
      </c>
      <c r="H36" s="589" t="s">
        <v>247</v>
      </c>
      <c r="I36" s="590"/>
      <c r="J36" s="590"/>
      <c r="K36" s="590"/>
      <c r="L36" s="591"/>
      <c r="M36" s="504" t="s">
        <v>248</v>
      </c>
      <c r="N36" s="505">
        <v>45258</v>
      </c>
      <c r="O36" s="259" t="s">
        <v>68</v>
      </c>
    </row>
    <row r="37" spans="1:16" ht="87.75" customHeight="1" thickBot="1">
      <c r="A37" s="265" t="s">
        <v>69</v>
      </c>
      <c r="B37" s="569" t="str">
        <f t="shared" si="2"/>
        <v>★</v>
      </c>
      <c r="C37" s="570"/>
      <c r="D37" s="571"/>
      <c r="E37" s="122">
        <v>4.3600000000000003</v>
      </c>
      <c r="F37" s="122">
        <v>4.25</v>
      </c>
      <c r="G37" s="289">
        <f t="shared" si="0"/>
        <v>-0.11000000000000032</v>
      </c>
      <c r="H37" s="572"/>
      <c r="I37" s="573"/>
      <c r="J37" s="573"/>
      <c r="K37" s="573"/>
      <c r="L37" s="574"/>
      <c r="M37" s="150"/>
      <c r="N37" s="151"/>
      <c r="O37" s="259" t="s">
        <v>69</v>
      </c>
    </row>
    <row r="38" spans="1:16" ht="75.75" customHeight="1" thickBot="1">
      <c r="A38" s="265" t="s">
        <v>70</v>
      </c>
      <c r="B38" s="569" t="str">
        <f t="shared" si="2"/>
        <v>★★</v>
      </c>
      <c r="C38" s="570"/>
      <c r="D38" s="571"/>
      <c r="E38" s="122">
        <v>5.69</v>
      </c>
      <c r="F38" s="122">
        <v>4.0999999999999996</v>
      </c>
      <c r="G38" s="289">
        <f t="shared" si="0"/>
        <v>-1.5900000000000007</v>
      </c>
      <c r="H38" s="572"/>
      <c r="I38" s="573"/>
      <c r="J38" s="573"/>
      <c r="K38" s="573"/>
      <c r="L38" s="574"/>
      <c r="M38" s="150"/>
      <c r="N38" s="151"/>
      <c r="O38" s="259" t="s">
        <v>70</v>
      </c>
    </row>
    <row r="39" spans="1:16" ht="70.2" customHeight="1" thickBot="1">
      <c r="A39" s="265" t="s">
        <v>71</v>
      </c>
      <c r="B39" s="569" t="str">
        <f t="shared" si="2"/>
        <v>★★</v>
      </c>
      <c r="C39" s="570"/>
      <c r="D39" s="571"/>
      <c r="E39" s="424">
        <v>6.45</v>
      </c>
      <c r="F39" s="122">
        <v>4.9000000000000004</v>
      </c>
      <c r="G39" s="289">
        <f t="shared" si="0"/>
        <v>-1.5499999999999998</v>
      </c>
      <c r="H39" s="572"/>
      <c r="I39" s="573"/>
      <c r="J39" s="573"/>
      <c r="K39" s="573"/>
      <c r="L39" s="574"/>
      <c r="M39" s="309"/>
      <c r="N39" s="310"/>
      <c r="O39" s="259" t="s">
        <v>71</v>
      </c>
    </row>
    <row r="40" spans="1:16" ht="78.75" customHeight="1" thickBot="1">
      <c r="A40" s="265" t="s">
        <v>72</v>
      </c>
      <c r="B40" s="569" t="str">
        <f t="shared" si="2"/>
        <v>★</v>
      </c>
      <c r="C40" s="570"/>
      <c r="D40" s="571"/>
      <c r="E40" s="424">
        <v>6.6</v>
      </c>
      <c r="F40" s="424">
        <v>6.4</v>
      </c>
      <c r="G40" s="289">
        <f t="shared" si="0"/>
        <v>-0.19999999999999929</v>
      </c>
      <c r="H40" s="572"/>
      <c r="I40" s="573"/>
      <c r="J40" s="573"/>
      <c r="K40" s="573"/>
      <c r="L40" s="574"/>
      <c r="M40" s="150"/>
      <c r="N40" s="151"/>
      <c r="O40" s="259" t="s">
        <v>72</v>
      </c>
    </row>
    <row r="41" spans="1:16" ht="66" customHeight="1" thickBot="1">
      <c r="A41" s="265" t="s">
        <v>73</v>
      </c>
      <c r="B41" s="569" t="str">
        <f t="shared" si="2"/>
        <v>★</v>
      </c>
      <c r="C41" s="570"/>
      <c r="D41" s="571"/>
      <c r="E41" s="122">
        <v>5.88</v>
      </c>
      <c r="F41" s="122">
        <v>5</v>
      </c>
      <c r="G41" s="289">
        <f t="shared" si="0"/>
        <v>-0.87999999999999989</v>
      </c>
      <c r="H41" s="572"/>
      <c r="I41" s="573"/>
      <c r="J41" s="573"/>
      <c r="K41" s="573"/>
      <c r="L41" s="574"/>
      <c r="M41" s="150"/>
      <c r="N41" s="151"/>
      <c r="O41" s="259" t="s">
        <v>73</v>
      </c>
    </row>
    <row r="42" spans="1:16" ht="77.25" customHeight="1" thickBot="1">
      <c r="A42" s="265" t="s">
        <v>74</v>
      </c>
      <c r="B42" s="569" t="str">
        <f t="shared" si="2"/>
        <v>★</v>
      </c>
      <c r="C42" s="570"/>
      <c r="D42" s="571"/>
      <c r="E42" s="341">
        <v>2.87</v>
      </c>
      <c r="F42" s="341">
        <v>2.37</v>
      </c>
      <c r="G42" s="289">
        <f t="shared" si="0"/>
        <v>-0.5</v>
      </c>
      <c r="H42" s="572"/>
      <c r="I42" s="573"/>
      <c r="J42" s="573"/>
      <c r="K42" s="573"/>
      <c r="L42" s="574"/>
      <c r="M42" s="309"/>
      <c r="N42" s="151"/>
      <c r="O42" s="259" t="s">
        <v>74</v>
      </c>
      <c r="P42" s="53" t="s">
        <v>149</v>
      </c>
    </row>
    <row r="43" spans="1:16" ht="77.400000000000006" customHeight="1" thickBot="1">
      <c r="A43" s="265" t="s">
        <v>75</v>
      </c>
      <c r="B43" s="569" t="str">
        <f t="shared" si="2"/>
        <v>★</v>
      </c>
      <c r="C43" s="570"/>
      <c r="D43" s="571"/>
      <c r="E43" s="341">
        <v>2.91</v>
      </c>
      <c r="F43" s="341">
        <v>2.19</v>
      </c>
      <c r="G43" s="289">
        <f t="shared" si="0"/>
        <v>-0.7200000000000002</v>
      </c>
      <c r="H43" s="572" t="s">
        <v>214</v>
      </c>
      <c r="I43" s="573"/>
      <c r="J43" s="573"/>
      <c r="K43" s="573"/>
      <c r="L43" s="574"/>
      <c r="M43" s="150" t="s">
        <v>215</v>
      </c>
      <c r="N43" s="151">
        <v>45254</v>
      </c>
      <c r="O43" s="259" t="s">
        <v>75</v>
      </c>
    </row>
    <row r="44" spans="1:16" ht="77.25" customHeight="1" thickBot="1">
      <c r="A44" s="269" t="s">
        <v>76</v>
      </c>
      <c r="B44" s="569" t="str">
        <f t="shared" si="2"/>
        <v>☆</v>
      </c>
      <c r="C44" s="570"/>
      <c r="D44" s="571"/>
      <c r="E44" s="122">
        <v>3.81</v>
      </c>
      <c r="F44" s="122">
        <v>4.09</v>
      </c>
      <c r="G44" s="289">
        <f t="shared" si="0"/>
        <v>0.2799999999999998</v>
      </c>
      <c r="H44" s="592"/>
      <c r="I44" s="593"/>
      <c r="J44" s="593"/>
      <c r="K44" s="593"/>
      <c r="L44" s="593"/>
      <c r="M44" s="150"/>
      <c r="N44" s="397"/>
      <c r="O44" s="259" t="s">
        <v>76</v>
      </c>
    </row>
    <row r="45" spans="1:16" ht="81.75" customHeight="1" thickBot="1">
      <c r="A45" s="265" t="s">
        <v>77</v>
      </c>
      <c r="B45" s="569" t="str">
        <f t="shared" si="2"/>
        <v>☆</v>
      </c>
      <c r="C45" s="570"/>
      <c r="D45" s="571"/>
      <c r="E45" s="122">
        <v>3.1</v>
      </c>
      <c r="F45" s="122">
        <v>3.6</v>
      </c>
      <c r="G45" s="289">
        <f t="shared" si="0"/>
        <v>0.5</v>
      </c>
      <c r="H45" s="594" t="s">
        <v>444</v>
      </c>
      <c r="I45" s="595"/>
      <c r="J45" s="595"/>
      <c r="K45" s="595"/>
      <c r="L45" s="596"/>
      <c r="M45" s="483" t="s">
        <v>445</v>
      </c>
      <c r="N45" s="522">
        <v>45261</v>
      </c>
      <c r="O45" s="259" t="s">
        <v>77</v>
      </c>
    </row>
    <row r="46" spans="1:16" ht="72.75" customHeight="1" thickBot="1">
      <c r="A46" s="265" t="s">
        <v>78</v>
      </c>
      <c r="B46" s="569" t="str">
        <f t="shared" si="2"/>
        <v>☆</v>
      </c>
      <c r="C46" s="570"/>
      <c r="D46" s="571"/>
      <c r="E46" s="122">
        <v>4.24</v>
      </c>
      <c r="F46" s="122">
        <v>4.67</v>
      </c>
      <c r="G46" s="289">
        <f t="shared" si="0"/>
        <v>0.42999999999999972</v>
      </c>
      <c r="H46" s="572"/>
      <c r="I46" s="573"/>
      <c r="J46" s="573"/>
      <c r="K46" s="573"/>
      <c r="L46" s="574"/>
      <c r="M46" s="150"/>
      <c r="N46" s="151"/>
      <c r="O46" s="259" t="s">
        <v>78</v>
      </c>
    </row>
    <row r="47" spans="1:16" ht="91.2" customHeight="1" thickBot="1">
      <c r="A47" s="265" t="s">
        <v>79</v>
      </c>
      <c r="B47" s="569" t="str">
        <f t="shared" si="2"/>
        <v>★</v>
      </c>
      <c r="C47" s="570"/>
      <c r="D47" s="571"/>
      <c r="E47" s="122">
        <v>5</v>
      </c>
      <c r="F47" s="122">
        <v>3.83</v>
      </c>
      <c r="G47" s="289">
        <f t="shared" si="0"/>
        <v>-1.17</v>
      </c>
      <c r="H47" s="572"/>
      <c r="I47" s="573"/>
      <c r="J47" s="573"/>
      <c r="K47" s="573"/>
      <c r="L47" s="574"/>
      <c r="M47" s="380"/>
      <c r="N47" s="151"/>
      <c r="O47" s="259" t="s">
        <v>79</v>
      </c>
    </row>
    <row r="48" spans="1:16" ht="78.75" customHeight="1" thickBot="1">
      <c r="A48" s="265" t="s">
        <v>80</v>
      </c>
      <c r="B48" s="569" t="str">
        <f t="shared" si="2"/>
        <v>☆</v>
      </c>
      <c r="C48" s="570"/>
      <c r="D48" s="571"/>
      <c r="E48" s="341">
        <v>2.96</v>
      </c>
      <c r="F48" s="122">
        <v>3.06</v>
      </c>
      <c r="G48" s="289">
        <f t="shared" si="0"/>
        <v>0.10000000000000009</v>
      </c>
      <c r="H48" s="597"/>
      <c r="I48" s="598"/>
      <c r="J48" s="598"/>
      <c r="K48" s="598"/>
      <c r="L48" s="599"/>
      <c r="M48" s="150"/>
      <c r="N48" s="151"/>
      <c r="O48" s="259" t="s">
        <v>80</v>
      </c>
    </row>
    <row r="49" spans="1:15" ht="74.25" customHeight="1" thickBot="1">
      <c r="A49" s="265" t="s">
        <v>81</v>
      </c>
      <c r="B49" s="569" t="str">
        <f t="shared" si="2"/>
        <v>☆</v>
      </c>
      <c r="C49" s="570"/>
      <c r="D49" s="571"/>
      <c r="E49" s="122">
        <v>4.97</v>
      </c>
      <c r="F49" s="122">
        <v>5.05</v>
      </c>
      <c r="G49" s="289">
        <f t="shared" si="0"/>
        <v>8.0000000000000071E-2</v>
      </c>
      <c r="H49" s="572"/>
      <c r="I49" s="573"/>
      <c r="J49" s="573"/>
      <c r="K49" s="573"/>
      <c r="L49" s="574"/>
      <c r="M49" s="150"/>
      <c r="N49" s="151"/>
      <c r="O49" s="259" t="s">
        <v>81</v>
      </c>
    </row>
    <row r="50" spans="1:15" ht="73.2" customHeight="1" thickBot="1">
      <c r="A50" s="265" t="s">
        <v>82</v>
      </c>
      <c r="B50" s="569" t="str">
        <f t="shared" si="2"/>
        <v>☆</v>
      </c>
      <c r="C50" s="570"/>
      <c r="D50" s="571"/>
      <c r="E50" s="122">
        <v>4.67</v>
      </c>
      <c r="F50" s="122">
        <v>4.8</v>
      </c>
      <c r="G50" s="289">
        <f t="shared" si="0"/>
        <v>0.12999999999999989</v>
      </c>
      <c r="H50" s="597"/>
      <c r="I50" s="598"/>
      <c r="J50" s="598"/>
      <c r="K50" s="598"/>
      <c r="L50" s="599"/>
      <c r="M50" s="150"/>
      <c r="N50" s="446"/>
      <c r="O50" s="259" t="s">
        <v>82</v>
      </c>
    </row>
    <row r="51" spans="1:15" ht="73.5" customHeight="1" thickBot="1">
      <c r="A51" s="265" t="s">
        <v>83</v>
      </c>
      <c r="B51" s="569" t="str">
        <f t="shared" si="2"/>
        <v>☆</v>
      </c>
      <c r="C51" s="570"/>
      <c r="D51" s="571"/>
      <c r="E51" s="122">
        <v>4.53</v>
      </c>
      <c r="F51" s="122">
        <v>5.15</v>
      </c>
      <c r="G51" s="289">
        <f t="shared" si="0"/>
        <v>0.62000000000000011</v>
      </c>
      <c r="H51" s="572"/>
      <c r="I51" s="573"/>
      <c r="J51" s="573"/>
      <c r="K51" s="573"/>
      <c r="L51" s="574"/>
      <c r="M51" s="311"/>
      <c r="N51" s="312"/>
      <c r="O51" s="259" t="s">
        <v>83</v>
      </c>
    </row>
    <row r="52" spans="1:15" ht="75" customHeight="1" thickBot="1">
      <c r="A52" s="265" t="s">
        <v>84</v>
      </c>
      <c r="B52" s="569" t="str">
        <f t="shared" si="2"/>
        <v>★</v>
      </c>
      <c r="C52" s="570"/>
      <c r="D52" s="571"/>
      <c r="E52" s="122">
        <v>4.17</v>
      </c>
      <c r="F52" s="122">
        <v>3.5</v>
      </c>
      <c r="G52" s="289">
        <f t="shared" si="0"/>
        <v>-0.66999999999999993</v>
      </c>
      <c r="H52" s="572"/>
      <c r="I52" s="573"/>
      <c r="J52" s="573"/>
      <c r="K52" s="573"/>
      <c r="L52" s="574"/>
      <c r="M52" s="150"/>
      <c r="N52" s="151"/>
      <c r="O52" s="259" t="s">
        <v>84</v>
      </c>
    </row>
    <row r="53" spans="1:15" ht="77.25" customHeight="1" thickBot="1">
      <c r="A53" s="265" t="s">
        <v>85</v>
      </c>
      <c r="B53" s="569" t="str">
        <f t="shared" si="2"/>
        <v>★</v>
      </c>
      <c r="C53" s="570"/>
      <c r="D53" s="571"/>
      <c r="E53" s="122">
        <v>3.95</v>
      </c>
      <c r="F53" s="122">
        <v>3.11</v>
      </c>
      <c r="G53" s="289">
        <f t="shared" si="0"/>
        <v>-0.8400000000000003</v>
      </c>
      <c r="H53" s="572"/>
      <c r="I53" s="573"/>
      <c r="J53" s="573"/>
      <c r="K53" s="573"/>
      <c r="L53" s="574"/>
      <c r="M53" s="150"/>
      <c r="N53" s="151"/>
      <c r="O53" s="259" t="s">
        <v>85</v>
      </c>
    </row>
    <row r="54" spans="1:15" ht="70.8" customHeight="1" thickBot="1">
      <c r="A54" s="265" t="s">
        <v>86</v>
      </c>
      <c r="B54" s="569" t="str">
        <f t="shared" si="2"/>
        <v>★★</v>
      </c>
      <c r="C54" s="570"/>
      <c r="D54" s="571"/>
      <c r="E54" s="122">
        <v>5.74</v>
      </c>
      <c r="F54" s="122">
        <v>3.87</v>
      </c>
      <c r="G54" s="289">
        <f t="shared" si="0"/>
        <v>-1.87</v>
      </c>
      <c r="H54" s="572"/>
      <c r="I54" s="573"/>
      <c r="J54" s="573"/>
      <c r="K54" s="573"/>
      <c r="L54" s="574"/>
      <c r="M54" s="150"/>
      <c r="N54" s="151"/>
      <c r="O54" s="259" t="s">
        <v>86</v>
      </c>
    </row>
    <row r="55" spans="1:15" ht="69" customHeight="1" thickBot="1">
      <c r="A55" s="265" t="s">
        <v>87</v>
      </c>
      <c r="B55" s="569" t="str">
        <f t="shared" si="2"/>
        <v>☆</v>
      </c>
      <c r="C55" s="570"/>
      <c r="D55" s="571"/>
      <c r="E55" s="122">
        <v>4.41</v>
      </c>
      <c r="F55" s="122">
        <v>4.7</v>
      </c>
      <c r="G55" s="289">
        <f t="shared" si="0"/>
        <v>0.29000000000000004</v>
      </c>
      <c r="H55" s="572"/>
      <c r="I55" s="573"/>
      <c r="J55" s="573"/>
      <c r="K55" s="573"/>
      <c r="L55" s="574"/>
      <c r="M55" s="150"/>
      <c r="N55" s="151"/>
      <c r="O55" s="259" t="s">
        <v>87</v>
      </c>
    </row>
    <row r="56" spans="1:15" ht="69" customHeight="1" thickBot="1">
      <c r="A56" s="265" t="s">
        <v>88</v>
      </c>
      <c r="B56" s="569" t="str">
        <f t="shared" si="2"/>
        <v>★</v>
      </c>
      <c r="C56" s="570"/>
      <c r="D56" s="571"/>
      <c r="E56" s="122">
        <v>4.5999999999999996</v>
      </c>
      <c r="F56" s="122">
        <v>4.2699999999999996</v>
      </c>
      <c r="G56" s="289">
        <f t="shared" si="0"/>
        <v>-0.33000000000000007</v>
      </c>
      <c r="H56" s="572"/>
      <c r="I56" s="573"/>
      <c r="J56" s="573"/>
      <c r="K56" s="573"/>
      <c r="L56" s="574"/>
      <c r="M56" s="150"/>
      <c r="N56" s="151"/>
      <c r="O56" s="259" t="s">
        <v>88</v>
      </c>
    </row>
    <row r="57" spans="1:15" ht="63.75" customHeight="1" thickBot="1">
      <c r="A57" s="265" t="s">
        <v>89</v>
      </c>
      <c r="B57" s="569" t="str">
        <f t="shared" si="2"/>
        <v>★</v>
      </c>
      <c r="C57" s="570"/>
      <c r="D57" s="571"/>
      <c r="E57" s="122">
        <v>4.4400000000000004</v>
      </c>
      <c r="F57" s="122">
        <v>4.3</v>
      </c>
      <c r="G57" s="289">
        <f t="shared" si="0"/>
        <v>-0.14000000000000057</v>
      </c>
      <c r="H57" s="597"/>
      <c r="I57" s="598"/>
      <c r="J57" s="598"/>
      <c r="K57" s="598"/>
      <c r="L57" s="599"/>
      <c r="M57" s="150"/>
      <c r="N57" s="151"/>
      <c r="O57" s="259" t="s">
        <v>89</v>
      </c>
    </row>
    <row r="58" spans="1:15" ht="69.75" customHeight="1" thickBot="1">
      <c r="A58" s="265" t="s">
        <v>90</v>
      </c>
      <c r="B58" s="569" t="str">
        <f t="shared" si="2"/>
        <v>★</v>
      </c>
      <c r="C58" s="570"/>
      <c r="D58" s="571"/>
      <c r="E58" s="122">
        <v>3.74</v>
      </c>
      <c r="F58" s="341">
        <v>2.4300000000000002</v>
      </c>
      <c r="G58" s="289">
        <f t="shared" si="0"/>
        <v>-1.31</v>
      </c>
      <c r="H58" s="572" t="s">
        <v>218</v>
      </c>
      <c r="I58" s="573"/>
      <c r="J58" s="573"/>
      <c r="K58" s="573"/>
      <c r="L58" s="574"/>
      <c r="M58" s="150" t="s">
        <v>219</v>
      </c>
      <c r="N58" s="151">
        <v>45248</v>
      </c>
      <c r="O58" s="259" t="s">
        <v>90</v>
      </c>
    </row>
    <row r="59" spans="1:15" ht="76.2" customHeight="1" thickBot="1">
      <c r="A59" s="265" t="s">
        <v>91</v>
      </c>
      <c r="B59" s="569" t="str">
        <f t="shared" si="2"/>
        <v>★★★</v>
      </c>
      <c r="C59" s="570"/>
      <c r="D59" s="571"/>
      <c r="E59" s="424">
        <v>9.75</v>
      </c>
      <c r="F59" s="424">
        <v>7.07</v>
      </c>
      <c r="G59" s="289">
        <f t="shared" si="0"/>
        <v>-2.6799999999999997</v>
      </c>
      <c r="H59" s="572"/>
      <c r="I59" s="573"/>
      <c r="J59" s="573"/>
      <c r="K59" s="573"/>
      <c r="L59" s="574"/>
      <c r="M59" s="311"/>
      <c r="N59" s="312"/>
      <c r="O59" s="259" t="s">
        <v>91</v>
      </c>
    </row>
    <row r="60" spans="1:15" ht="91.95" customHeight="1" thickBot="1">
      <c r="A60" s="265" t="s">
        <v>92</v>
      </c>
      <c r="B60" s="569" t="str">
        <f t="shared" si="2"/>
        <v>☆</v>
      </c>
      <c r="C60" s="570"/>
      <c r="D60" s="571"/>
      <c r="E60" s="122">
        <v>4.84</v>
      </c>
      <c r="F60" s="122">
        <v>5.35</v>
      </c>
      <c r="G60" s="289">
        <f t="shared" si="0"/>
        <v>0.50999999999999979</v>
      </c>
      <c r="H60" s="572"/>
      <c r="I60" s="573"/>
      <c r="J60" s="573"/>
      <c r="K60" s="573"/>
      <c r="L60" s="574"/>
      <c r="M60" s="150"/>
      <c r="N60" s="151"/>
      <c r="O60" s="259" t="s">
        <v>92</v>
      </c>
    </row>
    <row r="61" spans="1:15" ht="81" customHeight="1" thickBot="1">
      <c r="A61" s="265" t="s">
        <v>93</v>
      </c>
      <c r="B61" s="569" t="str">
        <f t="shared" si="2"/>
        <v>★</v>
      </c>
      <c r="C61" s="570"/>
      <c r="D61" s="571"/>
      <c r="E61" s="341">
        <v>2.5</v>
      </c>
      <c r="F61" s="341">
        <v>2.31</v>
      </c>
      <c r="G61" s="289">
        <f t="shared" si="0"/>
        <v>-0.18999999999999995</v>
      </c>
      <c r="H61" s="589" t="s">
        <v>442</v>
      </c>
      <c r="I61" s="590"/>
      <c r="J61" s="590"/>
      <c r="K61" s="590"/>
      <c r="L61" s="591"/>
      <c r="M61" s="483" t="s">
        <v>443</v>
      </c>
      <c r="N61" s="484">
        <v>45260</v>
      </c>
      <c r="O61" s="259" t="s">
        <v>93</v>
      </c>
    </row>
    <row r="62" spans="1:15" ht="75.599999999999994" customHeight="1" thickBot="1">
      <c r="A62" s="265" t="s">
        <v>94</v>
      </c>
      <c r="B62" s="569" t="str">
        <f t="shared" si="2"/>
        <v>★</v>
      </c>
      <c r="C62" s="570"/>
      <c r="D62" s="571"/>
      <c r="E62" s="424">
        <v>7.58</v>
      </c>
      <c r="F62" s="424">
        <v>7.2</v>
      </c>
      <c r="G62" s="289">
        <f t="shared" si="0"/>
        <v>-0.37999999999999989</v>
      </c>
      <c r="H62" s="589" t="s">
        <v>249</v>
      </c>
      <c r="I62" s="590"/>
      <c r="J62" s="590"/>
      <c r="K62" s="590"/>
      <c r="L62" s="591"/>
      <c r="M62" s="485" t="s">
        <v>246</v>
      </c>
      <c r="N62" s="484">
        <v>45258</v>
      </c>
      <c r="O62" s="259" t="s">
        <v>94</v>
      </c>
    </row>
    <row r="63" spans="1:15" ht="87" customHeight="1" thickBot="1">
      <c r="A63" s="265" t="s">
        <v>95</v>
      </c>
      <c r="B63" s="569" t="str">
        <f t="shared" si="2"/>
        <v>★</v>
      </c>
      <c r="C63" s="570"/>
      <c r="D63" s="571"/>
      <c r="E63" s="122">
        <v>3.74</v>
      </c>
      <c r="F63" s="122">
        <v>3.61</v>
      </c>
      <c r="G63" s="289">
        <f t="shared" si="0"/>
        <v>-0.13000000000000034</v>
      </c>
      <c r="H63" s="572" t="s">
        <v>216</v>
      </c>
      <c r="I63" s="573"/>
      <c r="J63" s="573"/>
      <c r="K63" s="573"/>
      <c r="L63" s="574"/>
      <c r="M63" s="502" t="s">
        <v>217</v>
      </c>
      <c r="N63" s="151">
        <v>45253</v>
      </c>
      <c r="O63" s="259" t="s">
        <v>95</v>
      </c>
    </row>
    <row r="64" spans="1:15" ht="73.2" customHeight="1" thickBot="1">
      <c r="A64" s="265" t="s">
        <v>96</v>
      </c>
      <c r="B64" s="569" t="str">
        <f t="shared" si="2"/>
        <v>★</v>
      </c>
      <c r="C64" s="570"/>
      <c r="D64" s="571"/>
      <c r="E64" s="122">
        <v>3.93</v>
      </c>
      <c r="F64" s="122">
        <v>3.45</v>
      </c>
      <c r="G64" s="289">
        <f t="shared" si="0"/>
        <v>-0.48</v>
      </c>
      <c r="H64" s="640"/>
      <c r="I64" s="641"/>
      <c r="J64" s="641"/>
      <c r="K64" s="641"/>
      <c r="L64" s="642"/>
      <c r="M64" s="150"/>
      <c r="N64" s="151"/>
      <c r="O64" s="259" t="s">
        <v>96</v>
      </c>
    </row>
    <row r="65" spans="1:18" ht="80.25" customHeight="1" thickBot="1">
      <c r="A65" s="265" t="s">
        <v>97</v>
      </c>
      <c r="B65" s="569" t="str">
        <f t="shared" si="2"/>
        <v>☆☆</v>
      </c>
      <c r="C65" s="570"/>
      <c r="D65" s="571"/>
      <c r="E65" s="424">
        <v>6.16</v>
      </c>
      <c r="F65" s="424">
        <v>7.94</v>
      </c>
      <c r="G65" s="289">
        <f t="shared" si="0"/>
        <v>1.7800000000000002</v>
      </c>
      <c r="H65" s="597"/>
      <c r="I65" s="598"/>
      <c r="J65" s="598"/>
      <c r="K65" s="598"/>
      <c r="L65" s="599"/>
      <c r="M65" s="386"/>
      <c r="N65" s="151"/>
      <c r="O65" s="259" t="s">
        <v>97</v>
      </c>
    </row>
    <row r="66" spans="1:18" ht="88.5" customHeight="1" thickBot="1">
      <c r="A66" s="265" t="s">
        <v>98</v>
      </c>
      <c r="B66" s="569" t="str">
        <f t="shared" si="2"/>
        <v>☆</v>
      </c>
      <c r="C66" s="570"/>
      <c r="D66" s="571"/>
      <c r="E66" s="424">
        <v>8.39</v>
      </c>
      <c r="F66" s="424">
        <v>9.39</v>
      </c>
      <c r="G66" s="289">
        <f t="shared" si="0"/>
        <v>1</v>
      </c>
      <c r="H66" s="597"/>
      <c r="I66" s="598"/>
      <c r="J66" s="598"/>
      <c r="K66" s="598"/>
      <c r="L66" s="599"/>
      <c r="M66" s="150"/>
      <c r="N66" s="151"/>
      <c r="O66" s="259" t="s">
        <v>98</v>
      </c>
    </row>
    <row r="67" spans="1:18" ht="78.75" customHeight="1" thickBot="1">
      <c r="A67" s="265" t="s">
        <v>99</v>
      </c>
      <c r="B67" s="569" t="str">
        <f t="shared" si="2"/>
        <v>☆</v>
      </c>
      <c r="C67" s="570"/>
      <c r="D67" s="571"/>
      <c r="E67" s="122">
        <v>4.47</v>
      </c>
      <c r="F67" s="122">
        <v>5.61</v>
      </c>
      <c r="G67" s="289">
        <f t="shared" si="0"/>
        <v>1.1400000000000006</v>
      </c>
      <c r="H67" s="572"/>
      <c r="I67" s="573"/>
      <c r="J67" s="573"/>
      <c r="K67" s="573"/>
      <c r="L67" s="574"/>
      <c r="M67" s="150"/>
      <c r="N67" s="151"/>
      <c r="O67" s="259" t="s">
        <v>99</v>
      </c>
    </row>
    <row r="68" spans="1:18" ht="63" customHeight="1" thickBot="1">
      <c r="A68" s="268" t="s">
        <v>100</v>
      </c>
      <c r="B68" s="569" t="str">
        <f t="shared" si="2"/>
        <v>☆</v>
      </c>
      <c r="C68" s="570"/>
      <c r="D68" s="571"/>
      <c r="E68" s="122">
        <v>3.27</v>
      </c>
      <c r="F68" s="122">
        <v>3.67</v>
      </c>
      <c r="G68" s="289">
        <f t="shared" si="0"/>
        <v>0.39999999999999991</v>
      </c>
      <c r="H68" s="572"/>
      <c r="I68" s="573"/>
      <c r="J68" s="573"/>
      <c r="K68" s="573"/>
      <c r="L68" s="574"/>
      <c r="M68" s="311"/>
      <c r="N68" s="151"/>
      <c r="O68" s="259" t="s">
        <v>100</v>
      </c>
    </row>
    <row r="69" spans="1:18" ht="72.75" customHeight="1" thickBot="1">
      <c r="A69" s="266" t="s">
        <v>101</v>
      </c>
      <c r="B69" s="569" t="str">
        <f t="shared" si="2"/>
        <v>★</v>
      </c>
      <c r="C69" s="570"/>
      <c r="D69" s="571"/>
      <c r="E69" s="503">
        <v>2.3199999999999998</v>
      </c>
      <c r="F69" s="503">
        <v>1.61</v>
      </c>
      <c r="G69" s="289">
        <f t="shared" si="0"/>
        <v>-0.70999999999999974</v>
      </c>
      <c r="H69" s="597"/>
      <c r="I69" s="598"/>
      <c r="J69" s="598"/>
      <c r="K69" s="598"/>
      <c r="L69" s="599"/>
      <c r="M69" s="150"/>
      <c r="N69" s="151"/>
      <c r="O69" s="259" t="s">
        <v>101</v>
      </c>
    </row>
    <row r="70" spans="1:18" ht="58.5" customHeight="1" thickBot="1">
      <c r="A70" s="201" t="s">
        <v>102</v>
      </c>
      <c r="B70" s="569" t="str">
        <f t="shared" si="2"/>
        <v>☆</v>
      </c>
      <c r="C70" s="570"/>
      <c r="D70" s="571"/>
      <c r="E70" s="122">
        <v>4.3600000000000003</v>
      </c>
      <c r="F70" s="122">
        <v>4.38</v>
      </c>
      <c r="G70" s="379">
        <f t="shared" ref="G70" si="3">F70-E70</f>
        <v>1.9999999999999574E-2</v>
      </c>
      <c r="H70" s="572"/>
      <c r="I70" s="573"/>
      <c r="J70" s="573"/>
      <c r="K70" s="573"/>
      <c r="L70" s="574"/>
      <c r="M70" s="202"/>
      <c r="N70" s="151"/>
      <c r="O70" s="259"/>
    </row>
    <row r="71" spans="1:18" ht="42.75" customHeight="1" thickBot="1">
      <c r="A71" s="203"/>
      <c r="B71" s="203"/>
      <c r="C71" s="203"/>
      <c r="D71" s="203"/>
      <c r="E71" s="630"/>
      <c r="F71" s="630"/>
      <c r="G71" s="630"/>
      <c r="H71" s="630"/>
      <c r="I71" s="630"/>
      <c r="J71" s="630"/>
      <c r="K71" s="630"/>
      <c r="L71" s="630"/>
      <c r="M71" s="54">
        <f>COUNTIF(E24:E69,"&gt;=10")</f>
        <v>0</v>
      </c>
      <c r="N71" s="54">
        <f>COUNTIF(F24:F69,"&gt;=10")</f>
        <v>0</v>
      </c>
      <c r="O71" s="54" t="s">
        <v>28</v>
      </c>
    </row>
    <row r="72" spans="1:18" ht="36.75" customHeight="1" thickBot="1">
      <c r="A72" s="67" t="s">
        <v>21</v>
      </c>
      <c r="B72" s="68"/>
      <c r="C72" s="114"/>
      <c r="D72" s="114"/>
      <c r="E72" s="631" t="s">
        <v>20</v>
      </c>
      <c r="F72" s="631"/>
      <c r="G72" s="631"/>
      <c r="H72" s="632" t="s">
        <v>180</v>
      </c>
      <c r="I72" s="633"/>
      <c r="J72" s="68"/>
      <c r="K72" s="69"/>
      <c r="L72" s="69"/>
      <c r="M72" s="70"/>
      <c r="N72" s="71"/>
    </row>
    <row r="73" spans="1:18" ht="36.75" customHeight="1" thickBot="1">
      <c r="A73" s="72"/>
      <c r="B73" s="204"/>
      <c r="C73" s="636" t="s">
        <v>174</v>
      </c>
      <c r="D73" s="637"/>
      <c r="E73" s="637"/>
      <c r="F73" s="638"/>
      <c r="G73" s="73">
        <f>+F70</f>
        <v>4.38</v>
      </c>
      <c r="H73" s="74" t="s">
        <v>103</v>
      </c>
      <c r="I73" s="634">
        <f>+G70</f>
        <v>1.9999999999999574E-2</v>
      </c>
      <c r="J73" s="635"/>
      <c r="K73" s="205"/>
      <c r="L73" s="205"/>
      <c r="M73" s="206"/>
      <c r="N73" s="75"/>
    </row>
    <row r="74" spans="1:18" ht="36.75" customHeight="1" thickBot="1">
      <c r="A74" s="72"/>
      <c r="B74" s="204"/>
      <c r="C74" s="600" t="s">
        <v>104</v>
      </c>
      <c r="D74" s="601"/>
      <c r="E74" s="601"/>
      <c r="F74" s="602"/>
      <c r="G74" s="76">
        <f>+F35</f>
        <v>5.46</v>
      </c>
      <c r="H74" s="77" t="s">
        <v>103</v>
      </c>
      <c r="I74" s="603">
        <f>+G35</f>
        <v>-0.12999999999999989</v>
      </c>
      <c r="J74" s="604"/>
      <c r="K74" s="205"/>
      <c r="L74" s="205"/>
      <c r="M74" s="206"/>
      <c r="N74" s="75"/>
      <c r="R74" s="243" t="s">
        <v>21</v>
      </c>
    </row>
    <row r="75" spans="1:18" ht="36.75" customHeight="1" thickBot="1">
      <c r="A75" s="72"/>
      <c r="B75" s="204"/>
      <c r="C75" s="605" t="s">
        <v>105</v>
      </c>
      <c r="D75" s="606"/>
      <c r="E75" s="606"/>
      <c r="F75" s="78" t="str">
        <f>VLOOKUP(G75,F:P,10,0)</f>
        <v>大分県</v>
      </c>
      <c r="G75" s="79">
        <f>MAX(F23:F70)</f>
        <v>9.39</v>
      </c>
      <c r="H75" s="607" t="s">
        <v>106</v>
      </c>
      <c r="I75" s="608"/>
      <c r="J75" s="608"/>
      <c r="K75" s="80">
        <f>+N71</f>
        <v>0</v>
      </c>
      <c r="L75" s="81" t="s">
        <v>107</v>
      </c>
      <c r="M75" s="82">
        <f>N71-M71</f>
        <v>0</v>
      </c>
      <c r="N75" s="75"/>
      <c r="R75" s="244"/>
    </row>
    <row r="76" spans="1:18" ht="36.75" customHeight="1" thickBot="1">
      <c r="A76" s="83"/>
      <c r="B76" s="84"/>
      <c r="C76" s="84"/>
      <c r="D76" s="84"/>
      <c r="E76" s="84"/>
      <c r="F76" s="84"/>
      <c r="G76" s="84"/>
      <c r="H76" s="84"/>
      <c r="I76" s="84"/>
      <c r="J76" s="84"/>
      <c r="K76" s="85"/>
      <c r="L76" s="85"/>
      <c r="M76" s="86"/>
      <c r="N76" s="87"/>
      <c r="R76" s="244"/>
    </row>
    <row r="77" spans="1:18" ht="30.75" customHeight="1">
      <c r="A77" s="110"/>
      <c r="B77" s="110"/>
      <c r="C77" s="110"/>
      <c r="D77" s="110"/>
      <c r="E77" s="110"/>
      <c r="F77" s="110"/>
      <c r="G77" s="110"/>
      <c r="H77" s="110"/>
      <c r="I77" s="110"/>
      <c r="J77" s="110"/>
      <c r="K77" s="207"/>
      <c r="L77" s="207"/>
      <c r="M77" s="208"/>
      <c r="N77" s="209"/>
      <c r="R77" s="245"/>
    </row>
    <row r="78" spans="1:18" ht="30.75" customHeight="1" thickBot="1">
      <c r="A78" s="210"/>
      <c r="B78" s="210"/>
      <c r="C78" s="210"/>
      <c r="D78" s="210"/>
      <c r="E78" s="210"/>
      <c r="F78" s="210"/>
      <c r="G78" s="210"/>
      <c r="H78" s="210"/>
      <c r="I78" s="210"/>
      <c r="J78" s="210"/>
      <c r="K78" s="211"/>
      <c r="L78" s="211"/>
      <c r="M78" s="212"/>
      <c r="N78" s="210"/>
    </row>
    <row r="79" spans="1:18" ht="24.75" customHeight="1" thickTop="1">
      <c r="A79" s="609">
        <v>2</v>
      </c>
      <c r="B79" s="612" t="s">
        <v>178</v>
      </c>
      <c r="C79" s="613"/>
      <c r="D79" s="613"/>
      <c r="E79" s="613"/>
      <c r="F79" s="614"/>
      <c r="G79" s="621" t="s">
        <v>179</v>
      </c>
      <c r="H79" s="622"/>
      <c r="I79" s="622"/>
      <c r="J79" s="622"/>
      <c r="K79" s="622"/>
      <c r="L79" s="622"/>
      <c r="M79" s="622"/>
      <c r="N79" s="623"/>
    </row>
    <row r="80" spans="1:18" ht="24.75" customHeight="1">
      <c r="A80" s="610"/>
      <c r="B80" s="615"/>
      <c r="C80" s="616"/>
      <c r="D80" s="616"/>
      <c r="E80" s="616"/>
      <c r="F80" s="617"/>
      <c r="G80" s="624"/>
      <c r="H80" s="625"/>
      <c r="I80" s="625"/>
      <c r="J80" s="625"/>
      <c r="K80" s="625"/>
      <c r="L80" s="625"/>
      <c r="M80" s="625"/>
      <c r="N80" s="626"/>
      <c r="O80" s="213" t="s">
        <v>28</v>
      </c>
      <c r="P80" s="213"/>
    </row>
    <row r="81" spans="1:16" ht="24.75" customHeight="1">
      <c r="A81" s="610"/>
      <c r="B81" s="615"/>
      <c r="C81" s="616"/>
      <c r="D81" s="616"/>
      <c r="E81" s="616"/>
      <c r="F81" s="617"/>
      <c r="G81" s="624"/>
      <c r="H81" s="625"/>
      <c r="I81" s="625"/>
      <c r="J81" s="625"/>
      <c r="K81" s="625"/>
      <c r="L81" s="625"/>
      <c r="M81" s="625"/>
      <c r="N81" s="626"/>
      <c r="O81" s="213" t="s">
        <v>21</v>
      </c>
      <c r="P81" s="213" t="s">
        <v>108</v>
      </c>
    </row>
    <row r="82" spans="1:16" ht="24.75" customHeight="1">
      <c r="A82" s="610"/>
      <c r="B82" s="615"/>
      <c r="C82" s="616"/>
      <c r="D82" s="616"/>
      <c r="E82" s="616"/>
      <c r="F82" s="617"/>
      <c r="G82" s="624"/>
      <c r="H82" s="625"/>
      <c r="I82" s="625"/>
      <c r="J82" s="625"/>
      <c r="K82" s="625"/>
      <c r="L82" s="625"/>
      <c r="M82" s="625"/>
      <c r="N82" s="626"/>
      <c r="O82" s="214"/>
      <c r="P82" s="213"/>
    </row>
    <row r="83" spans="1:16" ht="46.2" customHeight="1" thickBot="1">
      <c r="A83" s="611"/>
      <c r="B83" s="618"/>
      <c r="C83" s="619"/>
      <c r="D83" s="619"/>
      <c r="E83" s="619"/>
      <c r="F83" s="620"/>
      <c r="G83" s="627"/>
      <c r="H83" s="628"/>
      <c r="I83" s="628"/>
      <c r="J83" s="628"/>
      <c r="K83" s="628"/>
      <c r="L83" s="628"/>
      <c r="M83" s="628"/>
      <c r="N83" s="629"/>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9">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 ref="H59:L59"/>
    <mergeCell ref="B60:D60"/>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H60:L60"/>
    <mergeCell ref="B55:D55"/>
    <mergeCell ref="H55:L55"/>
    <mergeCell ref="B56:D56"/>
    <mergeCell ref="H56:L56"/>
    <mergeCell ref="B57:D57"/>
    <mergeCell ref="B52:D52"/>
    <mergeCell ref="H52:L52"/>
    <mergeCell ref="B53:D53"/>
    <mergeCell ref="H53:L53"/>
    <mergeCell ref="B54:D54"/>
    <mergeCell ref="H54:L54"/>
    <mergeCell ref="H57:L57"/>
    <mergeCell ref="B50:D50"/>
    <mergeCell ref="H50:L50"/>
    <mergeCell ref="B51:D51"/>
    <mergeCell ref="H51:L51"/>
    <mergeCell ref="B46:D46"/>
    <mergeCell ref="H46:L46"/>
    <mergeCell ref="B47:D47"/>
    <mergeCell ref="H47:L47"/>
    <mergeCell ref="B48:D48"/>
    <mergeCell ref="H48:L48"/>
    <mergeCell ref="B45:D45"/>
    <mergeCell ref="H45:L45"/>
    <mergeCell ref="B40:D40"/>
    <mergeCell ref="H40:L40"/>
    <mergeCell ref="B41:D41"/>
    <mergeCell ref="H41:L41"/>
    <mergeCell ref="B42:D42"/>
    <mergeCell ref="H42:L42"/>
    <mergeCell ref="B49:D49"/>
    <mergeCell ref="H49:L49"/>
    <mergeCell ref="B39:D39"/>
    <mergeCell ref="H39:L39"/>
    <mergeCell ref="B35:D35"/>
    <mergeCell ref="H35:L35"/>
    <mergeCell ref="B36:D36"/>
    <mergeCell ref="H36:L36"/>
    <mergeCell ref="B43:D43"/>
    <mergeCell ref="H43:L43"/>
    <mergeCell ref="B44:D44"/>
    <mergeCell ref="H44:L44"/>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s>
  <phoneticPr fontId="86"/>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E55"/>
  <sheetViews>
    <sheetView showGridLines="0" zoomScale="94" zoomScaleNormal="94" zoomScaleSheetLayoutView="79" workbookViewId="0">
      <selection activeCell="A36" sqref="A36:XFD41"/>
    </sheetView>
  </sheetViews>
  <sheetFormatPr defaultColWidth="9" defaultRowHeight="19.2"/>
  <cols>
    <col min="1" max="1" width="161.5546875" style="282" customWidth="1"/>
    <col min="2" max="2" width="11.21875" style="280" customWidth="1"/>
    <col min="3" max="3" width="22" style="280" customWidth="1"/>
    <col min="4" max="4" width="20.109375" style="281" customWidth="1"/>
    <col min="5" max="16384" width="9" style="1"/>
  </cols>
  <sheetData>
    <row r="1" spans="1:4" s="41" customFormat="1" ht="44.25" customHeight="1" thickBot="1">
      <c r="A1" s="163" t="s">
        <v>233</v>
      </c>
      <c r="B1" s="164" t="s">
        <v>0</v>
      </c>
      <c r="C1" s="165" t="s">
        <v>1</v>
      </c>
      <c r="D1" s="279" t="s">
        <v>2</v>
      </c>
    </row>
    <row r="2" spans="1:4" s="41" customFormat="1" ht="48" customHeight="1" thickTop="1">
      <c r="A2" s="160" t="s">
        <v>361</v>
      </c>
      <c r="B2" s="293"/>
      <c r="C2" s="646" t="s">
        <v>362</v>
      </c>
      <c r="D2" s="296"/>
    </row>
    <row r="3" spans="1:4" s="41" customFormat="1" ht="160.80000000000001" customHeight="1">
      <c r="A3" s="466" t="s">
        <v>363</v>
      </c>
      <c r="B3" s="457" t="s">
        <v>364</v>
      </c>
      <c r="C3" s="647"/>
      <c r="D3" s="294">
        <v>45260</v>
      </c>
    </row>
    <row r="4" spans="1:4" s="41" customFormat="1" ht="36.6" customHeight="1" thickBot="1">
      <c r="A4" s="161" t="s">
        <v>365</v>
      </c>
      <c r="B4" s="291"/>
      <c r="C4" s="648"/>
      <c r="D4" s="295"/>
    </row>
    <row r="5" spans="1:4" s="41" customFormat="1" ht="39" customHeight="1" thickTop="1">
      <c r="A5" s="407" t="s">
        <v>366</v>
      </c>
      <c r="B5" s="293"/>
      <c r="C5" s="655" t="s">
        <v>369</v>
      </c>
      <c r="D5" s="296"/>
    </row>
    <row r="6" spans="1:4" s="41" customFormat="1" ht="165.6" customHeight="1">
      <c r="A6" s="399" t="s">
        <v>367</v>
      </c>
      <c r="B6" s="457" t="s">
        <v>370</v>
      </c>
      <c r="C6" s="647"/>
      <c r="D6" s="294">
        <v>45260</v>
      </c>
    </row>
    <row r="7" spans="1:4" s="41" customFormat="1" ht="36.6" customHeight="1" thickBot="1">
      <c r="A7" s="161" t="s">
        <v>368</v>
      </c>
      <c r="B7" s="291"/>
      <c r="C7" s="648"/>
      <c r="D7" s="295"/>
    </row>
    <row r="8" spans="1:4" s="41" customFormat="1" ht="42" customHeight="1" thickTop="1">
      <c r="A8" s="407" t="s">
        <v>371</v>
      </c>
      <c r="B8" s="293"/>
      <c r="C8" s="646" t="s">
        <v>375</v>
      </c>
      <c r="D8" s="296"/>
    </row>
    <row r="9" spans="1:4" s="41" customFormat="1" ht="304.8" customHeight="1">
      <c r="A9" s="399" t="s">
        <v>374</v>
      </c>
      <c r="B9" s="457" t="s">
        <v>372</v>
      </c>
      <c r="C9" s="647"/>
      <c r="D9" s="294">
        <v>45260</v>
      </c>
    </row>
    <row r="10" spans="1:4" s="41" customFormat="1" ht="36.6" customHeight="1" thickBot="1">
      <c r="A10" s="161" t="s">
        <v>373</v>
      </c>
      <c r="B10" s="291"/>
      <c r="C10" s="648"/>
      <c r="D10" s="295"/>
    </row>
    <row r="11" spans="1:4" s="41" customFormat="1" ht="44.4" customHeight="1" thickTop="1">
      <c r="A11" s="344" t="s">
        <v>376</v>
      </c>
      <c r="B11" s="293"/>
      <c r="C11" s="646" t="s">
        <v>380</v>
      </c>
      <c r="D11" s="296"/>
    </row>
    <row r="12" spans="1:4" s="41" customFormat="1" ht="409.2" customHeight="1">
      <c r="A12" s="669" t="s">
        <v>377</v>
      </c>
      <c r="B12" s="298" t="s">
        <v>379</v>
      </c>
      <c r="C12" s="658"/>
      <c r="D12" s="294">
        <v>45258</v>
      </c>
    </row>
    <row r="13" spans="1:4" s="41" customFormat="1" ht="115.2" customHeight="1" thickBot="1">
      <c r="A13" s="670"/>
      <c r="B13" s="291"/>
      <c r="C13" s="659"/>
      <c r="D13" s="295"/>
    </row>
    <row r="14" spans="1:4" s="41" customFormat="1" ht="33" customHeight="1" thickTop="1" thickBot="1">
      <c r="A14" s="518" t="s">
        <v>378</v>
      </c>
      <c r="B14" s="515"/>
      <c r="C14" s="501"/>
      <c r="D14" s="516"/>
    </row>
    <row r="15" spans="1:4" s="41" customFormat="1" ht="54" customHeight="1" thickTop="1">
      <c r="A15" s="519" t="s">
        <v>381</v>
      </c>
      <c r="B15" s="339"/>
      <c r="C15" s="673" t="s">
        <v>384</v>
      </c>
      <c r="D15" s="671">
        <v>45259</v>
      </c>
    </row>
    <row r="16" spans="1:4" s="41" customFormat="1" ht="374.4" customHeight="1">
      <c r="A16" s="517" t="s">
        <v>382</v>
      </c>
      <c r="B16" s="298" t="s">
        <v>370</v>
      </c>
      <c r="C16" s="674"/>
      <c r="D16" s="672"/>
    </row>
    <row r="17" spans="1:4" s="41" customFormat="1" ht="36.6" customHeight="1" thickBot="1">
      <c r="A17" s="161" t="s">
        <v>383</v>
      </c>
      <c r="B17" s="159"/>
      <c r="C17" s="675"/>
      <c r="D17" s="667"/>
    </row>
    <row r="18" spans="1:4" s="41" customFormat="1" ht="47.4" customHeight="1" thickTop="1">
      <c r="A18" s="381" t="s">
        <v>385</v>
      </c>
      <c r="B18" s="293"/>
      <c r="C18" s="655" t="s">
        <v>389</v>
      </c>
      <c r="D18" s="296"/>
    </row>
    <row r="19" spans="1:4" s="41" customFormat="1" ht="301.8" customHeight="1">
      <c r="A19" s="399" t="s">
        <v>386</v>
      </c>
      <c r="B19" s="457" t="s">
        <v>388</v>
      </c>
      <c r="C19" s="647"/>
      <c r="D19" s="294">
        <v>45259</v>
      </c>
    </row>
    <row r="20" spans="1:4" s="41" customFormat="1" ht="42" customHeight="1" thickBot="1">
      <c r="A20" s="161" t="s">
        <v>387</v>
      </c>
      <c r="B20" s="291"/>
      <c r="C20" s="648"/>
      <c r="D20" s="295"/>
    </row>
    <row r="21" spans="1:4" s="41" customFormat="1" ht="40.799999999999997" customHeight="1" thickTop="1">
      <c r="A21" s="467" t="s">
        <v>390</v>
      </c>
      <c r="B21" s="293"/>
      <c r="C21" s="646" t="s">
        <v>393</v>
      </c>
      <c r="D21" s="296"/>
    </row>
    <row r="22" spans="1:4" s="41" customFormat="1" ht="120.6" customHeight="1">
      <c r="A22" s="399" t="s">
        <v>391</v>
      </c>
      <c r="B22" s="457" t="s">
        <v>394</v>
      </c>
      <c r="C22" s="647"/>
      <c r="D22" s="294">
        <v>45259</v>
      </c>
    </row>
    <row r="23" spans="1:4" s="41" customFormat="1" ht="32.4" customHeight="1" thickBot="1">
      <c r="A23" s="161" t="s">
        <v>392</v>
      </c>
      <c r="B23" s="291"/>
      <c r="C23" s="648"/>
      <c r="D23" s="295"/>
    </row>
    <row r="24" spans="1:4" s="41" customFormat="1" ht="42.6" customHeight="1" thickTop="1">
      <c r="A24" s="520" t="s" ph="1">
        <v>395</v>
      </c>
      <c r="B24" s="293"/>
      <c r="C24" s="646" t="s">
        <v>397</v>
      </c>
      <c r="D24" s="296"/>
    </row>
    <row r="25" spans="1:4" s="41" customFormat="1" ht="147" customHeight="1">
      <c r="A25" s="423" t="s">
        <v>396</v>
      </c>
      <c r="B25" s="457" t="s">
        <v>398</v>
      </c>
      <c r="C25" s="647"/>
      <c r="D25" s="425">
        <v>45258</v>
      </c>
    </row>
    <row r="26" spans="1:4" s="41" customFormat="1" ht="35.4" customHeight="1" thickBot="1">
      <c r="A26" s="396" t="s">
        <v>399</v>
      </c>
      <c r="B26" s="291"/>
      <c r="C26" s="648"/>
      <c r="D26" s="295"/>
    </row>
    <row r="27" spans="1:4" s="41" customFormat="1" ht="43.2" customHeight="1" thickTop="1">
      <c r="A27" s="421" t="s">
        <v>400</v>
      </c>
      <c r="B27" s="649" t="s">
        <v>404</v>
      </c>
      <c r="C27" s="652" t="s">
        <v>401</v>
      </c>
      <c r="D27" s="664">
        <v>45258</v>
      </c>
    </row>
    <row r="28" spans="1:4" s="41" customFormat="1" ht="166.8" customHeight="1">
      <c r="A28" s="416" t="s">
        <v>402</v>
      </c>
      <c r="B28" s="650"/>
      <c r="C28" s="653"/>
      <c r="D28" s="665"/>
    </row>
    <row r="29" spans="1:4" s="41" customFormat="1" ht="36" customHeight="1" thickBot="1">
      <c r="A29" s="335" t="s">
        <v>403</v>
      </c>
      <c r="B29" s="651"/>
      <c r="C29" s="654"/>
      <c r="D29" s="666"/>
    </row>
    <row r="30" spans="1:4" s="41" customFormat="1" ht="40.950000000000003" customHeight="1" thickTop="1" thickBot="1">
      <c r="A30" s="162" t="s">
        <v>405</v>
      </c>
      <c r="B30" s="643" t="s">
        <v>379</v>
      </c>
      <c r="C30" s="668" t="s">
        <v>408</v>
      </c>
      <c r="D30" s="661">
        <v>45258</v>
      </c>
    </row>
    <row r="31" spans="1:4" s="41" customFormat="1" ht="324" customHeight="1" thickBot="1">
      <c r="A31" s="418" t="s">
        <v>406</v>
      </c>
      <c r="B31" s="644"/>
      <c r="C31" s="656"/>
      <c r="D31" s="662"/>
    </row>
    <row r="32" spans="1:4" s="41" customFormat="1" ht="43.8" customHeight="1" thickBot="1">
      <c r="A32" s="287" t="s">
        <v>407</v>
      </c>
      <c r="B32" s="645"/>
      <c r="C32" s="657"/>
      <c r="D32" s="663"/>
    </row>
    <row r="33" spans="1:5" s="41" customFormat="1" ht="47.4" customHeight="1" thickTop="1">
      <c r="A33" s="162" t="s">
        <v>409</v>
      </c>
      <c r="B33" s="293"/>
      <c r="C33" s="655" t="s">
        <v>412</v>
      </c>
      <c r="D33" s="296"/>
    </row>
    <row r="34" spans="1:5" s="41" customFormat="1" ht="97.2" customHeight="1">
      <c r="A34" s="399" t="s">
        <v>411</v>
      </c>
      <c r="B34" s="457" t="s">
        <v>410</v>
      </c>
      <c r="C34" s="647"/>
      <c r="D34" s="294">
        <v>45257</v>
      </c>
      <c r="E34" s="41" t="s">
        <v>206</v>
      </c>
    </row>
    <row r="35" spans="1:5" s="41" customFormat="1" ht="37.200000000000003" customHeight="1" thickBot="1">
      <c r="A35" s="138" t="s">
        <v>413</v>
      </c>
      <c r="B35" s="291"/>
      <c r="C35" s="648"/>
      <c r="D35" s="295"/>
    </row>
    <row r="36" spans="1:5" s="41" customFormat="1" ht="40.799999999999997" hidden="1" customHeight="1" thickTop="1" thickBot="1">
      <c r="A36" s="426"/>
      <c r="B36" s="644"/>
      <c r="C36" s="656"/>
      <c r="D36" s="667"/>
    </row>
    <row r="37" spans="1:5" s="41" customFormat="1" ht="256.2" hidden="1" customHeight="1" thickBot="1">
      <c r="A37" s="418"/>
      <c r="B37" s="644"/>
      <c r="C37" s="656"/>
      <c r="D37" s="662"/>
    </row>
    <row r="38" spans="1:5" s="41" customFormat="1" ht="31.8" hidden="1" customHeight="1" thickBot="1">
      <c r="A38" s="287"/>
      <c r="B38" s="645"/>
      <c r="C38" s="657"/>
      <c r="D38" s="663"/>
    </row>
    <row r="39" spans="1:5" s="41" customFormat="1" ht="37.200000000000003" hidden="1" customHeight="1" thickTop="1" thickBot="1">
      <c r="A39" s="162"/>
      <c r="B39" s="643"/>
      <c r="C39" s="668"/>
      <c r="D39" s="661"/>
    </row>
    <row r="40" spans="1:5" s="41" customFormat="1" ht="167.4" hidden="1" customHeight="1" thickBot="1">
      <c r="A40" s="418"/>
      <c r="B40" s="644"/>
      <c r="C40" s="656"/>
      <c r="D40" s="662"/>
    </row>
    <row r="41" spans="1:5" s="41" customFormat="1" ht="40.950000000000003" hidden="1" customHeight="1" thickBot="1">
      <c r="A41" s="287"/>
      <c r="B41" s="645"/>
      <c r="C41" s="657"/>
      <c r="D41" s="663"/>
    </row>
    <row r="42" spans="1:5" ht="44.4" hidden="1" customHeight="1" thickTop="1">
      <c r="A42" s="292"/>
      <c r="B42" s="293"/>
      <c r="C42" s="646"/>
      <c r="D42" s="296"/>
    </row>
    <row r="43" spans="1:5" ht="194.4" hidden="1" customHeight="1">
      <c r="A43" s="388"/>
      <c r="B43" s="298"/>
      <c r="C43" s="658"/>
      <c r="D43" s="294"/>
    </row>
    <row r="44" spans="1:5" ht="37.200000000000003" hidden="1" customHeight="1" thickBot="1">
      <c r="A44" s="390"/>
      <c r="B44" s="393"/>
      <c r="C44" s="660"/>
      <c r="D44" s="394"/>
    </row>
    <row r="45" spans="1:5" ht="56.4" hidden="1" customHeight="1" thickTop="1">
      <c r="A45" s="292"/>
      <c r="B45" s="391"/>
      <c r="C45" s="658"/>
      <c r="D45" s="392"/>
    </row>
    <row r="46" spans="1:5" ht="353.4" hidden="1" customHeight="1">
      <c r="A46" s="342"/>
      <c r="B46" s="298"/>
      <c r="C46" s="647"/>
      <c r="D46" s="294"/>
    </row>
    <row r="47" spans="1:5" ht="40.200000000000003" hidden="1" customHeight="1" thickBot="1">
      <c r="A47" s="340"/>
      <c r="B47" s="291"/>
      <c r="C47" s="648"/>
      <c r="D47" s="295"/>
    </row>
    <row r="48" spans="1:5" ht="46.8" hidden="1" customHeight="1" thickTop="1">
      <c r="A48" s="292"/>
      <c r="B48" s="293"/>
      <c r="C48" s="646"/>
      <c r="D48" s="296"/>
    </row>
    <row r="49" spans="1:4" ht="139.80000000000001" hidden="1" customHeight="1">
      <c r="A49" s="342"/>
      <c r="B49" s="298"/>
      <c r="C49" s="647"/>
      <c r="D49" s="294"/>
    </row>
    <row r="50" spans="1:4" ht="43.8" hidden="1" customHeight="1" thickBot="1">
      <c r="A50" s="340"/>
      <c r="B50" s="291"/>
      <c r="C50" s="648"/>
      <c r="D50" s="295"/>
    </row>
    <row r="51" spans="1:4" ht="46.8" hidden="1" customHeight="1" thickTop="1">
      <c r="A51" s="292"/>
      <c r="B51" s="293"/>
      <c r="C51" s="646"/>
      <c r="D51" s="296"/>
    </row>
    <row r="52" spans="1:4" ht="93" hidden="1" customHeight="1">
      <c r="A52" s="342"/>
      <c r="B52" s="298"/>
      <c r="C52" s="647"/>
      <c r="D52" s="294"/>
    </row>
    <row r="53" spans="1:4" ht="43.8" hidden="1" customHeight="1" thickBot="1">
      <c r="A53" s="340"/>
      <c r="B53" s="291"/>
      <c r="C53" s="648"/>
      <c r="D53" s="295"/>
    </row>
    <row r="54" spans="1:4" ht="42.6" customHeight="1" thickTop="1"/>
    <row r="55" spans="1:4" ht="42.6" customHeight="1"/>
  </sheetData>
  <mergeCells count="27">
    <mergeCell ref="A12:A13"/>
    <mergeCell ref="D15:D17"/>
    <mergeCell ref="C15:C17"/>
    <mergeCell ref="C21:C23"/>
    <mergeCell ref="C24:C26"/>
    <mergeCell ref="D39:D41"/>
    <mergeCell ref="C18:C20"/>
    <mergeCell ref="D27:D29"/>
    <mergeCell ref="D36:D38"/>
    <mergeCell ref="C39:C41"/>
    <mergeCell ref="C30:C32"/>
    <mergeCell ref="D30:D32"/>
    <mergeCell ref="C42:C44"/>
    <mergeCell ref="C51:C53"/>
    <mergeCell ref="C48:C50"/>
    <mergeCell ref="C45:C47"/>
    <mergeCell ref="C33:C35"/>
    <mergeCell ref="B30:B32"/>
    <mergeCell ref="B36:B38"/>
    <mergeCell ref="B39:B41"/>
    <mergeCell ref="C2:C4"/>
    <mergeCell ref="B27:B29"/>
    <mergeCell ref="C27:C29"/>
    <mergeCell ref="C5:C7"/>
    <mergeCell ref="C36:C38"/>
    <mergeCell ref="C11:C13"/>
    <mergeCell ref="C8:C10"/>
  </mergeCells>
  <phoneticPr fontId="16"/>
  <hyperlinks>
    <hyperlink ref="A4" r:id="rId1" xr:uid="{E46DDE0B-0B19-413F-B0B4-63ACA2AA6379}"/>
    <hyperlink ref="A7" r:id="rId2" xr:uid="{5B3D93AD-9AE8-4D3F-A42A-72786D775AD7}"/>
    <hyperlink ref="A10" r:id="rId3" xr:uid="{34321F42-96CD-4BED-A07D-4B0230F7A815}"/>
    <hyperlink ref="A14" r:id="rId4" xr:uid="{2D4CC161-8047-4FCD-A0C4-CB21514C76FE}"/>
    <hyperlink ref="A17" r:id="rId5" xr:uid="{57DBB736-FDA7-4251-842A-89FEE302E029}"/>
    <hyperlink ref="A20" r:id="rId6" xr:uid="{4EB36ED9-0218-426A-84F5-735DDCF545C1}"/>
    <hyperlink ref="A23" r:id="rId7" xr:uid="{85E7EA4E-4949-4786-8C74-42498B368F9D}"/>
    <hyperlink ref="A26" r:id="rId8" xr:uid="{F664467C-6735-40E3-83A4-37BD3C559FD8}"/>
    <hyperlink ref="A29" r:id="rId9" xr:uid="{3CF9BA1C-E72A-446E-BA91-726C1CAC63BE}"/>
    <hyperlink ref="A32" r:id="rId10" xr:uid="{CF48BE60-422B-4820-A432-FD8CA523FCD2}"/>
  </hyperlinks>
  <pageMargins left="0" right="0" top="0.19685039370078741" bottom="0.39370078740157483" header="0" footer="0.19685039370078741"/>
  <pageSetup paperSize="8" scale="28" orientation="portrait" horizontalDpi="300" verticalDpi="300" r:id="rId1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5350F-4362-4016-B904-B3DC1F9818FB}">
  <sheetPr codeName="Sheet4">
    <pageSetUpPr fitToPage="1"/>
  </sheetPr>
  <dimension ref="A1:Q40"/>
  <sheetViews>
    <sheetView view="pageBreakPreview" zoomScale="95" zoomScaleNormal="100" zoomScaleSheetLayoutView="95" workbookViewId="0">
      <selection activeCell="P20" sqref="P20"/>
    </sheetView>
  </sheetViews>
  <sheetFormatPr defaultColWidth="9" defaultRowHeight="13.2"/>
  <cols>
    <col min="1" max="2" width="4.88671875" style="492" customWidth="1"/>
    <col min="3" max="9" width="9" style="492"/>
    <col min="10" max="10" width="6" style="492" customWidth="1"/>
    <col min="11" max="11" width="9" style="492"/>
    <col min="12" max="12" width="5.88671875" style="492" customWidth="1"/>
    <col min="13" max="13" width="45.77734375" style="492" customWidth="1"/>
    <col min="14" max="14" width="6.33203125" style="492" customWidth="1"/>
    <col min="15" max="15" width="3.44140625" style="492" customWidth="1"/>
    <col min="16" max="16384" width="9" style="492"/>
  </cols>
  <sheetData>
    <row r="1" spans="1:15" ht="31.8" customHeight="1">
      <c r="A1" s="678" t="s">
        <v>228</v>
      </c>
      <c r="B1" s="678"/>
      <c r="C1" s="678"/>
      <c r="D1" s="678"/>
      <c r="E1" s="678"/>
      <c r="F1" s="678"/>
      <c r="G1" s="678"/>
      <c r="H1" s="678"/>
      <c r="I1" s="678"/>
      <c r="J1" s="678"/>
      <c r="K1" s="679"/>
      <c r="L1" s="679"/>
      <c r="M1" s="679"/>
      <c r="N1" s="679"/>
    </row>
    <row r="2" spans="1:15" s="1" customFormat="1" ht="42" customHeight="1">
      <c r="A2" s="680" t="s">
        <v>462</v>
      </c>
      <c r="B2" s="680"/>
      <c r="C2" s="680"/>
      <c r="D2" s="680"/>
      <c r="E2" s="680"/>
      <c r="F2" s="680"/>
      <c r="G2" s="680"/>
      <c r="H2" s="680"/>
      <c r="I2" s="680"/>
      <c r="J2" s="680"/>
      <c r="K2" s="680"/>
      <c r="L2" s="680"/>
      <c r="M2" s="680"/>
      <c r="N2" s="680"/>
    </row>
    <row r="3" spans="1:15" s="1" customFormat="1" ht="26.25" customHeight="1">
      <c r="A3" s="681" t="s">
        <v>229</v>
      </c>
      <c r="B3" s="681"/>
      <c r="C3" s="681"/>
      <c r="D3" s="681"/>
      <c r="E3" s="681"/>
      <c r="F3" s="681"/>
      <c r="G3" s="681"/>
      <c r="H3" s="681"/>
      <c r="I3" s="681"/>
      <c r="J3" s="681"/>
      <c r="K3" s="681"/>
      <c r="L3" s="681"/>
      <c r="M3" s="682"/>
      <c r="N3" s="682"/>
    </row>
    <row r="4" spans="1:15" s="1" customFormat="1" ht="25.2" customHeight="1">
      <c r="A4" s="683" t="s">
        <v>463</v>
      </c>
      <c r="B4" s="683"/>
      <c r="C4" s="683"/>
      <c r="D4" s="683"/>
      <c r="E4" s="683"/>
      <c r="F4" s="683"/>
      <c r="G4" s="683"/>
      <c r="H4" s="683"/>
      <c r="I4" s="683"/>
      <c r="J4" s="683"/>
      <c r="K4" s="683"/>
      <c r="L4" s="683"/>
      <c r="M4" s="684"/>
      <c r="N4" s="684"/>
    </row>
    <row r="5" spans="1:15" ht="49.2" customHeight="1">
      <c r="A5" s="493"/>
      <c r="B5" s="493"/>
      <c r="C5" s="685" t="s">
        <v>464</v>
      </c>
      <c r="D5" s="686"/>
      <c r="E5" s="686"/>
      <c r="F5" s="686"/>
      <c r="G5" s="686"/>
      <c r="H5" s="686"/>
      <c r="I5" s="686"/>
      <c r="J5" s="686"/>
      <c r="K5" s="686"/>
      <c r="L5" s="686"/>
      <c r="M5" s="686"/>
      <c r="N5" s="527"/>
      <c r="O5" s="528"/>
    </row>
    <row r="6" spans="1:15" ht="13.5" customHeight="1">
      <c r="A6" s="494"/>
      <c r="B6" s="494"/>
      <c r="C6" s="529"/>
      <c r="D6" s="529"/>
      <c r="E6" s="529"/>
      <c r="F6" s="529"/>
      <c r="G6" s="529"/>
      <c r="H6" s="529"/>
      <c r="I6" s="529"/>
      <c r="J6" s="529"/>
      <c r="K6" s="529"/>
      <c r="L6" s="529"/>
      <c r="M6" s="529"/>
      <c r="N6" s="530"/>
      <c r="O6" s="528"/>
    </row>
    <row r="7" spans="1:15" ht="21.75" customHeight="1">
      <c r="A7" s="531"/>
      <c r="B7" s="531"/>
      <c r="C7" s="687"/>
      <c r="D7" s="688"/>
      <c r="E7" s="688"/>
      <c r="F7" s="688"/>
      <c r="G7" s="531"/>
      <c r="H7" s="531" t="s">
        <v>21</v>
      </c>
      <c r="I7" s="690" t="s">
        <v>465</v>
      </c>
      <c r="J7" s="691"/>
      <c r="K7" s="691"/>
      <c r="L7" s="691"/>
      <c r="M7" s="691"/>
      <c r="N7" s="531"/>
      <c r="O7" s="528"/>
    </row>
    <row r="8" spans="1:15" ht="21.75" customHeight="1">
      <c r="A8" s="531"/>
      <c r="B8" s="531"/>
      <c r="C8" s="687"/>
      <c r="D8" s="688"/>
      <c r="E8" s="688"/>
      <c r="F8" s="688"/>
      <c r="G8" s="531"/>
      <c r="H8" s="531"/>
      <c r="I8" s="692"/>
      <c r="J8" s="691"/>
      <c r="K8" s="691"/>
      <c r="L8" s="691"/>
      <c r="M8" s="691"/>
      <c r="N8" s="531"/>
      <c r="O8" s="528"/>
    </row>
    <row r="9" spans="1:15" ht="21.75" customHeight="1">
      <c r="A9" s="531"/>
      <c r="B9" s="531"/>
      <c r="C9" s="688"/>
      <c r="D9" s="688"/>
      <c r="E9" s="688"/>
      <c r="F9" s="688"/>
      <c r="G9" s="531"/>
      <c r="H9" s="531"/>
      <c r="I9" s="691"/>
      <c r="J9" s="691"/>
      <c r="K9" s="691"/>
      <c r="L9" s="691"/>
      <c r="M9" s="691"/>
      <c r="N9" s="531"/>
      <c r="O9" s="528"/>
    </row>
    <row r="10" spans="1:15" ht="21.75" customHeight="1">
      <c r="A10" s="531"/>
      <c r="B10" s="531"/>
      <c r="C10" s="688"/>
      <c r="D10" s="688"/>
      <c r="E10" s="688"/>
      <c r="F10" s="688"/>
      <c r="G10" s="531"/>
      <c r="H10" s="531"/>
      <c r="I10" s="691"/>
      <c r="J10" s="691"/>
      <c r="K10" s="691"/>
      <c r="L10" s="691"/>
      <c r="M10" s="691"/>
      <c r="N10" s="531"/>
    </row>
    <row r="11" spans="1:15" ht="21.75" customHeight="1">
      <c r="A11" s="531"/>
      <c r="B11" s="531"/>
      <c r="C11" s="688"/>
      <c r="D11" s="688"/>
      <c r="E11" s="688"/>
      <c r="F11" s="688"/>
      <c r="G11" s="531"/>
      <c r="H11" s="531"/>
      <c r="I11" s="691"/>
      <c r="J11" s="691"/>
      <c r="K11" s="691"/>
      <c r="L11" s="691"/>
      <c r="M11" s="691"/>
      <c r="N11" s="531"/>
    </row>
    <row r="12" spans="1:15" ht="21.75" customHeight="1">
      <c r="A12" s="531"/>
      <c r="B12" s="531"/>
      <c r="C12" s="688"/>
      <c r="D12" s="688"/>
      <c r="E12" s="688"/>
      <c r="F12" s="688"/>
      <c r="G12" s="531"/>
      <c r="H12" s="531"/>
      <c r="I12" s="691"/>
      <c r="J12" s="691"/>
      <c r="K12" s="691"/>
      <c r="L12" s="691"/>
      <c r="M12" s="691"/>
      <c r="N12" s="531"/>
    </row>
    <row r="13" spans="1:15" ht="21.75" customHeight="1">
      <c r="A13" s="531"/>
      <c r="B13" s="531"/>
      <c r="C13" s="688"/>
      <c r="D13" s="688"/>
      <c r="E13" s="688"/>
      <c r="F13" s="688"/>
      <c r="G13" s="531"/>
      <c r="H13" s="531"/>
      <c r="I13" s="691"/>
      <c r="J13" s="691"/>
      <c r="K13" s="691"/>
      <c r="L13" s="691"/>
      <c r="M13" s="691"/>
      <c r="N13" s="531"/>
    </row>
    <row r="14" spans="1:15" ht="21.75" customHeight="1">
      <c r="A14" s="531"/>
      <c r="B14" s="531"/>
      <c r="C14" s="688"/>
      <c r="D14" s="688"/>
      <c r="E14" s="688"/>
      <c r="F14" s="688"/>
      <c r="G14" s="531"/>
      <c r="H14" s="531"/>
      <c r="I14" s="691"/>
      <c r="J14" s="691"/>
      <c r="K14" s="691"/>
      <c r="L14" s="691"/>
      <c r="M14" s="691"/>
      <c r="N14" s="531"/>
    </row>
    <row r="15" spans="1:15" ht="21.75" customHeight="1">
      <c r="A15" s="531"/>
      <c r="B15" s="531"/>
      <c r="C15" s="688"/>
      <c r="D15" s="688"/>
      <c r="E15" s="688"/>
      <c r="F15" s="688"/>
      <c r="G15" s="531"/>
      <c r="H15" s="531"/>
      <c r="I15" s="691"/>
      <c r="J15" s="691"/>
      <c r="K15" s="691"/>
      <c r="L15" s="691"/>
      <c r="M15" s="691"/>
      <c r="N15" s="531"/>
    </row>
    <row r="16" spans="1:15" ht="21.75" customHeight="1">
      <c r="A16" s="531"/>
      <c r="B16" s="531"/>
      <c r="C16" s="689"/>
      <c r="D16" s="689"/>
      <c r="E16" s="689"/>
      <c r="F16" s="689"/>
      <c r="G16" s="532"/>
      <c r="H16" s="532"/>
      <c r="I16" s="691"/>
      <c r="J16" s="691"/>
      <c r="K16" s="691"/>
      <c r="L16" s="691"/>
      <c r="M16" s="691"/>
      <c r="N16" s="531"/>
    </row>
    <row r="17" spans="1:17" ht="27" customHeight="1">
      <c r="A17" s="533"/>
      <c r="B17" s="533"/>
      <c r="C17" s="534" t="s">
        <v>21</v>
      </c>
      <c r="D17" s="531"/>
      <c r="E17" s="531"/>
      <c r="F17" s="531"/>
      <c r="G17" s="531"/>
      <c r="H17" s="531"/>
      <c r="I17" s="531" t="s">
        <v>466</v>
      </c>
      <c r="J17" s="531"/>
      <c r="K17" s="531"/>
      <c r="L17" s="531"/>
      <c r="M17" s="531"/>
      <c r="N17" s="531"/>
    </row>
    <row r="18" spans="1:17" ht="8.25" customHeight="1">
      <c r="A18" s="495"/>
      <c r="B18" s="495"/>
      <c r="C18" s="496"/>
      <c r="D18" s="497"/>
      <c r="E18" s="497"/>
      <c r="F18" s="497"/>
      <c r="G18" s="497"/>
      <c r="H18" s="497"/>
      <c r="I18" s="497"/>
      <c r="J18" s="497"/>
      <c r="K18" s="497"/>
      <c r="L18" s="497"/>
      <c r="M18" s="497"/>
      <c r="N18" s="497"/>
    </row>
    <row r="19" spans="1:17" ht="11.4" customHeight="1">
      <c r="A19" s="498"/>
      <c r="B19" s="498"/>
      <c r="C19" s="676" t="s">
        <v>467</v>
      </c>
      <c r="D19" s="677"/>
      <c r="E19" s="677"/>
      <c r="F19" s="677"/>
      <c r="G19" s="677"/>
      <c r="H19" s="677"/>
      <c r="I19" s="677"/>
      <c r="J19" s="677"/>
      <c r="K19" s="677"/>
      <c r="L19" s="677"/>
      <c r="M19" s="677"/>
      <c r="N19" s="677"/>
    </row>
    <row r="20" spans="1:17" ht="31.5" customHeight="1">
      <c r="A20" s="498"/>
      <c r="B20" s="498"/>
      <c r="C20" s="677"/>
      <c r="D20" s="677"/>
      <c r="E20" s="677"/>
      <c r="F20" s="677"/>
      <c r="G20" s="677"/>
      <c r="H20" s="677"/>
      <c r="I20" s="677"/>
      <c r="J20" s="677"/>
      <c r="K20" s="677"/>
      <c r="L20" s="677"/>
      <c r="M20" s="677"/>
      <c r="N20" s="677"/>
    </row>
    <row r="21" spans="1:17" ht="31.5" customHeight="1">
      <c r="A21" s="498"/>
      <c r="B21" s="498"/>
      <c r="C21" s="677"/>
      <c r="D21" s="677"/>
      <c r="E21" s="677"/>
      <c r="F21" s="677"/>
      <c r="G21" s="677"/>
      <c r="H21" s="677"/>
      <c r="I21" s="677"/>
      <c r="J21" s="677"/>
      <c r="K21" s="677"/>
      <c r="L21" s="677"/>
      <c r="M21" s="677"/>
      <c r="N21" s="677"/>
      <c r="Q21" s="499"/>
    </row>
    <row r="22" spans="1:17" ht="31.5" customHeight="1">
      <c r="A22" s="498"/>
      <c r="B22" s="498"/>
      <c r="C22" s="677"/>
      <c r="D22" s="677"/>
      <c r="E22" s="677"/>
      <c r="F22" s="677"/>
      <c r="G22" s="677"/>
      <c r="H22" s="677"/>
      <c r="I22" s="677"/>
      <c r="J22" s="677"/>
      <c r="K22" s="677"/>
      <c r="L22" s="677"/>
      <c r="M22" s="677"/>
      <c r="N22" s="677"/>
    </row>
    <row r="23" spans="1:17" ht="31.5" customHeight="1">
      <c r="A23" s="498"/>
      <c r="B23" s="498"/>
      <c r="C23" s="677"/>
      <c r="D23" s="677"/>
      <c r="E23" s="677"/>
      <c r="F23" s="677"/>
      <c r="G23" s="677"/>
      <c r="H23" s="677"/>
      <c r="I23" s="677"/>
      <c r="J23" s="677"/>
      <c r="K23" s="677"/>
      <c r="L23" s="677"/>
      <c r="M23" s="677"/>
      <c r="N23" s="677"/>
    </row>
    <row r="24" spans="1:17" ht="8.4" customHeight="1">
      <c r="A24" s="500"/>
      <c r="B24" s="500"/>
      <c r="C24" s="677"/>
      <c r="D24" s="677"/>
      <c r="E24" s="677"/>
      <c r="F24" s="677"/>
      <c r="G24" s="677"/>
      <c r="H24" s="677"/>
      <c r="I24" s="677"/>
      <c r="J24" s="677"/>
      <c r="K24" s="677"/>
      <c r="L24" s="677"/>
      <c r="M24" s="677"/>
      <c r="N24" s="677"/>
    </row>
    <row r="25" spans="1:17">
      <c r="H25" s="112"/>
      <c r="I25" s="112"/>
      <c r="J25" s="112"/>
      <c r="K25" s="112"/>
      <c r="L25" s="112"/>
      <c r="M25" s="112"/>
      <c r="N25" s="112"/>
    </row>
    <row r="26" spans="1:17">
      <c r="H26" s="112"/>
      <c r="I26" s="112"/>
      <c r="J26" s="112"/>
      <c r="K26" s="112"/>
      <c r="L26" s="112"/>
      <c r="M26" s="112"/>
      <c r="N26" s="112"/>
    </row>
    <row r="27" spans="1:17">
      <c r="H27" s="112"/>
      <c r="I27" s="112"/>
      <c r="J27" s="112"/>
      <c r="K27" s="112"/>
      <c r="L27" s="112"/>
      <c r="M27" s="112"/>
      <c r="N27" s="112"/>
    </row>
    <row r="28" spans="1:17">
      <c r="H28" s="112"/>
      <c r="I28" s="112"/>
      <c r="J28" s="112"/>
      <c r="K28" s="112"/>
      <c r="L28" s="112"/>
      <c r="M28" s="112"/>
      <c r="N28" s="112"/>
    </row>
    <row r="29" spans="1:17">
      <c r="H29" s="112"/>
      <c r="I29" s="112"/>
      <c r="J29" s="112"/>
      <c r="K29" s="112"/>
      <c r="L29" s="112"/>
      <c r="M29" s="112"/>
      <c r="N29" s="112"/>
    </row>
    <row r="30" spans="1:17">
      <c r="H30" s="112"/>
      <c r="I30" s="112"/>
      <c r="J30" s="112"/>
      <c r="K30" s="112"/>
      <c r="L30" s="112"/>
      <c r="M30" s="112"/>
      <c r="N30" s="112"/>
    </row>
    <row r="31" spans="1:17">
      <c r="H31" s="112"/>
      <c r="I31" s="112"/>
      <c r="J31" s="112"/>
      <c r="K31" s="112"/>
      <c r="L31" s="112"/>
      <c r="M31" s="112"/>
      <c r="N31" s="112"/>
    </row>
    <row r="32" spans="1:17">
      <c r="H32" s="112"/>
      <c r="I32" s="112"/>
      <c r="J32" s="112"/>
      <c r="K32" s="112"/>
      <c r="L32" s="112"/>
      <c r="M32" s="112"/>
      <c r="N32" s="112"/>
    </row>
    <row r="33" spans="8:14">
      <c r="H33" s="112"/>
      <c r="I33" s="112"/>
      <c r="J33" s="112"/>
      <c r="K33" s="112"/>
      <c r="L33" s="112"/>
      <c r="M33" s="112"/>
      <c r="N33" s="112"/>
    </row>
    <row r="34" spans="8:14">
      <c r="H34" s="112"/>
      <c r="I34" s="112"/>
      <c r="J34" s="112"/>
      <c r="K34" s="112"/>
      <c r="L34" s="112"/>
      <c r="M34" s="112"/>
      <c r="N34" s="112"/>
    </row>
    <row r="35" spans="8:14">
      <c r="H35" s="112"/>
      <c r="I35" s="112"/>
      <c r="J35" s="112"/>
      <c r="K35" s="112"/>
      <c r="L35" s="112"/>
      <c r="M35" s="112"/>
      <c r="N35" s="112"/>
    </row>
    <row r="36" spans="8:14">
      <c r="H36" s="112"/>
      <c r="I36" s="112"/>
      <c r="J36" s="112"/>
      <c r="K36" s="112"/>
      <c r="L36" s="112"/>
      <c r="M36" s="112"/>
      <c r="N36" s="112"/>
    </row>
    <row r="37" spans="8:14">
      <c r="H37" s="112"/>
      <c r="I37" s="112"/>
      <c r="J37" s="112"/>
      <c r="K37" s="112"/>
      <c r="L37" s="112"/>
      <c r="M37" s="112"/>
      <c r="N37" s="112"/>
    </row>
    <row r="38" spans="8:14">
      <c r="H38" s="112"/>
      <c r="I38" s="112"/>
      <c r="J38" s="112"/>
      <c r="K38" s="112"/>
      <c r="L38" s="112"/>
      <c r="M38" s="112"/>
      <c r="N38" s="112"/>
    </row>
    <row r="39" spans="8:14">
      <c r="H39" s="112"/>
      <c r="I39" s="112"/>
      <c r="J39" s="112"/>
      <c r="K39" s="112"/>
      <c r="L39" s="112"/>
      <c r="M39" s="112"/>
      <c r="N39" s="112"/>
    </row>
    <row r="40" spans="8:14">
      <c r="H40" s="112"/>
      <c r="I40" s="112"/>
      <c r="J40" s="112"/>
      <c r="K40" s="112"/>
      <c r="L40" s="112"/>
      <c r="M40" s="112"/>
      <c r="N40" s="112"/>
    </row>
  </sheetData>
  <mergeCells count="8">
    <mergeCell ref="C19:N24"/>
    <mergeCell ref="A1:N1"/>
    <mergeCell ref="A2:N2"/>
    <mergeCell ref="A3:N3"/>
    <mergeCell ref="A4:N4"/>
    <mergeCell ref="C5:M5"/>
    <mergeCell ref="C7:F16"/>
    <mergeCell ref="I7:M16"/>
  </mergeCells>
  <phoneticPr fontId="86"/>
  <pageMargins left="0.74803149606299213" right="0.74803149606299213" top="0.98425196850393704" bottom="0.98425196850393704" header="0.51181102362204722" footer="0.51181102362204722"/>
  <pageSetup paperSize="9" scale="83" orientation="landscape" horizontalDpi="200" verticalDpi="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X31"/>
  <sheetViews>
    <sheetView defaultGridColor="0" view="pageBreakPreview" topLeftCell="A3" colorId="56" zoomScale="92" zoomScaleNormal="66" zoomScaleSheetLayoutView="92" workbookViewId="0">
      <selection activeCell="A3" sqref="A3:XFD3"/>
    </sheetView>
  </sheetViews>
  <sheetFormatPr defaultColWidth="9" defaultRowHeight="40.200000000000003" customHeight="1"/>
  <cols>
    <col min="1" max="1" width="193.5546875" style="286" customWidth="1"/>
    <col min="2" max="2" width="18" style="134" customWidth="1"/>
    <col min="3" max="3" width="20.109375" style="135" customWidth="1"/>
    <col min="4" max="16384" width="9" style="37"/>
  </cols>
  <sheetData>
    <row r="1" spans="1:3" ht="40.200000000000003" customHeight="1" thickBot="1">
      <c r="A1" s="36" t="s">
        <v>234</v>
      </c>
      <c r="B1" s="276" t="s">
        <v>24</v>
      </c>
      <c r="C1" s="277" t="s">
        <v>2</v>
      </c>
    </row>
    <row r="2" spans="1:3" ht="52.2" customHeight="1">
      <c r="A2" s="124" t="s">
        <v>468</v>
      </c>
      <c r="B2" s="129"/>
      <c r="C2" s="130"/>
    </row>
    <row r="3" spans="1:3" ht="365.4" customHeight="1">
      <c r="A3" s="338" t="s">
        <v>478</v>
      </c>
      <c r="B3" s="336" t="s">
        <v>469</v>
      </c>
      <c r="C3" s="131">
        <v>45257</v>
      </c>
    </row>
    <row r="4" spans="1:3" ht="40.200000000000003" customHeight="1" thickBot="1">
      <c r="A4" s="288" t="s">
        <v>414</v>
      </c>
      <c r="B4" s="132"/>
      <c r="C4" s="133"/>
    </row>
    <row r="5" spans="1:3" ht="40.200000000000003" customHeight="1">
      <c r="A5" s="124" t="s">
        <v>441</v>
      </c>
      <c r="B5" s="129"/>
      <c r="C5" s="130"/>
    </row>
    <row r="6" spans="1:3" ht="252.6" customHeight="1">
      <c r="A6" s="338" t="s">
        <v>416</v>
      </c>
      <c r="B6" s="290" t="s">
        <v>470</v>
      </c>
      <c r="C6" s="131">
        <v>45257</v>
      </c>
    </row>
    <row r="7" spans="1:3" ht="40.200000000000003" customHeight="1" thickBot="1">
      <c r="A7" s="288" t="s">
        <v>415</v>
      </c>
      <c r="B7" s="132"/>
      <c r="C7" s="133"/>
    </row>
    <row r="8" spans="1:3" ht="40.200000000000003" customHeight="1">
      <c r="A8" s="124" t="s">
        <v>433</v>
      </c>
      <c r="B8" s="129"/>
      <c r="C8" s="130"/>
    </row>
    <row r="9" spans="1:3" ht="399" customHeight="1">
      <c r="A9" s="338" t="s">
        <v>418</v>
      </c>
      <c r="B9" s="336" t="s">
        <v>471</v>
      </c>
      <c r="C9" s="131">
        <v>45258</v>
      </c>
    </row>
    <row r="10" spans="1:3" ht="40.200000000000003" customHeight="1" thickBot="1">
      <c r="A10" s="288" t="s">
        <v>417</v>
      </c>
      <c r="B10" s="132"/>
      <c r="C10" s="133"/>
    </row>
    <row r="11" spans="1:3" s="382" customFormat="1" ht="40.200000000000003" customHeight="1">
      <c r="A11" s="124" t="s">
        <v>434</v>
      </c>
      <c r="B11" s="129"/>
      <c r="C11" s="130"/>
    </row>
    <row r="12" spans="1:3" s="382" customFormat="1" ht="296.39999999999998" customHeight="1">
      <c r="A12" s="338" t="s">
        <v>420</v>
      </c>
      <c r="B12" s="290" t="s">
        <v>472</v>
      </c>
      <c r="C12" s="131">
        <v>45258</v>
      </c>
    </row>
    <row r="13" spans="1:3" ht="37.200000000000003" customHeight="1" thickBot="1">
      <c r="A13" s="404" t="s">
        <v>419</v>
      </c>
      <c r="B13" s="400"/>
      <c r="C13" s="131"/>
    </row>
    <row r="14" spans="1:3" ht="40.200000000000003" customHeight="1">
      <c r="A14" s="406" t="s">
        <v>440</v>
      </c>
      <c r="B14" s="538"/>
      <c r="C14" s="401"/>
    </row>
    <row r="15" spans="1:3" ht="213" customHeight="1">
      <c r="A15" s="438" t="s">
        <v>422</v>
      </c>
      <c r="B15" s="535" t="s">
        <v>474</v>
      </c>
      <c r="C15" s="402">
        <v>45259</v>
      </c>
    </row>
    <row r="16" spans="1:3" ht="34.799999999999997" customHeight="1" thickBot="1">
      <c r="A16" s="521" t="s">
        <v>421</v>
      </c>
      <c r="B16" s="539"/>
      <c r="C16" s="403"/>
    </row>
    <row r="17" spans="1:24" ht="40.200000000000003" customHeight="1">
      <c r="A17" s="406" t="s">
        <v>435</v>
      </c>
      <c r="B17" s="538"/>
      <c r="C17" s="401"/>
    </row>
    <row r="18" spans="1:24" ht="186.6" customHeight="1">
      <c r="A18" s="438" t="s">
        <v>424</v>
      </c>
      <c r="B18" s="535" t="s">
        <v>473</v>
      </c>
      <c r="C18" s="402">
        <v>45259</v>
      </c>
    </row>
    <row r="19" spans="1:24" ht="40.200000000000003" customHeight="1" thickBot="1">
      <c r="A19" s="405" t="s">
        <v>423</v>
      </c>
      <c r="B19" s="539"/>
      <c r="C19" s="403"/>
    </row>
    <row r="20" spans="1:24" ht="46.2" customHeight="1">
      <c r="A20" s="406" t="s">
        <v>436</v>
      </c>
      <c r="B20" s="538"/>
      <c r="C20" s="401"/>
    </row>
    <row r="21" spans="1:24" ht="396.6" customHeight="1">
      <c r="A21" s="438" t="s">
        <v>428</v>
      </c>
      <c r="B21" s="536" t="s">
        <v>473</v>
      </c>
      <c r="C21" s="402">
        <v>45258</v>
      </c>
    </row>
    <row r="22" spans="1:24" ht="40.200000000000003" customHeight="1" thickBot="1">
      <c r="A22" s="405" t="s">
        <v>427</v>
      </c>
      <c r="B22" s="539"/>
      <c r="C22" s="403"/>
    </row>
    <row r="23" spans="1:24" ht="40.200000000000003" customHeight="1">
      <c r="A23" s="406" t="s">
        <v>437</v>
      </c>
      <c r="B23" s="538"/>
      <c r="C23" s="401"/>
    </row>
    <row r="24" spans="1:24" ht="409.2" customHeight="1">
      <c r="A24" s="438" t="s">
        <v>431</v>
      </c>
      <c r="B24" s="537" t="s">
        <v>475</v>
      </c>
      <c r="C24" s="402">
        <v>45257</v>
      </c>
    </row>
    <row r="25" spans="1:24" ht="40.200000000000003" customHeight="1" thickBot="1">
      <c r="A25" s="405" t="s">
        <v>429</v>
      </c>
      <c r="B25" s="539"/>
      <c r="C25" s="403" t="s">
        <v>466</v>
      </c>
      <c r="X25" s="37">
        <v>0</v>
      </c>
    </row>
    <row r="26" spans="1:24" ht="40.200000000000003" customHeight="1">
      <c r="A26" s="406" t="s">
        <v>438</v>
      </c>
      <c r="B26" s="538"/>
      <c r="C26" s="401"/>
    </row>
    <row r="27" spans="1:24" ht="209.4" customHeight="1">
      <c r="A27" s="438" t="s">
        <v>432</v>
      </c>
      <c r="B27" s="537" t="s">
        <v>476</v>
      </c>
      <c r="C27" s="402">
        <v>45257</v>
      </c>
    </row>
    <row r="28" spans="1:24" ht="40.200000000000003" customHeight="1" thickBot="1">
      <c r="A28" s="405" t="s">
        <v>430</v>
      </c>
      <c r="B28" s="539"/>
      <c r="C28" s="403"/>
    </row>
    <row r="29" spans="1:24" ht="40.200000000000003" customHeight="1">
      <c r="A29" s="406" t="s">
        <v>439</v>
      </c>
      <c r="B29" s="538"/>
      <c r="C29" s="401"/>
    </row>
    <row r="30" spans="1:24" ht="81.599999999999994" customHeight="1">
      <c r="A30" s="438" t="s">
        <v>426</v>
      </c>
      <c r="B30" s="537" t="s">
        <v>473</v>
      </c>
      <c r="C30" s="402">
        <v>45258</v>
      </c>
    </row>
    <row r="31" spans="1:24" ht="40.200000000000003" customHeight="1" thickBot="1">
      <c r="A31" s="405" t="s">
        <v>425</v>
      </c>
      <c r="B31" s="539"/>
      <c r="C31" s="403"/>
    </row>
  </sheetData>
  <phoneticPr fontId="86"/>
  <hyperlinks>
    <hyperlink ref="A4" r:id="rId1" xr:uid="{5AC0B6B7-2928-4E1F-A109-643BD50CB3B3}"/>
    <hyperlink ref="A7" r:id="rId2" xr:uid="{B30115D4-AFA9-405A-874F-7481CD245751}"/>
    <hyperlink ref="A10" r:id="rId3" xr:uid="{3D51CCB1-2E37-44F8-84DD-9BB0BCCC3E56}"/>
    <hyperlink ref="A13" r:id="rId4" xr:uid="{04EB8A98-4EDB-420B-847C-8A9A49308BC2}"/>
    <hyperlink ref="A16" r:id="rId5" xr:uid="{0C4C5BF2-7DA3-4A8F-A164-F712A416019D}"/>
    <hyperlink ref="A19" r:id="rId6" xr:uid="{243EB646-ABC0-4CF6-B694-BCD6A7C1DF4B}"/>
    <hyperlink ref="A31" r:id="rId7" xr:uid="{DAF6BAAF-35E7-4321-A163-A3D304A058FC}"/>
    <hyperlink ref="A22" r:id="rId8" xr:uid="{E71AA4EC-59D7-4B73-B905-85E086243E32}"/>
    <hyperlink ref="A25" r:id="rId9" xr:uid="{60FF5E1A-7612-46B2-A9EA-DFCC58427908}"/>
    <hyperlink ref="A28" r:id="rId10" xr:uid="{DE48E8FA-A680-44B5-802F-3D1D3404CF99}"/>
  </hyperlinks>
  <pageMargins left="0.74803149606299213" right="0.74803149606299213" top="0.98425196850393704" bottom="0.98425196850393704" header="0.51181102362204722" footer="0.51181102362204722"/>
  <pageSetup paperSize="9" scale="16" fitToHeight="3" orientation="portrait" r:id="rId1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3"/>
  <sheetViews>
    <sheetView view="pageBreakPreview" topLeftCell="B1" zoomScaleNormal="112" zoomScaleSheetLayoutView="100" workbookViewId="0">
      <selection activeCell="D30" sqref="D30"/>
    </sheetView>
  </sheetViews>
  <sheetFormatPr defaultColWidth="9" defaultRowHeight="13.2"/>
  <cols>
    <col min="1" max="1" width="5" style="1" customWidth="1"/>
    <col min="2" max="2" width="25.77734375" style="89" customWidth="1"/>
    <col min="3" max="3" width="69.109375" style="1" customWidth="1"/>
    <col min="4" max="4" width="106.109375" style="1" customWidth="1"/>
    <col min="5" max="5" width="3.88671875" style="1" customWidth="1"/>
    <col min="6" max="16384" width="9" style="1"/>
  </cols>
  <sheetData>
    <row r="1" spans="1:7" ht="18.75" customHeight="1">
      <c r="B1" s="89" t="s">
        <v>109</v>
      </c>
    </row>
    <row r="2" spans="1:7" ht="17.25" customHeight="1" thickBot="1">
      <c r="B2" t="s">
        <v>235</v>
      </c>
      <c r="D2" s="698"/>
      <c r="E2" s="679"/>
    </row>
    <row r="3" spans="1:7" ht="16.5" customHeight="1" thickBot="1">
      <c r="B3" s="90" t="s">
        <v>110</v>
      </c>
      <c r="C3" s="179" t="s">
        <v>111</v>
      </c>
      <c r="D3" s="138" t="s">
        <v>153</v>
      </c>
    </row>
    <row r="4" spans="1:7" ht="17.25" customHeight="1" thickBot="1">
      <c r="B4" s="91" t="s">
        <v>112</v>
      </c>
      <c r="C4" s="113" t="s">
        <v>451</v>
      </c>
      <c r="D4" s="92"/>
    </row>
    <row r="5" spans="1:7" ht="17.25" customHeight="1">
      <c r="B5" s="699" t="s">
        <v>145</v>
      </c>
      <c r="C5" s="702" t="s">
        <v>150</v>
      </c>
      <c r="D5" s="703"/>
    </row>
    <row r="6" spans="1:7" ht="19.2" customHeight="1">
      <c r="B6" s="700"/>
      <c r="C6" s="704" t="s">
        <v>151</v>
      </c>
      <c r="D6" s="705"/>
      <c r="G6" s="152"/>
    </row>
    <row r="7" spans="1:7" ht="19.95" customHeight="1">
      <c r="B7" s="700"/>
      <c r="C7" s="180" t="s">
        <v>152</v>
      </c>
      <c r="D7" s="181"/>
      <c r="G7" s="152"/>
    </row>
    <row r="8" spans="1:7" ht="25.2" customHeight="1" thickBot="1">
      <c r="B8" s="701"/>
      <c r="C8" s="154" t="s">
        <v>154</v>
      </c>
      <c r="D8" s="153"/>
      <c r="G8" s="152"/>
    </row>
    <row r="9" spans="1:7" ht="49.2" customHeight="1" thickBot="1">
      <c r="B9" s="93" t="s">
        <v>213</v>
      </c>
      <c r="C9" s="706" t="s">
        <v>452</v>
      </c>
      <c r="D9" s="707"/>
    </row>
    <row r="10" spans="1:7" ht="79.2" customHeight="1" thickBot="1">
      <c r="B10" s="94" t="s">
        <v>113</v>
      </c>
      <c r="C10" s="708" t="s">
        <v>455</v>
      </c>
      <c r="D10" s="709"/>
    </row>
    <row r="11" spans="1:7" ht="66" customHeight="1" thickBot="1">
      <c r="B11" s="95"/>
      <c r="C11" s="96" t="s">
        <v>454</v>
      </c>
      <c r="D11" s="158" t="s">
        <v>453</v>
      </c>
      <c r="F11" s="1" t="s">
        <v>21</v>
      </c>
    </row>
    <row r="12" spans="1:7" ht="37.799999999999997" hidden="1" customHeight="1" thickBot="1">
      <c r="B12" s="93" t="s">
        <v>195</v>
      </c>
      <c r="C12" s="708"/>
      <c r="D12" s="709"/>
    </row>
    <row r="13" spans="1:7" ht="82.2" customHeight="1" thickBot="1">
      <c r="B13" s="97" t="s">
        <v>114</v>
      </c>
      <c r="C13" s="98" t="s">
        <v>456</v>
      </c>
      <c r="D13" s="523" t="s">
        <v>457</v>
      </c>
      <c r="F13" t="s">
        <v>28</v>
      </c>
    </row>
    <row r="14" spans="1:7" ht="66.599999999999994" customHeight="1" thickBot="1">
      <c r="A14" t="s">
        <v>149</v>
      </c>
      <c r="B14" s="99" t="s">
        <v>115</v>
      </c>
      <c r="C14" s="696" t="s">
        <v>458</v>
      </c>
      <c r="D14" s="697"/>
    </row>
    <row r="15" spans="1:7" ht="17.25" customHeight="1"/>
    <row r="16" spans="1:7" ht="17.25" customHeight="1">
      <c r="B16" s="693" t="s">
        <v>192</v>
      </c>
      <c r="C16" s="299"/>
      <c r="D16" s="1" t="s">
        <v>149</v>
      </c>
    </row>
    <row r="17" spans="2:5">
      <c r="B17" s="693"/>
      <c r="C17"/>
    </row>
    <row r="18" spans="2:5">
      <c r="B18" s="693"/>
      <c r="E18" s="1" t="s">
        <v>21</v>
      </c>
    </row>
    <row r="19" spans="2:5">
      <c r="B19" s="693"/>
    </row>
    <row r="20" spans="2:5">
      <c r="B20" s="693"/>
    </row>
    <row r="21" spans="2:5">
      <c r="B21" s="693"/>
    </row>
    <row r="22" spans="2:5">
      <c r="B22" s="693"/>
    </row>
    <row r="23" spans="2:5">
      <c r="B23" s="693"/>
      <c r="D23" s="694" t="s">
        <v>461</v>
      </c>
    </row>
    <row r="24" spans="2:5">
      <c r="B24" s="693"/>
      <c r="D24" s="695"/>
    </row>
    <row r="25" spans="2:5">
      <c r="B25" s="693"/>
      <c r="D25" s="695"/>
    </row>
    <row r="26" spans="2:5">
      <c r="B26" s="693"/>
      <c r="D26" s="695"/>
    </row>
    <row r="27" spans="2:5">
      <c r="B27" s="693"/>
      <c r="D27" s="695"/>
    </row>
    <row r="28" spans="2:5">
      <c r="B28" s="693"/>
    </row>
    <row r="29" spans="2:5">
      <c r="B29" s="693"/>
      <c r="D29" s="1" t="s">
        <v>149</v>
      </c>
    </row>
    <row r="30" spans="2:5">
      <c r="B30" s="693"/>
      <c r="D30" s="1" t="s">
        <v>149</v>
      </c>
    </row>
    <row r="31" spans="2:5">
      <c r="B31" s="693"/>
    </row>
    <row r="32" spans="2:5">
      <c r="B32" s="693"/>
    </row>
    <row r="33" spans="2:2">
      <c r="B33" s="693"/>
    </row>
  </sheetData>
  <mergeCells count="10">
    <mergeCell ref="B16:B33"/>
    <mergeCell ref="D23:D27"/>
    <mergeCell ref="C14:D14"/>
    <mergeCell ref="D2:E2"/>
    <mergeCell ref="B5:B8"/>
    <mergeCell ref="C5:D5"/>
    <mergeCell ref="C6:D6"/>
    <mergeCell ref="C9:D9"/>
    <mergeCell ref="C10:D10"/>
    <mergeCell ref="C12:D12"/>
  </mergeCells>
  <phoneticPr fontId="86"/>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39"/>
  <sheetViews>
    <sheetView topLeftCell="A23" zoomScale="90" zoomScaleNormal="90" zoomScaleSheetLayoutView="100" workbookViewId="0">
      <selection activeCell="AE48" sqref="AE48"/>
    </sheetView>
  </sheetViews>
  <sheetFormatPr defaultColWidth="9" defaultRowHeight="13.2"/>
  <cols>
    <col min="1" max="1" width="7.33203125" style="1" customWidth="1"/>
    <col min="2" max="13" width="6.77734375" style="1" customWidth="1"/>
    <col min="14" max="14" width="8.88671875" style="1" customWidth="1"/>
    <col min="15" max="15" width="5.88671875" style="1" customWidth="1"/>
    <col min="16" max="16" width="7.44140625" style="1" customWidth="1"/>
    <col min="17" max="29" width="6.77734375" style="1" customWidth="1"/>
    <col min="30" max="16384" width="9" style="1"/>
  </cols>
  <sheetData>
    <row r="1" spans="1:29" ht="15" customHeight="1">
      <c r="A1" s="713" t="s">
        <v>3</v>
      </c>
      <c r="B1" s="714"/>
      <c r="C1" s="714"/>
      <c r="D1" s="714"/>
      <c r="E1" s="714"/>
      <c r="F1" s="714"/>
      <c r="G1" s="714"/>
      <c r="H1" s="714"/>
      <c r="I1" s="714"/>
      <c r="J1" s="714"/>
      <c r="K1" s="714"/>
      <c r="L1" s="714"/>
      <c r="M1" s="714"/>
      <c r="N1" s="715"/>
      <c r="P1" s="716" t="s">
        <v>4</v>
      </c>
      <c r="Q1" s="717"/>
      <c r="R1" s="717"/>
      <c r="S1" s="717"/>
      <c r="T1" s="717"/>
      <c r="U1" s="717"/>
      <c r="V1" s="717"/>
      <c r="W1" s="717"/>
      <c r="X1" s="717"/>
      <c r="Y1" s="717"/>
      <c r="Z1" s="717"/>
      <c r="AA1" s="717"/>
      <c r="AB1" s="717"/>
      <c r="AC1" s="718"/>
    </row>
    <row r="2" spans="1:29" ht="18" customHeight="1" thickBot="1">
      <c r="A2" s="719" t="s">
        <v>5</v>
      </c>
      <c r="B2" s="720"/>
      <c r="C2" s="720"/>
      <c r="D2" s="720"/>
      <c r="E2" s="720"/>
      <c r="F2" s="720"/>
      <c r="G2" s="720"/>
      <c r="H2" s="720"/>
      <c r="I2" s="720"/>
      <c r="J2" s="720"/>
      <c r="K2" s="720"/>
      <c r="L2" s="720"/>
      <c r="M2" s="720"/>
      <c r="N2" s="721"/>
      <c r="P2" s="722" t="s">
        <v>6</v>
      </c>
      <c r="Q2" s="720"/>
      <c r="R2" s="720"/>
      <c r="S2" s="720"/>
      <c r="T2" s="720"/>
      <c r="U2" s="720"/>
      <c r="V2" s="720"/>
      <c r="W2" s="720"/>
      <c r="X2" s="720"/>
      <c r="Y2" s="720"/>
      <c r="Z2" s="720"/>
      <c r="AA2" s="720"/>
      <c r="AB2" s="720"/>
      <c r="AC2" s="723"/>
    </row>
    <row r="3" spans="1:29" ht="13.8" thickBot="1">
      <c r="A3" s="6"/>
      <c r="B3" s="139" t="s">
        <v>166</v>
      </c>
      <c r="C3" s="139" t="s">
        <v>7</v>
      </c>
      <c r="D3" s="139" t="s">
        <v>8</v>
      </c>
      <c r="E3" s="139" t="s">
        <v>9</v>
      </c>
      <c r="F3" s="139" t="s">
        <v>10</v>
      </c>
      <c r="G3" s="139" t="s">
        <v>11</v>
      </c>
      <c r="H3" s="139" t="s">
        <v>12</v>
      </c>
      <c r="I3" s="139" t="s">
        <v>13</v>
      </c>
      <c r="J3" s="139" t="s">
        <v>14</v>
      </c>
      <c r="K3" s="139" t="s">
        <v>15</v>
      </c>
      <c r="L3" s="136" t="s">
        <v>16</v>
      </c>
      <c r="M3" s="139" t="s">
        <v>17</v>
      </c>
      <c r="N3" s="7" t="s">
        <v>18</v>
      </c>
      <c r="P3" s="8"/>
      <c r="Q3" s="139" t="s">
        <v>166</v>
      </c>
      <c r="R3" s="139" t="s">
        <v>7</v>
      </c>
      <c r="S3" s="139" t="s">
        <v>8</v>
      </c>
      <c r="T3" s="139" t="s">
        <v>9</v>
      </c>
      <c r="U3" s="139" t="s">
        <v>10</v>
      </c>
      <c r="V3" s="139" t="s">
        <v>11</v>
      </c>
      <c r="W3" s="139" t="s">
        <v>12</v>
      </c>
      <c r="X3" s="139" t="s">
        <v>13</v>
      </c>
      <c r="Y3" s="139" t="s">
        <v>14</v>
      </c>
      <c r="Z3" s="139" t="s">
        <v>15</v>
      </c>
      <c r="AA3" s="136" t="s">
        <v>16</v>
      </c>
      <c r="AB3" s="139" t="s">
        <v>17</v>
      </c>
      <c r="AC3" s="9" t="s">
        <v>19</v>
      </c>
    </row>
    <row r="4" spans="1:29" ht="19.8" thickBot="1">
      <c r="A4" s="332" t="s">
        <v>164</v>
      </c>
      <c r="B4" s="333">
        <f>AVERAGE(B7:B18)</f>
        <v>68.083333333333329</v>
      </c>
      <c r="C4" s="333">
        <f t="shared" ref="C4:M4" si="0">AVERAGE(C7:C18)</f>
        <v>56.083333333333336</v>
      </c>
      <c r="D4" s="333">
        <f t="shared" si="0"/>
        <v>67.333333333333329</v>
      </c>
      <c r="E4" s="333">
        <f t="shared" si="0"/>
        <v>103.25</v>
      </c>
      <c r="F4" s="333">
        <f t="shared" si="0"/>
        <v>188.08333333333334</v>
      </c>
      <c r="G4" s="333">
        <f t="shared" si="0"/>
        <v>415.16666666666669</v>
      </c>
      <c r="H4" s="333">
        <f t="shared" si="0"/>
        <v>607.08333333333337</v>
      </c>
      <c r="I4" s="333">
        <f t="shared" si="0"/>
        <v>866.16666666666663</v>
      </c>
      <c r="J4" s="333">
        <f t="shared" si="0"/>
        <v>555.5</v>
      </c>
      <c r="K4" s="333">
        <f t="shared" ref="K4" si="1">AVERAGE(K7:K18)</f>
        <v>365.66666666666669</v>
      </c>
      <c r="L4" s="333">
        <f t="shared" si="0"/>
        <v>217.16666666666666</v>
      </c>
      <c r="M4" s="333">
        <f t="shared" si="0"/>
        <v>134.81818181818181</v>
      </c>
      <c r="N4" s="333">
        <f>AVERAGE(N7:N18)</f>
        <v>3633.1666666666665</v>
      </c>
      <c r="O4" s="10"/>
      <c r="P4" s="334" t="str">
        <f>+A4</f>
        <v>12-21年月平均</v>
      </c>
      <c r="Q4" s="333">
        <f>AVERAGE(Q7:Q18)</f>
        <v>8.1666666666666661</v>
      </c>
      <c r="R4" s="333">
        <f t="shared" ref="R4:AC4" si="2">AVERAGE(R7:R18)</f>
        <v>8.75</v>
      </c>
      <c r="S4" s="333">
        <f t="shared" si="2"/>
        <v>13.25</v>
      </c>
      <c r="T4" s="333">
        <f t="shared" si="2"/>
        <v>6.5</v>
      </c>
      <c r="U4" s="333">
        <f t="shared" si="2"/>
        <v>9.1666666666666661</v>
      </c>
      <c r="V4" s="333">
        <f t="shared" si="2"/>
        <v>8.9166666666666661</v>
      </c>
      <c r="W4" s="333">
        <f t="shared" si="2"/>
        <v>8.0833333333333339</v>
      </c>
      <c r="X4" s="333">
        <f t="shared" si="2"/>
        <v>10.833333333333334</v>
      </c>
      <c r="Y4" s="333">
        <f t="shared" ref="Y4" si="3">AVERAGE(Y7:Y18)</f>
        <v>9.1666666666666661</v>
      </c>
      <c r="Z4" s="333">
        <f t="shared" ref="Z4" si="4">AVERAGE(Z7:Z18)</f>
        <v>18.75</v>
      </c>
      <c r="AA4" s="333">
        <f t="shared" si="2"/>
        <v>10.916666666666666</v>
      </c>
      <c r="AB4" s="333">
        <f t="shared" si="2"/>
        <v>12.181818181818182</v>
      </c>
      <c r="AC4" s="333">
        <f t="shared" si="2"/>
        <v>123.66666666666667</v>
      </c>
    </row>
    <row r="5" spans="1:29" ht="19.8" customHeight="1" thickBot="1">
      <c r="A5" s="249"/>
      <c r="B5" s="249"/>
      <c r="C5" s="249"/>
      <c r="D5" s="249"/>
      <c r="E5" s="249"/>
      <c r="F5" s="249"/>
      <c r="G5" s="249"/>
      <c r="H5" s="249"/>
      <c r="I5" s="249"/>
      <c r="J5" s="249"/>
      <c r="K5" s="249"/>
      <c r="L5" s="11" t="s">
        <v>20</v>
      </c>
      <c r="M5" s="104"/>
      <c r="N5" s="216"/>
      <c r="O5" s="105"/>
      <c r="P5" s="137"/>
      <c r="Q5" s="137"/>
      <c r="R5" s="137"/>
      <c r="S5" s="249"/>
      <c r="T5" s="249"/>
      <c r="U5" s="249"/>
      <c r="V5" s="249"/>
      <c r="W5" s="249"/>
      <c r="X5" s="249"/>
      <c r="Y5" s="249"/>
      <c r="Z5" s="249"/>
      <c r="AA5" s="11" t="s">
        <v>20</v>
      </c>
      <c r="AB5" s="104"/>
      <c r="AC5" s="216"/>
    </row>
    <row r="6" spans="1:29" ht="19.8" customHeight="1" thickBot="1">
      <c r="A6" s="249"/>
      <c r="B6" s="249"/>
      <c r="C6" s="249"/>
      <c r="D6" s="249"/>
      <c r="E6" s="249"/>
      <c r="F6" s="249"/>
      <c r="G6" s="249"/>
      <c r="H6" s="249"/>
      <c r="I6" s="249"/>
      <c r="J6" s="249"/>
      <c r="K6" s="249"/>
      <c r="L6" s="322">
        <v>69</v>
      </c>
      <c r="M6" s="321"/>
      <c r="N6" s="315"/>
      <c r="O6" s="105"/>
      <c r="P6" s="137"/>
      <c r="Q6" s="137"/>
      <c r="R6" s="137"/>
      <c r="S6" s="249"/>
      <c r="T6" s="249"/>
      <c r="U6" s="249"/>
      <c r="V6" s="249"/>
      <c r="W6" s="249"/>
      <c r="X6" s="249"/>
      <c r="Y6" s="249"/>
      <c r="Z6" s="249"/>
      <c r="AA6" s="322">
        <v>1</v>
      </c>
      <c r="AB6" s="321"/>
      <c r="AC6" s="315"/>
    </row>
    <row r="7" spans="1:29" ht="18" customHeight="1" thickBot="1">
      <c r="A7" s="316" t="s">
        <v>170</v>
      </c>
      <c r="B7" s="329">
        <v>82</v>
      </c>
      <c r="C7" s="327">
        <v>62</v>
      </c>
      <c r="D7" s="378">
        <v>99</v>
      </c>
      <c r="E7" s="327">
        <v>112</v>
      </c>
      <c r="F7" s="459">
        <v>224</v>
      </c>
      <c r="G7" s="460">
        <v>524</v>
      </c>
      <c r="H7" s="461">
        <v>521</v>
      </c>
      <c r="I7" s="327">
        <v>767</v>
      </c>
      <c r="J7" s="327">
        <v>454</v>
      </c>
      <c r="K7" s="327">
        <v>387</v>
      </c>
      <c r="L7" s="327">
        <v>329</v>
      </c>
      <c r="M7" s="330"/>
      <c r="N7" s="328">
        <f>SUM(B7:M7)</f>
        <v>3561</v>
      </c>
      <c r="O7" s="10"/>
      <c r="P7" s="320" t="s">
        <v>170</v>
      </c>
      <c r="Q7" s="414">
        <v>1</v>
      </c>
      <c r="R7" s="415">
        <v>1</v>
      </c>
      <c r="S7" s="415">
        <v>4</v>
      </c>
      <c r="T7" s="415">
        <v>2</v>
      </c>
      <c r="U7" s="415">
        <v>2</v>
      </c>
      <c r="V7" s="327">
        <v>7</v>
      </c>
      <c r="W7" s="327">
        <v>7</v>
      </c>
      <c r="X7" s="327">
        <v>3</v>
      </c>
      <c r="Y7" s="327">
        <v>1</v>
      </c>
      <c r="Z7" s="327">
        <v>7</v>
      </c>
      <c r="AA7" s="327">
        <v>3</v>
      </c>
      <c r="AB7" s="331"/>
      <c r="AC7" s="328">
        <f>SUM(Q7:AB7)</f>
        <v>38</v>
      </c>
    </row>
    <row r="8" spans="1:29" ht="18" customHeight="1" thickBot="1">
      <c r="A8" s="316" t="s">
        <v>165</v>
      </c>
      <c r="B8" s="323">
        <v>81</v>
      </c>
      <c r="C8" s="324">
        <v>39</v>
      </c>
      <c r="D8" s="324">
        <v>72</v>
      </c>
      <c r="E8" s="325">
        <v>89</v>
      </c>
      <c r="F8" s="325">
        <v>258</v>
      </c>
      <c r="G8" s="325">
        <v>416</v>
      </c>
      <c r="H8" s="325">
        <v>554</v>
      </c>
      <c r="I8" s="325">
        <v>568</v>
      </c>
      <c r="J8" s="325">
        <v>578</v>
      </c>
      <c r="K8" s="325">
        <v>337</v>
      </c>
      <c r="L8" s="325">
        <v>169</v>
      </c>
      <c r="M8" s="325">
        <v>168</v>
      </c>
      <c r="N8" s="326">
        <f t="shared" ref="N8:N19" si="5">SUM(B8:M8)</f>
        <v>3329</v>
      </c>
      <c r="O8" s="110" t="s">
        <v>21</v>
      </c>
      <c r="P8" s="412" t="s">
        <v>165</v>
      </c>
      <c r="Q8" s="443">
        <v>0</v>
      </c>
      <c r="R8" s="444">
        <v>5</v>
      </c>
      <c r="S8" s="444">
        <v>4</v>
      </c>
      <c r="T8" s="444">
        <v>1</v>
      </c>
      <c r="U8" s="444">
        <v>1</v>
      </c>
      <c r="V8" s="444">
        <v>1</v>
      </c>
      <c r="W8" s="444">
        <v>1</v>
      </c>
      <c r="X8" s="444">
        <v>1</v>
      </c>
      <c r="Y8" s="443">
        <v>0</v>
      </c>
      <c r="Z8" s="443">
        <v>0</v>
      </c>
      <c r="AA8" s="443">
        <v>0</v>
      </c>
      <c r="AB8" s="443">
        <v>2</v>
      </c>
      <c r="AC8" s="413">
        <f t="shared" ref="AC8:AC19" si="6">SUM(Q8:AB8)</f>
        <v>16</v>
      </c>
    </row>
    <row r="9" spans="1:29" ht="18" customHeight="1" thickBot="1">
      <c r="A9" s="250" t="s">
        <v>148</v>
      </c>
      <c r="B9" s="270">
        <v>81</v>
      </c>
      <c r="C9" s="270">
        <v>48</v>
      </c>
      <c r="D9" s="271">
        <v>71</v>
      </c>
      <c r="E9" s="270">
        <v>128</v>
      </c>
      <c r="F9" s="270">
        <v>171</v>
      </c>
      <c r="G9" s="270">
        <v>350</v>
      </c>
      <c r="H9" s="270">
        <v>569</v>
      </c>
      <c r="I9" s="270">
        <v>553</v>
      </c>
      <c r="J9" s="270">
        <v>458</v>
      </c>
      <c r="K9" s="270">
        <v>306</v>
      </c>
      <c r="L9" s="270">
        <v>220</v>
      </c>
      <c r="M9" s="271">
        <v>229</v>
      </c>
      <c r="N9" s="303">
        <f t="shared" si="5"/>
        <v>3184</v>
      </c>
      <c r="O9" s="248"/>
      <c r="P9" s="412" t="s">
        <v>147</v>
      </c>
      <c r="Q9" s="441">
        <v>1</v>
      </c>
      <c r="R9" s="441">
        <v>2</v>
      </c>
      <c r="S9" s="441">
        <v>1</v>
      </c>
      <c r="T9" s="441">
        <v>0</v>
      </c>
      <c r="U9" s="441">
        <v>0</v>
      </c>
      <c r="V9" s="441">
        <v>0</v>
      </c>
      <c r="W9" s="441">
        <v>1</v>
      </c>
      <c r="X9" s="441">
        <v>1</v>
      </c>
      <c r="Y9" s="441">
        <v>0</v>
      </c>
      <c r="Z9" s="441">
        <v>1</v>
      </c>
      <c r="AA9" s="441">
        <v>0</v>
      </c>
      <c r="AB9" s="441">
        <v>0</v>
      </c>
      <c r="AC9" s="442">
        <f t="shared" si="6"/>
        <v>7</v>
      </c>
    </row>
    <row r="10" spans="1:29" ht="18" customHeight="1" thickBot="1">
      <c r="A10" s="251" t="s">
        <v>128</v>
      </c>
      <c r="B10" s="166">
        <v>112</v>
      </c>
      <c r="C10" s="166">
        <v>85</v>
      </c>
      <c r="D10" s="166">
        <v>60</v>
      </c>
      <c r="E10" s="166">
        <v>97</v>
      </c>
      <c r="F10" s="166">
        <v>95</v>
      </c>
      <c r="G10" s="166">
        <v>305</v>
      </c>
      <c r="H10" s="166">
        <v>544</v>
      </c>
      <c r="I10" s="166">
        <v>449</v>
      </c>
      <c r="J10" s="166">
        <v>475</v>
      </c>
      <c r="K10" s="166">
        <v>505</v>
      </c>
      <c r="L10" s="166">
        <v>219</v>
      </c>
      <c r="M10" s="167">
        <v>98</v>
      </c>
      <c r="N10" s="264">
        <f t="shared" si="5"/>
        <v>3044</v>
      </c>
      <c r="O10" s="110"/>
      <c r="P10" s="317" t="s">
        <v>128</v>
      </c>
      <c r="Q10" s="215">
        <v>16</v>
      </c>
      <c r="R10" s="215">
        <v>1</v>
      </c>
      <c r="S10" s="215">
        <v>19</v>
      </c>
      <c r="T10" s="215">
        <v>3</v>
      </c>
      <c r="U10" s="215">
        <v>13</v>
      </c>
      <c r="V10" s="215">
        <v>1</v>
      </c>
      <c r="W10" s="215">
        <v>2</v>
      </c>
      <c r="X10" s="215">
        <v>2</v>
      </c>
      <c r="Y10" s="215">
        <v>0</v>
      </c>
      <c r="Z10" s="215">
        <v>24</v>
      </c>
      <c r="AA10" s="215">
        <v>4</v>
      </c>
      <c r="AB10" s="215">
        <v>2</v>
      </c>
      <c r="AC10" s="263">
        <f t="shared" si="6"/>
        <v>87</v>
      </c>
    </row>
    <row r="11" spans="1:29" ht="18" customHeight="1" thickBot="1">
      <c r="A11" s="252" t="s">
        <v>29</v>
      </c>
      <c r="B11" s="217">
        <v>84</v>
      </c>
      <c r="C11" s="217">
        <v>100</v>
      </c>
      <c r="D11" s="218">
        <v>77</v>
      </c>
      <c r="E11" s="218">
        <v>80</v>
      </c>
      <c r="F11" s="126">
        <v>236</v>
      </c>
      <c r="G11" s="126">
        <v>438</v>
      </c>
      <c r="H11" s="127">
        <v>631</v>
      </c>
      <c r="I11" s="126">
        <v>752</v>
      </c>
      <c r="J11" s="125">
        <v>523</v>
      </c>
      <c r="K11" s="126">
        <v>427</v>
      </c>
      <c r="L11" s="125">
        <v>253</v>
      </c>
      <c r="M11" s="219">
        <v>136</v>
      </c>
      <c r="N11" s="254">
        <f t="shared" si="5"/>
        <v>3737</v>
      </c>
      <c r="O11" s="110"/>
      <c r="P11" s="318" t="s">
        <v>22</v>
      </c>
      <c r="Q11" s="220">
        <v>7</v>
      </c>
      <c r="R11" s="220">
        <v>7</v>
      </c>
      <c r="S11" s="221">
        <v>13</v>
      </c>
      <c r="T11" s="221">
        <v>3</v>
      </c>
      <c r="U11" s="221">
        <v>8</v>
      </c>
      <c r="V11" s="221">
        <v>11</v>
      </c>
      <c r="W11" s="220">
        <v>5</v>
      </c>
      <c r="X11" s="221">
        <v>11</v>
      </c>
      <c r="Y11" s="221">
        <v>9</v>
      </c>
      <c r="Z11" s="221">
        <v>9</v>
      </c>
      <c r="AA11" s="222">
        <v>20</v>
      </c>
      <c r="AB11" s="222">
        <v>37</v>
      </c>
      <c r="AC11" s="261">
        <f t="shared" si="6"/>
        <v>140</v>
      </c>
    </row>
    <row r="12" spans="1:29" ht="18" customHeight="1" thickBot="1">
      <c r="A12" s="252" t="s">
        <v>30</v>
      </c>
      <c r="B12" s="221">
        <v>41</v>
      </c>
      <c r="C12" s="221">
        <v>44</v>
      </c>
      <c r="D12" s="221">
        <v>67</v>
      </c>
      <c r="E12" s="221">
        <v>103</v>
      </c>
      <c r="F12" s="223">
        <v>311</v>
      </c>
      <c r="G12" s="221">
        <v>415</v>
      </c>
      <c r="H12" s="221">
        <v>539</v>
      </c>
      <c r="I12" s="223">
        <v>1165</v>
      </c>
      <c r="J12" s="221">
        <v>534</v>
      </c>
      <c r="K12" s="221">
        <v>297</v>
      </c>
      <c r="L12" s="220">
        <v>205</v>
      </c>
      <c r="M12" s="224">
        <v>92</v>
      </c>
      <c r="N12" s="255">
        <f t="shared" si="5"/>
        <v>3813</v>
      </c>
      <c r="O12" s="110"/>
      <c r="P12" s="319" t="s">
        <v>30</v>
      </c>
      <c r="Q12" s="221">
        <v>9</v>
      </c>
      <c r="R12" s="221">
        <v>22</v>
      </c>
      <c r="S12" s="220">
        <v>18</v>
      </c>
      <c r="T12" s="221">
        <v>9</v>
      </c>
      <c r="U12" s="225">
        <v>21</v>
      </c>
      <c r="V12" s="221">
        <v>14</v>
      </c>
      <c r="W12" s="221">
        <v>6</v>
      </c>
      <c r="X12" s="221">
        <v>13</v>
      </c>
      <c r="Y12" s="221">
        <v>7</v>
      </c>
      <c r="Z12" s="226">
        <v>81</v>
      </c>
      <c r="AA12" s="225">
        <v>31</v>
      </c>
      <c r="AB12" s="226">
        <v>37</v>
      </c>
      <c r="AC12" s="262">
        <f t="shared" si="6"/>
        <v>268</v>
      </c>
    </row>
    <row r="13" spans="1:29" ht="18" customHeight="1" thickBot="1">
      <c r="A13" s="252" t="s">
        <v>31</v>
      </c>
      <c r="B13" s="221">
        <v>57</v>
      </c>
      <c r="C13" s="220">
        <v>35</v>
      </c>
      <c r="D13" s="221">
        <v>95</v>
      </c>
      <c r="E13" s="220">
        <v>112</v>
      </c>
      <c r="F13" s="221">
        <v>131</v>
      </c>
      <c r="G13" s="14">
        <v>340</v>
      </c>
      <c r="H13" s="14">
        <v>483</v>
      </c>
      <c r="I13" s="15">
        <v>1339</v>
      </c>
      <c r="J13" s="14">
        <v>614</v>
      </c>
      <c r="K13" s="14">
        <v>349</v>
      </c>
      <c r="L13" s="14">
        <v>236</v>
      </c>
      <c r="M13" s="227">
        <v>68</v>
      </c>
      <c r="N13" s="254">
        <f t="shared" si="5"/>
        <v>3859</v>
      </c>
      <c r="O13" s="110"/>
      <c r="P13" s="319" t="s">
        <v>31</v>
      </c>
      <c r="Q13" s="221">
        <v>19</v>
      </c>
      <c r="R13" s="221">
        <v>12</v>
      </c>
      <c r="S13" s="221">
        <v>8</v>
      </c>
      <c r="T13" s="220">
        <v>12</v>
      </c>
      <c r="U13" s="221">
        <v>7</v>
      </c>
      <c r="V13" s="221">
        <v>15</v>
      </c>
      <c r="W13" s="14">
        <v>16</v>
      </c>
      <c r="X13" s="227">
        <v>12</v>
      </c>
      <c r="Y13" s="220">
        <v>16</v>
      </c>
      <c r="Z13" s="221">
        <v>6</v>
      </c>
      <c r="AA13" s="220">
        <v>12</v>
      </c>
      <c r="AB13" s="220">
        <v>6</v>
      </c>
      <c r="AC13" s="261">
        <f t="shared" si="6"/>
        <v>141</v>
      </c>
    </row>
    <row r="14" spans="1:29" ht="18" customHeight="1" thickBot="1">
      <c r="A14" s="252" t="s">
        <v>32</v>
      </c>
      <c r="B14" s="228">
        <v>68</v>
      </c>
      <c r="C14" s="221">
        <v>42</v>
      </c>
      <c r="D14" s="221">
        <v>44</v>
      </c>
      <c r="E14" s="220">
        <v>75</v>
      </c>
      <c r="F14" s="220">
        <v>135</v>
      </c>
      <c r="G14" s="220">
        <v>448</v>
      </c>
      <c r="H14" s="221">
        <v>507</v>
      </c>
      <c r="I14" s="221">
        <v>808</v>
      </c>
      <c r="J14" s="225">
        <v>795</v>
      </c>
      <c r="K14" s="220">
        <v>313</v>
      </c>
      <c r="L14" s="220">
        <v>246</v>
      </c>
      <c r="M14" s="220">
        <v>143</v>
      </c>
      <c r="N14" s="254">
        <f t="shared" si="5"/>
        <v>3624</v>
      </c>
      <c r="O14" s="110"/>
      <c r="P14" s="319" t="s">
        <v>32</v>
      </c>
      <c r="Q14" s="230">
        <v>9</v>
      </c>
      <c r="R14" s="221">
        <v>16</v>
      </c>
      <c r="S14" s="221">
        <v>12</v>
      </c>
      <c r="T14" s="220">
        <v>6</v>
      </c>
      <c r="U14" s="231">
        <v>7</v>
      </c>
      <c r="V14" s="231">
        <v>14</v>
      </c>
      <c r="W14" s="221">
        <v>9</v>
      </c>
      <c r="X14" s="221">
        <v>14</v>
      </c>
      <c r="Y14" s="221">
        <v>9</v>
      </c>
      <c r="Z14" s="221">
        <v>9</v>
      </c>
      <c r="AA14" s="231">
        <v>8</v>
      </c>
      <c r="AB14" s="231">
        <v>7</v>
      </c>
      <c r="AC14" s="261">
        <f t="shared" si="6"/>
        <v>120</v>
      </c>
    </row>
    <row r="15" spans="1:29" ht="18" hidden="1" customHeight="1" thickBot="1">
      <c r="A15" s="13" t="s">
        <v>33</v>
      </c>
      <c r="B15" s="232">
        <v>71</v>
      </c>
      <c r="C15" s="232">
        <v>97</v>
      </c>
      <c r="D15" s="232">
        <v>61</v>
      </c>
      <c r="E15" s="233">
        <v>105</v>
      </c>
      <c r="F15" s="233">
        <v>198</v>
      </c>
      <c r="G15" s="233">
        <v>442</v>
      </c>
      <c r="H15" s="234">
        <v>790</v>
      </c>
      <c r="I15" s="16">
        <v>674</v>
      </c>
      <c r="J15" s="16">
        <v>594</v>
      </c>
      <c r="K15" s="233">
        <v>275</v>
      </c>
      <c r="L15" s="233">
        <v>133</v>
      </c>
      <c r="M15" s="233">
        <v>108</v>
      </c>
      <c r="N15" s="254">
        <f t="shared" si="5"/>
        <v>3548</v>
      </c>
      <c r="O15" s="10"/>
      <c r="P15" s="253" t="s">
        <v>33</v>
      </c>
      <c r="Q15" s="232">
        <v>7</v>
      </c>
      <c r="R15" s="232">
        <v>13</v>
      </c>
      <c r="S15" s="232">
        <v>12</v>
      </c>
      <c r="T15" s="233">
        <v>11</v>
      </c>
      <c r="U15" s="233">
        <v>12</v>
      </c>
      <c r="V15" s="233">
        <v>15</v>
      </c>
      <c r="W15" s="233">
        <v>20</v>
      </c>
      <c r="X15" s="233">
        <v>15</v>
      </c>
      <c r="Y15" s="233">
        <v>15</v>
      </c>
      <c r="Z15" s="233">
        <v>20</v>
      </c>
      <c r="AA15" s="233">
        <v>9</v>
      </c>
      <c r="AB15" s="233">
        <v>7</v>
      </c>
      <c r="AC15" s="260">
        <f t="shared" si="6"/>
        <v>156</v>
      </c>
    </row>
    <row r="16" spans="1:29" ht="13.8" hidden="1" thickBot="1">
      <c r="A16" s="18" t="s">
        <v>34</v>
      </c>
      <c r="B16" s="230">
        <v>38</v>
      </c>
      <c r="C16" s="233">
        <v>19</v>
      </c>
      <c r="D16" s="233">
        <v>38</v>
      </c>
      <c r="E16" s="233">
        <v>203</v>
      </c>
      <c r="F16" s="233">
        <v>146</v>
      </c>
      <c r="G16" s="233">
        <v>439</v>
      </c>
      <c r="H16" s="234">
        <v>964</v>
      </c>
      <c r="I16" s="234">
        <v>1154</v>
      </c>
      <c r="J16" s="233">
        <v>423</v>
      </c>
      <c r="K16" s="233">
        <v>388</v>
      </c>
      <c r="L16" s="233">
        <v>176</v>
      </c>
      <c r="M16" s="233">
        <v>143</v>
      </c>
      <c r="N16" s="235">
        <f t="shared" si="5"/>
        <v>4131</v>
      </c>
      <c r="O16" s="10"/>
      <c r="P16" s="17" t="s">
        <v>34</v>
      </c>
      <c r="Q16" s="233">
        <v>7</v>
      </c>
      <c r="R16" s="233">
        <v>7</v>
      </c>
      <c r="S16" s="233">
        <v>8</v>
      </c>
      <c r="T16" s="233">
        <v>12</v>
      </c>
      <c r="U16" s="233">
        <v>9</v>
      </c>
      <c r="V16" s="233">
        <v>6</v>
      </c>
      <c r="W16" s="233">
        <v>11</v>
      </c>
      <c r="X16" s="233">
        <v>8</v>
      </c>
      <c r="Y16" s="233">
        <v>16</v>
      </c>
      <c r="Z16" s="233">
        <v>40</v>
      </c>
      <c r="AA16" s="233">
        <v>17</v>
      </c>
      <c r="AB16" s="233">
        <v>16</v>
      </c>
      <c r="AC16" s="233">
        <f t="shared" si="6"/>
        <v>157</v>
      </c>
    </row>
    <row r="17" spans="1:31" ht="13.8" hidden="1" thickBot="1">
      <c r="A17" s="236" t="s">
        <v>35</v>
      </c>
      <c r="B17" s="16">
        <v>49</v>
      </c>
      <c r="C17" s="16">
        <v>63</v>
      </c>
      <c r="D17" s="16">
        <v>50</v>
      </c>
      <c r="E17" s="16">
        <v>71</v>
      </c>
      <c r="F17" s="16">
        <v>144</v>
      </c>
      <c r="G17" s="16">
        <v>374</v>
      </c>
      <c r="H17" s="107">
        <v>729</v>
      </c>
      <c r="I17" s="107">
        <v>1097</v>
      </c>
      <c r="J17" s="107">
        <v>650</v>
      </c>
      <c r="K17" s="16">
        <v>397</v>
      </c>
      <c r="L17" s="16">
        <v>192</v>
      </c>
      <c r="M17" s="16">
        <v>217</v>
      </c>
      <c r="N17" s="235">
        <f t="shared" si="5"/>
        <v>4033</v>
      </c>
      <c r="O17" s="10"/>
      <c r="P17" s="19" t="s">
        <v>35</v>
      </c>
      <c r="Q17" s="16">
        <v>10</v>
      </c>
      <c r="R17" s="16">
        <v>6</v>
      </c>
      <c r="S17" s="16">
        <v>14</v>
      </c>
      <c r="T17" s="16">
        <v>10</v>
      </c>
      <c r="U17" s="16">
        <v>10</v>
      </c>
      <c r="V17" s="16">
        <v>19</v>
      </c>
      <c r="W17" s="16">
        <v>11</v>
      </c>
      <c r="X17" s="16">
        <v>20</v>
      </c>
      <c r="Y17" s="16">
        <v>15</v>
      </c>
      <c r="Z17" s="16">
        <v>8</v>
      </c>
      <c r="AA17" s="16">
        <v>11</v>
      </c>
      <c r="AB17" s="16">
        <v>8</v>
      </c>
      <c r="AC17" s="233">
        <f t="shared" si="6"/>
        <v>142</v>
      </c>
    </row>
    <row r="18" spans="1:31" ht="13.8" hidden="1" thickBot="1">
      <c r="A18" s="18" t="s">
        <v>36</v>
      </c>
      <c r="B18" s="16">
        <v>53</v>
      </c>
      <c r="C18" s="16">
        <v>39</v>
      </c>
      <c r="D18" s="16">
        <v>74</v>
      </c>
      <c r="E18" s="16">
        <v>64</v>
      </c>
      <c r="F18" s="16">
        <v>208</v>
      </c>
      <c r="G18" s="16">
        <v>491</v>
      </c>
      <c r="H18" s="16">
        <v>454</v>
      </c>
      <c r="I18" s="107">
        <v>1068</v>
      </c>
      <c r="J18" s="16">
        <v>568</v>
      </c>
      <c r="K18" s="16">
        <v>407</v>
      </c>
      <c r="L18" s="16">
        <v>228</v>
      </c>
      <c r="M18" s="16">
        <v>81</v>
      </c>
      <c r="N18" s="229">
        <f t="shared" si="5"/>
        <v>3735</v>
      </c>
      <c r="O18" s="10"/>
      <c r="P18" s="17" t="s">
        <v>36</v>
      </c>
      <c r="Q18" s="16">
        <v>12</v>
      </c>
      <c r="R18" s="16">
        <v>13</v>
      </c>
      <c r="S18" s="16">
        <v>46</v>
      </c>
      <c r="T18" s="16">
        <v>9</v>
      </c>
      <c r="U18" s="16">
        <v>20</v>
      </c>
      <c r="V18" s="16">
        <v>4</v>
      </c>
      <c r="W18" s="16">
        <v>8</v>
      </c>
      <c r="X18" s="16">
        <v>30</v>
      </c>
      <c r="Y18" s="16">
        <v>22</v>
      </c>
      <c r="Z18" s="16">
        <v>20</v>
      </c>
      <c r="AA18" s="16">
        <v>16</v>
      </c>
      <c r="AB18" s="16">
        <v>12</v>
      </c>
      <c r="AC18" s="237">
        <f t="shared" si="6"/>
        <v>212</v>
      </c>
    </row>
    <row r="19" spans="1:31" ht="13.8" hidden="1" thickBot="1">
      <c r="A19" s="18" t="s">
        <v>23</v>
      </c>
      <c r="B19" s="108">
        <v>67</v>
      </c>
      <c r="C19" s="108">
        <v>62</v>
      </c>
      <c r="D19" s="108">
        <v>57</v>
      </c>
      <c r="E19" s="108">
        <v>77</v>
      </c>
      <c r="F19" s="108">
        <v>473</v>
      </c>
      <c r="G19" s="108">
        <v>468</v>
      </c>
      <c r="H19" s="109">
        <v>659</v>
      </c>
      <c r="I19" s="108">
        <v>851</v>
      </c>
      <c r="J19" s="108">
        <v>542</v>
      </c>
      <c r="K19" s="108">
        <v>270</v>
      </c>
      <c r="L19" s="108">
        <v>208</v>
      </c>
      <c r="M19" s="108">
        <v>174</v>
      </c>
      <c r="N19" s="238">
        <f t="shared" si="5"/>
        <v>3908</v>
      </c>
      <c r="O19" s="10" t="s">
        <v>28</v>
      </c>
      <c r="P19" s="19" t="s">
        <v>23</v>
      </c>
      <c r="Q19" s="16">
        <v>6</v>
      </c>
      <c r="R19" s="16">
        <v>25</v>
      </c>
      <c r="S19" s="16">
        <v>29</v>
      </c>
      <c r="T19" s="16">
        <v>4</v>
      </c>
      <c r="U19" s="16">
        <v>17</v>
      </c>
      <c r="V19" s="16">
        <v>19</v>
      </c>
      <c r="W19" s="16">
        <v>14</v>
      </c>
      <c r="X19" s="16">
        <v>37</v>
      </c>
      <c r="Y19" s="20">
        <v>76</v>
      </c>
      <c r="Z19" s="16">
        <v>34</v>
      </c>
      <c r="AA19" s="16">
        <v>17</v>
      </c>
      <c r="AB19" s="16">
        <v>18</v>
      </c>
      <c r="AC19" s="237">
        <f t="shared" si="6"/>
        <v>296</v>
      </c>
    </row>
    <row r="20" spans="1:31">
      <c r="A20" s="21"/>
      <c r="B20" s="239"/>
      <c r="C20" s="239"/>
      <c r="D20" s="239"/>
      <c r="E20" s="239"/>
      <c r="F20" s="239"/>
      <c r="G20" s="239"/>
      <c r="H20" s="239"/>
      <c r="I20" s="239"/>
      <c r="J20" s="239"/>
      <c r="K20" s="239"/>
      <c r="L20" s="239"/>
      <c r="M20" s="239"/>
      <c r="N20" s="22"/>
      <c r="O20" s="10"/>
      <c r="P20" s="23"/>
      <c r="Q20" s="240"/>
      <c r="R20" s="240"/>
      <c r="S20" s="240"/>
      <c r="T20" s="240"/>
      <c r="U20" s="240"/>
      <c r="V20" s="240"/>
      <c r="W20" s="240"/>
      <c r="X20" s="240"/>
      <c r="Y20" s="240"/>
      <c r="Z20" s="240"/>
      <c r="AA20" s="240"/>
      <c r="AB20" s="240"/>
      <c r="AC20" s="239"/>
    </row>
    <row r="21" spans="1:31" ht="13.5" customHeight="1">
      <c r="A21" s="724" t="s">
        <v>236</v>
      </c>
      <c r="B21" s="725"/>
      <c r="C21" s="725"/>
      <c r="D21" s="725"/>
      <c r="E21" s="725"/>
      <c r="F21" s="725"/>
      <c r="G21" s="725"/>
      <c r="H21" s="725"/>
      <c r="I21" s="725"/>
      <c r="J21" s="725"/>
      <c r="K21" s="725"/>
      <c r="L21" s="725"/>
      <c r="M21" s="725"/>
      <c r="N21" s="726"/>
      <c r="O21" s="10"/>
      <c r="P21" s="724" t="str">
        <f>+A21</f>
        <v>※2023年 第46週（11/21～12/3） 現在</v>
      </c>
      <c r="Q21" s="725"/>
      <c r="R21" s="725"/>
      <c r="S21" s="725"/>
      <c r="T21" s="725"/>
      <c r="U21" s="725"/>
      <c r="V21" s="725"/>
      <c r="W21" s="725"/>
      <c r="X21" s="725"/>
      <c r="Y21" s="725"/>
      <c r="Z21" s="725"/>
      <c r="AA21" s="725"/>
      <c r="AB21" s="725"/>
      <c r="AC21" s="726"/>
    </row>
    <row r="22" spans="1:31" ht="13.8" thickBot="1">
      <c r="A22" s="300" t="s">
        <v>149</v>
      </c>
      <c r="B22" s="10"/>
      <c r="C22" s="10"/>
      <c r="D22" s="10"/>
      <c r="E22" s="10"/>
      <c r="F22" s="10"/>
      <c r="G22" s="10" t="s">
        <v>21</v>
      </c>
      <c r="H22" s="10"/>
      <c r="I22" s="10"/>
      <c r="J22" s="10"/>
      <c r="K22" s="10"/>
      <c r="L22" s="10"/>
      <c r="M22" s="10"/>
      <c r="N22" s="25"/>
      <c r="O22" s="10"/>
      <c r="P22" s="301"/>
      <c r="Q22" s="10"/>
      <c r="R22" s="10"/>
      <c r="S22" s="10"/>
      <c r="T22" s="10"/>
      <c r="U22" s="10"/>
      <c r="V22" s="10"/>
      <c r="W22" s="10"/>
      <c r="X22" s="10"/>
      <c r="Y22" s="10"/>
      <c r="Z22" s="10"/>
      <c r="AA22" s="10"/>
      <c r="AB22" s="10"/>
      <c r="AC22" s="27"/>
    </row>
    <row r="23" spans="1:31" ht="33" customHeight="1" thickBot="1">
      <c r="A23" s="24"/>
      <c r="B23" s="241" t="s">
        <v>158</v>
      </c>
      <c r="C23" s="10"/>
      <c r="D23" s="727" t="s">
        <v>242</v>
      </c>
      <c r="E23" s="728"/>
      <c r="F23" s="10"/>
      <c r="G23" s="10" t="s">
        <v>21</v>
      </c>
      <c r="H23" s="10"/>
      <c r="I23" s="10"/>
      <c r="J23" s="10"/>
      <c r="K23" s="10"/>
      <c r="L23" s="10"/>
      <c r="M23" s="10"/>
      <c r="N23" s="25"/>
      <c r="O23" s="110" t="s">
        <v>21</v>
      </c>
      <c r="P23" s="149"/>
      <c r="Q23" s="387" t="s">
        <v>159</v>
      </c>
      <c r="R23" s="710" t="s">
        <v>212</v>
      </c>
      <c r="S23" s="711"/>
      <c r="T23" s="712"/>
      <c r="U23" s="10"/>
      <c r="V23" s="10"/>
      <c r="W23" s="10"/>
      <c r="X23" s="10"/>
      <c r="Y23" s="10"/>
      <c r="Z23" s="10"/>
      <c r="AA23" s="10"/>
      <c r="AB23" s="10"/>
      <c r="AC23" s="27"/>
    </row>
    <row r="24" spans="1:31" ht="15" customHeight="1">
      <c r="A24" s="24"/>
      <c r="B24" s="10"/>
      <c r="C24" s="10"/>
      <c r="D24" s="10" t="s">
        <v>28</v>
      </c>
      <c r="E24" s="10"/>
      <c r="F24" s="10"/>
      <c r="G24" s="10"/>
      <c r="H24" s="10"/>
      <c r="I24" s="10"/>
      <c r="J24" s="10"/>
      <c r="K24" s="10"/>
      <c r="L24" s="10"/>
      <c r="M24" s="10"/>
      <c r="N24" s="25"/>
      <c r="O24" s="110" t="s">
        <v>21</v>
      </c>
      <c r="P24" s="148"/>
      <c r="Q24" s="10"/>
      <c r="R24" s="10"/>
      <c r="S24" s="10"/>
      <c r="T24" s="10"/>
      <c r="U24" s="10"/>
      <c r="V24" s="10"/>
      <c r="W24" s="10"/>
      <c r="X24" s="10"/>
      <c r="Y24" s="10"/>
      <c r="Z24" s="10"/>
      <c r="AA24" s="10"/>
      <c r="AB24" s="10"/>
      <c r="AC24" s="27"/>
    </row>
    <row r="25" spans="1:31" ht="9" customHeight="1">
      <c r="A25" s="24"/>
      <c r="B25" s="10"/>
      <c r="C25" s="10"/>
      <c r="D25" s="10"/>
      <c r="E25" s="10"/>
      <c r="F25" s="10"/>
      <c r="G25" s="10"/>
      <c r="H25" s="10"/>
      <c r="I25" s="10"/>
      <c r="J25" s="10"/>
      <c r="K25" s="10"/>
      <c r="L25" s="10"/>
      <c r="M25" s="10"/>
      <c r="N25" s="25"/>
      <c r="O25" s="110" t="s">
        <v>21</v>
      </c>
      <c r="P25" s="26"/>
      <c r="Q25" s="10"/>
      <c r="R25" s="10"/>
      <c r="S25" s="10"/>
      <c r="T25" s="10"/>
      <c r="U25" s="10"/>
      <c r="V25" s="10"/>
      <c r="W25" s="10"/>
      <c r="X25" s="10"/>
      <c r="Y25" s="10"/>
      <c r="Z25" s="10"/>
      <c r="AA25" s="10"/>
      <c r="AB25" s="10"/>
      <c r="AC25" s="27"/>
      <c r="AE25" s="1" t="s">
        <v>149</v>
      </c>
    </row>
    <row r="26" spans="1:31">
      <c r="A26" s="24"/>
      <c r="B26" s="10"/>
      <c r="C26" s="10"/>
      <c r="D26" s="10"/>
      <c r="E26" s="10"/>
      <c r="F26" s="10"/>
      <c r="G26" s="10"/>
      <c r="H26" s="10"/>
      <c r="I26" s="10"/>
      <c r="J26" s="10"/>
      <c r="K26" s="10"/>
      <c r="L26" s="10"/>
      <c r="M26" s="10"/>
      <c r="N26" s="25"/>
      <c r="O26" s="10" t="s">
        <v>21</v>
      </c>
      <c r="P26" s="12"/>
      <c r="AC26" s="28"/>
    </row>
    <row r="27" spans="1:31">
      <c r="A27" s="24"/>
      <c r="B27" s="10"/>
      <c r="C27" s="10"/>
      <c r="D27" s="10"/>
      <c r="E27" s="10"/>
      <c r="F27" s="10"/>
      <c r="G27" s="10"/>
      <c r="H27" s="10"/>
      <c r="I27" s="10"/>
      <c r="J27" s="10"/>
      <c r="K27" s="10"/>
      <c r="L27" s="10"/>
      <c r="M27" s="10"/>
      <c r="N27" s="25"/>
      <c r="O27" s="10" t="s">
        <v>21</v>
      </c>
      <c r="P27" s="12"/>
      <c r="AC27" s="28"/>
    </row>
    <row r="28" spans="1:31">
      <c r="A28" s="24"/>
      <c r="B28" s="10"/>
      <c r="C28" s="10"/>
      <c r="D28" s="10"/>
      <c r="E28" s="10"/>
      <c r="F28" s="10"/>
      <c r="G28" s="10"/>
      <c r="H28" s="10"/>
      <c r="I28" s="10"/>
      <c r="J28" s="10"/>
      <c r="K28" s="10"/>
      <c r="L28" s="10"/>
      <c r="M28" s="10"/>
      <c r="N28" s="25"/>
      <c r="O28" s="10" t="s">
        <v>21</v>
      </c>
      <c r="P28" s="12"/>
      <c r="AC28" s="28"/>
      <c r="AD28" s="168"/>
    </row>
    <row r="29" spans="1:31">
      <c r="A29" s="24"/>
      <c r="B29" s="10"/>
      <c r="C29" s="10"/>
      <c r="D29" s="10"/>
      <c r="E29" s="10"/>
      <c r="F29" s="10"/>
      <c r="G29" s="10"/>
      <c r="H29" s="10"/>
      <c r="I29" s="10"/>
      <c r="J29" s="10"/>
      <c r="K29" s="10"/>
      <c r="L29" s="10"/>
      <c r="M29" s="10"/>
      <c r="N29" s="25"/>
      <c r="O29" s="10"/>
      <c r="P29" s="12"/>
      <c r="AC29" s="28"/>
    </row>
    <row r="30" spans="1:31" ht="21.6">
      <c r="A30" s="343" t="s">
        <v>176</v>
      </c>
      <c r="B30" s="10"/>
      <c r="C30" s="10"/>
      <c r="D30" s="10"/>
      <c r="E30" s="10"/>
      <c r="F30" s="10"/>
      <c r="G30" s="10"/>
      <c r="H30" s="10"/>
      <c r="I30" s="10"/>
      <c r="J30" s="10"/>
      <c r="K30" s="10"/>
      <c r="L30" s="10"/>
      <c r="M30" s="10"/>
      <c r="N30" s="25"/>
      <c r="O30" s="10"/>
      <c r="P30" s="12"/>
      <c r="AC30" s="28"/>
    </row>
    <row r="31" spans="1:31" ht="13.8" thickBot="1">
      <c r="A31" s="29"/>
      <c r="B31" s="30"/>
      <c r="C31" s="30"/>
      <c r="D31" s="30"/>
      <c r="E31" s="30"/>
      <c r="F31" s="30"/>
      <c r="G31" s="30"/>
      <c r="H31" s="30"/>
      <c r="I31" s="30"/>
      <c r="J31" s="30"/>
      <c r="K31" s="30"/>
      <c r="L31" s="30"/>
      <c r="M31" s="30"/>
      <c r="N31" s="31"/>
      <c r="O31" s="10"/>
      <c r="P31" s="32"/>
      <c r="Q31" s="33"/>
      <c r="R31" s="33"/>
      <c r="S31" s="33"/>
      <c r="T31" s="33"/>
      <c r="U31" s="33"/>
      <c r="V31" s="33"/>
      <c r="W31" s="33"/>
      <c r="X31" s="33"/>
      <c r="Y31" s="33"/>
      <c r="Z31" s="33"/>
      <c r="AA31" s="33"/>
      <c r="AB31" s="33"/>
      <c r="AC31" s="34"/>
    </row>
    <row r="32" spans="1:31">
      <c r="A32" s="35"/>
      <c r="C32" s="10"/>
      <c r="D32" s="10"/>
      <c r="E32" s="10"/>
      <c r="F32" s="10"/>
      <c r="G32" s="10"/>
      <c r="H32" s="10"/>
      <c r="I32" s="10"/>
      <c r="J32" s="10"/>
      <c r="K32" s="10"/>
      <c r="L32" s="10"/>
      <c r="M32" s="10"/>
      <c r="N32" s="10"/>
      <c r="O32" s="10"/>
    </row>
    <row r="33" spans="1:29">
      <c r="O33" s="10"/>
    </row>
    <row r="34" spans="1:29">
      <c r="K34" s="242" t="s">
        <v>28</v>
      </c>
      <c r="O34" s="10"/>
    </row>
    <row r="35" spans="1:29">
      <c r="O35" s="10"/>
    </row>
    <row r="36" spans="1:29">
      <c r="O36" s="10"/>
    </row>
    <row r="37" spans="1:29">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1:29">
      <c r="Q38" s="121" t="s">
        <v>160</v>
      </c>
      <c r="R38" s="121"/>
      <c r="S38" s="121"/>
      <c r="T38" s="121"/>
      <c r="U38" s="121"/>
      <c r="V38" s="121"/>
      <c r="W38" s="121"/>
      <c r="X38" s="121"/>
    </row>
    <row r="39" spans="1:29">
      <c r="Q39" s="121" t="s">
        <v>161</v>
      </c>
      <c r="R39" s="121"/>
      <c r="S39" s="121"/>
      <c r="T39" s="121"/>
      <c r="U39" s="121"/>
      <c r="V39" s="121"/>
      <c r="W39" s="121"/>
      <c r="X39" s="121"/>
    </row>
  </sheetData>
  <mergeCells count="8">
    <mergeCell ref="R23:T23"/>
    <mergeCell ref="A1:N1"/>
    <mergeCell ref="P1:AC1"/>
    <mergeCell ref="A2:N2"/>
    <mergeCell ref="P2:AC2"/>
    <mergeCell ref="A21:N21"/>
    <mergeCell ref="P21:AC21"/>
    <mergeCell ref="D23:E23"/>
  </mergeCells>
  <phoneticPr fontId="86"/>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A4EEC-0D5A-452A-8DA2-5BC0A5532224}">
  <sheetPr codeName="Sheet5"/>
  <dimension ref="A1:N28"/>
  <sheetViews>
    <sheetView topLeftCell="A2" workbookViewId="0">
      <selection activeCell="F18" sqref="F18"/>
    </sheetView>
  </sheetViews>
  <sheetFormatPr defaultRowHeight="13.2"/>
  <cols>
    <col min="2" max="4" width="11" customWidth="1"/>
    <col min="5" max="7" width="12.109375" customWidth="1"/>
  </cols>
  <sheetData>
    <row r="1" spans="1:14">
      <c r="A1" s="106"/>
      <c r="B1" s="106"/>
      <c r="C1" s="106"/>
      <c r="D1" s="106"/>
      <c r="E1" s="106"/>
      <c r="F1" s="106"/>
      <c r="G1" s="106"/>
      <c r="H1" s="106"/>
    </row>
    <row r="2" spans="1:14">
      <c r="A2" s="106"/>
      <c r="B2" s="106"/>
      <c r="C2" s="106"/>
      <c r="D2" s="106"/>
      <c r="E2" s="106"/>
      <c r="F2" s="106"/>
      <c r="G2" s="106"/>
      <c r="H2" s="106"/>
    </row>
    <row r="3" spans="1:14">
      <c r="A3" s="106"/>
      <c r="B3" s="106"/>
      <c r="C3" s="106"/>
      <c r="D3" s="106"/>
      <c r="E3" s="106"/>
      <c r="F3" s="106"/>
      <c r="G3" s="106"/>
      <c r="H3" s="106"/>
    </row>
    <row r="4" spans="1:14">
      <c r="A4" s="106"/>
      <c r="B4" s="447" t="s">
        <v>460</v>
      </c>
      <c r="C4" s="448"/>
      <c r="D4" s="106"/>
      <c r="E4" s="106"/>
      <c r="F4" s="106"/>
      <c r="G4" s="106"/>
      <c r="H4" s="106"/>
    </row>
    <row r="5" spans="1:14" ht="13.8" thickBot="1">
      <c r="A5" s="106"/>
      <c r="B5" s="729" t="s">
        <v>196</v>
      </c>
      <c r="C5" s="730"/>
      <c r="D5" s="730"/>
      <c r="E5" s="731" t="s">
        <v>197</v>
      </c>
      <c r="F5" s="731"/>
      <c r="G5" s="732"/>
      <c r="H5" s="106"/>
    </row>
    <row r="6" spans="1:14">
      <c r="A6" s="106"/>
      <c r="B6" s="473" t="s">
        <v>198</v>
      </c>
      <c r="C6" s="474" t="s">
        <v>198</v>
      </c>
      <c r="D6" s="474" t="s">
        <v>199</v>
      </c>
      <c r="E6" s="475" t="s">
        <v>198</v>
      </c>
      <c r="F6" s="474" t="s">
        <v>198</v>
      </c>
      <c r="G6" s="476" t="s">
        <v>199</v>
      </c>
      <c r="H6" s="106"/>
    </row>
    <row r="7" spans="1:14">
      <c r="A7" s="106"/>
      <c r="B7" s="477" t="s">
        <v>200</v>
      </c>
      <c r="C7" s="478" t="s">
        <v>201</v>
      </c>
      <c r="D7" s="478" t="s">
        <v>202</v>
      </c>
      <c r="E7" s="479" t="s">
        <v>200</v>
      </c>
      <c r="F7" s="478" t="s">
        <v>201</v>
      </c>
      <c r="G7" s="480" t="s">
        <v>202</v>
      </c>
      <c r="H7" s="106"/>
    </row>
    <row r="8" spans="1:14" ht="13.8" thickBot="1">
      <c r="A8" s="106"/>
      <c r="B8" s="524">
        <v>85766</v>
      </c>
      <c r="C8" s="525">
        <v>45381</v>
      </c>
      <c r="D8" s="525">
        <v>40385</v>
      </c>
      <c r="E8" s="525">
        <v>9941</v>
      </c>
      <c r="F8" s="525">
        <v>4831</v>
      </c>
      <c r="G8" s="526">
        <v>5110</v>
      </c>
      <c r="H8" s="106"/>
      <c r="I8">
        <v>85766</v>
      </c>
      <c r="J8">
        <v>45381</v>
      </c>
      <c r="K8">
        <v>40385</v>
      </c>
      <c r="L8">
        <v>9941</v>
      </c>
      <c r="M8">
        <v>4831</v>
      </c>
      <c r="N8">
        <v>5110</v>
      </c>
    </row>
    <row r="9" spans="1:14">
      <c r="A9" s="106"/>
      <c r="B9" s="106"/>
      <c r="C9" s="106"/>
      <c r="D9" s="106"/>
      <c r="E9" s="106"/>
      <c r="F9" s="106"/>
      <c r="G9" s="106"/>
      <c r="H9" s="106"/>
    </row>
    <row r="10" spans="1:14">
      <c r="A10" s="106"/>
      <c r="B10" s="106"/>
      <c r="C10" s="106"/>
      <c r="D10" s="106"/>
      <c r="E10" s="106"/>
      <c r="F10" s="106"/>
      <c r="G10" s="106"/>
      <c r="H10" s="106"/>
    </row>
    <row r="11" spans="1:14">
      <c r="A11" s="106"/>
      <c r="B11" s="106"/>
      <c r="C11" s="106"/>
      <c r="D11" s="106"/>
      <c r="E11" s="106"/>
      <c r="F11" s="106"/>
      <c r="G11" s="106"/>
      <c r="H11" s="106"/>
    </row>
    <row r="12" spans="1:14">
      <c r="A12" s="106"/>
      <c r="B12" s="447" t="s">
        <v>459</v>
      </c>
      <c r="C12" s="448"/>
      <c r="D12" s="106"/>
      <c r="E12" s="106"/>
      <c r="F12" s="106"/>
      <c r="G12" s="106"/>
      <c r="H12" s="106"/>
    </row>
    <row r="13" spans="1:14" ht="13.8" thickBot="1">
      <c r="A13" s="106"/>
      <c r="B13" s="729" t="s">
        <v>196</v>
      </c>
      <c r="C13" s="730"/>
      <c r="D13" s="730"/>
      <c r="E13" s="731" t="s">
        <v>197</v>
      </c>
      <c r="F13" s="731"/>
      <c r="G13" s="732"/>
      <c r="H13" s="106"/>
    </row>
    <row r="14" spans="1:14">
      <c r="A14" s="106"/>
      <c r="B14" s="473" t="s">
        <v>198</v>
      </c>
      <c r="C14" s="474" t="s">
        <v>198</v>
      </c>
      <c r="D14" s="474" t="s">
        <v>199</v>
      </c>
      <c r="E14" s="475" t="s">
        <v>198</v>
      </c>
      <c r="F14" s="474" t="s">
        <v>198</v>
      </c>
      <c r="G14" s="476" t="s">
        <v>199</v>
      </c>
      <c r="H14" s="106"/>
    </row>
    <row r="15" spans="1:14">
      <c r="A15" s="106"/>
      <c r="B15" s="477" t="s">
        <v>200</v>
      </c>
      <c r="C15" s="478" t="s">
        <v>201</v>
      </c>
      <c r="D15" s="478" t="s">
        <v>202</v>
      </c>
      <c r="E15" s="479" t="s">
        <v>200</v>
      </c>
      <c r="F15" s="478" t="s">
        <v>201</v>
      </c>
      <c r="G15" s="480" t="s">
        <v>202</v>
      </c>
      <c r="H15" s="106"/>
    </row>
    <row r="16" spans="1:14" ht="13.8" thickBot="1">
      <c r="A16" s="106"/>
      <c r="B16" s="524">
        <v>106940</v>
      </c>
      <c r="C16" s="525">
        <v>55842</v>
      </c>
      <c r="D16" s="525">
        <v>51098</v>
      </c>
      <c r="E16" s="525">
        <v>9648</v>
      </c>
      <c r="F16" s="525">
        <v>4656</v>
      </c>
      <c r="G16" s="526">
        <v>4992</v>
      </c>
      <c r="H16" s="106"/>
      <c r="I16">
        <v>106940</v>
      </c>
      <c r="J16">
        <v>55842</v>
      </c>
      <c r="K16">
        <v>51098</v>
      </c>
      <c r="L16">
        <v>9648</v>
      </c>
      <c r="M16">
        <v>4656</v>
      </c>
      <c r="N16">
        <v>4992</v>
      </c>
    </row>
    <row r="17" spans="1:8">
      <c r="A17" s="106"/>
      <c r="B17" s="106"/>
      <c r="C17" s="106"/>
      <c r="D17" s="106"/>
      <c r="E17" s="106"/>
      <c r="F17" s="106"/>
      <c r="G17" s="106"/>
      <c r="H17" s="106"/>
    </row>
    <row r="18" spans="1:8">
      <c r="A18" s="106"/>
      <c r="B18" s="106"/>
      <c r="C18" s="106"/>
      <c r="D18" s="106"/>
      <c r="E18" s="106"/>
      <c r="F18" s="106"/>
      <c r="G18" s="106"/>
      <c r="H18" s="106"/>
    </row>
    <row r="19" spans="1:8">
      <c r="A19" s="106"/>
      <c r="B19" s="106"/>
      <c r="C19" s="106"/>
      <c r="D19" s="106"/>
      <c r="E19" s="106"/>
      <c r="F19" s="106"/>
      <c r="G19" s="106"/>
      <c r="H19" s="106"/>
    </row>
    <row r="20" spans="1:8" ht="18" customHeight="1">
      <c r="A20" s="106"/>
      <c r="B20" s="454" t="s">
        <v>196</v>
      </c>
      <c r="C20" s="455"/>
      <c r="D20" s="455"/>
      <c r="E20" s="456" t="s">
        <v>197</v>
      </c>
      <c r="F20" s="456"/>
      <c r="G20" s="449"/>
      <c r="H20" s="106"/>
    </row>
    <row r="21" spans="1:8" ht="18" customHeight="1">
      <c r="A21" s="106"/>
      <c r="B21" s="450" t="s">
        <v>211</v>
      </c>
      <c r="C21" s="451" t="s">
        <v>210</v>
      </c>
      <c r="D21" s="451" t="s">
        <v>203</v>
      </c>
      <c r="E21" s="452" t="s">
        <v>204</v>
      </c>
      <c r="F21" s="451" t="s">
        <v>209</v>
      </c>
      <c r="G21" s="453" t="s">
        <v>205</v>
      </c>
      <c r="H21" s="106"/>
    </row>
    <row r="22" spans="1:8" ht="18" customHeight="1">
      <c r="A22" s="106"/>
      <c r="B22" s="468">
        <f>+B16/B8</f>
        <v>1.2468810484341115</v>
      </c>
      <c r="C22" s="468">
        <f t="shared" ref="C22:G22" si="0">+C16/C8</f>
        <v>1.2305149732266807</v>
      </c>
      <c r="D22" s="468">
        <f t="shared" si="0"/>
        <v>1.2652717593165779</v>
      </c>
      <c r="E22" s="468">
        <f t="shared" si="0"/>
        <v>0.97052610401368067</v>
      </c>
      <c r="F22" s="468">
        <f t="shared" si="0"/>
        <v>0.96377561581453119</v>
      </c>
      <c r="G22" s="468">
        <f t="shared" si="0"/>
        <v>0.97690802348336592</v>
      </c>
      <c r="H22" s="106"/>
    </row>
    <row r="23" spans="1:8">
      <c r="B23" s="106"/>
      <c r="C23" s="106"/>
      <c r="D23" s="106"/>
      <c r="E23" s="106"/>
      <c r="F23" s="106"/>
      <c r="G23" s="106"/>
      <c r="H23" s="106"/>
    </row>
    <row r="24" spans="1:8">
      <c r="B24" s="106"/>
      <c r="C24" s="106"/>
      <c r="D24" s="106"/>
      <c r="E24" s="106"/>
      <c r="F24" s="106"/>
      <c r="G24" s="106"/>
      <c r="H24" s="106"/>
    </row>
    <row r="25" spans="1:8">
      <c r="B25" s="106"/>
      <c r="C25" s="106"/>
      <c r="D25" s="106"/>
      <c r="E25" s="106"/>
      <c r="F25" s="106"/>
      <c r="G25" s="106"/>
      <c r="H25" s="106"/>
    </row>
    <row r="26" spans="1:8">
      <c r="H26" s="106"/>
    </row>
    <row r="28" spans="1:8">
      <c r="H28" t="s">
        <v>230</v>
      </c>
    </row>
  </sheetData>
  <mergeCells count="4">
    <mergeCell ref="B13:D13"/>
    <mergeCell ref="E13:G13"/>
    <mergeCell ref="B5:D5"/>
    <mergeCell ref="E5:G5"/>
  </mergeCells>
  <phoneticPr fontId="8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47　ノロウイルス関連情報 </vt:lpstr>
      <vt:lpstr>47　食中毒記事等 </vt:lpstr>
      <vt:lpstr>47  衛生訓話</vt:lpstr>
      <vt:lpstr>47　海外情報</vt:lpstr>
      <vt:lpstr>46　感染症情報</vt:lpstr>
      <vt:lpstr>47　感染症統計</vt:lpstr>
      <vt:lpstr>Sheet1</vt:lpstr>
      <vt:lpstr>47 食品回収</vt:lpstr>
      <vt:lpstr>47　食品表示</vt:lpstr>
      <vt:lpstr>47　残留農薬　等 </vt:lpstr>
      <vt:lpstr>'46　感染症情報'!Print_Area</vt:lpstr>
      <vt:lpstr>'47  衛生訓話'!Print_Area</vt:lpstr>
      <vt:lpstr>'47　ノロウイルス関連情報 '!Print_Area</vt:lpstr>
      <vt:lpstr>'47　海外情報'!Print_Area</vt:lpstr>
      <vt:lpstr>'47　感染症統計'!Print_Area</vt:lpstr>
      <vt:lpstr>'47　残留農薬　等 '!Print_Area</vt:lpstr>
      <vt:lpstr>'47　食中毒記事等 '!Print_Area</vt:lpstr>
      <vt:lpstr>'47 食品回収'!Print_Area</vt:lpstr>
      <vt:lpstr>'47　食品表示'!Print_Area</vt:lpstr>
      <vt:lpstr>スポンサー公告!Print_Area</vt:lpstr>
      <vt:lpstr>'47　残留農薬　等 '!Print_Titles</vt:lpstr>
      <vt:lpstr>'47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2023-12-03T09:16:35Z</dcterms:modified>
</cp:coreProperties>
</file>