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hidePivotFieldList="1"/>
  <xr:revisionPtr revIDLastSave="0" documentId="13_ncr:1_{FDDFDAC9-11FE-47ED-82B3-7229FB115D7F}"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46　ノロウイルス関連情報 " sheetId="101" r:id="rId3"/>
    <sheet name="46  衛生訓話" sheetId="153" r:id="rId4"/>
    <sheet name="46　食中毒記事等 " sheetId="29" r:id="rId5"/>
    <sheet name="46　海外情報" sheetId="123" r:id="rId6"/>
    <sheet name="45　感染症情報" sheetId="124" r:id="rId7"/>
    <sheet name="Sheet2" sheetId="154" state="hidden" r:id="rId8"/>
    <sheet name="46　感染症統計" sheetId="125" r:id="rId9"/>
    <sheet name="Sheet1" sheetId="147" state="hidden" r:id="rId10"/>
    <sheet name="46 食品回収" sheetId="60" r:id="rId11"/>
    <sheet name="46　食品表示" sheetId="34" r:id="rId12"/>
    <sheet name="45　残留農薬　等 " sheetId="35" state="hidden" r:id="rId13"/>
  </sheets>
  <definedNames>
    <definedName name="_xlnm._FilterDatabase" localSheetId="12" hidden="1">'45　残留農薬　等 '!$A$1:$C$1</definedName>
    <definedName name="_xlnm._FilterDatabase" localSheetId="2" hidden="1">'46　ノロウイルス関連情報 '!$A$22:$G$75</definedName>
    <definedName name="_xlnm._FilterDatabase" localSheetId="4" hidden="1">'46　食中毒記事等 '!$A$1:$D$1</definedName>
    <definedName name="_xlnm.Print_Area" localSheetId="6">'45　感染症情報'!$A$1:$D$33</definedName>
    <definedName name="_xlnm.Print_Area" localSheetId="12">'45　残留農薬　等 '!$A$1:$C$17</definedName>
    <definedName name="_xlnm.Print_Area" localSheetId="3">'46  衛生訓話'!$A$1:$N$24</definedName>
    <definedName name="_xlnm.Print_Area" localSheetId="2">'46　ノロウイルス関連情報 '!$A$1:$N$84</definedName>
    <definedName name="_xlnm.Print_Area" localSheetId="5">'46　海外情報'!$A$1:$C$32</definedName>
    <definedName name="_xlnm.Print_Area" localSheetId="8">'46　感染症統計'!$A$1:$AC$37</definedName>
    <definedName name="_xlnm.Print_Area" localSheetId="4">'46　食中毒記事等 '!$A$1:$D$33</definedName>
    <definedName name="_xlnm.Print_Area" localSheetId="10">'46 食品回収'!$A$1:$E$53</definedName>
    <definedName name="_xlnm.Print_Area" localSheetId="11">'46　食品表示'!$A$1:$N$15</definedName>
    <definedName name="_xlnm.Print_Area" localSheetId="1">スポンサー公告!$A$1:$AJ$31</definedName>
    <definedName name="_xlnm.Print_Titles" localSheetId="12">'45　残留農薬　等 '!$1:$1</definedName>
    <definedName name="_xlnm.Print_Titles" localSheetId="4">'46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C22" i="147"/>
  <c r="D22" i="147"/>
  <c r="E22" i="147"/>
  <c r="F22" i="147"/>
  <c r="G22" i="147"/>
  <c r="B22" i="147"/>
  <c r="Y4" i="125" l="1"/>
  <c r="Z4" i="125"/>
  <c r="K4" i="125"/>
  <c r="B14" i="78" l="1"/>
  <c r="B19" i="78" l="1"/>
  <c r="B18" i="78"/>
  <c r="B17" i="78" l="1"/>
  <c r="G15" i="78" l="1"/>
  <c r="F4" i="125" l="1"/>
  <c r="E4" i="125"/>
  <c r="D4" i="125"/>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AA4" i="125"/>
  <c r="AB4" i="125"/>
  <c r="Q4" i="125"/>
  <c r="C4" i="125"/>
  <c r="G4" i="125"/>
  <c r="H4" i="125"/>
  <c r="I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<sst xmlns="http://schemas.openxmlformats.org/spreadsheetml/2006/main" count="606" uniqueCount="436">
  <si>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</si>
  <si>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</si>
  <si>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</si>
  <si>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</si>
  <si>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</si>
  <si>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</si>
  <si>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</si>
  <si>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</si>
  <si>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</si>
  <si>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</si>
  <si>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</si>
  <si>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</si>
  <si>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</si>
  <si>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</si>
  <si>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</si>
  <si>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</si>
  <si>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</si>
  <si>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</si>
  <si>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</si>
  <si>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</si>
  <si>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</si>
  <si>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</si>
  <si>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</si>
  <si>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</si>
  <si>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</si>
  <si>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</si>
  <si>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</si>
  <si>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</si>
  <si>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</si>
  <si>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</si>
  <si>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</si>
  <si>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</si>
  <si>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</si>
  <si>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</si>
  <si>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</si>
  <si>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</si>
  <si>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</si>
  <si>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</si>
  <si>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</si>
  <si>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</si>
  <si>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</si>
  <si>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</si>
  <si>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</si>
  <si>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</si>
  <si>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</si>
  <si>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</si>
  <si>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</si>
  <si>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</si>
  <si>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</si>
  <si>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</si>
  <si>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</si>
  <si>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</si>
  <si>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</si>
  <si>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</si>
  <si>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</si>
  <si>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</si>
  <si>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</si>
  <si>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</si>
  <si>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</si>
  <si>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</si>
  <si>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</si>
  <si>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</si>
  <si>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</si>
  <si>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</si>
  <si>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</si>
  <si>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</si>
  <si>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</si>
  <si>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</si>
  <si>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</si>
  <si>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</si>
  <si>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</si>
  <si>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</si>
  <si>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</si>
  <si>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</si>
  <si>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</si>
  <si>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</si>
  <si>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</si>
  <si>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</si>
  <si>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</si>
  <si>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</si>
  <si>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</si>
  <si>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</si>
  <si>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</si>
  <si>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</si>
  <si>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</si>
  <si>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</si>
  <si>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</si>
  <si>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</si>
  <si>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</si>
  <si>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</si>
  <si>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</si>
  <si>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</si>
  <si>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</si>
  <si>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</si>
  <si>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</si>
  <si>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</si>
  <si>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</si>
  <si>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</si>
  <si>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</si>
  <si>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</si>
  <si>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</si>
  <si>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</si>
  <si>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</si>
  <si>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</si>
  <si>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</si>
  <si>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</si>
  <si>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</si>
  <si>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</si>
  <si>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</si>
  <si>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</si>
  <si>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</si>
  <si>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</si>
  <si>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</si>
  <si>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</si>
  <si>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</si>
  <si>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</si>
  <si>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</si>
  <si>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</si>
  <si>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</si>
  <si>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</si>
  <si>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</si>
  <si>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</si>
  <si>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</si>
  <si>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</si>
  <si>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</si>
  <si>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</si>
  <si>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</si>
  <si>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</si>
  <si>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</si>
  <si>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</si>
  <si>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</si>
  <si>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</si>
  <si>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</si>
  <si>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</si>
  <si>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</si>
  <si>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</si>
  <si>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</si>
  <si>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</si>
  <si>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</si>
  <si>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</si>
  <si>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</si>
  <si>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</si>
  <si>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</si>
  <si>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</si>
  <si>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</si>
  <si>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</si>
  <si>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</si>
  <si>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</si>
  <si>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</si>
  <si>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</si>
  <si>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</si>
  <si>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</si>
  <si>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</si>
  <si>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</si>
  <si>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</si>
  <si>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</si>
  <si>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</si>
  <si>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</si>
  <si>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</si>
  <si>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</si>
  <si>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</si>
  <si>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</si>
  <si>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</si>
  <si>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</si>
  <si>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</si>
  <si>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</si>
  <si>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</si>
  <si>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</si>
  <si>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</si>
  <si>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</si>
  <si>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</si>
  <si>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</si>
  <si>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</si>
  <si>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</si>
  <si>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</si>
  <si>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</si>
  <si>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</si>
  <si>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</si>
  <si>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</si>
  <si>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</si>
  <si>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</si>
  <si>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</si>
  <si>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</si>
  <si>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</si>
  <si>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</si>
  <si>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</si>
  <si>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</si>
  <si>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</si>
  <si>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</si>
  <si>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</si>
  <si>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</si>
  <si>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</si>
  <si>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</si>
  <si>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</si>
  <si>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</si>
  <si>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</si>
  <si>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</si>
  <si>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</si>
  <si>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</si>
  <si>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</si>
  <si>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</si>
  <si>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</si>
  <si>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</si>
  <si>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I女性</t>
    <phoneticPr fontId="86"/>
  </si>
  <si>
    <t>　NC総数　　　　</t>
    <phoneticPr fontId="5"/>
  </si>
  <si>
    <t>NC女性</t>
    <phoneticPr fontId="86"/>
  </si>
  <si>
    <t>　</t>
    <phoneticPr fontId="16"/>
  </si>
  <si>
    <t>2023年第39週　公的データは10月16日掲載のため今回は未掲載</t>
    <rPh sb="4" eb="5">
      <t>ネン</t>
    </rPh>
    <rPh sb="5" eb="6">
      <t>ダイ</t>
    </rPh>
    <rPh sb="8" eb="9">
      <t>シュウ</t>
    </rPh>
    <rPh sb="10" eb="12">
      <t>コウテキ</t>
    </rPh>
    <rPh sb="18" eb="19">
      <t>ガツ</t>
    </rPh>
    <rPh sb="21" eb="22">
      <t>ヒ</t>
    </rPh>
    <rPh sb="22" eb="24">
      <t>ケイサイ</t>
    </rPh>
    <rPh sb="27" eb="29">
      <t>コンカイ</t>
    </rPh>
    <rPh sb="30" eb="33">
      <t>ミケイサイ</t>
    </rPh>
    <phoneticPr fontId="33"/>
  </si>
  <si>
    <t>皆様  週刊情報2023-40を配信いたします</t>
    <phoneticPr fontId="5"/>
  </si>
  <si>
    <t>NC男性</t>
    <phoneticPr fontId="86"/>
  </si>
  <si>
    <t>I男性</t>
    <phoneticPr fontId="86"/>
  </si>
  <si>
    <t>　I総数</t>
    <phoneticPr fontId="5"/>
  </si>
  <si>
    <t>やや増加　コロナ前に近づく</t>
    <rPh sb="2" eb="4">
      <t>ゾウカ</t>
    </rPh>
    <rPh sb="8" eb="9">
      <t>マエ</t>
    </rPh>
    <rPh sb="10" eb="11">
      <t>チカ</t>
    </rPh>
    <phoneticPr fontId="5"/>
  </si>
  <si>
    <t>3類感染症　
細菌性赤痢</t>
    <phoneticPr fontId="5"/>
  </si>
  <si>
    <t>食中毒情報  (11/13-11/19)</t>
    <rPh sb="0" eb="3">
      <t>ショクチュウドク</t>
    </rPh>
    <rPh sb="3" eb="5">
      <t>ジョウホウ</t>
    </rPh>
    <phoneticPr fontId="5"/>
  </si>
  <si>
    <t>食中毒が発生したとして営業禁止処分となったのは「牛角　横浜ムービル店」。今月7日、食事をした21人が食中毒の症状を訴え、一部から「ノロウイルス」が検出されたのです。専門家は…。 　食品問題評論家　垣田達哉氏：「ノロウイルスは結果的にみてみると、冬の方が多い。人を介して食材にうつって、それを食べた人が感染した」 　厚労省によると、年間の食中毒患者数のおよそ4割が「ノロウイルス」によるもの</t>
    <phoneticPr fontId="86"/>
  </si>
  <si>
    <t>ANN ニュース</t>
    <phoneticPr fontId="86"/>
  </si>
  <si>
    <t>やや少ない</t>
    <rPh sb="2" eb="3">
      <t>スク</t>
    </rPh>
    <phoneticPr fontId="86"/>
  </si>
  <si>
    <t>無し</t>
    <rPh sb="0" eb="1">
      <t>ナ</t>
    </rPh>
    <phoneticPr fontId="86"/>
  </si>
  <si>
    <t>腸チフス1例 感染地域：ネパール</t>
    <phoneticPr fontId="86"/>
  </si>
  <si>
    <t>2023年第44週</t>
    <phoneticPr fontId="86"/>
  </si>
  <si>
    <r>
      <t xml:space="preserve">対前週
</t>
    </r>
    <r>
      <rPr>
        <b/>
        <sz val="14"/>
        <color rgb="FFFF0000"/>
        <rFont val="ＭＳ Ｐゴシック"/>
        <family val="3"/>
        <charset val="128"/>
      </rPr>
      <t>インフルエンザ 　107.3%   増加</t>
    </r>
    <r>
      <rPr>
        <b/>
        <sz val="11"/>
        <rFont val="ＭＳ Ｐゴシック"/>
        <family val="3"/>
        <charset val="128"/>
      </rPr>
      <t xml:space="preserve">
</t>
    </r>
    <r>
      <rPr>
        <b/>
        <sz val="14"/>
        <color rgb="FF0070C0"/>
        <rFont val="ＭＳ Ｐゴシック"/>
        <family val="3"/>
        <charset val="128"/>
      </rPr>
      <t>新型コロナウイルス  14.6%減少</t>
    </r>
    <rPh sb="0" eb="3">
      <t>タイゼンシュウ</t>
    </rPh>
    <rPh sb="22" eb="24">
      <t>ゾウカ</t>
    </rPh>
    <rPh sb="25" eb="27">
      <t>シンガタ</t>
    </rPh>
    <rPh sb="41" eb="43">
      <t>ゲンショウ</t>
    </rPh>
    <phoneticPr fontId="86"/>
  </si>
  <si>
    <t>AP-001 testtube - YouTube</t>
  </si>
  <si>
    <t>AP-001 schale - YouTube</t>
  </si>
  <si>
    <t>所在地</t>
  </si>
  <si>
    <t>〒162-0842 東京都新宿区市谷砂土原町2-2</t>
  </si>
  <si>
    <t>TEL</t>
  </si>
  <si>
    <t>03-5229-7911</t>
  </si>
  <si>
    <t>検査試薬・開発トップランナーELMEX</t>
    <rPh sb="0" eb="4">
      <t>ケンサシヤク</t>
    </rPh>
    <rPh sb="5" eb="7">
      <t>カイハツ</t>
    </rPh>
    <phoneticPr fontId="33"/>
  </si>
  <si>
    <t xml:space="preserve"> GⅡ　45週　0例</t>
    <rPh sb="6" eb="7">
      <t>シュウ</t>
    </rPh>
    <phoneticPr fontId="5"/>
  </si>
  <si>
    <t xml:space="preserve"> GⅡ　46週　0例</t>
    <rPh sb="9" eb="10">
      <t>レイ</t>
    </rPh>
    <phoneticPr fontId="5"/>
  </si>
  <si>
    <t>今週のニュース（Noroｖｉｒｕｓ） (11/20-11/26)</t>
    <rPh sb="0" eb="2">
      <t>コンシュウ</t>
    </rPh>
    <phoneticPr fontId="5"/>
  </si>
  <si>
    <t>海外情報 (11/20-11/26)</t>
    <rPh sb="0" eb="4">
      <t>カイガイジョウホウ</t>
    </rPh>
    <phoneticPr fontId="5"/>
  </si>
  <si>
    <t>食品リコール・回収情報
 (11/20-11/26)</t>
    <rPh sb="0" eb="2">
      <t>ショクヒン</t>
    </rPh>
    <rPh sb="7" eb="9">
      <t>カイシュウ</t>
    </rPh>
    <rPh sb="9" eb="11">
      <t>ジョウホウ</t>
    </rPh>
    <phoneticPr fontId="5"/>
  </si>
  <si>
    <t>食品表示 (11/20-11/26)</t>
    <rPh sb="0" eb="2">
      <t>ショクヒン</t>
    </rPh>
    <rPh sb="2" eb="4">
      <t>ヒョウジ</t>
    </rPh>
    <phoneticPr fontId="5"/>
  </si>
  <si>
    <t>残留農薬 (11/20-11/26)</t>
    <phoneticPr fontId="16"/>
  </si>
  <si>
    <t>2023/45週</t>
    <phoneticPr fontId="86"/>
  </si>
  <si>
    <t>2023/46週</t>
  </si>
  <si>
    <t>岐阜県では、ノロウイルスを主な原因とする感染性胃腸炎の、定点医療機関あたりの患者数が、11月6日の週から2週連続で前週に比べて1割以上増加し、県のノロウイルス食中毒注意報の発表基準を超えました。</t>
    <phoneticPr fontId="86"/>
  </si>
  <si>
    <t>CBCテレビ</t>
    <phoneticPr fontId="86"/>
  </si>
  <si>
    <t>県健康福祉政策課によると、14日から症状を訴える人が出始め、施設は18日に保健福祉事務所に連絡。21日に衛生薬業センターで検査したところ、患者4人中3人からノロウイルスが検出された。21日までの8日間で利用者52人、職員10人が発症した。保健福祉事務所は施設内の消毒の徹底や排せつ物の適切な処理を指導した。</t>
    <phoneticPr fontId="86"/>
  </si>
  <si>
    <t>佐賀新聞</t>
    <rPh sb="0" eb="2">
      <t>サガ</t>
    </rPh>
    <rPh sb="2" eb="4">
      <t>シンブン</t>
    </rPh>
    <phoneticPr fontId="86"/>
  </si>
  <si>
    <t>福岡県は２２日、宗像市の保育施設で、感染症胃腸炎の集団感染が確認されたと発表しました。園児・職員あわせて６８人に嘔吐などの症状が出ましたが全員快方に向かっているということです。福岡県によりますと１７日、宗像市の保育施設から「複数の園児や職員に嘔吐・下痢・腹痛の症状がある」と報告がありました。１６日から２２日までに園児６３人・職員５人に症状が確認され、うち１２人が嘔吐下痢症、１人がウイルス性胃腸炎と診断されました。</t>
    <phoneticPr fontId="86"/>
  </si>
  <si>
    <t>KBC</t>
    <phoneticPr fontId="86"/>
  </si>
  <si>
    <t>女性調理員１人がノロウイルス陽性　阿南の給食センター</t>
    <phoneticPr fontId="86"/>
  </si>
  <si>
    <t>徳島新聞</t>
    <rPh sb="0" eb="4">
      <t>トクシマシンブン</t>
    </rPh>
    <phoneticPr fontId="86"/>
  </si>
  <si>
    <t>客13人が食中毒…ご飯、みそ汁、ハンバーグ、生卵、おしんこ定食を店で食べていた　客は10～20代、10人からO157検出…5人が入院　店は営業停止に</t>
    <phoneticPr fontId="16"/>
  </si>
  <si>
    <t>埼玉県越谷市は21日、同市大成町の飲食店「トラブミート」で食事をした10人から、腸管出血性大腸菌O157が検出されたと発表した。食品衛生法に基づき、同店を23日まで3日間の営業停止処分とした。市保健所によると、食事後に腹痛や下痢、発熱などの症状を訴えたのは10～20代の計13人。10月31日から11月12日の間、同店でハンバーグと生卵、おしんこ、ご飯、みそ汁のセット定食を食べていた。共通の患者が同時期に食事していることや、症状と潜伏期間などから、同店による食中毒と判断した。5人入院し、13人全員が快方に向かっているという。</t>
    <phoneticPr fontId="16"/>
  </si>
  <si>
    <t>https://news.yahoo.co.jp/articles/214eb2b467c67c7a90c9e8717b494dd98452580f</t>
    <phoneticPr fontId="16"/>
  </si>
  <si>
    <t>埼玉県</t>
    <rPh sb="0" eb="3">
      <t>サイタマケン</t>
    </rPh>
    <phoneticPr fontId="16"/>
  </si>
  <si>
    <t>埼玉新聞</t>
    <rPh sb="0" eb="4">
      <t>サイタマシンブン</t>
    </rPh>
    <phoneticPr fontId="16"/>
  </si>
  <si>
    <t>福島市の焼き鳥店で2度目の食中毒　焼き鳥食べた男女3人が症状訴える　営業禁止処分に＜福島県＞　</t>
    <phoneticPr fontId="16"/>
  </si>
  <si>
    <t>福島県</t>
    <rPh sb="0" eb="3">
      <t>フクシマケン</t>
    </rPh>
    <phoneticPr fontId="16"/>
  </si>
  <si>
    <t>福島市の飲食店で今年2度目となる食中毒が発生した。
福島市保健所によると、11月11日に福島市陣場町の「鳥庄」で焼き鳥を食べた男女3人が下痢や発熱の症状を訴え、調査の結果、カンピロバクター菌による食中毒と断定した。この店では、4月にも加熱が不十分な焼き鳥が原因とみられる食中毒が発生していて、保健所は改善が確認できるまで営業禁止の処分とした。体調不良を訴えた3人は快方に向かっているということだ。
福島市保健所管内では、2023年に入ってから、2022年１年間の3倍となる6件の食中毒が発生している。</t>
    <phoneticPr fontId="16"/>
  </si>
  <si>
    <t>福島テレビ</t>
    <rPh sb="0" eb="2">
      <t>フクシマ</t>
    </rPh>
    <phoneticPr fontId="16"/>
  </si>
  <si>
    <t>https://news.yahoo.co.jp/articles/452dc255071ff8cfd7dc9f62e0c231c4addc81db</t>
    <phoneticPr fontId="16"/>
  </si>
  <si>
    <t>テレ朝news</t>
    <phoneticPr fontId="16"/>
  </si>
  <si>
    <t xml:space="preserve">	“糸引きマフィン”が突然の閉業…返金対応のSNS削除で大混乱 保健所が異例の指導 -  </t>
    <phoneticPr fontId="16"/>
  </si>
  <si>
    <t>　マフィンの購入者：「私が食べたのはヌチョヌチョという感触というか、グニャという感触で…」マフィンを提供した店主は、およそ3000個ものマフィンを最長5日間、クーラーで温度管理した室内で保管していたと釈明しています。しかし、そもそも、たった1人、5日間で3000個ものマフィンが作れるのでしょうか？都内のマフィン専門店です。ショーケースには様々なマフィンがずらりと並んでいます。今回の件について、マフィン専門店の方はどのように捉えているのでしょうか。　取材したのは、夫婦2人で営むマフィン専門店。旬の野菜やフルーツを使い、焼けるのは一日100個ほどです。1つずつ型に入れ、火加減を調整しながら丁寧に焼き上げるため、作れるのは夫婦2人でも1時間に24個ほどです。今回の「5日間で3000個」という数字については、次のように話します。
　HanaMuffin代表　片山靖弘さん：「ちょっと、考えられない数字です。1人で作るには、かなり無理がある数字なのかなっていう気が…徹夜してもなかなか難しい…」3000個ものマフィンの保存についても目黒区保健所の担当者は、番組の取材に対し「商品を保管する冷蔵庫については3000個が入るサイズかといわれると難しいという感じでした」と話しました。
　“問題のマフィン”を巡っては、新たな騒動も浮上しています。</t>
    <phoneticPr fontId="16"/>
  </si>
  <si>
    <t>https://news.tv-asahi.co.jp/news_society/articles/900000820.html?page2</t>
    <phoneticPr fontId="16"/>
  </si>
  <si>
    <t>東京都</t>
    <rPh sb="0" eb="3">
      <t>トウキョウト</t>
    </rPh>
    <phoneticPr fontId="16"/>
  </si>
  <si>
    <t>吉田屋食中毒、食材の一部保存せず</t>
    <phoneticPr fontId="16"/>
  </si>
  <si>
    <t>青森県</t>
    <rPh sb="0" eb="3">
      <t>アオモリケン</t>
    </rPh>
    <phoneticPr fontId="16"/>
  </si>
  <si>
    <t xml:space="preserve">　青森県八戸市の駅弁製造会社「吉田屋」による集団食中毒で、同社が国の示した衛生管理手続きに沿わず、食材の一部を保存していなかったことが22日、市保健所への取材で分かった。食材保存は「検食」と呼ばれ、食中毒発生時の原因特定に不可欠とされる。保健所による調査を困難にし、原因究明の妨げとなった可能性がある。
</t>
    <phoneticPr fontId="16"/>
  </si>
  <si>
    <t>東奥日報</t>
    <rPh sb="0" eb="1">
      <t>ヒガシ</t>
    </rPh>
    <rPh sb="1" eb="2">
      <t>オク</t>
    </rPh>
    <rPh sb="2" eb="4">
      <t>ニッポウ</t>
    </rPh>
    <phoneticPr fontId="16"/>
  </si>
  <si>
    <t>https://www.toonippo.co.jp/articles/-/1677623</t>
    <phoneticPr fontId="16"/>
  </si>
  <si>
    <t>62人が体調不良「腹痛・下痢・発熱または微熱」俳優イベントのキッチンカー、実行委員会が謝罪</t>
    <phoneticPr fontId="16"/>
  </si>
  <si>
    <t>東京・よみうりランドで提供したキッチンカー「NAOKIS」の一部商品を食べた購入者から体調不良の報告を受けた件で、イベント「あくたーず☆りーぐ アートフェスタinよみうりランド」の実行委員員会は21日、現状を報告した。
　「現時点（11月21日 18時現在）の状況について」の報告では、食品を提供した店舗に同日付で保健所の立ち入り検査を実施し、原因は調査中。同委員会として、保健所と連絡を取り合い、調査に全面的に協力していることを伝えた。また、体調不良を起こした購入者について、「11月19日にお食事をされたお客様62名から体調不良のご連絡がございました。ご連絡をいただいている62名の方の症状は、主に腹痛・下痢・発熱または微熱です。現時点で入院または重症化している方の情報はございません」と詳細を伝えた。
　さらに、「問い合わせの追加事項について」と題し、体調不良となった購入者の問い合わせについても説明。管轄保健所から指導を受けていることについても触れ、「体調不良を起こされたお客様におかれましては、お住まいの自治体の保健所窓口へ本事象をお客様ご自身よりご連絡いただき、調査にご協力いただきますようお願い申し上げます」などと伝えた。また、20日に案内した問い合わせ内容の追加として、「お住まいの自治体の保健所窓口へのご連絡の有無」などを加えた。最後に「皆様の1日も早い回復を心よりお祈り申し上げます。この度は、ご利用のお客様および会場をご提供いただきましたよみうりランド様には、ご心配並びにご迷惑をおかけしましたことを重ねてお詫び申し上げます」と謝罪した。
　同委員会は20日、「11月19日にイベント会場で提供されていたキッチンカー「NAOKIS」の『あくたーずりーぐコラボハートとスターのハラミボックス』『あくたーずりーぐコラボハートとスターのチキンボックス」』をお召し上がりになった一部のお客様より腹痛・下痢等の体調不良のご報告を受けております」と説明し、「まずは皆様のご健康を第一に考え、心よりお見舞い申し上げます」と報告。原因を調査中とし。体調不良の購入者に向けて問い合わせ先を記載し、連絡を呼び掛けていた。</t>
    <phoneticPr fontId="16"/>
  </si>
  <si>
    <t>https://www.sanyonews.jp/article/1480372</t>
    <phoneticPr fontId="16"/>
  </si>
  <si>
    <t>山陽新聞</t>
    <rPh sb="0" eb="4">
      <t>サンヨウシンブン</t>
    </rPh>
    <phoneticPr fontId="16"/>
  </si>
  <si>
    <t>社会福祉施設で感染性胃腸炎62人集団発生　利用者や職員ら嘔吐や下痢の症状訴える　患者からノロウイルス検出　伊万里保健福祉事務所管内</t>
    <phoneticPr fontId="16"/>
  </si>
  <si>
    <t>佐賀県</t>
    <rPh sb="0" eb="3">
      <t>サガケン</t>
    </rPh>
    <phoneticPr fontId="16"/>
  </si>
  <si>
    <t>佐賀新聞</t>
    <rPh sb="0" eb="2">
      <t>サガ</t>
    </rPh>
    <rPh sb="2" eb="4">
      <t>シンブン</t>
    </rPh>
    <phoneticPr fontId="16"/>
  </si>
  <si>
    <t>佐賀県は22日、伊万里保健福祉事務所管内の社会福祉施設で、感染性胃腸炎が集団発生したと発表した。利用者や職員ら62人が嘔吐（おうと）や下痢の症状を訴えた。患者からノロウイルスが検出された。入院が必要な重症者はなく、快方に向かっている。
　県健康福祉政策課によると、14日から症状を訴える人が出始め、施設は18日に保健福祉事務所に連絡。21日に衛生薬業センターで検査したところ、患者4人中3人からノロウイルスが検出された。21日までの8日間で利用者52人、職員10人が発症した。保健福祉事務所は施設内の消毒の徹底や排せつ物の適切な処理を指導した。同課は「8日間にわたり発生しており、食中毒の可能性は低い」として感染経路などを調べている。感染性胃腸炎は例年11月ごろからピークが始まる。主な原因とされるノロウイルスにはアルコール消毒よりも次亜塩素酸ナトリウムを含む塩素系漂白剤などによる消毒が効果がある。丁寧な手洗いを呼びかけている。</t>
    <phoneticPr fontId="16"/>
  </si>
  <si>
    <t>https://news.yahoo.co.jp/articles/c09b6dacea41f6a5591b07b6aae530816acf5018</t>
    <phoneticPr fontId="16"/>
  </si>
  <si>
    <t>大根サラダに金属の“画びょう”校内で混入か　給食当番が気づく</t>
    <phoneticPr fontId="16"/>
  </si>
  <si>
    <t>山形県</t>
    <rPh sb="0" eb="3">
      <t>ヤマガタケン</t>
    </rPh>
    <phoneticPr fontId="16"/>
  </si>
  <si>
    <t>KBS</t>
    <phoneticPr fontId="16"/>
  </si>
  <si>
    <t>サラダに画びょうが入っていました。山形県河北町の中学校で21日、給食の切り干し大根サラダから直径、針の長さともに1センチほどの金属製の画びょう1個が見つかりました。給食当番の生徒が気付き、食べた人はいませんでした。教育委員会は校内で混入した可能性もあるとみています。</t>
    <phoneticPr fontId="16"/>
  </si>
  <si>
    <t>https://news.ksb.co.jp/ann/article/15065055</t>
    <phoneticPr fontId="16"/>
  </si>
  <si>
    <t>食べると死亡するケースも...丸亀市の女性 野草「ヨウシュヤマゴボウ」の実食べ救急搬送【香川】</t>
    <phoneticPr fontId="16"/>
  </si>
  <si>
    <t>香川県</t>
    <rPh sb="0" eb="3">
      <t>カガワケン</t>
    </rPh>
    <phoneticPr fontId="16"/>
  </si>
  <si>
    <t>１１月１５日、丸亀市で、野草の「ヨウシュヤマゴボウ」の実を食べて、６０代の女性が救急搬送される食中毒が発生しました。香川県によりますと、１１月１５日、丸亀市の６０代の女性が、自宅近くで採った「ヨウシュヤマゴボウ」の実を食べたところ、嘔吐や下痢などの症状が出たということです。女性は医療機関に救急搬送され入院していて、現在は快方に向かっています。ヨウシュヤマゴボウは、道端で広く自生する多年草で、秋になると１センチほどの有毒な実をつけます。実を食べると腹痛や嘔吐などの症状が出て、死亡するケースもあるということです。ヨウシュヤマゴボウの食中毒は全国的に珍しいということですが、県は絶対に食べないよう注意を呼びかけています。</t>
    <phoneticPr fontId="16"/>
  </si>
  <si>
    <t>https://gunosy.com/articles/exM8E</t>
    <phoneticPr fontId="16"/>
  </si>
  <si>
    <t>OHK岡山放送</t>
    <phoneticPr fontId="16"/>
  </si>
  <si>
    <t>しらす干しにフグの稚魚混入　札幌・北区のスーパー　毒性は不明</t>
    <phoneticPr fontId="16"/>
  </si>
  <si>
    <t>北海道</t>
    <rPh sb="0" eb="3">
      <t>ホッカイドウ</t>
    </rPh>
    <phoneticPr fontId="16"/>
  </si>
  <si>
    <t>札幌市保健所は20日、北区のホクレンショップフードファーム屯田8条店で16日に販売された「しらす干し」に、フグの稚魚が混入していたと発表した。現時点で健康被害の報告はないが、「有毒性は不明。絶対に食べないで店まで連絡を」と呼びかけている。</t>
    <phoneticPr fontId="16"/>
  </si>
  <si>
    <t>北海道新聞社</t>
    <phoneticPr fontId="16"/>
  </si>
  <si>
    <t>https://nordot.app/1099289277650436333?c=768367547562557440</t>
    <phoneticPr fontId="16"/>
  </si>
  <si>
    <t>放置していたパスタを食べた男性が食中毒で死亡　「チャーハン症候群」がSNSで話題に</t>
    <phoneticPr fontId="16"/>
  </si>
  <si>
    <t xml:space="preserve">「チャーハン症候群」が話題に2008年、ある男性（当時20）が5日間も食卓に放置していたパスタを食べ、死亡した。
認定救急医学医師のジョー博士が、男性の死因となった食中毒「チャーハン症候群」の解説動画をTikTokに投稿。これが話題となり、65万件以上の「いいね」と1万8,000件のコメントが寄せられた。
食中毒の原因は、一般的に魚や肉類に微生物が増殖することによる。しかし「チャーハン症候群」は、セレウス菌が引き起こす特殊な形の食中毒だという。この症候群のリスクが高くなる食品は、ご飯、パスタ、シリアルなどの加熱処理後のタンパク質の高いものが多く、スパイスの効いた混合食品も危険である。セレウス菌による食中毒は、摂取後30分～6時間以内に嘔吐を引き起こし、また8～16時間以内に下痢を引き起こす。ジョー博士によれば、セレウス菌は生の米やパスタに存在し、調理後にも芽胞（がほう）という組織が残るという。この芽胞は、30℃の環境に20分間放置すると2倍に増殖する生命力をもっていると説明している。
さらに、芽胞を90℃で60分間加熱した実験でもセレウス菌が残り続けたことから、再加熱によっても死滅しないことが明らかになっている。そのため加熱処理された食品でも、2時間以上にわたり常温で放置するのは危険だ。また食中毒症状は、摂取後16時間以内に現れるが、健康な人であれば48時間以内に症状は治まるとのこと。よって死亡する事例は非常に珍しいそうだ。
 </t>
    <phoneticPr fontId="16"/>
  </si>
  <si>
    <t>https://news.nifty.com/article/item/neta/12189-2660989/</t>
    <phoneticPr fontId="16"/>
  </si>
  <si>
    <t>Sirabee</t>
    <phoneticPr fontId="16"/>
  </si>
  <si>
    <t>米国</t>
    <rPh sb="0" eb="2">
      <t>ベイコク</t>
    </rPh>
    <phoneticPr fontId="16"/>
  </si>
  <si>
    <t>ダクラクの学生17人が食中毒の疑いで入院</t>
    <phoneticPr fontId="16"/>
  </si>
  <si>
    <t>ダクラク省ティエンハン総合病院のファム・ホアイ・アン医師によると、22月11日午後、同病院の救急科は食中毒の症状で入院した学生17人を受け入れたばかりだという。学生たちはティエンハン総合病院で水分補給と健康観察を受けている
学生たちはティエンハン総合病院で水分補給と健康観察を受けている。具体的には、バンメトート市イートゥコミューンのリートゥオンキエット小学校、クラス17Bの生徒5人がめまい、吐き気、下痢で入院した。
生徒たちを救急搬送した５年Ｂ組の担任によると、生徒たちは以前、学校の隣で販売されていたミルクティーを飲んでいたという。
 現在、子どもたちには水分補給のための水分補給が行われており、健康状態は安定している。このニュースを受けて、バンメトート市の保健局も学校と協力して検査チームを立ち上げ、ミルクティーのサンプルを採取して検査を行った。</t>
    <phoneticPr fontId="16"/>
  </si>
  <si>
    <t>ベトナム</t>
    <phoneticPr fontId="16"/>
  </si>
  <si>
    <t>https://www.vietnam.vn/ja/17-hoc-sinh-tai-dak-lak-nhap-vien-nghi-do-ngo-doc-thuc-an/</t>
    <phoneticPr fontId="16"/>
  </si>
  <si>
    <t>VTCニュース</t>
    <phoneticPr fontId="16"/>
  </si>
  <si>
    <t>食中毒で２人入院 激しい筋肉痛や発熱、魚の毒か 群馬・前橋市</t>
    <phoneticPr fontId="16"/>
  </si>
  <si>
    <t>群馬県</t>
    <rPh sb="0" eb="3">
      <t>グンマケン</t>
    </rPh>
    <phoneticPr fontId="16"/>
  </si>
  <si>
    <t>上毛新聞</t>
    <rPh sb="0" eb="4">
      <t>ジョウモウシンブン</t>
    </rPh>
    <phoneticPr fontId="16"/>
  </si>
  <si>
    <t>群馬県前橋市は25日、同市の飲食店で、21日に食事した同市内の50代女性と埼玉県内の20代男性が全身の激しい筋肉痛や発熱を訴え、有毒魚に含まれる「パリトキシン様毒」が原因と推定されると発表した。市は同店が提供した食事が原因の食中毒と断定し、25日から3日間の営業停止処分とした。2人は現在も入院しているという。市衛生検査課によると、2人は21日午後1時ごろにブダイなどを使った定食を食べ、同7時ごろに発症。パリトキシン様毒はブダイなどに含まれ、回復には数日～数週間かかるとされる。</t>
    <phoneticPr fontId="16"/>
  </si>
  <si>
    <t>https://www.msn.com/ja-jp/news/national/%E9%A3%9F%E4%B8%AD%E6%AF%92%E3%81%A7%EF%BC%92%E4%BA%BA%E5%85%A5%E9%99%A2-%E6%BF%80%E3%81%97%E3%81%84%E7%AD%8B%E8%82%89%E7%97%9B%E3%82%84%E7%99%BA%E7%86%B1-%E9%AD%9A%E3%81%AE%E6%AF%92%E3%81%8B-%E7%BE%A4%E9%A6%AC-%E5%89%8D%E6%A9%8B%E5%B8%82/ar-AA1kwxrz</t>
    <phoneticPr fontId="16"/>
  </si>
  <si>
    <t>焼き肉店で食中毒　男性２人、入院はせず快方に　鳥取県琴浦町</t>
    <phoneticPr fontId="16"/>
  </si>
  <si>
    <t>鳥取県</t>
    <rPh sb="0" eb="3">
      <t>トットリケン</t>
    </rPh>
    <phoneticPr fontId="16"/>
  </si>
  <si>
    <t>山陰中央新報</t>
    <rPh sb="0" eb="2">
      <t>サンイン</t>
    </rPh>
    <rPh sb="2" eb="4">
      <t>チュウオウ</t>
    </rPh>
    <rPh sb="4" eb="6">
      <t>シンポウ</t>
    </rPh>
    <phoneticPr fontId="16"/>
  </si>
  <si>
    <t>倉吉保健所は２５日、鳥取県琴浦町の焼き肉店で食事をした２０代と５０代の男性計２人が、腹痛や下痢などの症状を訴えたと発表した。保健所はカンピロバクター菌による食中毒と断定し、同店を２５日から５日間の営業停止処分にした。２人とも入院はしておらず、快方に向かっている。保健所によると男性２人は１７日午後、７人のグループで来店し、カルビやタン、ハラミなどを食べ、１９日から２０日にかけて発症した。</t>
    <phoneticPr fontId="16"/>
  </si>
  <si>
    <t>https://news.yahoo.co.jp/articles/eee3eca0386fa36c44ae3fef84965d4e8e59d78e</t>
    <phoneticPr fontId="16"/>
  </si>
  <si>
    <t>回収＆返金</t>
  </si>
  <si>
    <t>ツルヤ</t>
  </si>
  <si>
    <t>回収＆交換</t>
  </si>
  <si>
    <t>兵庫県立農業高等...</t>
  </si>
  <si>
    <t>回収＆返金/交換</t>
  </si>
  <si>
    <t>サンワールド</t>
  </si>
  <si>
    <t>回収</t>
  </si>
  <si>
    <t>タナベ</t>
  </si>
  <si>
    <t>生活協同組合ユー...</t>
  </si>
  <si>
    <t>イーティーズ</t>
  </si>
  <si>
    <t>東急ストア</t>
  </si>
  <si>
    <t>名城食品</t>
  </si>
  <si>
    <t>まつまさ</t>
  </si>
  <si>
    <t>SEKAIE</t>
  </si>
  <si>
    <t>コープデリ生活協...</t>
  </si>
  <si>
    <t>柴崎店 てりたまバーガー 一部アレルゲン表示欠落</t>
  </si>
  <si>
    <t>清美堂</t>
  </si>
  <si>
    <t>地鶏めしの素 一部特定原材料(鶏肉)表示欠落</t>
  </si>
  <si>
    <t>UDリテール</t>
  </si>
  <si>
    <t>伊那店 さつまいも甘煮 一部保存温度逸脱</t>
  </si>
  <si>
    <t>プライトーム</t>
  </si>
  <si>
    <t>豚角煮170PTM 一部大腸菌群陽性</t>
  </si>
  <si>
    <t>増田豆富店</t>
  </si>
  <si>
    <t>生おから 一部消費期限誤表示</t>
  </si>
  <si>
    <t>さとう</t>
  </si>
  <si>
    <t>極みロースかつ重 一部ラベル誤貼付でアレルゲン表示欠落</t>
  </si>
  <si>
    <t>特定非営利活動法...</t>
  </si>
  <si>
    <t>港北東急店 どら焼き 一部賞味期限誤表記</t>
  </si>
  <si>
    <t>いなげや</t>
  </si>
  <si>
    <t>熟成銀鮭西京漬焼弁当 一部ラベル誤貼付で特定原材料表示欠落</t>
  </si>
  <si>
    <t>センチュリートレ...</t>
  </si>
  <si>
    <t>パットゥ ア タルティネ トラディション他 一部原材料表示欠落</t>
  </si>
  <si>
    <t>サミット</t>
  </si>
  <si>
    <t>韓国風ねぎトロ太巻 一部ラベル誤貼付で特定原材料表示欠落</t>
  </si>
  <si>
    <t>長崎屋</t>
  </si>
  <si>
    <t>紅ズワイ蟹入りクリームコロッケ 一部特定原材料表示欠落</t>
  </si>
  <si>
    <t>ホクレン商事</t>
  </si>
  <si>
    <t>屯田８条店 しらす干し 一部ふぐの稚魚混入の恐れ</t>
  </si>
  <si>
    <t>佐久中央店 上生寿司 一部アレルゲン表示欠落</t>
  </si>
  <si>
    <t>ウオロク</t>
  </si>
  <si>
    <t>まぐろメンチカツ 一部アレルゲン(鶏肉)表示欠落</t>
  </si>
  <si>
    <t>丸久</t>
  </si>
  <si>
    <t>自然の味いりこ 一部フグのような稚魚混入の恐れ</t>
  </si>
  <si>
    <t>島根県立出雲農林...</t>
  </si>
  <si>
    <t>プレスハム 一部異物混入(ネジ)の恐れ</t>
  </si>
  <si>
    <t>西友</t>
  </si>
  <si>
    <t>スモークサーモン 一部保存温度逸脱</t>
  </si>
  <si>
    <t>イオンリテール</t>
  </si>
  <si>
    <t>わたしの塩パン他17種類 一部消費期限印字間違い</t>
  </si>
  <si>
    <t>ハローデイ</t>
  </si>
  <si>
    <t>辛子明太子/サバみりん等8品目 一部賞味期限誤表示</t>
  </si>
  <si>
    <t>回収＆返金</t>
    <phoneticPr fontId="30"/>
  </si>
  <si>
    <t>牛肉コロッケ 一部アレルゲン(鶏肉,ゼラチン)表示欠落</t>
  </si>
  <si>
    <t>カルピー 一部賞味期限誤表記</t>
  </si>
  <si>
    <t>二色せんべい 一部虫混入の恐れ</t>
  </si>
  <si>
    <t>元祖落合羊羹 四季(練り) 一部賞味期限誤表記</t>
  </si>
  <si>
    <t>エビカツ太巻き 一部アレルゲン表示欠落</t>
  </si>
  <si>
    <t>明太子パスタ 一部アレルゲン(乳成分)表示欠落</t>
  </si>
  <si>
    <t>肉団子と彩り野菜の黒酢和え 一部特定原材料(乳)表示欠落</t>
  </si>
  <si>
    <t>3食讃岐うどん 一部アレルゲン表示欠落</t>
  </si>
  <si>
    <t>しいたけ佃煮 一部包装膨張の恐れ</t>
  </si>
  <si>
    <t>常滑店 クルミアーモンドハト麦茶 他 食品表示欠落</t>
  </si>
  <si>
    <t xml:space="preserve">地鶏めしの素 一部特定原材料(鶏肉)表示欠落｜食品事故情報 </t>
    <phoneticPr fontId="16"/>
  </si>
  <si>
    <t>2023年11月21日までに、由布市湯布院町および別府市の土産物店、大分空港 で販売した「地鶏めしの素」において、特定原材料に準ずるものである鶏肉表示の欠落、入っていない牛肉の記載、が判明したため、回収する。これまで健康被害の報告はない。(リコールプラス編集部)(リコールプラス)
【対象】商品名:地鶏めしの素 内容量:230g  形態:袋詰め   JANコード:4965144115002
賞味期限:2024年8月24日
その他:地鶏めしの素の一括表示を行うべきところ、誤って豊後牛めしの素の一括表示を貼付して出荷。このため、回収品の原材料名には牛肉の記載がある。また回収対象品は内容量が220gとなっている。販売地域:大分県内
販売先　:由布市湯布院町および別府市の土産物店、大分空港で消費者(主として旅行者)向けに販売
販売日　:～2023年11月21日まで    販売数量:200個
【対処方法】  【回収方法】</t>
    <phoneticPr fontId="16"/>
  </si>
  <si>
    <t>アレルギー表示が欠落した「明太子パスタ」の自主回収について</t>
    <phoneticPr fontId="16"/>
  </si>
  <si>
    <t xml:space="preserve">ダイレックス阿南店が販売した、下記商品を自主回収しております。この商品をお持ちの方は、お問い合わせ先へ連絡してください。
１　自主回収対象品　　　商 品 名　：明太子パスタ　　　包装形態　：パック詰め　　　消費期限　：２０２３年１１月２２日と表示されているもの　　　販 売 数　：２パック
２　自主回収の理由    　ゴロゴロミートパスタに「明太子パスタ」のラベルを貼付し、販売したため、アレルギー表示の「乳成分」が欠落していた。
３　製造者　　　製造者　　　　　（株）イーティーズ　ダイレックス阿南店
４　販売方法　　　ダイレックス阿南店で消費者向けに販売
５　自主回収開始年月日      令和５年１１月２２日（水）
６　自主回収の周知方法-74      販売店におけるＰＯＰにより周知
 </t>
    <phoneticPr fontId="16"/>
  </si>
  <si>
    <t>景品表示法の違反とは？不当表示や景品規制への対応を分かりやすく解説！</t>
    <phoneticPr fontId="16"/>
  </si>
  <si>
    <t>商品の宣伝やパッケージへの文言を記載する際には、できる限り消費者の目を引くキャッチコピーを付けたり、メリットや要点を伝えたいもの。宣伝方法は街頭広告やチラシのほか、スマホを介したWeb広告やSNS運用など、宣伝方法も豊富にある。しかし消費者に伝える内容によっては、景品表示法の違反となってしまう点に注意しておきたい。どのような表示などが不当になるのか、景品表示法の基本からガイドライン、違反時の対応までまとめた。
景品表示法とは？
景品表示法とは、正式名称を「不当景品類及び不当表示防止法」といい、不当・過大な広告や表示を規制したり、景品の提供などを制限・禁止したりするために作られた制度である。表示方法や広告内容に一定のルールを設けることで、消費者が商品購入の際に安心して正しい選択をできるようにすることが目的だ。しかし景品表示法では明確な線引きが難しいケースもあるため、意図せず違反してしまう可能性がある。適正な宣伝や表示を実現するためにも、景品表示法にどのようなルールや制限があるのか知っておきたい。
景品表示法には、大きく分けて2つの規制内容が定められているため、順に解説する。
不当表示の禁止
景品表示法では、一般消費者に提供する商品やサービスにおける不当な表示を禁止している。例えば、実際のものよりも効果があるかのように謳ったり、著しく価格を安くみせかけたりする行為のことだ。景品表示法に違反する不当表示については、事業者側に故意・過失がなかったばあいでも景品表示法に基づく措置命令が行われることになる。
不当表示の内容は、主に以下の3つだ。
優良誤認表示
優良誤認表示とは、商品の「品質」「規格」「間接的な影響を及ぼす内容」などが実際のものや他社よりも優れていると誤認させる表示のことである。</t>
    <phoneticPr fontId="16"/>
  </si>
  <si>
    <t>食品衛生歳末一斉監視を実施します</t>
    <phoneticPr fontId="16"/>
  </si>
  <si>
    <t xml:space="preserve">歳末には、クリスマス、年末年始、贈答用などの様々な食品が大量に流通します。また、ノロウイルス食中毒が多発する時期です。歳末を迎えるに当たり、都民の食の安全を確保するため、都内で保健所を設置している都及び特別区・八王子市・町田市が協力して、食品衛生歳末一斉監視を実施します。
期間中、都内全域で、集団給食施設や飲食店、製造業、販売業等の施設を対象に、立入検査や表示検査、食品の抜き取り検査などの監視指導を行います。
期日１２月１日～年末まで
（2）実施機関
ア　東京都（保健所、健康安全研究センター、市場衛生検査所及び芝浦食肉衛生検査所）
イ　特別区・八王子市・町田市（保健所、各区市検査機関）
重点的に監視指導を行う項目
（1）クリスマス、年末年始用食品等の検査
（2）集団給食施設に対する監視指導
（3）食肉等の取扱い（生食での提供中止等）に関する監視指導
（4）HACCP【注】の取組支援
</t>
    <rPh sb="207" eb="209">
      <t>キジツ</t>
    </rPh>
    <rPh sb="211" eb="212">
      <t>ガツ</t>
    </rPh>
    <rPh sb="213" eb="214">
      <t>ヒ</t>
    </rPh>
    <rPh sb="215" eb="217">
      <t>ネンマツ</t>
    </rPh>
    <phoneticPr fontId="16"/>
  </si>
  <si>
    <t>「食品の重さが正しく表示されているか」計量法に基づきスーパーで"立ち入り検査"【佐賀県】</t>
    <phoneticPr fontId="16"/>
  </si>
  <si>
    <t>スーパーなどで販売されている食品の重さが正しく表示されているかを確認する県の検査が20日、白石町で行われました。この立ち入り検査は計量法に基づいて、毎年夏と冬に行われていて市はそれぞれの市が、町は県が担当しています。20日は白石町の店舗で、肉や魚、野菜などから無作為に選ばれた商品60個が検査されました。
【波佐間崇晃】
「売り場で選ばれた商品はあちらの秤で適性な重さか確認されます」実際の重さとラベルの表記を確認した結果、この店舗では全て適正だったということです。
【県くらしの安全安心課 中島知加子係長】
「普段何気なく（手に）とられている商品もきちんと秤の表示に合わせた内容量で売っているということは定期的に検査しておりますので、安心して買っていただければと」
県の検査は11月29日まで続き、結果は来年1月ごろに県のホームページで公表されます。</t>
    <phoneticPr fontId="16"/>
  </si>
  <si>
    <t>★イタリア、培養肉禁止法案を可決　「食文化と健康を保護」：東京新聞 TOKYO Web</t>
  </si>
  <si>
    <t>★首相、習氏に日本産食品輸入規制撤廃を要求（共同通信） - Yahoo!ニュース</t>
  </si>
  <si>
    <t>★ビール消費国タイ、大きな転換期に　大手栄養ドリンク企業参入 - 日本食糧新聞電子版</t>
  </si>
  <si>
    <t xml:space="preserve">★米映画賞の会場が変更か ホテルの労働組合ストの影響で 　映画.com </t>
  </si>
  <si>
    <t>★マカオ、未成年者の飲酒予防・管理に関する法律施行から2週間の検挙数は2件 　マカオ新聞</t>
  </si>
  <si>
    <t xml:space="preserve"> </t>
  </si>
  <si>
    <t>https://www.macaushimbun.com/archives/47262</t>
  </si>
  <si>
    <t xml:space="preserve">★仏ホテル大手アコー、国内23施設を一斉開業 旧大和ハウス系飲み込む - 日経ビジネス電子版 </t>
  </si>
  <si>
    <t>https://business.nikkei.com/atcl/gen/19/00556/111700016/</t>
  </si>
  <si>
    <t>★未成年者への酒販売、オンラインでも禁止に - NNA ASIA・シンガポール・商業 　</t>
  </si>
  <si>
    <t>https://www.nna.jp/news/2593502</t>
  </si>
  <si>
    <t xml:space="preserve">★五輪＝パリの来夏ホテル宿泊費、今年の4倍増も 観光局が予想 - ロイター </t>
    <phoneticPr fontId="86"/>
  </si>
  <si>
    <t>https://jp.reuters.com/life/sports/TG3S6EJTLFNE7KHUMEEK7VSP4M-2023-11-21/</t>
    <phoneticPr fontId="86"/>
  </si>
  <si>
    <t xml:space="preserve">中国産花粉の輸入停止、国産供給強化で「ナシ」収穫のピンチを救え　中国で「火傷病」確認、依存脱却へ生産者は試行錯誤（1/2ページ） </t>
    <phoneticPr fontId="86"/>
  </si>
  <si>
    <t>https://www.zakzak.co.jp/article/20231119-54DL7G7HWFLKJH3HL2BTBXXGRA/</t>
    <phoneticPr fontId="86"/>
  </si>
  <si>
    <t>秋の味覚を代表するナシに危機が迫っている。農林水産省は８月末、防疫を理由に中国産ナシ花粉の輸入停止を発表した。国内のナシ栽培面積の３割で中国産花粉を使っており、来年以降の収穫量に影響する恐れがある。農水省は利用実態を把握するため緊急調査を実施している。産学連携で国産の安定供給へ向けた取り組みが進む。ナシをはじめとする果物の栽培では一般に人工授粉が必要となる。授粉用の花粉採取は手間がかかり、自前で足りない場合は手に入りやすい中国産を使う農園が多い。農水省は今夏、中国北西部で果樹の病害である「火傷（かしょう）病」の発生を確認し、防疫の観点から花粉の輸入は危険と判断した。中国への依存度が高いナシ花粉の国内生産は以前から必要性を指摘されている。だが対策は不十分で、リスクが顕在化した格好だ。
９月中旬、山口県美祢（みね）市にある「永嶺農園」でナシの出荷作業が続いていた。農園にはナシ花粉採取の専用畑がある。経営する永嶺達也さん（３９）は「高木になるナシの花から花粉を採取するのは危険が伴い労力も必要。高齢化に伴って閉園する農家が多い」と話す。秋芳梨生産販売協同組合（美祢市）によると、栽培面積や担い手は減少傾向にある。</t>
    <phoneticPr fontId="86"/>
  </si>
  <si>
    <t>https://news.yahoo.co.jp/articles/9c3697ef9efe1467ba9039ad623629b8fa371572</t>
    <phoneticPr fontId="86"/>
  </si>
  <si>
    <t>【サンフランシスコ共同】岸田首相は、中国の習近平国家主席との会談で、東京電力福島第1原発の処理水海洋放出を巡り、科学的根拠に基づく冷静な対応と、日本産食品の輸入規制の即時撤廃を強く求めた。</t>
    <phoneticPr fontId="86"/>
  </si>
  <si>
    <t>https://www.tokyo-np.co.jp/article/290579</t>
    <phoneticPr fontId="86"/>
  </si>
  <si>
    <t>【ローマ共同】イタリア下院は１６日、培養肉などの合成食品の生産・販売を禁止する法案を賛成多数で可決した。上院は７月に承認しており、近く成立する見通し。法案は「イタリアの食文化と消費者の健康を保護する」ことを目的としている。
　地元メディアによると、欧州で培養肉を禁止するのはイタリアが初めて。違反した場合には１万ユーロ（約１６０万円）～６万ユーロの罰金などが科せられる。ロッロブリージダ農業・食料・森林政策相は「われわれは正しい道を選んだ。他の欧州諸国も続くと確信している」と述べた。
　培養肉は農業の環境負荷低減や食料問題解決の手段の一つとして注目が高まり、研究開発が進んでいる。</t>
    <phoneticPr fontId="86"/>
  </si>
  <si>
    <t>https://news.nissyoku.co.jp/news/kwsk20231102060158504</t>
    <phoneticPr fontId="86"/>
  </si>
  <si>
    <t>東南アジアの主要なビール消費国タイで、新たなビール戦争が勃発している。きっかけとなったのは1月、大手栄養ドリンクメーカーのカラバオ・グループが市場参入を表明したこと。以来10ヵ月、生産ラインの準備も整い、11月上旬にはいよいよ本格販売を開始する。長らく、ブンロート・ブルワリーの「リオ」とタイ・ビバレッジの「チャーン」の両大衆向けビールに席巻されてきたタイのビール市場は、大きな転換期を迎えることになる。水牛のマークでおなじみの栄養ドリンク「カラバオデーン」を製造販売するカラバオ・グループがタイのビール市場に参入すると明らかにしたのは1月下旬。2017年に中部チャイナート県に開設した酒造用工場に新たに30億バーツ（約125億円）を投じ、ビールの生産ラインを増設するとしたのだ。年間の生産能力は4億L。当面は半分程度の稼働率を想定している。工場を運営するのは子会社のタワンデーン1999。同工場ではこれまで、ウイスキーや焼酎などを生産していた。消費者の好みの多様化を受けビール市場でも勝負できると読み、参入に踏み切った。来年中にシェア（市場占有率）10％を確保することが目標。向こう5年のうちに20％に引き上げたいとする。
　製造するビールは大きく二つ。リオやチャーンと同価格帯の大衆向けビール「カラバオ」と、中高価格帯のクラフト風ビール「タワンデーン」だ。さらに、カラバオにはラガービールと黒ビールの2種類を用意。タワンデーンにはワイゼンビールやロゼビールなどを取り揃えた。
　カラバオ・グループは栄養ドリンクのほか、大規模レストランのタワンデーンも展開。共同創業者はタイの人気バンド「カラバオ」のメンバーでもある。こうした知名度もあって、これまで他の資本が参入をちゅうちょしていたビール市場に進出することができた。だが先行するライバル社も指をくわえて見ているだけではない。シンハとリオの二つのブランドを持つ老舗企業のブンロート・ブルワリーは、9月に新製品の「89CALS」を投入するなど防戦に乗り出す。販促キャンペーンにも力を入れる。大手財閥TCCグループ傘下のタイ・ビバレッジは10月からの新年度に、新たに70億バーツを投じて体制を強化。配送センターを整備するほか、9月にはカンボジアにビール事業会社の「チャーンビア・カンボジア」も設立。国外進出も進める。ファストフード店や日本食レストランも展開しており、資本分散することでリスク回避する戦術を取る。19年に発売したものの新型コロナで販促活動ができずにいた麦芽100％の低温ろ過ビール「チャーン・コールドブリュー」のてこ入れも行う。</t>
    <phoneticPr fontId="86"/>
  </si>
  <si>
    <t>https://eiga.com/news/20231119/4/</t>
    <phoneticPr fontId="86"/>
  </si>
  <si>
    <t>米脚本家組合（WGA）と米俳優組合(SAG-AFTRA)のストライキが終結し、ようやくハリウッドに活気が戻ったかと思われたが、別のストライキが新たな波紋を投じていると、米ハリウッド・レポーターが報じている。来年のアカデミー賞に向けて、ロサンゼルスでは映画賞の授賞式が頻繁に行われることになる。大半の授賞式はホテルの宴会場で行われるが、7月からロサンゼルスのホスピタリティ組合「UNITE HERE Local 11」が依然としてストライキを行っているのだ。UNITE HERE Local 11には、ロサンゼルス郡とオレンジ郡にある60以上のホテルで働く1万5000人以上の従業員が所属している。インフレや地価の高騰を理由に、大幅な賃金増加を求めており、現行契約が満了した6月30日以降ストライキに突入。合意に達したホテルはそのうち4件しかない。ーズンでもっとも多用されるのは、立地が良く、大小さまざまな宴会場を備えるビバリーヒルトン・ホテルだ。ゴールデングローブ賞やメイク&amp;ヘアスタイリスト組合賞、米撮影監督組合(ASC)に所属する会員によって選出されるASC賞などの会場となっている。また、近くにあるフェアモント・センチュリープラザ・ホテルも、PGA賞やクリティックス・チョイス賞の会場として知られている。ホスピタリティ組合によるストライキに終わりの兆しが見えないなか、PGA賞を主催する米製作者組合はフェアモント・センチュリープラザ・ホテル以外の会場探しに入っており、ADG賞を主催する米美術監督組合もスト対象のインターコンチネンタル・ロサンゼルス・ダウンタウンから別の会場に移動する考えだという。UNITE HERE Local 11といえば、米脚本家組合のストライキに協力した過去があるため、授賞式に参加するクリエイターたちが、彼らがピケを張るホテルを利用することは考え難いという。ストライキを行っている従業員たちにとってみれば、映画賞阻止をちらつかせ、ホテル側から譲歩を引き出す狙いもありそうだ。</t>
    <phoneticPr fontId="86"/>
  </si>
  <si>
    <t>https://www.asahi.com/articles/ASRCL6QRCRCHOHGB00C.html</t>
    <phoneticPr fontId="86"/>
  </si>
  <si>
    <t>高山の瓦店が造ったリキュール　英コンテストで金・銀ダブル受賞</t>
    <phoneticPr fontId="86"/>
  </si>
  <si>
    <t>英国で10月に開かれた酒類品評会「リキュールマスターズ」で、岐阜県高山市の森瓦店の酒造部門「飛驒クラフト」が造ったレモンリキュールと梅酒が金賞と銀賞に選ばれた。酒造をはじめてから間もないダブル受賞を喜んでいる。屋根修理などを手がける森瓦店は、雪のため仕事が減る冬場にも安定的な収入を得ようと昨年、酒造免許を取得。今春以降に発売した「飛驒クラフト　リモンチェッロ」と「梅酒　傳（でん）」の2製品を「リキュールマスターズ」に初出品した。品評会は10月中旬にあり、リキュール業界の専門家たちが製品名が伏せられた状態で試飲。世界から出品のあった約200点を審査したという。リモンチェッロはイタリア発祥のリキュールだが、金賞を受賞した「飛驒クラフト　リモンチェッロ」は国産レモンを使い、ほろ苦さと甘みを調和させた製品だという。「日本人好みの味わいにしたリキュールが本場で評価されるかと心配したが、名誉ある賞をいただいてうれしい限り。賞に恥じないよう新商品づくりに励みたい」と森孝徳社長。銀賞の「梅酒」は高山市の老舗料亭のレシピを参考に、飛驒地方の梅や水にこだわって仕込んだという。</t>
    <phoneticPr fontId="86"/>
  </si>
  <si>
    <r>
      <t>［パリ　２０日　ロイター］ - 来年の五輪のためにパリを訪れる観光客には、当地で高騰するホテル宿泊費が重くのしかかることになりそうだ。パリ観光局の報告書によると、来年夏のホテル宿泊費は今年と比べて３１４％も高くなるという。パリでは今年７月のホテル平均宿泊費が１泊１６９ユーロ（約２万７０００円）だったのに対し、来年は６９９ユーロまで上がると予想されている。２つ星ホテルの宿泊費上昇率は３６６％、３つ星ホテルは４７５％にもなるという。報告書は「まだ６６％ものホテルが五輪期間（来年７月２６日</t>
    </r>
    <r>
      <rPr>
        <b/>
        <sz val="13"/>
        <rFont val="Microsoft JhengHei"/>
        <family val="3"/>
      </rPr>
      <t>─</t>
    </r>
    <r>
      <rPr>
        <b/>
        <sz val="13"/>
        <rFont val="Microsoft JhengHei"/>
        <family val="3"/>
        <charset val="128"/>
      </rPr>
      <t>８月１１日）の予約受け付けを開始していない」とし、対応の遅さを指摘している。</t>
    </r>
    <r>
      <rPr>
        <b/>
        <sz val="13"/>
        <rFont val="游ゴシック"/>
        <family val="3"/>
        <charset val="128"/>
      </rPr>
      <t>また、フランスでは違法な民泊を取り締まる法律が可決される見通しで、五輪期間中、観光客は宿泊先の手配に苦労することが予想される。</t>
    </r>
    <phoneticPr fontId="86"/>
  </si>
  <si>
    <t>中国</t>
    <rPh sb="0" eb="2">
      <t>チュウゴク</t>
    </rPh>
    <phoneticPr fontId="86"/>
  </si>
  <si>
    <t>イタリア</t>
    <phoneticPr fontId="86"/>
  </si>
  <si>
    <t>米国</t>
    <rPh sb="0" eb="2">
      <t>ベイコク</t>
    </rPh>
    <phoneticPr fontId="86"/>
  </si>
  <si>
    <t>タイ</t>
    <phoneticPr fontId="86"/>
  </si>
  <si>
    <t>英国</t>
    <rPh sb="0" eb="2">
      <t>エイコク</t>
    </rPh>
    <phoneticPr fontId="86"/>
  </si>
  <si>
    <t>フランス</t>
    <phoneticPr fontId="86"/>
  </si>
  <si>
    <t>毎週　　ひとつ　　覚えていきましょう</t>
    <phoneticPr fontId="5"/>
  </si>
  <si>
    <t>今週のお題( 新型コロナウイルスとの付き合い方)</t>
    <rPh sb="7" eb="9">
      <t>シンガタ</t>
    </rPh>
    <rPh sb="18" eb="19">
      <t>ツ</t>
    </rPh>
    <rPh sb="20" eb="21">
      <t>ア</t>
    </rPh>
    <rPh sb="22" eb="23">
      <t>カタ</t>
    </rPh>
    <phoneticPr fontId="5"/>
  </si>
  <si>
    <t>　↓　職場の先輩は以下のことを理解して　わかり易く　指導しましょう　↓</t>
    <phoneticPr fontId="5"/>
  </si>
  <si>
    <t>これから冬がやってきます。冬は風邪のはやる季節です。</t>
    <rPh sb="4" eb="5">
      <t>フユ</t>
    </rPh>
    <rPh sb="13" eb="14">
      <t>フユ</t>
    </rPh>
    <rPh sb="15" eb="17">
      <t>カゼ</t>
    </rPh>
    <rPh sb="21" eb="23">
      <t>キセツ</t>
    </rPh>
    <phoneticPr fontId="5"/>
  </si>
  <si>
    <t>風邪がはやる原因としては、低温、低湿度(乾燥)、狭い空間に長時間密集すること。</t>
    <rPh sb="0" eb="2">
      <t>カゼ</t>
    </rPh>
    <rPh sb="6" eb="8">
      <t>ゲンイン</t>
    </rPh>
    <rPh sb="13" eb="15">
      <t>テイオン</t>
    </rPh>
    <rPh sb="16" eb="19">
      <t>テイシツド</t>
    </rPh>
    <rPh sb="20" eb="22">
      <t>カンソウ</t>
    </rPh>
    <rPh sb="24" eb="25">
      <t>セマ</t>
    </rPh>
    <rPh sb="26" eb="28">
      <t>クウカン</t>
    </rPh>
    <rPh sb="29" eb="32">
      <t>チョウジカン</t>
    </rPh>
    <rPh sb="32" eb="34">
      <t>ミッシュウ</t>
    </rPh>
    <phoneticPr fontId="5"/>
  </si>
  <si>
    <r>
      <rPr>
        <b/>
        <sz val="14"/>
        <rFont val="HGｺﾞｼｯｸE"/>
        <family val="3"/>
        <charset val="128"/>
      </rPr>
      <t xml:space="preserve">風邪の原因とされるウイルスは200種類以上あります。
　第一位　ライノウイルス　40-50%
　第二位　インフルエンザ25-30%　
</t>
    </r>
    <r>
      <rPr>
        <b/>
        <sz val="14"/>
        <color rgb="FFFF0000"/>
        <rFont val="HGｺﾞｼｯｸE"/>
        <family val="3"/>
        <charset val="128"/>
      </rPr>
      <t>　</t>
    </r>
    <r>
      <rPr>
        <b/>
        <u/>
        <sz val="14"/>
        <color rgb="FFFF0000"/>
        <rFont val="HGｺﾞｼｯｸE"/>
        <family val="3"/>
        <charset val="128"/>
      </rPr>
      <t>第三位　コロナウイルス10-15%</t>
    </r>
    <r>
      <rPr>
        <b/>
        <sz val="14"/>
        <rFont val="HGｺﾞｼｯｸE"/>
        <family val="3"/>
        <charset val="128"/>
      </rPr>
      <t xml:space="preserve">
　第四位　アデノウイルス 5-10%</t>
    </r>
    <r>
      <rPr>
        <b/>
        <sz val="14"/>
        <rFont val="ＭＳ Ｐゴシック"/>
        <family val="3"/>
        <charset val="128"/>
      </rPr>
      <t xml:space="preserve">
 　</t>
    </r>
    <r>
      <rPr>
        <b/>
        <sz val="14"/>
        <rFont val="HGｺﾞｼｯｸE"/>
        <family val="3"/>
        <charset val="128"/>
      </rPr>
      <t>第五位　その他</t>
    </r>
    <r>
      <rPr>
        <b/>
        <sz val="14"/>
        <rFont val="ＭＳ Ｐゴシック"/>
        <family val="3"/>
        <charset val="128"/>
      </rPr>
      <t xml:space="preserve">
</t>
    </r>
    <r>
      <rPr>
        <b/>
        <sz val="14"/>
        <rFont val="游ゴシック"/>
        <family val="3"/>
        <charset val="128"/>
      </rPr>
      <t>　2014年の小児科の資料です。以前からコロナウイルスは、風邪の原因として、特に冬には流行していたのです。2020年以降外出制限や核施設への入館時にアルコール消毒していたのは、コロナウイルスでも新型といわれた種類でした。</t>
    </r>
    <rPh sb="0" eb="2">
      <t>カゼ</t>
    </rPh>
    <rPh sb="3" eb="5">
      <t>ゲンイン</t>
    </rPh>
    <rPh sb="17" eb="19">
      <t>シュルイ</t>
    </rPh>
    <rPh sb="19" eb="21">
      <t>イジョウ</t>
    </rPh>
    <rPh sb="28" eb="31">
      <t>ダイイチイ</t>
    </rPh>
    <rPh sb="48" eb="51">
      <t>ダイニイ</t>
    </rPh>
    <rPh sb="68" eb="71">
      <t>ダイサンイ</t>
    </rPh>
    <rPh sb="87" eb="90">
      <t>ダイヨンイ</t>
    </rPh>
    <rPh sb="107" eb="110">
      <t>ダイゴイ</t>
    </rPh>
    <rPh sb="113" eb="114">
      <t>タ</t>
    </rPh>
    <rPh sb="120" eb="121">
      <t>ネン</t>
    </rPh>
    <rPh sb="122" eb="125">
      <t>ショウニカ</t>
    </rPh>
    <rPh sb="126" eb="128">
      <t>シリョウ</t>
    </rPh>
    <rPh sb="131" eb="133">
      <t>イゼン</t>
    </rPh>
    <rPh sb="144" eb="146">
      <t>カゼ</t>
    </rPh>
    <rPh sb="147" eb="149">
      <t>ゲンイン</t>
    </rPh>
    <rPh sb="153" eb="154">
      <t>トク</t>
    </rPh>
    <rPh sb="155" eb="156">
      <t>フユ</t>
    </rPh>
    <rPh sb="158" eb="160">
      <t>リュウコウ</t>
    </rPh>
    <rPh sb="172" eb="173">
      <t>ネン</t>
    </rPh>
    <rPh sb="173" eb="175">
      <t>イコウ</t>
    </rPh>
    <rPh sb="175" eb="179">
      <t>ガイシュツセイゲン</t>
    </rPh>
    <rPh sb="180" eb="183">
      <t>カクシセツ</t>
    </rPh>
    <rPh sb="185" eb="188">
      <t>ニュウカンジ</t>
    </rPh>
    <rPh sb="194" eb="196">
      <t>ショウドク</t>
    </rPh>
    <rPh sb="212" eb="214">
      <t>シンガタ</t>
    </rPh>
    <rPh sb="219" eb="221">
      <t>シュルイ</t>
    </rPh>
    <phoneticPr fontId="5"/>
  </si>
  <si>
    <t>今年は、新型コロナウイルスが2年近く流行し、市中のインフルエンザやノロウイルスへの抗体が、ほとんど消失しています。このため相当な流行が心配されます。</t>
    <rPh sb="0" eb="2">
      <t>コトシ</t>
    </rPh>
    <rPh sb="4" eb="6">
      <t>シンガタ</t>
    </rPh>
    <rPh sb="15" eb="16">
      <t>ネン</t>
    </rPh>
    <rPh sb="16" eb="17">
      <t>チカ</t>
    </rPh>
    <rPh sb="18" eb="20">
      <t>リュウコウ</t>
    </rPh>
    <rPh sb="22" eb="24">
      <t>シチュウ</t>
    </rPh>
    <rPh sb="41" eb="43">
      <t>コウタイ</t>
    </rPh>
    <rPh sb="49" eb="51">
      <t>ショウシツ</t>
    </rPh>
    <rPh sb="61" eb="63">
      <t>ソウトウ</t>
    </rPh>
    <rPh sb="64" eb="66">
      <t>リュウコウ</t>
    </rPh>
    <rPh sb="67" eb="69">
      <t>シンパイ</t>
    </rPh>
    <phoneticPr fontId="86"/>
  </si>
  <si>
    <r>
      <rPr>
        <b/>
        <u/>
        <sz val="12"/>
        <color rgb="FFFFFFFF"/>
        <rFont val="ＭＳ Ｐゴシック"/>
        <family val="3"/>
        <charset val="128"/>
      </rPr>
      <t>現在　新型コロナウイルスは感染症法の5類でインフルエンザウイルス症と同じ扱いになっています</t>
    </r>
    <r>
      <rPr>
        <b/>
        <sz val="12"/>
        <color indexed="9"/>
        <rFont val="ＭＳ Ｐゴシック"/>
        <family val="3"/>
        <charset val="128"/>
      </rPr>
      <t>。感染者は届出と行動規制(就学、就労の禁止)陰性化するまではほぼ自由な行動は制限されます。手洗いの徹底、マスク、検温、密な場所での長時間な会話もいけません。　　　　定期的な空気の入れ替えも大切です。
最近では経済活動も考慮し、外国人旅行者の無制限受入も始まっています。冬は風邪が流行するシーズンです。インフルエンザ、コロナウイルスの予防は、帰宅時の手洗いとうがいが有効です。各種のウィルスが原因となる風邪。忙しい年末　油断と寝不足、暴飲が抵抗力を低下させます。人により重症化することも事実なので、これまで通り　手洗い、アルコール、冬はマスクで必要以上に体を冷やさないことが
予防の対策です。　　インフルエンザワクチンと同時にコロナウイルスワクチンも打つと良いでしょうね。来年からは６５歳以上は公費適応が決まりました。積極的にワクチン接種を行いましょう。</t>
    </r>
    <rPh sb="32" eb="33">
      <t>ショウ</t>
    </rPh>
    <rPh sb="34" eb="35">
      <t>オナ</t>
    </rPh>
    <rPh sb="36" eb="37">
      <t>アツカ</t>
    </rPh>
    <rPh sb="45" eb="46">
      <t>ショウ</t>
    </rPh>
    <rPh sb="179" eb="180">
      <t>フユ</t>
    </rPh>
    <rPh sb="181" eb="183">
      <t>カゼ</t>
    </rPh>
    <rPh sb="184" eb="186">
      <t>リュウコウ</t>
    </rPh>
    <rPh sb="211" eb="213">
      <t>ヨボウ</t>
    </rPh>
    <rPh sb="215" eb="218">
      <t>キタクジ</t>
    </rPh>
    <rPh sb="219" eb="221">
      <t>テアラ</t>
    </rPh>
    <rPh sb="227" eb="229">
      <t>ユウコウ</t>
    </rPh>
    <rPh sb="232" eb="234">
      <t>カクシュ</t>
    </rPh>
    <rPh sb="240" eb="242">
      <t>ゲンイン</t>
    </rPh>
    <rPh sb="245" eb="247">
      <t>カゼ</t>
    </rPh>
    <rPh sb="248" eb="249">
      <t>イソガ</t>
    </rPh>
    <rPh sb="251" eb="253">
      <t>ネンマツ</t>
    </rPh>
    <rPh sb="254" eb="256">
      <t>ユダン</t>
    </rPh>
    <rPh sb="257" eb="260">
      <t>ネブソク</t>
    </rPh>
    <rPh sb="261" eb="263">
      <t>ボウイン</t>
    </rPh>
    <rPh sb="264" eb="267">
      <t>テイコウリョク</t>
    </rPh>
    <rPh sb="268" eb="270">
      <t>テイカ</t>
    </rPh>
    <rPh sb="285" eb="287">
      <t>テキセツ</t>
    </rPh>
    <rPh sb="288" eb="289">
      <t>アツカ</t>
    </rPh>
    <rPh sb="298" eb="299">
      <t>ヒト</t>
    </rPh>
    <rPh sb="380" eb="382">
      <t>ライネン</t>
    </rPh>
    <rPh sb="387" eb="390">
      <t>サイイジョウ</t>
    </rPh>
    <rPh sb="391" eb="395">
      <t>コウヒテキオウ</t>
    </rPh>
    <rPh sb="396" eb="397">
      <t>キ</t>
    </rPh>
    <rPh sb="403" eb="406">
      <t>セッキョクテキ</t>
    </rPh>
    <rPh sb="411" eb="413">
      <t>セッシュ</t>
    </rPh>
    <rPh sb="414" eb="415">
      <t>オコナアンゼンアンカモト</t>
    </rPh>
    <phoneticPr fontId="86"/>
  </si>
  <si>
    <t>-</t>
    <phoneticPr fontId="86"/>
  </si>
  <si>
    <t>2023年第45週（11月6日〜11月12日）</t>
    <phoneticPr fontId="86"/>
  </si>
  <si>
    <t>結核例　223例</t>
    <rPh sb="7" eb="8">
      <t>レイ</t>
    </rPh>
    <phoneticPr fontId="5"/>
  </si>
  <si>
    <t xml:space="preserve">年齢群：‌1歳（1例）、2歳（1例）、3歳（2例）、4歳（1例）、6歳（1例）、10代（7例）、
20代（8例）、30代（4例）、40代（9例）、50代（7例）、60代（4例）、70代（4例）、
80代（3例）
</t>
    <phoneticPr fontId="86"/>
  </si>
  <si>
    <t>血清群・毒素型：‌O157 VT1・VT2（16例）、O157 VT2（10例）、O111 VT1・VT2（2例）、O103 VT1（1例）、O157 VT1（1例）+、O26 VT1・VT2（1例）その他・不明（21例）
累積報告数：3,405例（有症者2,291例、うちHUS 63例．死亡3例）</t>
    <phoneticPr fontId="86"/>
  </si>
  <si>
    <t xml:space="preserve">腸管出血性大腸菌感染症52例（有症者40例、うちHUS なし）
染地域：‌国内43例、国内（都道府県不明）/ベトナム1例、韓国1例、ミャンマー1例、国内・国外不明6例
国内の感染地域：‌静岡県5例、神奈川県4例、東京都3例、北海道2例、秋田県2例、山形県2例、岐阜県2例、愛知県2例、岡山県2例、福岡県2例、鹿児島県2例、岩手県1例、茨城県1例、埼玉県1例、
滋賀県1例、大阪府1例、兵庫県1例、香川県1例、大分県1例、宮崎県1例、沖縄県1例、岩手県/宮城県1例、国内（都道府県不明）4例
</t>
    <phoneticPr fontId="86"/>
  </si>
  <si>
    <t>E型肝炎4例 感染地域（感染源）：‌北海道1例（牡蠣）、広島県1例（不明）、
国内（都道府県不明）2例（レバー1例、不明1例）
A型肝炎2例 感染地域：滋賀県1例、愛媛県1例</t>
    <phoneticPr fontId="86"/>
  </si>
  <si>
    <t xml:space="preserve">レジオネラ症40例（肺炎型36例、ポンティアック型2例、無症状病原体保有者2例）
感染地域：千葉県3例、神奈川県3例、新潟県3例、茨城県2例、石川県2例、愛知県2例、広島県2例、鹿児島県2例、
岩手県1例、秋田県1例、福島県1例、兵庫県1例、岡山県1例、徳島県1例、熊本県1例、大分県1例、神奈川県/富山県1例、    国内（都道府県不明）4例、ベトナム1例、国内・国外不明7例
年齢群：30代（2例）、40代（3例）、50代（7例）、60代（5例）、70代（14例）、80代（6例）、90代以上（3例）累積報告数：1,989例 </t>
    <phoneticPr fontId="86"/>
  </si>
  <si>
    <t>2023年第45</t>
    <phoneticPr fontId="86"/>
  </si>
  <si>
    <t>※2023年 第45週（11/13～11/20） 現在</t>
    <phoneticPr fontId="5"/>
  </si>
  <si>
    <t>.</t>
    <phoneticPr fontId="86"/>
  </si>
  <si>
    <t>掲載なし</t>
    <rPh sb="0" eb="2">
      <t>ケイサイ</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</si>
</sst>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8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12"/>
      <color indexed="18"/>
      <name val="游ゴシック"/>
      <family val="3"/>
      <charset val="128"/>
    </font>
    <font>
      <b/>
      <sz val="19"/>
      <color theme="1"/>
      <name val="ＭＳ Ｐゴシック"/>
      <family val="3"/>
      <charset val="128"/>
    </font>
    <font>
      <b/>
      <sz val="20"/>
      <color rgb="FF333333"/>
      <name val="メイリオ"/>
      <family val="3"/>
      <charset val="128"/>
    </font>
    <font>
      <b/>
      <sz val="13"/>
      <name val="游ゴシック"/>
      <family val="3"/>
      <charset val="128"/>
    </font>
    <font>
      <sz val="12"/>
      <name val="ＭＳ Ｐゴシック"/>
      <family val="3"/>
      <charset val="128"/>
      <scheme val="minor"/>
    </font>
    <font>
      <b/>
      <sz val="14"/>
      <color rgb="FF0070C0"/>
      <name val="ＭＳ Ｐゴシック"/>
      <family val="3"/>
      <charset val="128"/>
    </font>
    <font>
      <b/>
      <sz val="14"/>
      <color indexed="8"/>
      <name val="游ゴシック"/>
      <family val="3"/>
      <charset val="128"/>
    </font>
    <font>
      <b/>
      <sz val="18"/>
      <name val="游ゴシック"/>
      <family val="3"/>
      <charset val="128"/>
    </font>
    <font>
      <sz val="14"/>
      <color theme="0"/>
      <name val="AR P新藝体E"/>
      <family val="3"/>
      <charset val="128"/>
    </font>
    <font>
      <b/>
      <sz val="13"/>
      <name val="Microsoft JhengHei"/>
      <family val="3"/>
    </font>
    <font>
      <b/>
      <sz val="13"/>
      <name val="Microsoft JhengHei"/>
      <family val="3"/>
      <charset val="128"/>
    </font>
    <font>
      <sz val="20"/>
      <color indexed="9"/>
      <name val="ＭＳ Ｐゴシック"/>
      <family val="3"/>
      <charset val="128"/>
    </font>
    <font>
      <b/>
      <sz val="14"/>
      <color indexed="53"/>
      <name val="ＭＳ Ｐゴシック"/>
      <family val="3"/>
      <charset val="128"/>
    </font>
    <font>
      <b/>
      <sz val="16"/>
      <color indexed="9"/>
      <name val="ＭＳ Ｐゴシック"/>
      <family val="3"/>
      <charset val="128"/>
    </font>
    <font>
      <b/>
      <sz val="16"/>
      <color indexed="13"/>
      <name val="ＭＳ Ｐゴシック"/>
      <family val="3"/>
      <charset val="128"/>
    </font>
    <font>
      <sz val="10"/>
      <name val="Arial"/>
      <family val="2"/>
    </font>
    <font>
      <b/>
      <sz val="14"/>
      <color indexed="51"/>
      <name val="ＭＳ Ｐゴシック"/>
      <family val="3"/>
      <charset val="128"/>
    </font>
    <font>
      <b/>
      <sz val="10"/>
      <color indexed="62"/>
      <name val="ＭＳ Ｐゴシック"/>
      <family val="3"/>
      <charset val="128"/>
    </font>
    <font>
      <sz val="10"/>
      <color indexed="62"/>
      <name val="ＭＳ Ｐゴシック"/>
      <family val="3"/>
      <charset val="128"/>
    </font>
    <font>
      <b/>
      <sz val="14"/>
      <name val="HGｺﾞｼｯｸE"/>
      <family val="3"/>
      <charset val="128"/>
    </font>
    <font>
      <b/>
      <sz val="14"/>
      <color rgb="FFFF0000"/>
      <name val="HGｺﾞｼｯｸE"/>
      <family val="3"/>
      <charset val="128"/>
    </font>
    <font>
      <b/>
      <u/>
      <sz val="14"/>
      <color rgb="FFFF0000"/>
      <name val="HGｺﾞｼｯｸE"/>
      <family val="3"/>
      <charset val="128"/>
    </font>
    <font>
      <b/>
      <sz val="8"/>
      <color indexed="10"/>
      <name val="ＭＳ Ｐゴシック"/>
      <family val="3"/>
      <charset val="128"/>
    </font>
    <font>
      <b/>
      <sz val="10"/>
      <color indexed="9"/>
      <name val="ＭＳ Ｐゴシック"/>
      <family val="3"/>
      <charset val="128"/>
    </font>
    <font>
      <b/>
      <sz val="12"/>
      <color theme="9" tint="0.79998168889431442"/>
      <name val="ＭＳ Ｐゴシック"/>
      <family val="3"/>
      <charset val="128"/>
    </font>
    <font>
      <sz val="11"/>
      <color theme="9" tint="0.79998168889431442"/>
      <name val="ＭＳ Ｐゴシック"/>
      <family val="3"/>
      <charset val="128"/>
      <scheme val="minor"/>
    </font>
    <font>
      <b/>
      <u/>
      <sz val="12"/>
      <color rgb="FFFFFFFF"/>
      <name val="ＭＳ Ｐゴシック"/>
      <family val="3"/>
      <charset val="128"/>
    </font>
  </fonts>
  <fills count="4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6DDDF7"/>
        <bgColor indexed="64"/>
      </patternFill>
    </fill>
    <fill>
      <patternFill patternType="solid">
        <fgColor indexed="12"/>
        <bgColor indexed="64"/>
      </patternFill>
    </fill>
    <fill>
      <patternFill patternType="solid">
        <fgColor theme="9" tint="-0.249977111117893"/>
        <bgColor indexed="64"/>
      </patternFill>
    </fill>
    <fill>
      <patternFill patternType="solid">
        <fgColor theme="3" tint="-0.249977111117893"/>
        <bgColor indexed="64"/>
      </patternFill>
    </fill>
  </fills>
  <borders count="260">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right style="thin">
        <color auto="1"/>
      </right>
      <top style="thin">
        <color auto="1"/>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rgb="FF888888"/>
      </right>
      <top style="medium">
        <color indexed="23"/>
      </top>
      <bottom style="medium">
        <color auto="1"/>
      </bottom>
      <diagonal/>
    </border>
    <border>
      <left/>
      <right style="medium">
        <color rgb="FF888888"/>
      </right>
      <top style="medium">
        <color indexed="23"/>
      </top>
      <bottom style="medium">
        <color auto="1"/>
      </bottom>
      <diagonal/>
    </border>
    <border>
      <left/>
      <right style="medium">
        <color auto="1"/>
      </right>
      <top style="medium">
        <color indexed="23"/>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style="thin">
        <color indexed="64"/>
      </left>
      <right style="dashed">
        <color indexed="64"/>
      </right>
      <top style="dashed">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rgb="FF888888"/>
      </right>
      <top/>
      <bottom style="thick">
        <color rgb="FFD0D0D0"/>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2" fillId="0" borderId="0"/>
    <xf numFmtId="0" fontId="113" fillId="0" borderId="0" applyNumberFormat="0" applyFill="0" applyBorder="0" applyAlignment="0" applyProtection="0"/>
    <xf numFmtId="0" fontId="112" fillId="0" borderId="0"/>
  </cellStyleXfs>
  <cellXfs count="773">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3" fillId="19" borderId="8" xfId="0" applyFont="1" applyFill="1" applyBorder="1" applyAlignment="1">
      <alignment horizontal="center" vertical="center" wrapText="1"/>
    </xf>
    <xf numFmtId="177" fontId="104" fillId="19" borderId="8" xfId="2" applyNumberFormat="1" applyFont="1" applyFill="1" applyBorder="1" applyAlignment="1">
      <alignment horizontal="center" vertical="center" shrinkToFit="1"/>
    </xf>
    <xf numFmtId="0" fontId="6" fillId="0" borderId="0" xfId="2" applyAlignment="1">
      <alignment horizontal="left" vertical="center"/>
    </xf>
    <xf numFmtId="0" fontId="105" fillId="5" borderId="68" xfId="0" applyFont="1" applyFill="1" applyBorder="1">
      <alignment vertical="center"/>
    </xf>
    <xf numFmtId="0" fontId="105" fillId="5" borderId="0" xfId="0" applyFont="1" applyFill="1" applyAlignment="1">
      <alignment horizontal="left" vertical="center"/>
    </xf>
    <xf numFmtId="0" fontId="105" fillId="5" borderId="0" xfId="0" applyFont="1" applyFill="1">
      <alignment vertical="center"/>
    </xf>
    <xf numFmtId="176" fontId="105" fillId="5" borderId="0" xfId="0" applyNumberFormat="1" applyFont="1" applyFill="1" applyAlignment="1">
      <alignment horizontal="left" vertical="center"/>
    </xf>
    <xf numFmtId="183" fontId="105" fillId="5" borderId="0" xfId="0" applyNumberFormat="1" applyFont="1" applyFill="1" applyAlignment="1">
      <alignment horizontal="center" vertical="center"/>
    </xf>
    <xf numFmtId="0" fontId="105" fillId="5" borderId="68" xfId="0" applyFont="1" applyFill="1" applyBorder="1" applyAlignment="1">
      <alignment vertical="top"/>
    </xf>
    <xf numFmtId="0" fontId="105" fillId="5" borderId="0" xfId="0" applyFont="1" applyFill="1" applyAlignment="1">
      <alignment vertical="top"/>
    </xf>
    <xf numFmtId="14" fontId="105" fillId="5" borderId="0" xfId="0" applyNumberFormat="1" applyFont="1" applyFill="1" applyAlignment="1">
      <alignment horizontal="left" vertical="center"/>
    </xf>
    <xf numFmtId="14" fontId="105" fillId="0" borderId="0" xfId="0" applyNumberFormat="1" applyFont="1">
      <alignment vertical="center"/>
    </xf>
    <xf numFmtId="0" fontId="106"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7"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3" fillId="19" borderId="137" xfId="0" applyFont="1" applyFill="1" applyBorder="1" applyAlignment="1">
      <alignment horizontal="center" vertical="center" wrapText="1"/>
    </xf>
    <xf numFmtId="0" fontId="103"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5" fillId="5" borderId="0" xfId="0" applyFont="1" applyFill="1" applyAlignment="1">
      <alignment horizontal="left" vertical="top"/>
    </xf>
    <xf numFmtId="0" fontId="115"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17"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2"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3" xfId="2" applyFont="1" applyFill="1" applyBorder="1" applyAlignment="1">
      <alignment horizontal="center" vertical="center" wrapText="1"/>
    </xf>
    <xf numFmtId="0" fontId="121" fillId="5" borderId="17" xfId="2" applyFont="1" applyFill="1" applyBorder="1">
      <alignment vertical="center"/>
    </xf>
    <xf numFmtId="0" fontId="71" fillId="0" borderId="0" xfId="0" applyFont="1">
      <alignment vertical="center"/>
    </xf>
    <xf numFmtId="0" fontId="124" fillId="5" borderId="14" xfId="2" applyFont="1" applyFill="1" applyBorder="1">
      <alignment vertical="center"/>
    </xf>
    <xf numFmtId="0" fontId="123" fillId="0" borderId="136" xfId="0" applyFont="1" applyBorder="1">
      <alignment vertical="center"/>
    </xf>
    <xf numFmtId="0" fontId="122" fillId="31" borderId="0" xfId="0" applyFont="1" applyFill="1" applyAlignment="1">
      <alignment horizontal="center" vertical="center" wrapText="1"/>
    </xf>
    <xf numFmtId="177" fontId="13" fillId="19" borderId="19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6" fillId="5" borderId="0" xfId="0" applyFont="1" applyFill="1">
      <alignment vertical="center"/>
    </xf>
    <xf numFmtId="0" fontId="107" fillId="0" borderId="0" xfId="17" applyFont="1" applyAlignment="1">
      <alignment horizontal="left" vertical="center"/>
    </xf>
    <xf numFmtId="177" fontId="1" fillId="19" borderId="196" xfId="2" applyNumberFormat="1" applyFont="1" applyFill="1" applyBorder="1" applyAlignment="1">
      <alignment horizontal="center" vertical="center" wrapText="1"/>
    </xf>
    <xf numFmtId="0" fontId="23" fillId="19" borderId="19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5" fillId="19" borderId="199" xfId="2" applyFont="1" applyFill="1" applyBorder="1" applyAlignment="1">
      <alignment horizontal="center" vertical="center"/>
    </xf>
    <xf numFmtId="177" fontId="135" fillId="19" borderId="199" xfId="2" applyNumberFormat="1" applyFont="1" applyFill="1" applyBorder="1" applyAlignment="1">
      <alignment horizontal="center" vertical="center" shrinkToFit="1"/>
    </xf>
    <xf numFmtId="0" fontId="136" fillId="0" borderId="199" xfId="0" applyFont="1" applyBorder="1" applyAlignment="1">
      <alignment horizontal="center" vertical="center" wrapText="1"/>
    </xf>
    <xf numFmtId="177" fontId="13" fillId="19" borderId="199" xfId="2" applyNumberFormat="1" applyFont="1" applyFill="1" applyBorder="1" applyAlignment="1">
      <alignment horizontal="center" vertical="center" wrapText="1"/>
    </xf>
    <xf numFmtId="177" fontId="23" fillId="19" borderId="198" xfId="2" applyNumberFormat="1" applyFont="1" applyFill="1" applyBorder="1" applyAlignment="1">
      <alignment horizontal="center" vertical="center" shrinkToFit="1"/>
    </xf>
    <xf numFmtId="177" fontId="1" fillId="19" borderId="198" xfId="2" applyNumberFormat="1" applyFont="1" applyFill="1" applyBorder="1" applyAlignment="1">
      <alignment horizontal="center" vertical="center" wrapText="1"/>
    </xf>
    <xf numFmtId="0" fontId="23" fillId="19" borderId="198" xfId="2" applyFont="1" applyFill="1" applyBorder="1" applyAlignment="1">
      <alignment horizontal="center" vertical="center" wrapText="1"/>
    </xf>
    <xf numFmtId="0" fontId="6" fillId="0" borderId="198" xfId="2" applyBorder="1">
      <alignment vertical="center"/>
    </xf>
    <xf numFmtId="0" fontId="6" fillId="0" borderId="19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8" fillId="0" borderId="176" xfId="1" applyBorder="1" applyAlignment="1" applyProtection="1">
      <alignment vertical="center"/>
    </xf>
    <xf numFmtId="0" fontId="117" fillId="3" borderId="9" xfId="2" applyFont="1" applyFill="1" applyBorder="1" applyAlignment="1">
      <alignment horizontal="center" vertical="center" wrapText="1"/>
    </xf>
    <xf numFmtId="0" fontId="109" fillId="26" borderId="174" xfId="2" applyFont="1" applyFill="1" applyBorder="1" applyAlignment="1">
      <alignment horizontal="left" vertical="center" shrinkToFit="1"/>
    </xf>
    <xf numFmtId="0" fontId="137" fillId="0" borderId="194"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201" xfId="1" applyBorder="1" applyAlignment="1" applyProtection="1">
      <alignment horizontal="left" vertical="center" wrapText="1"/>
    </xf>
    <xf numFmtId="0" fontId="85" fillId="0" borderId="122" xfId="0" applyFont="1" applyBorder="1" applyAlignment="1">
      <alignment horizontal="center" vertical="center" wrapText="1"/>
    </xf>
    <xf numFmtId="0" fontId="140" fillId="0" borderId="139" xfId="0" applyFont="1" applyBorder="1" applyAlignment="1">
      <alignment horizontal="left" vertical="top" wrapText="1"/>
    </xf>
    <xf numFmtId="0" fontId="141" fillId="0" borderId="0" xfId="0" applyFont="1">
      <alignment vertical="center"/>
    </xf>
    <xf numFmtId="0" fontId="143" fillId="21" borderId="153" xfId="2" applyFont="1" applyFill="1" applyBorder="1" applyAlignment="1">
      <alignment horizontal="center" vertical="center" wrapText="1"/>
    </xf>
    <xf numFmtId="0" fontId="8" fillId="0" borderId="205" xfId="1" applyFill="1" applyBorder="1" applyAlignment="1" applyProtection="1">
      <alignment vertical="center" wrapTex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07" xfId="1" applyFill="1" applyBorder="1" applyAlignment="1" applyProtection="1">
      <alignment vertical="center" wrapText="1"/>
    </xf>
    <xf numFmtId="0" fontId="6" fillId="0" borderId="108" xfId="2" applyBorder="1">
      <alignment vertical="center"/>
    </xf>
    <xf numFmtId="0" fontId="105"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2" borderId="198" xfId="2" applyNumberFormat="1" applyFont="1" applyFill="1" applyBorder="1" applyAlignment="1">
      <alignment horizontal="center" vertical="center" shrinkToFit="1"/>
    </xf>
    <xf numFmtId="180" fontId="50" fillId="11" borderId="208" xfId="17" applyNumberFormat="1" applyFont="1" applyFill="1" applyBorder="1" applyAlignment="1">
      <alignment horizontal="center" vertical="center"/>
    </xf>
    <xf numFmtId="0" fontId="94" fillId="19" borderId="0" xfId="0" applyFont="1" applyFill="1" applyAlignment="1">
      <alignment horizontal="center" vertical="center"/>
    </xf>
    <xf numFmtId="0" fontId="150" fillId="21" borderId="153" xfId="2" applyFont="1" applyFill="1" applyBorder="1" applyAlignment="1">
      <alignment horizontal="center" vertical="center" wrapText="1"/>
    </xf>
    <xf numFmtId="0" fontId="25" fillId="19" borderId="0" xfId="2" applyFont="1" applyFill="1">
      <alignment vertical="center"/>
    </xf>
    <xf numFmtId="0" fontId="152" fillId="0" borderId="0" xfId="0" applyFont="1" applyAlignment="1">
      <alignment vertical="top" wrapText="1"/>
    </xf>
    <xf numFmtId="0" fontId="137" fillId="0" borderId="206" xfId="1" applyFont="1" applyBorder="1" applyAlignment="1" applyProtection="1">
      <alignment vertical="top" wrapText="1"/>
    </xf>
    <xf numFmtId="0" fontId="8" fillId="0" borderId="0" xfId="1" applyFill="1" applyBorder="1" applyAlignment="1" applyProtection="1">
      <alignment vertical="center" wrapText="1"/>
    </xf>
    <xf numFmtId="0" fontId="95" fillId="19" borderId="0" xfId="0" applyFont="1" applyFill="1" applyAlignment="1">
      <alignment vertical="center" wrapText="1"/>
    </xf>
    <xf numFmtId="0" fontId="72" fillId="5" borderId="209" xfId="2" applyFont="1" applyFill="1" applyBorder="1" applyAlignment="1">
      <alignment horizontal="left" vertical="center"/>
    </xf>
    <xf numFmtId="0" fontId="8" fillId="0" borderId="204" xfId="1" applyBorder="1" applyAlignment="1" applyProtection="1">
      <alignment vertical="center" wrapText="1"/>
    </xf>
    <xf numFmtId="0" fontId="140" fillId="0" borderId="203"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3"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4" xfId="1" applyNumberFormat="1" applyFont="1" applyFill="1" applyBorder="1" applyAlignment="1" applyProtection="1">
      <alignment vertical="center" wrapText="1"/>
    </xf>
    <xf numFmtId="183" fontId="105" fillId="5" borderId="0" xfId="0" applyNumberFormat="1" applyFont="1" applyFill="1" applyAlignment="1">
      <alignment horizontal="left" vertical="center"/>
    </xf>
    <xf numFmtId="0" fontId="8" fillId="0" borderId="215" xfId="1" applyBorder="1" applyAlignment="1" applyProtection="1">
      <alignment horizontal="left" vertical="center"/>
    </xf>
    <xf numFmtId="14" fontId="93" fillId="19" borderId="135" xfId="17" applyNumberFormat="1" applyFont="1" applyFill="1" applyBorder="1" applyAlignment="1">
      <alignment horizontal="center" vertical="center" wrapText="1"/>
    </xf>
    <xf numFmtId="14" fontId="126" fillId="19" borderId="135" xfId="0" applyNumberFormat="1" applyFont="1" applyFill="1" applyBorder="1" applyAlignment="1">
      <alignment horizontal="center" vertical="center"/>
    </xf>
    <xf numFmtId="0" fontId="139" fillId="0" borderId="121" xfId="1" applyFont="1" applyFill="1" applyBorder="1" applyAlignment="1" applyProtection="1">
      <alignment horizontal="left" vertical="top" wrapText="1"/>
    </xf>
    <xf numFmtId="0" fontId="137"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216" xfId="2" applyNumberFormat="1" applyFont="1" applyFill="1" applyBorder="1" applyAlignment="1">
      <alignment horizontal="center" vertical="center"/>
    </xf>
    <xf numFmtId="14" fontId="91" fillId="21" borderId="217" xfId="2" applyNumberFormat="1" applyFont="1" applyFill="1" applyBorder="1" applyAlignment="1">
      <alignment horizontal="center" vertical="center"/>
    </xf>
    <xf numFmtId="0" fontId="92" fillId="21" borderId="218" xfId="2" applyFont="1" applyFill="1" applyBorder="1" applyAlignment="1">
      <alignment horizontal="center" vertical="center"/>
    </xf>
    <xf numFmtId="14" fontId="91" fillId="21" borderId="218" xfId="2" applyNumberFormat="1" applyFont="1" applyFill="1" applyBorder="1" applyAlignment="1">
      <alignment horizontal="center" vertical="center"/>
    </xf>
    <xf numFmtId="0" fontId="8" fillId="0" borderId="219" xfId="1" applyFill="1" applyBorder="1" applyAlignment="1" applyProtection="1">
      <alignment vertical="center" wrapText="1"/>
    </xf>
    <xf numFmtId="0" fontId="8" fillId="0" borderId="221" xfId="1" applyBorder="1" applyAlignment="1" applyProtection="1">
      <alignment vertical="top" wrapText="1"/>
    </xf>
    <xf numFmtId="0" fontId="32" fillId="23" borderId="220" xfId="2" applyFont="1" applyFill="1" applyBorder="1" applyAlignment="1">
      <alignment horizontal="center" vertical="center" wrapText="1"/>
    </xf>
    <xf numFmtId="0" fontId="153" fillId="21" borderId="217" xfId="2" applyFont="1" applyFill="1" applyBorder="1" applyAlignment="1">
      <alignment horizontal="center" vertical="center"/>
    </xf>
    <xf numFmtId="0" fontId="153" fillId="21" borderId="216" xfId="2" applyFont="1" applyFill="1" applyBorder="1" applyAlignment="1">
      <alignment horizontal="center" vertical="center"/>
    </xf>
    <xf numFmtId="0" fontId="32" fillId="21" borderId="153" xfId="2" applyFont="1" applyFill="1" applyBorder="1" applyAlignment="1">
      <alignment horizontal="center" vertical="center" wrapText="1"/>
    </xf>
    <xf numFmtId="0" fontId="116" fillId="19" borderId="222" xfId="0" applyFont="1" applyFill="1" applyBorder="1" applyAlignment="1">
      <alignment horizontal="left" vertical="center"/>
    </xf>
    <xf numFmtId="0" fontId="116" fillId="19" borderId="223" xfId="0" applyFont="1" applyFill="1" applyBorder="1" applyAlignment="1">
      <alignment horizontal="left" vertical="center"/>
    </xf>
    <xf numFmtId="14" fontId="116" fillId="19" borderId="223" xfId="0" applyNumberFormat="1" applyFont="1" applyFill="1" applyBorder="1" applyAlignment="1">
      <alignment horizontal="center" vertical="center"/>
    </xf>
    <xf numFmtId="14" fontId="116" fillId="19" borderId="224" xfId="0" applyNumberFormat="1" applyFont="1" applyFill="1" applyBorder="1" applyAlignment="1">
      <alignment horizontal="center" vertical="center"/>
    </xf>
    <xf numFmtId="0" fontId="23" fillId="34" borderId="8" xfId="2" applyFont="1" applyFill="1" applyBorder="1" applyAlignment="1">
      <alignment horizontal="left" vertical="center"/>
    </xf>
    <xf numFmtId="177" fontId="10" fillId="34" borderId="10" xfId="2" applyNumberFormat="1" applyFont="1" applyFill="1" applyBorder="1" applyAlignment="1">
      <alignment horizontal="center" vertical="center" wrapText="1"/>
    </xf>
    <xf numFmtId="0" fontId="23" fillId="34" borderId="198" xfId="2" applyFont="1" applyFill="1" applyBorder="1" applyAlignment="1">
      <alignment horizontal="center" vertical="center" wrapText="1"/>
    </xf>
    <xf numFmtId="177" fontId="23" fillId="34" borderId="198" xfId="2" applyNumberFormat="1" applyFont="1" applyFill="1" applyBorder="1" applyAlignment="1">
      <alignment horizontal="center" vertical="center" shrinkToFit="1"/>
    </xf>
    <xf numFmtId="0" fontId="137"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138" fillId="0" borderId="191" xfId="1" applyFont="1" applyFill="1" applyBorder="1" applyAlignment="1" applyProtection="1">
      <alignment vertical="top" wrapText="1"/>
    </xf>
    <xf numFmtId="0" fontId="137" fillId="0" borderId="184" xfId="2" applyFont="1" applyBorder="1" applyAlignment="1">
      <alignment horizontal="left" vertical="top" wrapText="1"/>
    </xf>
    <xf numFmtId="0" fontId="157" fillId="3" borderId="9" xfId="2" applyFont="1" applyFill="1" applyBorder="1" applyAlignment="1">
      <alignment horizontal="center"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58" fillId="21" borderId="159" xfId="1" applyFont="1" applyFill="1" applyBorder="1" applyAlignment="1" applyProtection="1">
      <alignment horizontal="center" vertical="center" wrapText="1"/>
    </xf>
    <xf numFmtId="0" fontId="159" fillId="35" borderId="0" xfId="0" applyFont="1" applyFill="1" applyAlignment="1">
      <alignment horizontal="center" vertical="center" wrapText="1"/>
    </xf>
    <xf numFmtId="0" fontId="137" fillId="0" borderId="0" xfId="0" applyFont="1" applyAlignment="1">
      <alignment vertical="top" wrapText="1"/>
    </xf>
    <xf numFmtId="0" fontId="85" fillId="36" borderId="122" xfId="0" applyFont="1" applyFill="1" applyBorder="1" applyAlignment="1">
      <alignment horizontal="center" vertical="center" wrapText="1"/>
    </xf>
    <xf numFmtId="14" fontId="87" fillId="21" borderId="190" xfId="1" applyNumberFormat="1" applyFont="1" applyFill="1" applyBorder="1" applyAlignment="1" applyProtection="1">
      <alignment horizontal="center" vertical="center" wrapText="1"/>
    </xf>
    <xf numFmtId="0" fontId="150" fillId="21" borderId="148" xfId="1" applyFont="1" applyFill="1" applyBorder="1" applyAlignment="1" applyProtection="1">
      <alignment horizontal="center" vertical="center" wrapText="1"/>
    </xf>
    <xf numFmtId="0" fontId="0" fillId="37" borderId="0" xfId="0" applyFill="1">
      <alignment vertical="center"/>
    </xf>
    <xf numFmtId="0" fontId="125" fillId="37" borderId="0" xfId="0" applyFont="1" applyFill="1">
      <alignment vertical="center"/>
    </xf>
    <xf numFmtId="0" fontId="145" fillId="37" borderId="0" xfId="0" applyFont="1" applyFill="1">
      <alignment vertical="center"/>
    </xf>
    <xf numFmtId="0" fontId="146" fillId="37" borderId="0" xfId="0" applyFont="1" applyFill="1">
      <alignment vertical="center"/>
    </xf>
    <xf numFmtId="0" fontId="144" fillId="37" borderId="0" xfId="0" applyFont="1" applyFill="1">
      <alignment vertical="center"/>
    </xf>
    <xf numFmtId="0" fontId="114" fillId="37" borderId="0" xfId="0" applyFont="1" applyFill="1">
      <alignment vertical="center"/>
    </xf>
    <xf numFmtId="0" fontId="142" fillId="37" borderId="0" xfId="0" applyFont="1" applyFill="1">
      <alignment vertical="center"/>
    </xf>
    <xf numFmtId="0" fontId="149" fillId="37" borderId="0" xfId="0" applyFont="1" applyFill="1">
      <alignment vertical="center"/>
    </xf>
    <xf numFmtId="0" fontId="133" fillId="37" borderId="0" xfId="0" applyFont="1" applyFill="1" applyAlignment="1">
      <alignment vertical="center" wrapText="1"/>
    </xf>
    <xf numFmtId="0" fontId="147" fillId="37" borderId="0" xfId="0" applyFont="1" applyFill="1">
      <alignment vertical="center"/>
    </xf>
    <xf numFmtId="0" fontId="148" fillId="37" borderId="0" xfId="0" applyFont="1" applyFill="1">
      <alignment vertical="center"/>
    </xf>
    <xf numFmtId="0" fontId="120" fillId="37" borderId="0" xfId="1" applyFont="1" applyFill="1" applyAlignment="1" applyProtection="1">
      <alignment vertical="center"/>
    </xf>
    <xf numFmtId="0" fontId="119" fillId="37" borderId="0" xfId="0" applyFont="1" applyFill="1">
      <alignment vertical="center"/>
    </xf>
    <xf numFmtId="0" fontId="116" fillId="19" borderId="227" xfId="0" applyFont="1" applyFill="1" applyBorder="1" applyAlignment="1">
      <alignment horizontal="left" vertical="center"/>
    </xf>
    <xf numFmtId="0" fontId="116" fillId="19" borderId="228" xfId="0" applyFont="1" applyFill="1" applyBorder="1" applyAlignment="1">
      <alignment horizontal="left" vertical="center"/>
    </xf>
    <xf numFmtId="14" fontId="116" fillId="19" borderId="228" xfId="0" applyNumberFormat="1" applyFont="1" applyFill="1" applyBorder="1" applyAlignment="1">
      <alignment horizontal="center" vertical="center"/>
    </xf>
    <xf numFmtId="14" fontId="116" fillId="19" borderId="229" xfId="0" applyNumberFormat="1" applyFont="1" applyFill="1" applyBorder="1" applyAlignment="1">
      <alignment horizontal="center" vertical="center"/>
    </xf>
    <xf numFmtId="0" fontId="160" fillId="0" borderId="230" xfId="2" applyFont="1" applyBorder="1" applyAlignment="1">
      <alignment horizontal="left" vertical="top" wrapText="1"/>
    </xf>
    <xf numFmtId="180" fontId="50" fillId="11" borderId="231" xfId="17" applyNumberFormat="1" applyFont="1" applyFill="1" applyBorder="1" applyAlignment="1">
      <alignment horizontal="center" vertical="center"/>
    </xf>
    <xf numFmtId="0" fontId="13" fillId="0" borderId="233" xfId="2" applyFont="1" applyBorder="1" applyAlignment="1">
      <alignment horizontal="center" vertical="center" wrapText="1"/>
    </xf>
    <xf numFmtId="177" fontId="90" fillId="34" borderId="8" xfId="2" applyNumberFormat="1" applyFont="1" applyFill="1" applyBorder="1" applyAlignment="1">
      <alignment horizontal="center" vertical="center" shrinkToFit="1"/>
    </xf>
    <xf numFmtId="177" fontId="161" fillId="34" borderId="8" xfId="2" applyNumberFormat="1" applyFont="1" applyFill="1" applyBorder="1" applyAlignment="1">
      <alignment horizontal="center" vertical="center" wrapText="1"/>
    </xf>
    <xf numFmtId="0" fontId="90" fillId="34" borderId="10" xfId="2" applyFont="1" applyFill="1" applyBorder="1" applyAlignment="1">
      <alignment horizontal="center" vertical="center"/>
    </xf>
    <xf numFmtId="177" fontId="90" fillId="34" borderId="10" xfId="2" applyNumberFormat="1" applyFont="1" applyFill="1" applyBorder="1" applyAlignment="1">
      <alignment horizontal="center" vertical="center" shrinkToFit="1"/>
    </xf>
    <xf numFmtId="0" fontId="151" fillId="30" borderId="0" xfId="0" applyFont="1" applyFill="1" applyAlignment="1">
      <alignment horizontal="center" vertical="center" wrapText="1"/>
    </xf>
    <xf numFmtId="0" fontId="153" fillId="21" borderId="217" xfId="2" applyFont="1" applyFill="1" applyBorder="1" applyAlignment="1">
      <alignment horizontal="center" vertical="center" shrinkToFit="1"/>
    </xf>
    <xf numFmtId="14" fontId="23" fillId="19" borderId="135" xfId="17" applyNumberFormat="1" applyFont="1" applyFill="1" applyBorder="1" applyAlignment="1">
      <alignment horizontal="center" vertical="center"/>
    </xf>
    <xf numFmtId="0" fontId="0" fillId="38" borderId="105" xfId="0" applyFill="1" applyBorder="1">
      <alignment vertical="center"/>
    </xf>
    <xf numFmtId="0" fontId="0" fillId="38" borderId="236" xfId="0" applyFill="1" applyBorder="1">
      <alignment vertical="center"/>
    </xf>
    <xf numFmtId="0" fontId="71" fillId="29" borderId="239" xfId="0" applyFont="1" applyFill="1" applyBorder="1" applyAlignment="1">
      <alignment horizontal="center" vertical="center"/>
    </xf>
    <xf numFmtId="0" fontId="6" fillId="19" borderId="240" xfId="2" applyFill="1" applyBorder="1" applyAlignment="1">
      <alignment horizontal="center" vertical="center" wrapText="1"/>
    </xf>
    <xf numFmtId="0" fontId="6" fillId="19" borderId="241" xfId="2" applyFill="1" applyBorder="1" applyAlignment="1">
      <alignment horizontal="center" vertical="center"/>
    </xf>
    <xf numFmtId="0" fontId="6" fillId="19" borderId="241" xfId="2" applyFill="1" applyBorder="1" applyAlignment="1">
      <alignment horizontal="center" vertical="center" wrapText="1"/>
    </xf>
    <xf numFmtId="0" fontId="6" fillId="19" borderId="242" xfId="2" applyFill="1" applyBorder="1" applyAlignment="1">
      <alignment horizontal="center" vertical="center"/>
    </xf>
    <xf numFmtId="0" fontId="0" fillId="23" borderId="237" xfId="0" applyFill="1" applyBorder="1" applyAlignment="1">
      <alignment horizontal="left" vertical="center"/>
    </xf>
    <xf numFmtId="0" fontId="0" fillId="23" borderId="238" xfId="0" applyFill="1" applyBorder="1" applyAlignment="1">
      <alignment horizontal="left" vertical="center"/>
    </xf>
    <xf numFmtId="0" fontId="71" fillId="29" borderId="238" xfId="0" applyFont="1" applyFill="1" applyBorder="1" applyAlignment="1">
      <alignment horizontal="left" vertical="center"/>
    </xf>
    <xf numFmtId="14" fontId="87" fillId="21" borderId="1" xfId="1" applyNumberFormat="1" applyFont="1" applyFill="1" applyBorder="1" applyAlignment="1" applyProtection="1">
      <alignment horizontal="center" vertical="center" shrinkToFit="1"/>
    </xf>
    <xf numFmtId="0" fontId="151" fillId="0" borderId="0" xfId="0" applyFont="1" applyAlignment="1">
      <alignment vertical="center" wrapText="1"/>
    </xf>
    <xf numFmtId="0" fontId="85" fillId="0" borderId="245" xfId="0" applyFont="1" applyBorder="1" applyAlignment="1">
      <alignment horizontal="center" vertical="center" wrapText="1"/>
    </xf>
    <xf numFmtId="0" fontId="85" fillId="0" borderId="246" xfId="0" applyFont="1" applyBorder="1" applyAlignment="1">
      <alignment horizontal="center" vertical="center" wrapText="1"/>
    </xf>
    <xf numFmtId="0" fontId="85" fillId="0" borderId="247" xfId="0" applyFont="1" applyBorder="1" applyAlignment="1">
      <alignment horizontal="center" vertical="center" wrapText="1"/>
    </xf>
    <xf numFmtId="0" fontId="116" fillId="19" borderId="248" xfId="0" applyFont="1" applyFill="1" applyBorder="1" applyAlignment="1">
      <alignment horizontal="left" vertical="center"/>
    </xf>
    <xf numFmtId="0" fontId="116" fillId="19" borderId="249" xfId="0" applyFont="1" applyFill="1" applyBorder="1" applyAlignment="1">
      <alignment horizontal="left" vertical="center"/>
    </xf>
    <xf numFmtId="14" fontId="116" fillId="19" borderId="249" xfId="0" applyNumberFormat="1" applyFont="1" applyFill="1" applyBorder="1" applyAlignment="1">
      <alignment horizontal="center" vertical="center"/>
    </xf>
    <xf numFmtId="14" fontId="116" fillId="19" borderId="250" xfId="0" applyNumberFormat="1" applyFont="1" applyFill="1" applyBorder="1" applyAlignment="1">
      <alignment horizontal="center" vertical="center"/>
    </xf>
    <xf numFmtId="0" fontId="160" fillId="0" borderId="251" xfId="1" applyFont="1" applyFill="1" applyBorder="1" applyAlignment="1" applyProtection="1">
      <alignment vertical="top" wrapText="1"/>
    </xf>
    <xf numFmtId="0" fontId="164" fillId="21" borderId="153" xfId="2" applyFont="1" applyFill="1" applyBorder="1" applyAlignment="1">
      <alignment horizontal="center" vertical="center" wrapText="1"/>
    </xf>
    <xf numFmtId="184" fontId="0" fillId="39" borderId="252" xfId="0" applyNumberFormat="1" applyFill="1" applyBorder="1">
      <alignment vertical="center"/>
    </xf>
    <xf numFmtId="0" fontId="137" fillId="0" borderId="30" xfId="1" applyFont="1" applyBorder="1" applyAlignment="1" applyProtection="1">
      <alignment horizontal="left" vertical="top" wrapText="1"/>
    </xf>
    <xf numFmtId="0" fontId="153" fillId="21" borderId="217" xfId="2" applyFont="1" applyFill="1" applyBorder="1" applyAlignment="1">
      <alignment horizontal="center" vertical="center" wrapText="1"/>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0" fontId="32" fillId="31" borderId="105" xfId="1" applyFont="1" applyFill="1" applyBorder="1" applyAlignment="1" applyProtection="1">
      <alignment horizontal="center" vertical="center" wrapText="1" shrinkToFit="1"/>
    </xf>
    <xf numFmtId="0" fontId="6" fillId="19" borderId="253" xfId="2" applyFill="1" applyBorder="1" applyAlignment="1">
      <alignment horizontal="center" vertical="center" wrapText="1"/>
    </xf>
    <xf numFmtId="0" fontId="6" fillId="19" borderId="254" xfId="2" applyFill="1" applyBorder="1" applyAlignment="1">
      <alignment horizontal="center" vertical="center"/>
    </xf>
    <xf numFmtId="0" fontId="6" fillId="19" borderId="254" xfId="2" applyFill="1" applyBorder="1" applyAlignment="1">
      <alignment horizontal="center" vertical="center" wrapText="1"/>
    </xf>
    <xf numFmtId="0" fontId="6" fillId="19" borderId="255" xfId="2" applyFill="1" applyBorder="1" applyAlignment="1">
      <alignment horizontal="center" vertical="center"/>
    </xf>
    <xf numFmtId="0" fontId="6" fillId="19" borderId="256" xfId="2" applyFill="1" applyBorder="1" applyAlignment="1">
      <alignment horizontal="center" vertical="center" wrapText="1"/>
    </xf>
    <xf numFmtId="0" fontId="6" fillId="19" borderId="257" xfId="2" applyFill="1" applyBorder="1" applyAlignment="1">
      <alignment horizontal="center" vertical="center"/>
    </xf>
    <xf numFmtId="0" fontId="6" fillId="19" borderId="257" xfId="2" applyFill="1" applyBorder="1" applyAlignment="1">
      <alignment horizontal="center" vertical="center" wrapText="1"/>
    </xf>
    <xf numFmtId="0" fontId="6" fillId="19" borderId="258" xfId="2" applyFill="1" applyBorder="1" applyAlignment="1">
      <alignment horizontal="center" vertical="center"/>
    </xf>
    <xf numFmtId="0" fontId="0" fillId="37" borderId="0" xfId="0" applyFill="1" applyAlignment="1">
      <alignment horizontal="center" vertical="center"/>
    </xf>
    <xf numFmtId="0" fontId="165" fillId="37" borderId="0" xfId="0" applyFont="1" applyFill="1">
      <alignment vertical="center"/>
    </xf>
    <xf numFmtId="0" fontId="93" fillId="21" borderId="134" xfId="17" applyFont="1" applyFill="1" applyBorder="1" applyAlignment="1">
      <alignment horizontal="center" vertical="center" wrapText="1"/>
    </xf>
    <xf numFmtId="14" fontId="93" fillId="21" borderId="135" xfId="17" applyNumberFormat="1" applyFont="1" applyFill="1" applyBorder="1" applyAlignment="1">
      <alignment horizontal="center" vertical="center"/>
    </xf>
    <xf numFmtId="0" fontId="71" fillId="21" borderId="0" xfId="0" applyFont="1" applyFill="1" applyAlignment="1">
      <alignment horizontal="center" vertical="center"/>
    </xf>
    <xf numFmtId="56" fontId="93" fillId="21" borderId="134" xfId="17" applyNumberFormat="1" applyFont="1" applyFill="1" applyBorder="1" applyAlignment="1">
      <alignment horizontal="center" vertical="center" wrapText="1"/>
    </xf>
    <xf numFmtId="0" fontId="116" fillId="21" borderId="249" xfId="0" applyFont="1" applyFill="1" applyBorder="1" applyAlignment="1">
      <alignment horizontal="left" vertical="center"/>
    </xf>
    <xf numFmtId="0" fontId="116" fillId="21" borderId="228" xfId="0" applyFont="1" applyFill="1" applyBorder="1" applyAlignment="1">
      <alignment horizontal="left" vertical="center"/>
    </xf>
    <xf numFmtId="0" fontId="116" fillId="29" borderId="223" xfId="0" applyFont="1" applyFill="1" applyBorder="1" applyAlignment="1">
      <alignment horizontal="left" vertical="center"/>
    </xf>
    <xf numFmtId="0" fontId="116" fillId="29" borderId="228" xfId="0" applyFont="1" applyFill="1" applyBorder="1" applyAlignment="1">
      <alignment horizontal="left" vertical="center"/>
    </xf>
    <xf numFmtId="0" fontId="116" fillId="29" borderId="249" xfId="0" applyFont="1" applyFill="1" applyBorder="1" applyAlignment="1">
      <alignment horizontal="left" vertical="center"/>
    </xf>
    <xf numFmtId="0" fontId="116" fillId="28" borderId="249" xfId="0" applyFont="1" applyFill="1" applyBorder="1" applyAlignment="1">
      <alignment horizontal="left" vertical="center"/>
    </xf>
    <xf numFmtId="0" fontId="116" fillId="40" borderId="228" xfId="0" applyFont="1" applyFill="1" applyBorder="1" applyAlignment="1">
      <alignment horizontal="left" vertical="center"/>
    </xf>
    <xf numFmtId="0" fontId="116" fillId="40" borderId="223" xfId="0" applyFont="1" applyFill="1" applyBorder="1" applyAlignment="1">
      <alignment horizontal="left" vertical="center"/>
    </xf>
    <xf numFmtId="0" fontId="116" fillId="41" borderId="223" xfId="0" applyFont="1" applyFill="1" applyBorder="1" applyAlignment="1">
      <alignment horizontal="left" vertical="center"/>
    </xf>
    <xf numFmtId="0" fontId="116" fillId="41" borderId="249" xfId="0" applyFont="1" applyFill="1" applyBorder="1" applyAlignment="1">
      <alignment horizontal="left" vertical="center"/>
    </xf>
    <xf numFmtId="0" fontId="6" fillId="0" borderId="0" xfId="20">
      <alignment vertical="center"/>
    </xf>
    <xf numFmtId="0" fontId="6" fillId="0" borderId="0" xfId="4"/>
    <xf numFmtId="0" fontId="68" fillId="9" borderId="0" xfId="4" applyFont="1" applyFill="1" applyAlignment="1">
      <alignment vertical="top"/>
    </xf>
    <xf numFmtId="0" fontId="68" fillId="9" borderId="0" xfId="20" applyFont="1" applyFill="1" applyAlignment="1">
      <alignment vertical="top"/>
    </xf>
    <xf numFmtId="0" fontId="172" fillId="0" borderId="0" xfId="20" applyFont="1">
      <alignment vertical="center"/>
    </xf>
    <xf numFmtId="0" fontId="173" fillId="3" borderId="0" xfId="4" applyFont="1" applyFill="1" applyAlignment="1">
      <alignment vertical="top"/>
    </xf>
    <xf numFmtId="0" fontId="173" fillId="3" borderId="0" xfId="20" applyFont="1" applyFill="1" applyAlignment="1">
      <alignment horizontal="center" vertical="center"/>
    </xf>
    <xf numFmtId="0" fontId="173" fillId="3" borderId="0" xfId="20" applyFont="1" applyFill="1" applyAlignment="1">
      <alignment vertical="top"/>
    </xf>
    <xf numFmtId="0" fontId="7" fillId="3" borderId="0" xfId="20" applyFont="1" applyFill="1" applyAlignment="1">
      <alignment vertical="top"/>
    </xf>
    <xf numFmtId="0" fontId="34" fillId="3" borderId="0" xfId="20" applyFont="1" applyFill="1" applyAlignment="1">
      <alignment vertical="top"/>
    </xf>
    <xf numFmtId="0" fontId="179" fillId="3" borderId="0" xfId="20" applyFont="1" applyFill="1" applyAlignment="1">
      <alignment vertical="top"/>
    </xf>
    <xf numFmtId="0" fontId="6" fillId="3" borderId="0" xfId="20" applyFill="1" applyAlignment="1">
      <alignment horizontal="left" vertical="center"/>
    </xf>
    <xf numFmtId="0" fontId="34" fillId="5" borderId="0" xfId="4" applyFont="1" applyFill="1"/>
    <xf numFmtId="0" fontId="180" fillId="5" borderId="0" xfId="4" applyFont="1" applyFill="1"/>
    <xf numFmtId="0" fontId="17" fillId="5" borderId="0" xfId="4" applyFont="1" applyFill="1"/>
    <xf numFmtId="0" fontId="17" fillId="44" borderId="0" xfId="4" applyFont="1" applyFill="1"/>
    <xf numFmtId="0" fontId="17" fillId="44" borderId="0" xfId="4" applyFont="1" applyFill="1" applyAlignment="1">
      <alignment horizontal="left" vertical="top"/>
    </xf>
    <xf numFmtId="0" fontId="181" fillId="44" borderId="0" xfId="4" applyFont="1" applyFill="1" applyAlignment="1">
      <alignment horizontal="left" vertical="top"/>
    </xf>
    <xf numFmtId="0" fontId="182" fillId="44" borderId="0" xfId="3" applyFont="1" applyFill="1" applyAlignment="1">
      <alignment horizontal="left" vertical="top"/>
    </xf>
    <xf numFmtId="0" fontId="6" fillId="0" borderId="0" xfId="4" applyAlignment="1">
      <alignment horizontal="center" vertical="center"/>
    </xf>
    <xf numFmtId="0" fontId="6" fillId="44" borderId="0" xfId="4" applyFill="1"/>
    <xf numFmtId="0" fontId="6" fillId="44" borderId="0" xfId="4" applyFill="1" applyAlignment="1">
      <alignment horizontal="left" vertical="top"/>
    </xf>
    <xf numFmtId="0" fontId="70" fillId="0" borderId="0" xfId="3" applyAlignment="1">
      <alignment vertical="top"/>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5" fillId="5" borderId="0" xfId="0" applyFont="1" applyFill="1" applyAlignment="1">
      <alignment horizontal="left" vertical="center" wrapText="1"/>
    </xf>
    <xf numFmtId="0" fontId="105" fillId="5" borderId="70" xfId="0" applyFont="1" applyFill="1" applyBorder="1" applyAlignment="1">
      <alignment horizontal="left" vertical="center" wrapText="1"/>
    </xf>
    <xf numFmtId="0" fontId="105" fillId="5" borderId="0" xfId="0" applyFont="1" applyFill="1" applyAlignment="1">
      <alignment horizontal="left" vertical="center"/>
    </xf>
    <xf numFmtId="0" fontId="105" fillId="5" borderId="0" xfId="0" applyFont="1" applyFill="1" applyAlignment="1">
      <alignment horizontal="left" vertical="top" wrapText="1"/>
    </xf>
    <xf numFmtId="0" fontId="8" fillId="0" borderId="0" xfId="1" applyAlignment="1" applyProtection="1">
      <alignment horizontal="center" vertical="center" wrapText="1"/>
    </xf>
    <xf numFmtId="0" fontId="108" fillId="37" borderId="0" xfId="0" applyFont="1" applyFill="1" applyAlignment="1">
      <alignment horizontal="left" vertical="top" wrapText="1"/>
    </xf>
    <xf numFmtId="0" fontId="99" fillId="37" borderId="0" xfId="1" applyFont="1" applyFill="1" applyAlignment="1" applyProtection="1">
      <alignment horizontal="center" vertical="center"/>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34" xfId="17" applyFont="1" applyFill="1" applyBorder="1" applyAlignment="1">
      <alignment horizontal="center" vertical="center" wrapText="1"/>
    </xf>
    <xf numFmtId="0" fontId="10" fillId="6" borderId="232" xfId="17" applyFont="1" applyFill="1" applyBorder="1" applyAlignment="1">
      <alignment horizontal="center" vertical="center" wrapText="1"/>
    </xf>
    <xf numFmtId="0" fontId="10" fillId="6" borderId="235" xfId="17" applyFont="1" applyFill="1" applyBorder="1" applyAlignment="1">
      <alignment horizontal="center"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1" fillId="19" borderId="163" xfId="17" applyFont="1" applyFill="1" applyBorder="1" applyAlignment="1">
      <alignment horizontal="left" vertical="top" wrapText="1"/>
    </xf>
    <xf numFmtId="0" fontId="111" fillId="19" borderId="164" xfId="17" applyFont="1" applyFill="1" applyBorder="1" applyAlignment="1">
      <alignment horizontal="left" vertical="top" wrapText="1"/>
    </xf>
    <xf numFmtId="0" fontId="111" fillId="19" borderId="165"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21" borderId="163" xfId="17" applyFont="1" applyFill="1" applyBorder="1" applyAlignment="1">
      <alignment horizontal="left" vertical="top" wrapText="1"/>
    </xf>
    <xf numFmtId="0" fontId="37" fillId="21" borderId="164" xfId="17" applyFont="1" applyFill="1" applyBorder="1" applyAlignment="1">
      <alignment horizontal="left" vertical="top" wrapText="1"/>
    </xf>
    <xf numFmtId="0" fontId="37" fillId="21" borderId="165" xfId="17" applyFont="1" applyFill="1" applyBorder="1" applyAlignment="1">
      <alignment horizontal="left" vertical="top" wrapText="1"/>
    </xf>
    <xf numFmtId="0" fontId="37" fillId="19" borderId="200"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3" fillId="19" borderId="163" xfId="17" applyFont="1" applyFill="1" applyBorder="1" applyAlignment="1">
      <alignment horizontal="left" vertical="top" wrapText="1"/>
    </xf>
    <xf numFmtId="0" fontId="93" fillId="19" borderId="164" xfId="17" applyFont="1" applyFill="1" applyBorder="1" applyAlignment="1">
      <alignment horizontal="left" vertical="top" wrapText="1"/>
    </xf>
    <xf numFmtId="0" fontId="93" fillId="19" borderId="165" xfId="17"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2"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0" fontId="51" fillId="44" borderId="0" xfId="4" applyFont="1" applyFill="1" applyAlignment="1">
      <alignment horizontal="left" vertical="top" wrapText="1"/>
    </xf>
    <xf numFmtId="0" fontId="168" fillId="42" borderId="0" xfId="20" applyFont="1" applyFill="1" applyAlignment="1">
      <alignment horizontal="center" vertical="center"/>
    </xf>
    <xf numFmtId="0" fontId="6" fillId="0" borderId="0" xfId="20">
      <alignment vertical="center"/>
    </xf>
    <xf numFmtId="0" fontId="21" fillId="21" borderId="0" xfId="20" applyFont="1" applyFill="1" applyAlignment="1">
      <alignment horizontal="center" vertical="center" wrapText="1"/>
    </xf>
    <xf numFmtId="0" fontId="169" fillId="0" borderId="0" xfId="20" applyFont="1" applyAlignment="1">
      <alignment horizontal="center" vertical="center"/>
    </xf>
    <xf numFmtId="0" fontId="6" fillId="0" borderId="0" xfId="20" applyAlignment="1">
      <alignment horizontal="center" vertical="center"/>
    </xf>
    <xf numFmtId="0" fontId="170" fillId="9" borderId="0" xfId="20" applyFont="1" applyFill="1" applyAlignment="1">
      <alignment horizontal="center" vertical="center"/>
    </xf>
    <xf numFmtId="0" fontId="21" fillId="9" borderId="0" xfId="20" applyFont="1" applyFill="1" applyAlignment="1">
      <alignment horizontal="center" vertical="center"/>
    </xf>
    <xf numFmtId="0" fontId="171" fillId="9" borderId="0" xfId="20" applyFont="1" applyFill="1" applyAlignment="1">
      <alignment horizontal="center" vertical="center" wrapText="1"/>
    </xf>
    <xf numFmtId="0" fontId="171" fillId="9" borderId="0" xfId="20" applyFont="1" applyFill="1" applyAlignment="1">
      <alignment horizontal="center" vertical="center"/>
    </xf>
    <xf numFmtId="0" fontId="174" fillId="3" borderId="0" xfId="20" applyFont="1" applyFill="1" applyAlignment="1">
      <alignment vertical="top" wrapText="1"/>
    </xf>
    <xf numFmtId="0" fontId="175" fillId="3" borderId="0" xfId="20" applyFont="1" applyFill="1" applyAlignment="1">
      <alignment vertical="top" wrapText="1"/>
    </xf>
    <xf numFmtId="0" fontId="6" fillId="3" borderId="0" xfId="20" applyFill="1" applyAlignment="1">
      <alignment vertical="top" wrapText="1"/>
    </xf>
    <xf numFmtId="0" fontId="35" fillId="23" borderId="0" xfId="20" applyFont="1" applyFill="1" applyAlignment="1">
      <alignment horizontal="left" vertical="top" wrapText="1"/>
    </xf>
    <xf numFmtId="0" fontId="51" fillId="43" borderId="0" xfId="20" applyFont="1" applyFill="1" applyAlignment="1">
      <alignment horizontal="left" vertical="top" wrapTex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14" fontId="87" fillId="21" borderId="188"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14" fontId="87" fillId="21" borderId="188" xfId="2" applyNumberFormat="1" applyFont="1" applyFill="1" applyBorder="1" applyAlignment="1">
      <alignment horizontal="center" vertical="center" shrinkToFi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14" fontId="87" fillId="21" borderId="138"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14" fontId="87" fillId="21" borderId="183" xfId="1" applyNumberFormat="1" applyFont="1" applyFill="1" applyBorder="1" applyAlignment="1" applyProtection="1">
      <alignment horizontal="center" vertical="center" wrapText="1"/>
    </xf>
    <xf numFmtId="56" fontId="87" fillId="21" borderId="40" xfId="2" applyNumberFormat="1" applyFont="1" applyFill="1" applyBorder="1" applyAlignment="1">
      <alignment horizontal="center" vertical="center" wrapText="1"/>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0" fontId="6" fillId="0" borderId="0" xfId="2" applyAlignment="1">
      <alignment horizontal="center" vertical="center" wrapText="1"/>
    </xf>
    <xf numFmtId="0" fontId="23" fillId="33" borderId="0" xfId="2" applyFont="1" applyFill="1" applyAlignment="1">
      <alignment horizontal="left" vertical="center" wrapText="1"/>
    </xf>
    <xf numFmtId="0" fontId="23" fillId="33"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14" fillId="5" borderId="210" xfId="2" applyFont="1" applyFill="1" applyBorder="1" applyAlignment="1">
      <alignment horizontal="center" vertical="center" wrapText="1"/>
    </xf>
    <xf numFmtId="0" fontId="14" fillId="5" borderId="211" xfId="2" applyFont="1" applyFill="1" applyBorder="1" applyAlignment="1">
      <alignment horizontal="center" vertical="center" wrapText="1"/>
    </xf>
    <xf numFmtId="0" fontId="14" fillId="5" borderId="212" xfId="2" applyFont="1" applyFill="1" applyBorder="1" applyAlignment="1">
      <alignment horizontal="center" vertical="center" wrapText="1"/>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0" fillId="23" borderId="243" xfId="0" applyFill="1" applyBorder="1" applyAlignment="1">
      <alignment horizontal="center" vertical="center"/>
    </xf>
    <xf numFmtId="0" fontId="0" fillId="23" borderId="107" xfId="0" applyFill="1" applyBorder="1" applyAlignment="1">
      <alignment horizontal="center" vertical="center"/>
    </xf>
    <xf numFmtId="0" fontId="71" fillId="29" borderId="107" xfId="0" applyFont="1" applyFill="1" applyBorder="1" applyAlignment="1">
      <alignment horizontal="center" vertical="center"/>
    </xf>
    <xf numFmtId="0" fontId="71" fillId="29" borderId="244" xfId="0" applyFont="1" applyFill="1" applyBorder="1" applyAlignment="1">
      <alignment horizontal="center" vertical="center"/>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18"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37"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18" fillId="29" borderId="97"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8" xfId="2" applyFont="1" applyFill="1" applyBorder="1" applyAlignment="1">
      <alignment horizontal="center" vertical="center" shrinkToFit="1"/>
    </xf>
    <xf numFmtId="0" fontId="139" fillId="29" borderId="225" xfId="1" applyFont="1" applyFill="1" applyBorder="1" applyAlignment="1" applyProtection="1">
      <alignment horizontal="left" vertical="top" wrapText="1"/>
    </xf>
    <xf numFmtId="0" fontId="139" fillId="29" borderId="107" xfId="1" applyFont="1" applyFill="1" applyBorder="1" applyAlignment="1" applyProtection="1">
      <alignment horizontal="left" vertical="top" wrapText="1"/>
    </xf>
    <xf numFmtId="0" fontId="139" fillId="29" borderId="226" xfId="1" applyFont="1" applyFill="1" applyBorder="1" applyAlignment="1" applyProtection="1">
      <alignment horizontal="left" vertical="top"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39"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63" fillId="29" borderId="55" xfId="2" applyFont="1" applyFill="1" applyBorder="1" applyAlignment="1">
      <alignment horizontal="left" vertical="top" wrapText="1" shrinkToFit="1"/>
    </xf>
    <xf numFmtId="0" fontId="163" fillId="29" borderId="56" xfId="2" applyFont="1" applyFill="1" applyBorder="1" applyAlignment="1">
      <alignment horizontal="left" vertical="top" wrapText="1" shrinkToFit="1"/>
    </xf>
    <xf numFmtId="0" fontId="163"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137"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0" fontId="88" fillId="29" borderId="97"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8" xfId="1" applyFont="1" applyFill="1" applyBorder="1" applyAlignment="1" applyProtection="1">
      <alignment horizontal="center" vertical="center" wrapText="1"/>
    </xf>
    <xf numFmtId="0" fontId="137" fillId="29" borderId="94" xfId="1" applyFont="1" applyFill="1" applyBorder="1" applyAlignment="1" applyProtection="1">
      <alignment horizontal="left" vertical="top" wrapText="1"/>
    </xf>
    <xf numFmtId="0" fontId="21" fillId="29" borderId="160" xfId="1" applyFont="1" applyFill="1" applyBorder="1" applyAlignment="1" applyProtection="1">
      <alignment horizontal="left" vertical="top" wrapText="1"/>
    </xf>
    <xf numFmtId="0" fontId="21" fillId="29" borderId="161"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85" fillId="0" borderId="259" xfId="0" applyFont="1" applyBorder="1" applyAlignment="1">
      <alignment horizontal="center" vertical="center" wrapTex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D4FDC3"/>
      <color rgb="FFFF99FF"/>
      <color rgb="FFFAFEC2"/>
      <color rgb="FF00CC00"/>
      <color rgb="FF3399FF"/>
      <color rgb="FFFFCC00"/>
      <color rgb="FFCC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'46　感染症統計'!$A$7</c:f>
              <c:strCache>
                <c:ptCount val="1"/>
                <c:pt idx="0">
                  <c:v>2023年</c:v>
                </c:pt>
              </c:strCache>
            </c:strRef>
          </c:tx>
          <c:spPr>
            <a:ln w="63500" cap="rnd">
              <a:solidFill>
                <a:srgbClr val="FF0000"/>
              </a:solidFill>
              <a:round/>
            </a:ln>
            <a:effectLst/>
          </c:spPr>
          <c:marker>
            <c:symbol val="none"/>
          </c:marker>
          <c:cat>
            <c:multiLvlStrRef>
              <c:f>'46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260 </c:v>
                  </c:pt>
                </c:lvl>
              </c:multiLvlStrCache>
            </c:multiLvlStrRef>
          </c:cat>
          <c:val>
            <c:numRef>
              <c:f>'46　感染症統計'!$B$7:$M$7</c:f>
              <c:numCache>
                <c:formatCode>#,##0_ </c:formatCode>
                <c:ptCount val="12"/>
                <c:pt idx="0" formatCode="General">
                  <c:v>82</c:v>
                </c:pt>
                <c:pt idx="1">
                  <c:v>62</c:v>
                </c:pt>
                <c:pt idx="2">
                  <c:v>99</c:v>
                </c:pt>
                <c:pt idx="3">
                  <c:v>112</c:v>
                </c:pt>
                <c:pt idx="4" formatCode="General">
                  <c:v>224</c:v>
                </c:pt>
                <c:pt idx="5" formatCode="General">
                  <c:v>524</c:v>
                </c:pt>
                <c:pt idx="6" formatCode="General">
                  <c:v>521</c:v>
                </c:pt>
                <c:pt idx="7">
                  <c:v>767</c:v>
                </c:pt>
                <c:pt idx="8">
                  <c:v>454</c:v>
                </c:pt>
                <c:pt idx="9">
                  <c:v>384</c:v>
                </c:pt>
                <c:pt idx="10">
                  <c:v>260</c:v>
                </c:pt>
              </c:numCache>
            </c:numRef>
          </c:val>
          <c:smooth val="0"/>
          <c:extLst>
            <c:ext xmlns:c16="http://schemas.microsoft.com/office/drawing/2014/chart" uri="{C3380CC4-5D6E-409C-BE32-E72D297353CC}">
              <c16:uniqueId val="{00000000-EF25-4824-8530-875CCEE0B185}"/>
            </c:ext>
          </c:extLst>
        </c:ser>
        <c:ser>
          <c:idx val="7"/>
          <c:order val="1"/>
          <c:tx>
            <c:strRef>
              <c:f>'46　感染症統計'!$A$8</c:f>
              <c:strCache>
                <c:ptCount val="1"/>
                <c:pt idx="0">
                  <c:v>2022年</c:v>
                </c:pt>
              </c:strCache>
            </c:strRef>
          </c:tx>
          <c:spPr>
            <a:ln w="25400" cap="rnd">
              <a:solidFill>
                <a:schemeClr val="accent6">
                  <a:lumMod val="75000"/>
                </a:schemeClr>
              </a:solidFill>
              <a:round/>
            </a:ln>
            <a:effectLst/>
          </c:spPr>
          <c:marker>
            <c:symbol val="none"/>
          </c:marker>
          <c:cat>
            <c:multiLvlStrRef>
              <c:f>'46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260 </c:v>
                  </c:pt>
                </c:lvl>
              </c:multiLvlStrCache>
            </c:multiLvlStrRef>
          </c:cat>
          <c:val>
            <c:numRef>
              <c:f>'46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'46　感染症統計'!$A$9</c:f>
              <c:strCache>
                <c:ptCount val="1"/>
                <c:pt idx="0">
                  <c:v>2021年</c:v>
                </c:pt>
              </c:strCache>
            </c:strRef>
          </c:tx>
          <c:spPr>
            <a:ln w="28575" cap="rnd">
              <a:solidFill>
                <a:schemeClr val="accent6"/>
              </a:solidFill>
              <a:round/>
            </a:ln>
            <a:effectLst/>
          </c:spPr>
          <c:marker>
            <c:symbol val="none"/>
          </c:marker>
          <c:cat>
            <c:multiLvlStrRef>
              <c:f>'46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260 </c:v>
                  </c:pt>
                </c:lvl>
              </c:multiLvlStrCache>
            </c:multiLvlStrRef>
          </c:cat>
          <c:val>
            <c:numRef>
              <c:f>'46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'46　感染症統計'!$A$10</c:f>
              <c:strCache>
                <c:ptCount val="1"/>
                <c:pt idx="0">
                  <c:v>2020年</c:v>
                </c:pt>
              </c:strCache>
            </c:strRef>
          </c:tx>
          <c:spPr>
            <a:ln w="12700" cap="rnd">
              <a:solidFill>
                <a:srgbClr val="FF0066"/>
              </a:solidFill>
              <a:round/>
            </a:ln>
            <a:effectLst/>
          </c:spPr>
          <c:marker>
            <c:symbol val="none"/>
          </c:marker>
          <c:cat>
            <c:multiLvlStrRef>
              <c:f>'46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260 </c:v>
                  </c:pt>
                </c:lvl>
              </c:multiLvlStrCache>
            </c:multiLvlStrRef>
          </c:cat>
          <c:val>
            <c:numRef>
              <c:f>'46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'46　感染症統計'!$A$11</c:f>
              <c:strCache>
                <c:ptCount val="1"/>
                <c:pt idx="0">
                  <c:v>2019年</c:v>
                </c:pt>
              </c:strCache>
            </c:strRef>
          </c:tx>
          <c:spPr>
            <a:ln w="19050" cap="rnd">
              <a:solidFill>
                <a:srgbClr val="0070C0"/>
              </a:solidFill>
              <a:round/>
            </a:ln>
            <a:effectLst/>
          </c:spPr>
          <c:marker>
            <c:symbol val="none"/>
          </c:marker>
          <c:cat>
            <c:multiLvlStrRef>
              <c:f>'46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260 </c:v>
                  </c:pt>
                </c:lvl>
              </c:multiLvlStrCache>
            </c:multiLvlStrRef>
          </c:cat>
          <c:val>
            <c:numRef>
              <c:f>'46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'46　感染症統計'!$A$12</c:f>
              <c:strCache>
                <c:ptCount val="1"/>
                <c:pt idx="0">
                  <c:v>2018年</c:v>
                </c:pt>
              </c:strCache>
            </c:strRef>
          </c:tx>
          <c:spPr>
            <a:ln w="12700" cap="rnd">
              <a:solidFill>
                <a:schemeClr val="accent4"/>
              </a:solidFill>
              <a:round/>
            </a:ln>
            <a:effectLst/>
          </c:spPr>
          <c:marker>
            <c:symbol val="none"/>
          </c:marker>
          <c:cat>
            <c:multiLvlStrRef>
              <c:f>'46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260 </c:v>
                  </c:pt>
                </c:lvl>
              </c:multiLvlStrCache>
            </c:multiLvlStrRef>
          </c:cat>
          <c:val>
            <c:numRef>
              <c:f>'46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'46　感染症統計'!$A$13</c:f>
              <c:strCache>
                <c:ptCount val="1"/>
                <c:pt idx="0">
                  <c:v>2017年</c:v>
                </c:pt>
              </c:strCache>
            </c:strRef>
          </c:tx>
          <c:spPr>
            <a:ln w="12700" cap="rnd">
              <a:solidFill>
                <a:schemeClr val="accent5"/>
              </a:solidFill>
              <a:round/>
            </a:ln>
            <a:effectLst/>
          </c:spPr>
          <c:marker>
            <c:symbol val="none"/>
          </c:marker>
          <c:cat>
            <c:multiLvlStrRef>
              <c:f>'46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260 </c:v>
                  </c:pt>
                </c:lvl>
              </c:multiLvlStrCache>
            </c:multiLvlStrRef>
          </c:cat>
          <c:val>
            <c:numRef>
              <c:f>'46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'46　感染症統計'!$A$14</c:f>
              <c:strCache>
                <c:ptCount val="1"/>
                <c:pt idx="0">
                  <c:v>2016年</c:v>
                </c:pt>
              </c:strCache>
            </c:strRef>
          </c:tx>
          <c:spPr>
            <a:ln w="12700" cap="rnd">
              <a:solidFill>
                <a:schemeClr val="tx2"/>
              </a:solidFill>
              <a:round/>
            </a:ln>
            <a:effectLst/>
          </c:spPr>
          <c:marker>
            <c:symbol val="none"/>
          </c:marker>
          <c:cat>
            <c:multiLvlStrRef>
              <c:f>'46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260 </c:v>
                  </c:pt>
                </c:lvl>
              </c:multiLvlStrCache>
            </c:multiLvlStrRef>
          </c:cat>
          <c:val>
            <c:numRef>
              <c:f>'46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'46　感染症統計'!$A$15</c:f>
              <c:strCache>
                <c:ptCount val="1"/>
                <c:pt idx="0">
                  <c:v>2015年</c:v>
                </c:pt>
              </c:strCache>
            </c:strRef>
          </c:tx>
          <c:spPr>
            <a:ln w="28575" cap="rnd">
              <a:solidFill>
                <a:schemeClr val="accent3">
                  <a:lumMod val="60000"/>
                </a:schemeClr>
              </a:solidFill>
              <a:round/>
            </a:ln>
            <a:effectLst/>
          </c:spPr>
          <c:marker>
            <c:symbol val="none"/>
          </c:marker>
          <c:cat>
            <c:multiLvlStrRef>
              <c:f>'46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260 </c:v>
                  </c:pt>
                </c:lvl>
              </c:multiLvlStrCache>
            </c:multiLvlStrRef>
          </c:cat>
          <c:val>
            <c:numRef>
              <c:f>'46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'46　感染症統計'!$P$7</c:f>
              <c:strCache>
                <c:ptCount val="1"/>
                <c:pt idx="0">
                  <c:v>2023年</c:v>
                </c:pt>
              </c:strCache>
            </c:strRef>
          </c:tx>
          <c:spPr>
            <a:ln w="63500" cap="rnd">
              <a:solidFill>
                <a:srgbClr val="FF0000"/>
              </a:solidFill>
              <a:round/>
            </a:ln>
            <a:effectLst/>
          </c:spPr>
          <c:marker>
            <c:symbol val="none"/>
          </c:marker>
          <c:val>
            <c:numRef>
              <c:f>'46　感染症統計'!$Q$7:$AB$7</c:f>
              <c:numCache>
                <c:formatCode>#,##0_ </c:formatCode>
                <c:ptCount val="12"/>
                <c:pt idx="0" formatCode="General">
                  <c:v>1</c:v>
                </c:pt>
                <c:pt idx="1">
                  <c:v>1</c:v>
                </c:pt>
                <c:pt idx="2">
                  <c:v>4</c:v>
                </c:pt>
                <c:pt idx="3">
                  <c:v>2</c:v>
                </c:pt>
                <c:pt idx="4">
                  <c:v>2</c:v>
                </c:pt>
                <c:pt idx="5">
                  <c:v>7</c:v>
                </c:pt>
                <c:pt idx="6">
                  <c:v>7</c:v>
                </c:pt>
                <c:pt idx="7">
                  <c:v>3</c:v>
                </c:pt>
                <c:pt idx="8">
                  <c:v>1</c:v>
                </c:pt>
                <c:pt idx="9">
                  <c:v>7</c:v>
                </c:pt>
                <c:pt idx="10">
                  <c:v>2</c:v>
                </c:pt>
              </c:numCache>
            </c:numRef>
          </c:val>
          <c:smooth val="0"/>
          <c:extLst>
            <c:ext xmlns:c16="http://schemas.microsoft.com/office/drawing/2014/chart" uri="{C3380CC4-5D6E-409C-BE32-E72D297353CC}">
              <c16:uniqueId val="{00000000-691A-4A61-BF12-3A5977548A2F}"/>
            </c:ext>
          </c:extLst>
        </c:ser>
        <c:ser>
          <c:idx val="7"/>
          <c:order val="1"/>
          <c:tx>
            <c:strRef>
              <c:f>'46　感染症統計'!$P$8</c:f>
              <c:strCache>
                <c:ptCount val="1"/>
                <c:pt idx="0">
                  <c:v>2022年</c:v>
                </c:pt>
              </c:strCache>
            </c:strRef>
          </c:tx>
          <c:spPr>
            <a:ln w="25400" cap="rnd">
              <a:solidFill>
                <a:schemeClr val="accent6">
                  <a:lumMod val="75000"/>
                </a:schemeClr>
              </a:solidFill>
              <a:round/>
            </a:ln>
            <a:effectLst/>
          </c:spPr>
          <c:marker>
            <c:symbol val="none"/>
          </c:marker>
          <c:val>
            <c:numRef>
              <c:f>'46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'46　感染症統計'!$P$9</c:f>
              <c:strCache>
                <c:ptCount val="1"/>
                <c:pt idx="0">
                  <c:v>2021年</c:v>
                </c:pt>
              </c:strCache>
            </c:strRef>
          </c:tx>
          <c:spPr>
            <a:ln w="28575" cap="rnd">
              <a:solidFill>
                <a:srgbClr val="FF0066"/>
              </a:solidFill>
              <a:round/>
            </a:ln>
            <a:effectLst/>
          </c:spPr>
          <c:marker>
            <c:symbol val="none"/>
          </c:marker>
          <c:val>
            <c:numRef>
              <c:f>'46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'46　感染症統計'!$P$10</c:f>
              <c:strCache>
                <c:ptCount val="1"/>
                <c:pt idx="0">
                  <c:v>2020年</c:v>
                </c:pt>
              </c:strCache>
            </c:strRef>
          </c:tx>
          <c:spPr>
            <a:ln w="28575" cap="rnd">
              <a:solidFill>
                <a:schemeClr val="accent2"/>
              </a:solidFill>
              <a:round/>
            </a:ln>
            <a:effectLst/>
          </c:spPr>
          <c:marker>
            <c:symbol val="none"/>
          </c:marker>
          <c:val>
            <c:numRef>
              <c:f>'46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'46　感染症統計'!$P$11</c:f>
              <c:strCache>
                <c:ptCount val="1"/>
                <c:pt idx="0">
                  <c:v>2019年</c:v>
                </c:pt>
              </c:strCache>
            </c:strRef>
          </c:tx>
          <c:spPr>
            <a:ln w="28575" cap="rnd">
              <a:solidFill>
                <a:schemeClr val="accent3">
                  <a:lumMod val="50000"/>
                </a:schemeClr>
              </a:solidFill>
              <a:round/>
            </a:ln>
            <a:effectLst/>
          </c:spPr>
          <c:marker>
            <c:symbol val="none"/>
          </c:marker>
          <c:val>
            <c:numRef>
              <c:f>'46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'46　感染症統計'!$P$12</c:f>
              <c:strCache>
                <c:ptCount val="1"/>
                <c:pt idx="0">
                  <c:v>2018年</c:v>
                </c:pt>
              </c:strCache>
            </c:strRef>
          </c:tx>
          <c:spPr>
            <a:ln w="28575" cap="rnd">
              <a:solidFill>
                <a:schemeClr val="accent4">
                  <a:lumMod val="75000"/>
                </a:schemeClr>
              </a:solidFill>
              <a:round/>
            </a:ln>
            <a:effectLst/>
          </c:spPr>
          <c:marker>
            <c:symbol val="none"/>
          </c:marker>
          <c:val>
            <c:numRef>
              <c:f>'46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'46　感染症統計'!$P$13</c:f>
              <c:strCache>
                <c:ptCount val="1"/>
                <c:pt idx="0">
                  <c:v>2017年</c:v>
                </c:pt>
              </c:strCache>
            </c:strRef>
          </c:tx>
          <c:spPr>
            <a:ln w="28575" cap="rnd">
              <a:solidFill>
                <a:schemeClr val="accent5"/>
              </a:solidFill>
              <a:round/>
            </a:ln>
            <a:effectLst/>
          </c:spPr>
          <c:marker>
            <c:symbol val="none"/>
          </c:marker>
          <c:val>
            <c:numRef>
              <c:f>'46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'46　感染症統計'!$P$14</c:f>
              <c:strCache>
                <c:ptCount val="1"/>
                <c:pt idx="0">
                  <c:v>2016年</c:v>
                </c:pt>
              </c:strCache>
            </c:strRef>
          </c:tx>
          <c:spPr>
            <a:ln w="28575" cap="rnd">
              <a:solidFill>
                <a:srgbClr val="3399FF"/>
              </a:solidFill>
              <a:round/>
            </a:ln>
            <a:effectLst/>
          </c:spPr>
          <c:marker>
            <c:symbol val="none"/>
          </c:marker>
          <c:val>
            <c:numRef>
              <c:f>'46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gif"/></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50165</xdr:colOff>
      <xdr:row>41</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209052</xdr:colOff>
      <xdr:row>0</xdr:row>
      <xdr:rowOff>281608</xdr:rowOff>
    </xdr:from>
    <xdr:to>
      <xdr:col>34</xdr:col>
      <xdr:colOff>470628</xdr:colOff>
      <xdr:row>28</xdr:row>
      <xdr:rowOff>91107</xdr:rowOff>
    </xdr:to>
    <xdr:pic>
      <xdr:nvPicPr>
        <xdr:cNvPr id="8" name="図 7">
          <a:extLst>
            <a:ext uri="{FF2B5EF4-FFF2-40B4-BE49-F238E27FC236}">
              <a16:creationId xmlns:a16="http://schemas.microsoft.com/office/drawing/2014/main" id="{66315AFE-B2A8-7EB6-9E7C-A95DF797AB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769" y="281608"/>
          <a:ext cx="17729598" cy="50855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xdr:colOff>
      <xdr:row>4</xdr:row>
      <xdr:rowOff>7620</xdr:rowOff>
    </xdr:from>
    <xdr:to>
      <xdr:col>13</xdr:col>
      <xdr:colOff>175260</xdr:colOff>
      <xdr:row>18</xdr:row>
      <xdr:rowOff>22860</xdr:rowOff>
    </xdr:to>
    <xdr:pic>
      <xdr:nvPicPr>
        <xdr:cNvPr id="28" name="図 27" descr="感染性胃腸炎患者報告数　直近5シーズン">
          <a:extLst>
            <a:ext uri="{FF2B5EF4-FFF2-40B4-BE49-F238E27FC236}">
              <a16:creationId xmlns:a16="http://schemas.microsoft.com/office/drawing/2014/main" id="{9FDB5A01-61B8-AD37-4F91-CEA61F2E6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6760" y="998220"/>
          <a:ext cx="7360920" cy="282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4.36</a:t>
          </a:r>
          <a:endParaRPr lang="en-US" altLang="ja-JP" sz="1000" b="0" i="0" u="none" strike="noStrike" baseline="0">
            <a:solidFill>
              <a:sysClr val="windowText" lastClr="000000"/>
            </a:solidFill>
            <a:effectLst/>
            <a:latin typeface="+mn-lt"/>
            <a:ea typeface="+mn-ea"/>
            <a:cs typeface="+mn-cs"/>
          </a:endParaRPr>
        </a:p>
        <a:p>
          <a:pPr algn="ctr" rtl="0">
            <a:defRPr sz="1000"/>
          </a:pPr>
          <a:r>
            <a:rPr lang="ja-JP" altLang="en-US"/>
            <a:t> </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287802"/>
            <a:gd name="adj6" fmla="val -127288"/>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8</xdr:col>
      <xdr:colOff>15964</xdr:colOff>
      <xdr:row>14</xdr:row>
      <xdr:rowOff>30480</xdr:rowOff>
    </xdr:from>
    <xdr:to>
      <xdr:col>8</xdr:col>
      <xdr:colOff>338782</xdr:colOff>
      <xdr:row>16</xdr:row>
      <xdr:rowOff>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378664" y="275082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176463</xdr:colOff>
      <xdr:row>6</xdr:row>
      <xdr:rowOff>128337</xdr:rowOff>
    </xdr:from>
    <xdr:to>
      <xdr:col>7</xdr:col>
      <xdr:colOff>518082</xdr:colOff>
      <xdr:row>15</xdr:row>
      <xdr:rowOff>264695</xdr:rowOff>
    </xdr:to>
    <xdr:pic>
      <xdr:nvPicPr>
        <xdr:cNvPr id="2" name="図 1">
          <a:extLst>
            <a:ext uri="{FF2B5EF4-FFF2-40B4-BE49-F238E27FC236}">
              <a16:creationId xmlns:a16="http://schemas.microsoft.com/office/drawing/2014/main" id="{7C7482C1-AEDC-4D42-B46B-4900B48275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463" y="2505777"/>
          <a:ext cx="4098279" cy="26052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14</xdr:row>
      <xdr:rowOff>22860</xdr:rowOff>
    </xdr:from>
    <xdr:to>
      <xdr:col>2</xdr:col>
      <xdr:colOff>4511040</xdr:colOff>
      <xdr:row>32</xdr:row>
      <xdr:rowOff>152058</xdr:rowOff>
    </xdr:to>
    <xdr:pic>
      <xdr:nvPicPr>
        <xdr:cNvPr id="3" name="図 2">
          <a:extLst>
            <a:ext uri="{FF2B5EF4-FFF2-40B4-BE49-F238E27FC236}">
              <a16:creationId xmlns:a16="http://schemas.microsoft.com/office/drawing/2014/main" id="{78E742AE-A090-E849-1DDF-9716C79259E2}"/>
            </a:ext>
          </a:extLst>
        </xdr:cNvPr>
        <xdr:cNvPicPr>
          <a:picLocks noChangeAspect="1"/>
        </xdr:cNvPicPr>
      </xdr:nvPicPr>
      <xdr:blipFill>
        <a:blip xmlns:r="http://schemas.openxmlformats.org/officeDocument/2006/relationships" r:embed="rId2"/>
        <a:stretch>
          <a:fillRect/>
        </a:stretch>
      </xdr:blipFill>
      <xdr:spPr>
        <a:xfrm>
          <a:off x="2110740" y="6682740"/>
          <a:ext cx="4511040" cy="3238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5156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8642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919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25</xdr:row>
      <xdr:rowOff>39794</xdr:rowOff>
    </xdr:from>
    <xdr:to>
      <xdr:col>14</xdr:col>
      <xdr:colOff>5080</xdr:colOff>
      <xdr:row>52</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25</xdr:row>
      <xdr:rowOff>45720</xdr:rowOff>
    </xdr:from>
    <xdr:to>
      <xdr:col>29</xdr:col>
      <xdr:colOff>7619</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18</xdr:col>
      <xdr:colOff>18887</xdr:colOff>
      <xdr:row>23</xdr:row>
      <xdr:rowOff>24319</xdr:rowOff>
    </xdr:from>
    <xdr:to>
      <xdr:col>24</xdr:col>
      <xdr:colOff>203200</xdr:colOff>
      <xdr:row>45</xdr:row>
      <xdr:rowOff>118534</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61754" y="4156052"/>
          <a:ext cx="2978313" cy="3904215"/>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10</xdr:col>
      <xdr:colOff>270934</xdr:colOff>
      <xdr:row>43</xdr:row>
      <xdr:rowOff>8466</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4152000"/>
          <a:ext cx="3058855" cy="345953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46</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youtube.com/watch?v=w_ymt6X6e-M&amp;t=6s" TargetMode="External"/><Relationship Id="rId1" Type="http://schemas.openxmlformats.org/officeDocument/2006/relationships/hyperlink" Target="https://www.youtube.com/watch?v=R9uri9cb6gA"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gunosy.com/articles/exM8E" TargetMode="External"/><Relationship Id="rId13" Type="http://schemas.openxmlformats.org/officeDocument/2006/relationships/printerSettings" Target="../printerSettings/printerSettings5.bin"/><Relationship Id="rId3" Type="http://schemas.openxmlformats.org/officeDocument/2006/relationships/hyperlink" Target="https://news.tv-asahi.co.jp/news_society/articles/900000820.html?page2" TargetMode="External"/><Relationship Id="rId7" Type="http://schemas.openxmlformats.org/officeDocument/2006/relationships/hyperlink" Target="https://news.ksb.co.jp/ann/article/15065055" TargetMode="External"/><Relationship Id="rId12" Type="http://schemas.openxmlformats.org/officeDocument/2006/relationships/hyperlink" Target="https://news.yahoo.co.jp/articles/eee3eca0386fa36c44ae3fef84965d4e8e59d78e" TargetMode="External"/><Relationship Id="rId2" Type="http://schemas.openxmlformats.org/officeDocument/2006/relationships/hyperlink" Target="https://news.yahoo.co.jp/articles/452dc255071ff8cfd7dc9f62e0c231c4addc81db" TargetMode="External"/><Relationship Id="rId1" Type="http://schemas.openxmlformats.org/officeDocument/2006/relationships/hyperlink" Target="https://news.yahoo.co.jp/articles/214eb2b467c67c7a90c9e8717b494dd98452580f" TargetMode="External"/><Relationship Id="rId6" Type="http://schemas.openxmlformats.org/officeDocument/2006/relationships/hyperlink" Target="https://news.yahoo.co.jp/articles/c09b6dacea41f6a5591b07b6aae530816acf5018" TargetMode="External"/><Relationship Id="rId11" Type="http://schemas.openxmlformats.org/officeDocument/2006/relationships/hyperlink" Target="https://www.vietnam.vn/ja/17-hoc-sinh-tai-dak-lak-nhap-vien-nghi-do-ngo-doc-thuc-an/" TargetMode="External"/><Relationship Id="rId5" Type="http://schemas.openxmlformats.org/officeDocument/2006/relationships/hyperlink" Target="https://www.sanyonews.jp/article/1480372" TargetMode="External"/><Relationship Id="rId10" Type="http://schemas.openxmlformats.org/officeDocument/2006/relationships/hyperlink" Target="https://news.nifty.com/article/item/neta/12189-2660989/" TargetMode="External"/><Relationship Id="rId4" Type="http://schemas.openxmlformats.org/officeDocument/2006/relationships/hyperlink" Target="https://www.toonippo.co.jp/articles/-/1677623" TargetMode="External"/><Relationship Id="rId9" Type="http://schemas.openxmlformats.org/officeDocument/2006/relationships/hyperlink" Target="https://nordot.app/1099289277650436333?c=768367547562557440"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news.yahoo.co.jp/articles/9c3697ef9efe1467ba9039ad623629b8fa371572" TargetMode="External"/><Relationship Id="rId7" Type="http://schemas.openxmlformats.org/officeDocument/2006/relationships/hyperlink" Target="https://www.asahi.com/articles/ASRCL6QRCRCHOHGB00C.html" TargetMode="External"/><Relationship Id="rId2" Type="http://schemas.openxmlformats.org/officeDocument/2006/relationships/hyperlink" Target="https://www.zakzak.co.jp/article/20231119-54DL7G7HWFLKJH3HL2BTBXXGRA/" TargetMode="External"/><Relationship Id="rId1" Type="http://schemas.openxmlformats.org/officeDocument/2006/relationships/hyperlink" Target="https://jp.reuters.com/life/sports/TG3S6EJTLFNE7KHUMEEK7VSP4M-2023-11-21/" TargetMode="External"/><Relationship Id="rId6" Type="http://schemas.openxmlformats.org/officeDocument/2006/relationships/hyperlink" Target="https://eiga.com/news/20231119/4/" TargetMode="External"/><Relationship Id="rId5" Type="http://schemas.openxmlformats.org/officeDocument/2006/relationships/hyperlink" Target="https://news.nissyoku.co.jp/news/kwsk20231102060158504" TargetMode="External"/><Relationship Id="rId4" Type="http://schemas.openxmlformats.org/officeDocument/2006/relationships/hyperlink" Target="https://www.tokyo-np.co.jp/article/29057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A14" sqref="A14:H22"/>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208</v>
      </c>
      <c r="B1" s="143"/>
      <c r="C1" s="143" t="s">
        <v>167</v>
      </c>
      <c r="D1" s="143"/>
      <c r="E1" s="143"/>
      <c r="F1" s="143"/>
      <c r="G1" s="143"/>
      <c r="H1" s="143"/>
      <c r="I1" s="101"/>
    </row>
    <row r="2" spans="1:9">
      <c r="A2" s="144" t="s">
        <v>116</v>
      </c>
      <c r="B2" s="145"/>
      <c r="C2" s="145"/>
      <c r="D2" s="145"/>
      <c r="E2" s="145"/>
      <c r="F2" s="145"/>
      <c r="G2" s="145"/>
      <c r="H2" s="145"/>
      <c r="I2" s="101"/>
    </row>
    <row r="3" spans="1:9" ht="15.75" customHeight="1">
      <c r="A3" s="545" t="s">
        <v>28</v>
      </c>
      <c r="B3" s="546"/>
      <c r="C3" s="546"/>
      <c r="D3" s="546"/>
      <c r="E3" s="546"/>
      <c r="F3" s="546"/>
      <c r="G3" s="546"/>
      <c r="H3" s="547"/>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55" t="s">
        <v>177</v>
      </c>
      <c r="C9" s="173"/>
      <c r="D9" s="173"/>
      <c r="E9" s="173"/>
      <c r="F9" s="173"/>
      <c r="G9" s="173"/>
      <c r="H9" s="173"/>
      <c r="I9" s="101"/>
    </row>
    <row r="10" spans="1:9" ht="15" customHeight="1">
      <c r="A10" s="355" t="s">
        <v>181</v>
      </c>
      <c r="B10" s="172"/>
      <c r="C10" s="173"/>
      <c r="D10" s="173"/>
      <c r="E10" s="173"/>
      <c r="F10" s="173"/>
      <c r="G10" s="173"/>
      <c r="H10" s="173"/>
      <c r="I10" s="101"/>
    </row>
    <row r="11" spans="1:9" ht="15" customHeight="1">
      <c r="A11" s="355" t="s">
        <v>182</v>
      </c>
      <c r="B11" s="172"/>
      <c r="C11" s="173"/>
      <c r="D11" s="173"/>
      <c r="E11" s="173"/>
      <c r="F11" s="173"/>
      <c r="G11" s="173"/>
      <c r="H11" s="173"/>
      <c r="I11" s="101"/>
    </row>
    <row r="12" spans="1:9" ht="15" customHeight="1">
      <c r="A12" s="355" t="s">
        <v>183</v>
      </c>
      <c r="G12" s="173" t="s">
        <v>28</v>
      </c>
      <c r="H12" s="173"/>
      <c r="I12" s="101"/>
    </row>
    <row r="13" spans="1:9" ht="15" customHeight="1">
      <c r="A13" s="355"/>
      <c r="G13" s="173"/>
      <c r="H13" s="173"/>
      <c r="I13" s="101"/>
    </row>
    <row r="14" spans="1:9" ht="15" customHeight="1">
      <c r="A14" s="355" t="s">
        <v>184</v>
      </c>
      <c r="B14" s="172" t="str">
        <f>+'46　食中毒記事等 '!A2</f>
        <v>客13人が食中毒…ご飯、みそ汁、ハンバーグ、生卵、おしんこ定食を店で食べていた　客は10～20代、10人からO157検出…5人が入院　店は営業停止に</v>
      </c>
      <c r="C14" s="172"/>
      <c r="D14" s="174"/>
      <c r="E14" s="172"/>
      <c r="F14" s="175"/>
      <c r="G14" s="173"/>
      <c r="H14" s="173"/>
      <c r="I14" s="101"/>
    </row>
    <row r="15" spans="1:9" ht="15" customHeight="1">
      <c r="A15" s="355" t="s">
        <v>185</v>
      </c>
      <c r="B15" s="172" t="s">
        <v>186</v>
      </c>
      <c r="C15" s="172"/>
      <c r="D15" s="172" t="s">
        <v>187</v>
      </c>
      <c r="E15" s="172"/>
      <c r="F15" s="174">
        <f>+'46　ノロウイルス関連情報 '!G73</f>
        <v>4.3600000000000003</v>
      </c>
      <c r="G15" s="172" t="str">
        <f>+'46　ノロウイルス関連情報 '!H73</f>
        <v>　：先週より</v>
      </c>
      <c r="H15" s="400">
        <f>+'46　ノロウイルス関連情報 '!I73</f>
        <v>0.64000000000000012</v>
      </c>
      <c r="I15" s="101"/>
    </row>
    <row r="16" spans="1:9" s="113" customFormat="1" ht="15" customHeight="1">
      <c r="A16" s="176" t="s">
        <v>120</v>
      </c>
      <c r="B16" s="551" t="s">
        <v>435</v>
      </c>
      <c r="C16" s="551"/>
      <c r="D16" s="551"/>
      <c r="E16" s="551"/>
      <c r="F16" s="551"/>
      <c r="G16" s="551"/>
      <c r="H16" s="177"/>
      <c r="I16" s="112"/>
    </row>
    <row r="17" spans="1:16" ht="15" customHeight="1">
      <c r="A17" s="171" t="s">
        <v>121</v>
      </c>
      <c r="B17" s="551" t="str">
        <f>+'46　食品表示'!A2</f>
        <v xml:space="preserve">地鶏めしの素 一部特定原材料(鶏肉)表示欠落｜食品事故情報 </v>
      </c>
      <c r="C17" s="551"/>
      <c r="D17" s="551"/>
      <c r="E17" s="551"/>
      <c r="F17" s="551"/>
      <c r="G17" s="551"/>
      <c r="H17" s="173"/>
      <c r="I17" s="101"/>
    </row>
    <row r="18" spans="1:16" ht="15" customHeight="1">
      <c r="A18" s="171" t="s">
        <v>122</v>
      </c>
      <c r="B18" s="173" t="str">
        <f>+'46　海外情報'!A2</f>
        <v xml:space="preserve">中国産花粉の輸入停止、国産供給強化で「ナシ」収穫のピンチを救え　中国で「火傷病」確認、依存脱却へ生産者は試行錯誤（1/2ページ） </v>
      </c>
      <c r="D18" s="173"/>
      <c r="E18" s="173"/>
      <c r="F18" s="173"/>
      <c r="G18" s="173"/>
      <c r="H18" s="173"/>
      <c r="I18" s="101"/>
    </row>
    <row r="19" spans="1:16" ht="15" customHeight="1">
      <c r="A19" s="178" t="s">
        <v>123</v>
      </c>
      <c r="B19" s="179" t="str">
        <f>+'46　海外情報'!A5</f>
        <v>★イタリア、培養肉禁止法案を可決　「食文化と健康を保護」：東京新聞 TOKYO Web</v>
      </c>
      <c r="C19" s="548" t="s">
        <v>191</v>
      </c>
      <c r="D19" s="548"/>
      <c r="E19" s="548"/>
      <c r="F19" s="548"/>
      <c r="G19" s="548"/>
      <c r="H19" s="549"/>
      <c r="I19" s="101"/>
    </row>
    <row r="20" spans="1:16" ht="15" customHeight="1">
      <c r="A20" s="171" t="s">
        <v>124</v>
      </c>
      <c r="B20" s="172" t="str">
        <f>+'46　感染症統計'!A21</f>
        <v>※2023年 第45週（11/13～11/20） 現在</v>
      </c>
      <c r="C20" s="173"/>
      <c r="D20" s="172" t="s">
        <v>21</v>
      </c>
      <c r="E20" s="173"/>
      <c r="F20" s="173"/>
      <c r="G20" s="173"/>
      <c r="H20" s="173"/>
      <c r="I20" s="101"/>
    </row>
    <row r="21" spans="1:16" ht="15" customHeight="1">
      <c r="A21" s="171" t="s">
        <v>125</v>
      </c>
      <c r="B21" s="550" t="s">
        <v>207</v>
      </c>
      <c r="C21" s="550"/>
      <c r="D21" s="550"/>
      <c r="E21" s="550"/>
      <c r="F21" s="550"/>
      <c r="G21" s="550"/>
      <c r="H21" s="173"/>
      <c r="I21" s="101"/>
    </row>
    <row r="22" spans="1:16" ht="15" customHeight="1">
      <c r="A22" s="171" t="s">
        <v>163</v>
      </c>
      <c r="B22" s="286" t="str">
        <f>+'46  衛生訓話'!A2</f>
        <v>今週のお題( 新型コロナウイルスとの付き合い方)</v>
      </c>
      <c r="C22" s="173"/>
      <c r="D22" s="173"/>
      <c r="E22" s="173"/>
      <c r="F22" s="180"/>
      <c r="G22" s="173"/>
      <c r="H22" s="173"/>
      <c r="I22" s="101"/>
    </row>
    <row r="23" spans="1:16" ht="15" customHeight="1">
      <c r="A23" s="171" t="s">
        <v>194</v>
      </c>
      <c r="B23" s="317" t="s">
        <v>228</v>
      </c>
      <c r="C23" s="173"/>
      <c r="D23" s="173"/>
      <c r="E23" s="173"/>
      <c r="F23" s="173" t="s">
        <v>21</v>
      </c>
      <c r="G23" s="173"/>
      <c r="H23" s="173"/>
      <c r="I23" s="101"/>
      <c r="P23" t="s">
        <v>173</v>
      </c>
    </row>
    <row r="24" spans="1:16" ht="15" customHeight="1">
      <c r="A24" s="171" t="s">
        <v>21</v>
      </c>
      <c r="C24" s="173"/>
      <c r="D24" s="173"/>
      <c r="E24" s="173"/>
      <c r="F24" s="173"/>
      <c r="G24" s="173"/>
      <c r="H24" s="173"/>
      <c r="I24" s="101"/>
      <c r="L24" t="s">
        <v>191</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175</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552" t="s">
        <v>130</v>
      </c>
      <c r="B43" s="552"/>
      <c r="C43" s="552"/>
      <c r="D43" s="552"/>
      <c r="E43" s="552"/>
      <c r="F43" s="552"/>
      <c r="G43" s="552"/>
    </row>
    <row r="44" spans="1:9" ht="30.75" customHeight="1">
      <c r="A44" s="544" t="s">
        <v>131</v>
      </c>
      <c r="B44" s="544"/>
      <c r="C44" s="544"/>
      <c r="D44" s="544"/>
      <c r="E44" s="544"/>
      <c r="F44" s="544"/>
      <c r="G44" s="544"/>
    </row>
    <row r="45" spans="1:9" ht="15">
      <c r="A45" s="118"/>
    </row>
    <row r="46" spans="1:9" ht="69.75" customHeight="1">
      <c r="A46" s="539" t="s">
        <v>139</v>
      </c>
      <c r="B46" s="539"/>
      <c r="C46" s="539"/>
      <c r="D46" s="539"/>
      <c r="E46" s="539"/>
      <c r="F46" s="539"/>
      <c r="G46" s="539"/>
    </row>
    <row r="47" spans="1:9" ht="35.25" customHeight="1">
      <c r="A47" s="544" t="s">
        <v>132</v>
      </c>
      <c r="B47" s="544"/>
      <c r="C47" s="544"/>
      <c r="D47" s="544"/>
      <c r="E47" s="544"/>
      <c r="F47" s="544"/>
      <c r="G47" s="544"/>
    </row>
    <row r="48" spans="1:9" ht="59.25" customHeight="1">
      <c r="A48" s="539" t="s">
        <v>133</v>
      </c>
      <c r="B48" s="539"/>
      <c r="C48" s="539"/>
      <c r="D48" s="539"/>
      <c r="E48" s="539"/>
      <c r="F48" s="539"/>
      <c r="G48" s="539"/>
    </row>
    <row r="49" spans="1:7" ht="15">
      <c r="A49" s="119"/>
    </row>
    <row r="50" spans="1:7" ht="27.75" customHeight="1">
      <c r="A50" s="541" t="s">
        <v>134</v>
      </c>
      <c r="B50" s="541"/>
      <c r="C50" s="541"/>
      <c r="D50" s="541"/>
      <c r="E50" s="541"/>
      <c r="F50" s="541"/>
      <c r="G50" s="541"/>
    </row>
    <row r="51" spans="1:7" ht="53.25" customHeight="1">
      <c r="A51" s="540" t="s">
        <v>140</v>
      </c>
      <c r="B51" s="539"/>
      <c r="C51" s="539"/>
      <c r="D51" s="539"/>
      <c r="E51" s="539"/>
      <c r="F51" s="539"/>
      <c r="G51" s="539"/>
    </row>
    <row r="52" spans="1:7" ht="15">
      <c r="A52" s="119"/>
    </row>
    <row r="53" spans="1:7" ht="32.25" customHeight="1">
      <c r="A53" s="541" t="s">
        <v>135</v>
      </c>
      <c r="B53" s="541"/>
      <c r="C53" s="541"/>
      <c r="D53" s="541"/>
      <c r="E53" s="541"/>
      <c r="F53" s="541"/>
      <c r="G53" s="541"/>
    </row>
    <row r="54" spans="1:7" ht="15">
      <c r="A54" s="118"/>
    </row>
    <row r="55" spans="1:7" ht="87" customHeight="1">
      <c r="A55" s="540" t="s">
        <v>141</v>
      </c>
      <c r="B55" s="539"/>
      <c r="C55" s="539"/>
      <c r="D55" s="539"/>
      <c r="E55" s="539"/>
      <c r="F55" s="539"/>
      <c r="G55" s="539"/>
    </row>
    <row r="56" spans="1:7" ht="15">
      <c r="A56" s="119"/>
    </row>
    <row r="57" spans="1:7" ht="32.25" customHeight="1">
      <c r="A57" s="541" t="s">
        <v>136</v>
      </c>
      <c r="B57" s="541"/>
      <c r="C57" s="541"/>
      <c r="D57" s="541"/>
      <c r="E57" s="541"/>
      <c r="F57" s="541"/>
      <c r="G57" s="541"/>
    </row>
    <row r="58" spans="1:7" ht="29.25" customHeight="1">
      <c r="A58" s="539" t="s">
        <v>137</v>
      </c>
      <c r="B58" s="539"/>
      <c r="C58" s="539"/>
      <c r="D58" s="539"/>
      <c r="E58" s="539"/>
      <c r="F58" s="539"/>
      <c r="G58" s="539"/>
    </row>
    <row r="59" spans="1:7" ht="15">
      <c r="A59" s="119"/>
    </row>
    <row r="60" spans="1:7" s="113" customFormat="1" ht="110.25" customHeight="1">
      <c r="A60" s="542" t="s">
        <v>142</v>
      </c>
      <c r="B60" s="543"/>
      <c r="C60" s="543"/>
      <c r="D60" s="543"/>
      <c r="E60" s="543"/>
      <c r="F60" s="543"/>
      <c r="G60" s="543"/>
    </row>
    <row r="61" spans="1:7" ht="34.5" customHeight="1">
      <c r="A61" s="544" t="s">
        <v>138</v>
      </c>
      <c r="B61" s="544"/>
      <c r="C61" s="544"/>
      <c r="D61" s="544"/>
      <c r="E61" s="544"/>
      <c r="F61" s="544"/>
      <c r="G61" s="544"/>
    </row>
    <row r="62" spans="1:7" ht="114" customHeight="1">
      <c r="A62" s="540" t="s">
        <v>143</v>
      </c>
      <c r="B62" s="539"/>
      <c r="C62" s="539"/>
      <c r="D62" s="539"/>
      <c r="E62" s="539"/>
      <c r="F62" s="539"/>
      <c r="G62" s="539"/>
    </row>
    <row r="63" spans="1:7" ht="109.5" customHeight="1">
      <c r="A63" s="539"/>
      <c r="B63" s="539"/>
      <c r="C63" s="539"/>
      <c r="D63" s="539"/>
      <c r="E63" s="539"/>
      <c r="F63" s="539"/>
      <c r="G63" s="539"/>
    </row>
    <row r="64" spans="1:7" ht="15">
      <c r="A64" s="119"/>
    </row>
    <row r="65" spans="1:7" s="116" customFormat="1" ht="57.75" customHeight="1">
      <c r="A65" s="539"/>
      <c r="B65" s="539"/>
      <c r="C65" s="539"/>
      <c r="D65" s="539"/>
      <c r="E65" s="539"/>
      <c r="F65" s="539"/>
      <c r="G65" s="539"/>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EEC-0D5A-452A-8DA2-5BC0A5532224}">
  <dimension ref="A1:H28"/>
  <sheetViews>
    <sheetView topLeftCell="A2" workbookViewId="0">
      <selection activeCell="M14" sqref="M14"/>
    </sheetView>
  </sheetViews>
  <sheetFormatPr defaultRowHeight="13.2"/>
  <cols>
    <col min="2" max="4" width="11" customWidth="1"/>
    <col min="5" max="7" width="12.109375" customWidth="1"/>
  </cols>
  <sheetData>
    <row r="1" spans="1:8">
      <c r="A1" s="107"/>
      <c r="B1" s="107"/>
      <c r="C1" s="107"/>
      <c r="D1" s="107"/>
      <c r="E1" s="107"/>
      <c r="F1" s="107"/>
      <c r="G1" s="107"/>
      <c r="H1" s="107"/>
    </row>
    <row r="2" spans="1:8">
      <c r="A2" s="107"/>
      <c r="B2" s="107"/>
      <c r="C2" s="107"/>
      <c r="D2" s="107"/>
      <c r="E2" s="107"/>
      <c r="F2" s="107"/>
      <c r="G2" s="107"/>
      <c r="H2" s="107"/>
    </row>
    <row r="3" spans="1:8">
      <c r="A3" s="107"/>
      <c r="B3" s="107"/>
      <c r="C3" s="107"/>
      <c r="D3" s="107"/>
      <c r="E3" s="107"/>
      <c r="F3" s="107"/>
      <c r="G3" s="107"/>
      <c r="H3" s="107"/>
    </row>
    <row r="4" spans="1:8">
      <c r="A4" s="107"/>
      <c r="B4" s="465" t="s">
        <v>220</v>
      </c>
      <c r="C4" s="466"/>
      <c r="D4" s="107"/>
      <c r="E4" s="107"/>
      <c r="F4" s="107"/>
      <c r="G4" s="107"/>
      <c r="H4" s="107"/>
    </row>
    <row r="5" spans="1:8" ht="13.8" thickBot="1">
      <c r="A5" s="107"/>
      <c r="B5" s="723" t="s">
        <v>196</v>
      </c>
      <c r="C5" s="724"/>
      <c r="D5" s="724"/>
      <c r="E5" s="725" t="s">
        <v>197</v>
      </c>
      <c r="F5" s="725"/>
      <c r="G5" s="726"/>
      <c r="H5" s="107"/>
    </row>
    <row r="6" spans="1:8">
      <c r="A6" s="107"/>
      <c r="B6" s="492" t="s">
        <v>198</v>
      </c>
      <c r="C6" s="493" t="s">
        <v>198</v>
      </c>
      <c r="D6" s="493" t="s">
        <v>199</v>
      </c>
      <c r="E6" s="494" t="s">
        <v>198</v>
      </c>
      <c r="F6" s="493" t="s">
        <v>198</v>
      </c>
      <c r="G6" s="495" t="s">
        <v>199</v>
      </c>
      <c r="H6" s="107"/>
    </row>
    <row r="7" spans="1:8">
      <c r="A7" s="107"/>
      <c r="B7" s="496" t="s">
        <v>200</v>
      </c>
      <c r="C7" s="497" t="s">
        <v>201</v>
      </c>
      <c r="D7" s="497" t="s">
        <v>202</v>
      </c>
      <c r="E7" s="498" t="s">
        <v>200</v>
      </c>
      <c r="F7" s="497" t="s">
        <v>201</v>
      </c>
      <c r="G7" s="499" t="s">
        <v>202</v>
      </c>
      <c r="H7" s="107"/>
    </row>
    <row r="8" spans="1:8">
      <c r="A8" s="107"/>
      <c r="B8">
        <v>104359</v>
      </c>
      <c r="C8">
        <v>54969</v>
      </c>
      <c r="D8">
        <v>49390</v>
      </c>
      <c r="E8">
        <v>12065</v>
      </c>
      <c r="F8">
        <v>5903</v>
      </c>
      <c r="G8">
        <v>6162</v>
      </c>
      <c r="H8" s="107"/>
    </row>
    <row r="9" spans="1:8">
      <c r="A9" s="107"/>
      <c r="B9" s="107"/>
      <c r="C9" s="107"/>
      <c r="D9" s="107"/>
      <c r="E9" s="107"/>
      <c r="F9" s="107"/>
      <c r="G9" s="107"/>
      <c r="H9" s="107"/>
    </row>
    <row r="10" spans="1:8">
      <c r="A10" s="107"/>
      <c r="B10" s="107"/>
      <c r="C10" s="107"/>
      <c r="D10" s="107"/>
      <c r="E10" s="107"/>
      <c r="F10" s="107"/>
      <c r="G10" s="107"/>
      <c r="H10" s="107"/>
    </row>
    <row r="11" spans="1:8">
      <c r="A11" s="107"/>
      <c r="B11" s="107"/>
      <c r="C11" s="107"/>
      <c r="D11" s="107"/>
      <c r="E11" s="107"/>
      <c r="F11" s="107"/>
      <c r="G11" s="107"/>
      <c r="H11" s="107"/>
    </row>
    <row r="12" spans="1:8">
      <c r="A12" s="107"/>
      <c r="B12" s="465" t="s">
        <v>432</v>
      </c>
      <c r="C12" s="466"/>
      <c r="D12" s="107"/>
      <c r="E12" s="107"/>
      <c r="F12" s="107"/>
      <c r="G12" s="107"/>
      <c r="H12" s="107"/>
    </row>
    <row r="13" spans="1:8" ht="13.8" thickBot="1">
      <c r="A13" s="107"/>
      <c r="B13" s="723" t="s">
        <v>196</v>
      </c>
      <c r="C13" s="724"/>
      <c r="D13" s="724"/>
      <c r="E13" s="725" t="s">
        <v>197</v>
      </c>
      <c r="F13" s="725"/>
      <c r="G13" s="726"/>
      <c r="H13" s="107"/>
    </row>
    <row r="14" spans="1:8">
      <c r="A14" s="107"/>
      <c r="B14" s="492" t="s">
        <v>198</v>
      </c>
      <c r="C14" s="493" t="s">
        <v>198</v>
      </c>
      <c r="D14" s="493" t="s">
        <v>199</v>
      </c>
      <c r="E14" s="494" t="s">
        <v>198</v>
      </c>
      <c r="F14" s="493" t="s">
        <v>198</v>
      </c>
      <c r="G14" s="495" t="s">
        <v>199</v>
      </c>
      <c r="H14" s="107"/>
    </row>
    <row r="15" spans="1:8">
      <c r="A15" s="107"/>
      <c r="B15" s="496" t="s">
        <v>200</v>
      </c>
      <c r="C15" s="497" t="s">
        <v>201</v>
      </c>
      <c r="D15" s="497" t="s">
        <v>202</v>
      </c>
      <c r="E15" s="498" t="s">
        <v>200</v>
      </c>
      <c r="F15" s="497" t="s">
        <v>201</v>
      </c>
      <c r="G15" s="499" t="s">
        <v>202</v>
      </c>
      <c r="H15" s="107"/>
    </row>
    <row r="16" spans="1:8">
      <c r="A16" s="107"/>
      <c r="B16">
        <v>85766</v>
      </c>
      <c r="C16">
        <v>45381</v>
      </c>
      <c r="D16">
        <v>40385</v>
      </c>
      <c r="E16">
        <v>9941</v>
      </c>
      <c r="F16">
        <v>4831</v>
      </c>
      <c r="G16">
        <v>5110</v>
      </c>
      <c r="H16" s="107"/>
    </row>
    <row r="17" spans="1:8">
      <c r="A17" s="107"/>
      <c r="B17" s="107"/>
      <c r="C17" s="107"/>
      <c r="D17" s="107"/>
      <c r="E17" s="107"/>
      <c r="F17" s="107"/>
      <c r="G17" s="107"/>
      <c r="H17" s="107"/>
    </row>
    <row r="18" spans="1:8">
      <c r="A18" s="107"/>
      <c r="B18" s="107"/>
      <c r="C18" s="107"/>
      <c r="D18" s="107"/>
      <c r="E18" s="107"/>
      <c r="F18" s="107"/>
      <c r="G18" s="107"/>
      <c r="H18" s="107"/>
    </row>
    <row r="19" spans="1:8">
      <c r="A19" s="107"/>
      <c r="B19" s="107"/>
      <c r="C19" s="107"/>
      <c r="D19" s="107"/>
      <c r="E19" s="107"/>
      <c r="F19" s="107"/>
      <c r="G19" s="107"/>
      <c r="H19" s="107"/>
    </row>
    <row r="20" spans="1:8" ht="18" customHeight="1">
      <c r="A20" s="107"/>
      <c r="B20" s="472" t="s">
        <v>196</v>
      </c>
      <c r="C20" s="473"/>
      <c r="D20" s="473"/>
      <c r="E20" s="474" t="s">
        <v>197</v>
      </c>
      <c r="F20" s="474"/>
      <c r="G20" s="467"/>
      <c r="H20" s="107"/>
    </row>
    <row r="21" spans="1:8" ht="18" customHeight="1">
      <c r="A21" s="107"/>
      <c r="B21" s="468" t="s">
        <v>211</v>
      </c>
      <c r="C21" s="469" t="s">
        <v>210</v>
      </c>
      <c r="D21" s="469" t="s">
        <v>203</v>
      </c>
      <c r="E21" s="470" t="s">
        <v>204</v>
      </c>
      <c r="F21" s="469" t="s">
        <v>209</v>
      </c>
      <c r="G21" s="471" t="s">
        <v>205</v>
      </c>
      <c r="H21" s="107"/>
    </row>
    <row r="22" spans="1:8" ht="18" customHeight="1">
      <c r="A22" s="107"/>
      <c r="B22" s="486">
        <f>+B16/B8</f>
        <v>0.82183616171101681</v>
      </c>
      <c r="C22" s="486">
        <f t="shared" ref="C22:G22" si="0">+C16/C8</f>
        <v>0.82557441467008674</v>
      </c>
      <c r="D22" s="486">
        <f t="shared" si="0"/>
        <v>0.81767564284268068</v>
      </c>
      <c r="E22" s="486">
        <f t="shared" si="0"/>
        <v>0.82395358474927471</v>
      </c>
      <c r="F22" s="486">
        <f t="shared" si="0"/>
        <v>0.81839742503811619</v>
      </c>
      <c r="G22" s="486">
        <f t="shared" si="0"/>
        <v>0.82927620902304444</v>
      </c>
      <c r="H22" s="107"/>
    </row>
    <row r="23" spans="1:8">
      <c r="B23" s="107"/>
      <c r="C23" s="107"/>
      <c r="D23" s="107"/>
      <c r="E23" s="107"/>
      <c r="F23" s="107"/>
      <c r="G23" s="107"/>
      <c r="H23" s="107"/>
    </row>
    <row r="24" spans="1:8">
      <c r="B24" s="107"/>
      <c r="C24" s="107"/>
      <c r="D24" s="107"/>
      <c r="E24" s="107"/>
      <c r="F24" s="107"/>
      <c r="G24" s="107"/>
      <c r="H24" s="107"/>
    </row>
    <row r="25" spans="1:8">
      <c r="B25" s="107"/>
      <c r="C25" s="107"/>
      <c r="D25" s="107"/>
      <c r="E25" s="107"/>
      <c r="F25" s="107"/>
      <c r="G25" s="107"/>
      <c r="H25" s="107"/>
    </row>
    <row r="26" spans="1:8">
      <c r="H26" s="107"/>
    </row>
    <row r="28" spans="1:8">
      <c r="H28" t="s">
        <v>434</v>
      </c>
    </row>
  </sheetData>
  <mergeCells count="4">
    <mergeCell ref="B13:D13"/>
    <mergeCell ref="E13:G13"/>
    <mergeCell ref="B5:D5"/>
    <mergeCell ref="E5:G5"/>
  </mergeCells>
  <phoneticPr fontId="8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3"/>
  <sheetViews>
    <sheetView view="pageBreakPreview" zoomScale="96" zoomScaleNormal="100" zoomScaleSheetLayoutView="96" workbookViewId="0">
      <selection activeCell="G21" sqref="G21"/>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233</v>
      </c>
      <c r="B1" s="275" t="s">
        <v>157</v>
      </c>
      <c r="C1" s="341" t="s">
        <v>172</v>
      </c>
      <c r="D1" s="276" t="s">
        <v>25</v>
      </c>
      <c r="E1" s="277" t="s">
        <v>26</v>
      </c>
    </row>
    <row r="2" spans="1:5" s="106" customFormat="1" ht="24" customHeight="1">
      <c r="A2" s="417" t="s">
        <v>361</v>
      </c>
      <c r="B2" s="418" t="s">
        <v>311</v>
      </c>
      <c r="C2" s="508" t="s">
        <v>362</v>
      </c>
      <c r="D2" s="419">
        <v>45254</v>
      </c>
      <c r="E2" s="420">
        <v>45254</v>
      </c>
    </row>
    <row r="3" spans="1:5" s="106" customFormat="1" ht="24" customHeight="1">
      <c r="A3" s="480" t="s">
        <v>312</v>
      </c>
      <c r="B3" s="481" t="s">
        <v>313</v>
      </c>
      <c r="C3" s="506" t="s">
        <v>363</v>
      </c>
      <c r="D3" s="482">
        <v>45254</v>
      </c>
      <c r="E3" s="483">
        <v>45254</v>
      </c>
    </row>
    <row r="4" spans="1:5" s="106" customFormat="1" ht="24" customHeight="1">
      <c r="A4" s="480" t="s">
        <v>314</v>
      </c>
      <c r="B4" s="481" t="s">
        <v>315</v>
      </c>
      <c r="C4" s="511" t="s">
        <v>364</v>
      </c>
      <c r="D4" s="482">
        <v>45254</v>
      </c>
      <c r="E4" s="483">
        <v>45254</v>
      </c>
    </row>
    <row r="5" spans="1:5" s="106" customFormat="1" ht="24" customHeight="1">
      <c r="A5" s="480" t="s">
        <v>316</v>
      </c>
      <c r="B5" s="481" t="s">
        <v>317</v>
      </c>
      <c r="C5" s="506" t="s">
        <v>365</v>
      </c>
      <c r="D5" s="482">
        <v>45254</v>
      </c>
      <c r="E5" s="483">
        <v>45254</v>
      </c>
    </row>
    <row r="6" spans="1:5" s="106" customFormat="1" ht="24" customHeight="1">
      <c r="A6" s="417" t="s">
        <v>310</v>
      </c>
      <c r="B6" s="418" t="s">
        <v>318</v>
      </c>
      <c r="C6" s="508" t="s">
        <v>366</v>
      </c>
      <c r="D6" s="419">
        <v>45252</v>
      </c>
      <c r="E6" s="420">
        <v>45254</v>
      </c>
    </row>
    <row r="7" spans="1:5" s="106" customFormat="1" ht="24" customHeight="1">
      <c r="A7" s="417" t="s">
        <v>316</v>
      </c>
      <c r="B7" s="418" t="s">
        <v>319</v>
      </c>
      <c r="C7" s="508" t="s">
        <v>367</v>
      </c>
      <c r="D7" s="419">
        <v>45252</v>
      </c>
      <c r="E7" s="420">
        <v>45254</v>
      </c>
    </row>
    <row r="8" spans="1:5" ht="24" customHeight="1">
      <c r="A8" s="417" t="s">
        <v>314</v>
      </c>
      <c r="B8" s="418" t="s">
        <v>320</v>
      </c>
      <c r="C8" s="508" t="s">
        <v>368</v>
      </c>
      <c r="D8" s="419">
        <v>45252</v>
      </c>
      <c r="E8" s="420">
        <v>45254</v>
      </c>
    </row>
    <row r="9" spans="1:5" s="106" customFormat="1" ht="22.95" customHeight="1">
      <c r="A9" s="417" t="s">
        <v>310</v>
      </c>
      <c r="B9" s="418" t="s">
        <v>321</v>
      </c>
      <c r="C9" s="508" t="s">
        <v>369</v>
      </c>
      <c r="D9" s="419">
        <v>45252</v>
      </c>
      <c r="E9" s="420">
        <v>45254</v>
      </c>
    </row>
    <row r="10" spans="1:5" s="106" customFormat="1" ht="22.95" customHeight="1">
      <c r="A10" s="417" t="s">
        <v>310</v>
      </c>
      <c r="B10" s="418" t="s">
        <v>322</v>
      </c>
      <c r="C10" s="513" t="s">
        <v>370</v>
      </c>
      <c r="D10" s="419">
        <v>45252</v>
      </c>
      <c r="E10" s="420">
        <v>45254</v>
      </c>
    </row>
    <row r="11" spans="1:5" s="106" customFormat="1" ht="22.95" customHeight="1">
      <c r="A11" s="106" t="s">
        <v>316</v>
      </c>
      <c r="B11" s="418" t="s">
        <v>323</v>
      </c>
      <c r="C11" s="514" t="s">
        <v>371</v>
      </c>
      <c r="D11" s="419">
        <v>45252</v>
      </c>
      <c r="E11" s="420">
        <v>45254</v>
      </c>
    </row>
    <row r="12" spans="1:5" s="106" customFormat="1" ht="22.95" customHeight="1">
      <c r="A12" s="417" t="s">
        <v>310</v>
      </c>
      <c r="B12" s="418" t="s">
        <v>324</v>
      </c>
      <c r="C12" s="508" t="s">
        <v>325</v>
      </c>
      <c r="D12" s="419">
        <v>45251</v>
      </c>
      <c r="E12" s="420">
        <v>45252</v>
      </c>
    </row>
    <row r="13" spans="1:5" s="106" customFormat="1" ht="22.95" customHeight="1">
      <c r="A13" s="451" t="s">
        <v>314</v>
      </c>
      <c r="B13" s="452" t="s">
        <v>326</v>
      </c>
      <c r="C13" s="509" t="s">
        <v>327</v>
      </c>
      <c r="D13" s="453">
        <v>45251</v>
      </c>
      <c r="E13" s="454">
        <v>45252</v>
      </c>
    </row>
    <row r="14" spans="1:5" s="106" customFormat="1" ht="22.95" customHeight="1">
      <c r="A14" s="451" t="s">
        <v>310</v>
      </c>
      <c r="B14" s="452" t="s">
        <v>328</v>
      </c>
      <c r="C14" s="452" t="s">
        <v>329</v>
      </c>
      <c r="D14" s="453">
        <v>45251</v>
      </c>
      <c r="E14" s="454">
        <v>45252</v>
      </c>
    </row>
    <row r="15" spans="1:5" s="106" customFormat="1" ht="22.95" customHeight="1">
      <c r="A15" s="451" t="s">
        <v>316</v>
      </c>
      <c r="B15" s="452" t="s">
        <v>330</v>
      </c>
      <c r="C15" s="512" t="s">
        <v>331</v>
      </c>
      <c r="D15" s="453">
        <v>45251</v>
      </c>
      <c r="E15" s="454">
        <v>45252</v>
      </c>
    </row>
    <row r="16" spans="1:5" s="106" customFormat="1" ht="22.95" customHeight="1">
      <c r="A16" s="451" t="s">
        <v>310</v>
      </c>
      <c r="B16" s="452" t="s">
        <v>332</v>
      </c>
      <c r="C16" s="507" t="s">
        <v>333</v>
      </c>
      <c r="D16" s="453">
        <v>45251</v>
      </c>
      <c r="E16" s="454">
        <v>45252</v>
      </c>
    </row>
    <row r="17" spans="1:5" s="106" customFormat="1" ht="22.95" customHeight="1">
      <c r="A17" s="451" t="s">
        <v>310</v>
      </c>
      <c r="B17" s="452" t="s">
        <v>334</v>
      </c>
      <c r="C17" s="509" t="s">
        <v>335</v>
      </c>
      <c r="D17" s="453">
        <v>45251</v>
      </c>
      <c r="E17" s="454">
        <v>45252</v>
      </c>
    </row>
    <row r="18" spans="1:5" s="106" customFormat="1" ht="22.95" customHeight="1">
      <c r="A18" s="451" t="s">
        <v>310</v>
      </c>
      <c r="B18" s="452" t="s">
        <v>336</v>
      </c>
      <c r="C18" s="507" t="s">
        <v>337</v>
      </c>
      <c r="D18" s="453">
        <v>45251</v>
      </c>
      <c r="E18" s="454">
        <v>45252</v>
      </c>
    </row>
    <row r="19" spans="1:5" s="106" customFormat="1" ht="22.95" customHeight="1">
      <c r="A19" s="480" t="s">
        <v>310</v>
      </c>
      <c r="B19" s="481" t="s">
        <v>338</v>
      </c>
      <c r="C19" s="510" t="s">
        <v>339</v>
      </c>
      <c r="D19" s="482">
        <v>45251</v>
      </c>
      <c r="E19" s="483">
        <v>45252</v>
      </c>
    </row>
    <row r="20" spans="1:5" s="106" customFormat="1" ht="22.95" customHeight="1">
      <c r="A20" s="480" t="s">
        <v>314</v>
      </c>
      <c r="B20" s="481" t="s">
        <v>340</v>
      </c>
      <c r="C20" s="515" t="s">
        <v>341</v>
      </c>
      <c r="D20" s="482">
        <v>45251</v>
      </c>
      <c r="E20" s="483">
        <v>45252</v>
      </c>
    </row>
    <row r="21" spans="1:5" s="106" customFormat="1" ht="22.95" customHeight="1">
      <c r="A21" s="480" t="s">
        <v>310</v>
      </c>
      <c r="B21" s="481" t="s">
        <v>342</v>
      </c>
      <c r="C21" s="510" t="s">
        <v>343</v>
      </c>
      <c r="D21" s="482">
        <v>45251</v>
      </c>
      <c r="E21" s="483">
        <v>45251</v>
      </c>
    </row>
    <row r="22" spans="1:5" s="106" customFormat="1" ht="22.95" customHeight="1">
      <c r="A22" s="480" t="s">
        <v>310</v>
      </c>
      <c r="B22" s="481" t="s">
        <v>344</v>
      </c>
      <c r="C22" s="510" t="s">
        <v>345</v>
      </c>
      <c r="D22" s="482">
        <v>45251</v>
      </c>
      <c r="E22" s="483">
        <v>45251</v>
      </c>
    </row>
    <row r="23" spans="1:5" s="106" customFormat="1" ht="22.95" customHeight="1">
      <c r="A23" s="480" t="s">
        <v>316</v>
      </c>
      <c r="B23" s="481" t="s">
        <v>346</v>
      </c>
      <c r="C23" s="511" t="s">
        <v>347</v>
      </c>
      <c r="D23" s="482">
        <v>45251</v>
      </c>
      <c r="E23" s="483">
        <v>45251</v>
      </c>
    </row>
    <row r="24" spans="1:5" s="106" customFormat="1" ht="22.95" customHeight="1">
      <c r="A24" s="480" t="s">
        <v>310</v>
      </c>
      <c r="B24" s="481" t="s">
        <v>311</v>
      </c>
      <c r="C24" s="510" t="s">
        <v>348</v>
      </c>
      <c r="D24" s="482">
        <v>45250</v>
      </c>
      <c r="E24" s="483">
        <v>45251</v>
      </c>
    </row>
    <row r="25" spans="1:5" s="106" customFormat="1" ht="22.95" customHeight="1">
      <c r="A25" s="480" t="s">
        <v>310</v>
      </c>
      <c r="B25" s="481" t="s">
        <v>349</v>
      </c>
      <c r="C25" s="510" t="s">
        <v>350</v>
      </c>
      <c r="D25" s="482">
        <v>45250</v>
      </c>
      <c r="E25" s="483">
        <v>45251</v>
      </c>
    </row>
    <row r="26" spans="1:5" s="106" customFormat="1" ht="22.95" customHeight="1">
      <c r="A26" s="480" t="s">
        <v>310</v>
      </c>
      <c r="B26" s="481" t="s">
        <v>351</v>
      </c>
      <c r="C26" s="511" t="s">
        <v>352</v>
      </c>
      <c r="D26" s="482">
        <v>45250</v>
      </c>
      <c r="E26" s="483">
        <v>45251</v>
      </c>
    </row>
    <row r="27" spans="1:5" s="106" customFormat="1" ht="22.95" customHeight="1">
      <c r="A27" s="480" t="s">
        <v>310</v>
      </c>
      <c r="B27" s="481" t="s">
        <v>353</v>
      </c>
      <c r="C27" s="511" t="s">
        <v>354</v>
      </c>
      <c r="D27" s="482">
        <v>45250</v>
      </c>
      <c r="E27" s="483">
        <v>45251</v>
      </c>
    </row>
    <row r="28" spans="1:5" s="106" customFormat="1" ht="22.95" customHeight="1">
      <c r="A28" s="480" t="s">
        <v>310</v>
      </c>
      <c r="B28" s="481" t="s">
        <v>355</v>
      </c>
      <c r="C28" s="481" t="s">
        <v>356</v>
      </c>
      <c r="D28" s="482">
        <v>45247</v>
      </c>
      <c r="E28" s="483">
        <v>45250</v>
      </c>
    </row>
    <row r="29" spans="1:5" s="106" customFormat="1" ht="22.95" customHeight="1">
      <c r="A29" s="480" t="s">
        <v>310</v>
      </c>
      <c r="B29" s="481" t="s">
        <v>357</v>
      </c>
      <c r="C29" s="506" t="s">
        <v>358</v>
      </c>
      <c r="D29" s="482">
        <v>45247</v>
      </c>
      <c r="E29" s="483">
        <v>45250</v>
      </c>
    </row>
    <row r="30" spans="1:5" s="106" customFormat="1" ht="22.95" customHeight="1">
      <c r="A30" s="480" t="s">
        <v>310</v>
      </c>
      <c r="B30" s="481" t="s">
        <v>359</v>
      </c>
      <c r="C30" s="506" t="s">
        <v>360</v>
      </c>
      <c r="D30" s="482">
        <v>45247</v>
      </c>
      <c r="E30" s="483">
        <v>45232</v>
      </c>
    </row>
    <row r="31" spans="1:5" s="106" customFormat="1" ht="22.95" customHeight="1">
      <c r="A31" s="480"/>
      <c r="B31" s="481"/>
      <c r="C31" s="481"/>
      <c r="D31" s="482"/>
      <c r="E31" s="483"/>
    </row>
    <row r="32" spans="1:5" s="106" customFormat="1" ht="22.95" customHeight="1">
      <c r="A32" s="480"/>
      <c r="B32" s="481"/>
      <c r="C32" s="481"/>
      <c r="D32" s="482"/>
      <c r="E32" s="483"/>
    </row>
    <row r="33" spans="1:5" s="106" customFormat="1" ht="22.95" customHeight="1">
      <c r="A33" s="480"/>
      <c r="B33" s="481"/>
      <c r="C33" s="481"/>
      <c r="D33" s="482"/>
      <c r="E33" s="483"/>
    </row>
    <row r="34" spans="1:5" s="106" customFormat="1" ht="22.95" customHeight="1">
      <c r="A34" s="480"/>
      <c r="B34" s="481"/>
      <c r="C34" s="481"/>
      <c r="D34" s="482"/>
      <c r="E34" s="483"/>
    </row>
    <row r="35" spans="1:5" s="106" customFormat="1" ht="22.95" customHeight="1">
      <c r="A35" s="480"/>
      <c r="B35" s="481"/>
      <c r="C35" s="481"/>
      <c r="D35" s="482"/>
      <c r="E35" s="483"/>
    </row>
    <row r="36" spans="1:5" s="106" customFormat="1" ht="22.95" customHeight="1">
      <c r="A36" s="480"/>
      <c r="B36" s="481"/>
      <c r="C36" s="481"/>
      <c r="D36" s="482"/>
      <c r="E36" s="483"/>
    </row>
    <row r="37" spans="1:5" s="106" customFormat="1" ht="22.95" customHeight="1">
      <c r="A37" s="480"/>
      <c r="B37" s="481"/>
      <c r="C37" s="481"/>
      <c r="D37" s="482"/>
      <c r="E37" s="483"/>
    </row>
    <row r="38" spans="1:5" s="106" customFormat="1" ht="22.95" customHeight="1">
      <c r="A38" s="480"/>
      <c r="B38" s="481"/>
      <c r="C38" s="481"/>
      <c r="D38" s="482"/>
      <c r="E38" s="483"/>
    </row>
    <row r="39" spans="1:5" s="106" customFormat="1" ht="22.95" customHeight="1">
      <c r="A39" s="480"/>
      <c r="B39" s="481"/>
      <c r="C39" s="481"/>
      <c r="D39" s="482"/>
      <c r="E39" s="483"/>
    </row>
    <row r="40" spans="1:5" s="106" customFormat="1" ht="22.95" customHeight="1">
      <c r="A40" s="480"/>
      <c r="B40" s="481"/>
      <c r="C40" s="481"/>
      <c r="D40" s="482"/>
      <c r="E40" s="483"/>
    </row>
    <row r="41" spans="1:5" s="106" customFormat="1" ht="22.95" customHeight="1">
      <c r="A41" s="480"/>
      <c r="B41" s="481"/>
      <c r="C41" s="481"/>
      <c r="D41" s="482"/>
      <c r="E41" s="483"/>
    </row>
    <row r="42" spans="1:5" s="106" customFormat="1" ht="22.95" customHeight="1">
      <c r="A42" s="480"/>
      <c r="B42" s="481"/>
      <c r="C42" s="481"/>
      <c r="D42" s="482"/>
      <c r="E42" s="483"/>
    </row>
    <row r="43" spans="1:5" s="106" customFormat="1" ht="22.95" customHeight="1">
      <c r="A43" s="480"/>
      <c r="B43" s="481"/>
      <c r="C43" s="481"/>
      <c r="D43" s="482"/>
      <c r="E43" s="483"/>
    </row>
    <row r="44" spans="1:5" s="106" customFormat="1" ht="22.95" customHeight="1">
      <c r="A44" s="480"/>
      <c r="B44" s="481"/>
      <c r="C44" s="481"/>
      <c r="D44" s="482"/>
      <c r="E44" s="483"/>
    </row>
    <row r="45" spans="1:5" s="106" customFormat="1" ht="22.95" customHeight="1">
      <c r="A45" s="480"/>
      <c r="B45" s="481"/>
      <c r="C45" s="481"/>
      <c r="D45" s="482"/>
      <c r="E45" s="483"/>
    </row>
    <row r="46" spans="1:5" s="106" customFormat="1" ht="22.95" customHeight="1">
      <c r="A46" s="451"/>
      <c r="B46" s="452"/>
      <c r="C46" s="452"/>
      <c r="D46" s="453"/>
      <c r="E46" s="454"/>
    </row>
    <row r="47" spans="1:5" s="106" customFormat="1" ht="22.95" customHeight="1">
      <c r="A47" s="451"/>
      <c r="B47" s="452"/>
      <c r="C47" s="452"/>
      <c r="D47" s="453"/>
      <c r="E47" s="454"/>
    </row>
    <row r="48" spans="1:5" s="106" customFormat="1" ht="22.95" customHeight="1">
      <c r="A48" s="451"/>
      <c r="B48" s="452"/>
      <c r="C48" s="452"/>
      <c r="D48" s="453"/>
      <c r="E48" s="454"/>
    </row>
    <row r="49" spans="1:11" ht="20.25" customHeight="1">
      <c r="A49" s="308"/>
      <c r="B49" s="309"/>
      <c r="C49" s="258"/>
      <c r="D49" s="310"/>
      <c r="E49" s="310"/>
      <c r="J49" s="124"/>
      <c r="K49" s="124"/>
    </row>
    <row r="50" spans="1:11" ht="20.25" customHeight="1">
      <c r="A50" s="39"/>
      <c r="B50" s="40"/>
      <c r="C50" s="258" t="s">
        <v>168</v>
      </c>
      <c r="D50" s="41"/>
      <c r="E50" s="41"/>
      <c r="J50" s="124"/>
      <c r="K50" s="124"/>
    </row>
    <row r="51" spans="1:11" ht="20.25" customHeight="1">
      <c r="A51" s="308"/>
      <c r="B51" s="309"/>
      <c r="C51" s="258"/>
      <c r="D51" s="310"/>
      <c r="E51" s="310"/>
      <c r="J51" s="124"/>
      <c r="K51" s="124"/>
    </row>
    <row r="52" spans="1:11">
      <c r="A52" s="259" t="s">
        <v>144</v>
      </c>
      <c r="B52" s="259"/>
      <c r="C52" s="259"/>
      <c r="D52" s="311"/>
      <c r="E52" s="311"/>
    </row>
    <row r="53" spans="1:11">
      <c r="A53" s="727" t="s">
        <v>27</v>
      </c>
      <c r="B53" s="727"/>
      <c r="C53" s="727"/>
      <c r="D53" s="312"/>
      <c r="E53" s="312"/>
    </row>
  </sheetData>
  <mergeCells count="1">
    <mergeCell ref="A53:C5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22"/>
  <sheetViews>
    <sheetView zoomScale="92" zoomScaleNormal="92" zoomScaleSheetLayoutView="100" workbookViewId="0">
      <selection activeCell="A13" sqref="A12:XFD13"/>
    </sheetView>
  </sheetViews>
  <sheetFormatPr defaultColWidth="9" defaultRowHeight="276.60000000000002" customHeight="1"/>
  <cols>
    <col min="1" max="13" width="9" style="1"/>
    <col min="14" max="14" width="108.6640625" style="1" customWidth="1"/>
    <col min="15" max="15" width="26.88671875" style="10" customWidth="1"/>
    <col min="16" max="16384" width="9" style="1"/>
  </cols>
  <sheetData>
    <row r="1" spans="1:16" ht="46.2" customHeight="1" thickBot="1">
      <c r="A1" s="728" t="s">
        <v>234</v>
      </c>
      <c r="B1" s="729"/>
      <c r="C1" s="729"/>
      <c r="D1" s="729"/>
      <c r="E1" s="729"/>
      <c r="F1" s="729"/>
      <c r="G1" s="729"/>
      <c r="H1" s="729"/>
      <c r="I1" s="729"/>
      <c r="J1" s="729"/>
      <c r="K1" s="729"/>
      <c r="L1" s="729"/>
      <c r="M1" s="729"/>
      <c r="N1" s="730"/>
    </row>
    <row r="2" spans="1:16" ht="42.6" customHeight="1">
      <c r="A2" s="731" t="s">
        <v>372</v>
      </c>
      <c r="B2" s="732"/>
      <c r="C2" s="732"/>
      <c r="D2" s="732"/>
      <c r="E2" s="732"/>
      <c r="F2" s="732"/>
      <c r="G2" s="732"/>
      <c r="H2" s="732"/>
      <c r="I2" s="732"/>
      <c r="J2" s="732"/>
      <c r="K2" s="732"/>
      <c r="L2" s="732"/>
      <c r="M2" s="732"/>
      <c r="N2" s="733"/>
    </row>
    <row r="3" spans="1:16" ht="237" customHeight="1" thickBot="1">
      <c r="A3" s="734" t="s">
        <v>373</v>
      </c>
      <c r="B3" s="735"/>
      <c r="C3" s="735"/>
      <c r="D3" s="735"/>
      <c r="E3" s="735"/>
      <c r="F3" s="735"/>
      <c r="G3" s="735"/>
      <c r="H3" s="735"/>
      <c r="I3" s="735"/>
      <c r="J3" s="735"/>
      <c r="K3" s="735"/>
      <c r="L3" s="735"/>
      <c r="M3" s="735"/>
      <c r="N3" s="736"/>
      <c r="P3" s="299"/>
    </row>
    <row r="4" spans="1:16" ht="47.4" customHeight="1">
      <c r="A4" s="737" t="s">
        <v>374</v>
      </c>
      <c r="B4" s="738"/>
      <c r="C4" s="738"/>
      <c r="D4" s="738"/>
      <c r="E4" s="738"/>
      <c r="F4" s="738"/>
      <c r="G4" s="738"/>
      <c r="H4" s="738"/>
      <c r="I4" s="738"/>
      <c r="J4" s="738"/>
      <c r="K4" s="738"/>
      <c r="L4" s="738"/>
      <c r="M4" s="738"/>
      <c r="N4" s="739"/>
    </row>
    <row r="5" spans="1:16" ht="163.80000000000001" customHeight="1" thickBot="1">
      <c r="A5" s="740" t="s">
        <v>375</v>
      </c>
      <c r="B5" s="741"/>
      <c r="C5" s="741"/>
      <c r="D5" s="741"/>
      <c r="E5" s="741"/>
      <c r="F5" s="741"/>
      <c r="G5" s="741"/>
      <c r="H5" s="741"/>
      <c r="I5" s="741"/>
      <c r="J5" s="741"/>
      <c r="K5" s="741"/>
      <c r="L5" s="741"/>
      <c r="M5" s="741"/>
      <c r="N5" s="742"/>
    </row>
    <row r="6" spans="1:16" ht="49.2" customHeight="1" thickBot="1">
      <c r="A6" s="743" t="s">
        <v>376</v>
      </c>
      <c r="B6" s="744"/>
      <c r="C6" s="744"/>
      <c r="D6" s="744"/>
      <c r="E6" s="744"/>
      <c r="F6" s="744"/>
      <c r="G6" s="744"/>
      <c r="H6" s="744"/>
      <c r="I6" s="744"/>
      <c r="J6" s="744"/>
      <c r="K6" s="744"/>
      <c r="L6" s="744"/>
      <c r="M6" s="744"/>
      <c r="N6" s="745"/>
    </row>
    <row r="7" spans="1:16" ht="276.60000000000002" customHeight="1" thickBot="1">
      <c r="A7" s="746" t="s">
        <v>377</v>
      </c>
      <c r="B7" s="747"/>
      <c r="C7" s="747"/>
      <c r="D7" s="747"/>
      <c r="E7" s="747"/>
      <c r="F7" s="747"/>
      <c r="G7" s="747"/>
      <c r="H7" s="747"/>
      <c r="I7" s="747"/>
      <c r="J7" s="747"/>
      <c r="K7" s="747"/>
      <c r="L7" s="747"/>
      <c r="M7" s="747"/>
      <c r="N7" s="748"/>
      <c r="O7" s="44" t="s">
        <v>188</v>
      </c>
    </row>
    <row r="8" spans="1:16" ht="49.2" customHeight="1" thickBot="1">
      <c r="A8" s="752" t="s">
        <v>378</v>
      </c>
      <c r="B8" s="753"/>
      <c r="C8" s="753"/>
      <c r="D8" s="753"/>
      <c r="E8" s="753"/>
      <c r="F8" s="753"/>
      <c r="G8" s="753"/>
      <c r="H8" s="753"/>
      <c r="I8" s="753"/>
      <c r="J8" s="753"/>
      <c r="K8" s="753"/>
      <c r="L8" s="753"/>
      <c r="M8" s="753"/>
      <c r="N8" s="754"/>
      <c r="O8" s="47"/>
    </row>
    <row r="9" spans="1:16" ht="276.60000000000002" customHeight="1" thickBot="1">
      <c r="A9" s="755" t="s">
        <v>379</v>
      </c>
      <c r="B9" s="756"/>
      <c r="C9" s="756"/>
      <c r="D9" s="756"/>
      <c r="E9" s="756"/>
      <c r="F9" s="756"/>
      <c r="G9" s="756"/>
      <c r="H9" s="756"/>
      <c r="I9" s="756"/>
      <c r="J9" s="756"/>
      <c r="K9" s="756"/>
      <c r="L9" s="756"/>
      <c r="M9" s="756"/>
      <c r="N9" s="757"/>
      <c r="O9" s="47"/>
    </row>
    <row r="10" spans="1:16" s="106" customFormat="1" ht="49.2" customHeight="1">
      <c r="A10" s="758" t="s">
        <v>380</v>
      </c>
      <c r="B10" s="759"/>
      <c r="C10" s="759"/>
      <c r="D10" s="759"/>
      <c r="E10" s="759"/>
      <c r="F10" s="759"/>
      <c r="G10" s="759"/>
      <c r="H10" s="759"/>
      <c r="I10" s="759"/>
      <c r="J10" s="759"/>
      <c r="K10" s="759"/>
      <c r="L10" s="759"/>
      <c r="M10" s="759"/>
      <c r="N10" s="760"/>
      <c r="O10" s="280"/>
    </row>
    <row r="11" spans="1:16" s="106" customFormat="1" ht="169.2" customHeight="1" thickBot="1">
      <c r="A11" s="761" t="s">
        <v>381</v>
      </c>
      <c r="B11" s="762"/>
      <c r="C11" s="762"/>
      <c r="D11" s="762"/>
      <c r="E11" s="762"/>
      <c r="F11" s="762"/>
      <c r="G11" s="762"/>
      <c r="H11" s="762"/>
      <c r="I11" s="762"/>
      <c r="J11" s="762"/>
      <c r="K11" s="762"/>
      <c r="L11" s="762"/>
      <c r="M11" s="762"/>
      <c r="N11" s="763"/>
      <c r="O11" s="280"/>
    </row>
    <row r="12" spans="1:16" ht="49.8" hidden="1" customHeight="1">
      <c r="A12" s="764"/>
      <c r="B12" s="765"/>
      <c r="C12" s="765"/>
      <c r="D12" s="765"/>
      <c r="E12" s="765"/>
      <c r="F12" s="765"/>
      <c r="G12" s="765"/>
      <c r="H12" s="765"/>
      <c r="I12" s="765"/>
      <c r="J12" s="765"/>
      <c r="K12" s="765"/>
      <c r="L12" s="765"/>
      <c r="M12" s="765"/>
      <c r="N12" s="766"/>
    </row>
    <row r="13" spans="1:16" ht="137.4" hidden="1" customHeight="1" thickBot="1">
      <c r="A13" s="767"/>
      <c r="B13" s="768"/>
      <c r="C13" s="768"/>
      <c r="D13" s="768"/>
      <c r="E13" s="768"/>
      <c r="F13" s="768"/>
      <c r="G13" s="768"/>
      <c r="H13" s="768"/>
      <c r="I13" s="768"/>
      <c r="J13" s="768"/>
      <c r="K13" s="768"/>
      <c r="L13" s="768"/>
      <c r="M13" s="768"/>
      <c r="N13" s="769"/>
    </row>
    <row r="14" spans="1:16" ht="38.4" customHeight="1">
      <c r="A14" s="751" t="s">
        <v>28</v>
      </c>
      <c r="B14" s="751"/>
      <c r="C14" s="751"/>
      <c r="D14" s="751"/>
      <c r="E14" s="751"/>
      <c r="F14" s="751"/>
      <c r="G14" s="751"/>
      <c r="H14" s="751"/>
      <c r="I14" s="751"/>
      <c r="J14" s="751"/>
      <c r="K14" s="751"/>
      <c r="L14" s="751"/>
      <c r="M14" s="751"/>
      <c r="N14" s="751"/>
    </row>
    <row r="15" spans="1:16" ht="43.8" customHeight="1">
      <c r="A15" s="749" t="s">
        <v>27</v>
      </c>
      <c r="B15" s="750"/>
      <c r="C15" s="750"/>
      <c r="D15" s="750"/>
      <c r="E15" s="750"/>
      <c r="F15" s="750"/>
      <c r="G15" s="750"/>
      <c r="H15" s="750"/>
      <c r="I15" s="750"/>
      <c r="J15" s="750"/>
      <c r="K15" s="750"/>
      <c r="L15" s="750"/>
      <c r="M15" s="750"/>
      <c r="N15" s="750"/>
    </row>
    <row r="22" spans="1:1" ht="276.60000000000002" customHeight="1">
      <c r="A22" s="476"/>
    </row>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8"/>
  <sheetViews>
    <sheetView view="pageBreakPreview" zoomScale="86" zoomScaleNormal="75" zoomScaleSheetLayoutView="86" workbookViewId="0">
      <selection activeCell="A9" sqref="A9:A10"/>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235</v>
      </c>
      <c r="B1" s="45" t="s">
        <v>0</v>
      </c>
      <c r="C1" s="46" t="s">
        <v>2</v>
      </c>
    </row>
    <row r="2" spans="1:3" ht="46.8" customHeight="1">
      <c r="A2" s="306"/>
      <c r="B2" s="2"/>
      <c r="C2" s="770"/>
    </row>
    <row r="3" spans="1:3" ht="151.80000000000001" customHeight="1">
      <c r="A3" s="487"/>
      <c r="B3" s="48"/>
      <c r="C3" s="771"/>
    </row>
    <row r="4" spans="1:3" ht="34.799999999999997" customHeight="1" thickBot="1">
      <c r="A4" s="120"/>
      <c r="B4" s="1"/>
      <c r="C4" s="1"/>
    </row>
    <row r="5" spans="1:3" ht="41.4" customHeight="1">
      <c r="A5" s="433"/>
      <c r="B5" s="2"/>
      <c r="C5" s="770"/>
    </row>
    <row r="6" spans="1:3" ht="142.80000000000001" customHeight="1">
      <c r="A6" s="387"/>
      <c r="B6" s="48"/>
      <c r="C6" s="771"/>
    </row>
    <row r="7" spans="1:3" ht="33.6" customHeight="1">
      <c r="A7" s="299"/>
      <c r="B7" s="1"/>
      <c r="C7" s="1"/>
    </row>
    <row r="8" spans="1:3" ht="43.2" customHeight="1">
      <c r="A8" s="462"/>
      <c r="B8" s="157"/>
      <c r="C8" s="770"/>
    </row>
    <row r="9" spans="1:3" ht="174" customHeight="1" thickBot="1">
      <c r="A9" s="404"/>
      <c r="B9" s="158"/>
      <c r="C9" s="771"/>
    </row>
    <row r="10" spans="1:3" ht="36" customHeight="1">
      <c r="A10" s="349"/>
      <c r="B10" s="1"/>
      <c r="C10" s="1"/>
    </row>
    <row r="11" spans="1:3" s="351" customFormat="1" ht="42.6" hidden="1" customHeight="1">
      <c r="A11" s="491"/>
      <c r="B11" s="350"/>
      <c r="C11" s="350"/>
    </row>
    <row r="12" spans="1:3" ht="121.8" hidden="1" customHeight="1" thickBot="1">
      <c r="A12" s="388"/>
      <c r="B12" s="352"/>
      <c r="C12" s="352"/>
    </row>
    <row r="13" spans="1:3" s="354" customFormat="1" ht="34.200000000000003" hidden="1" customHeight="1">
      <c r="A13" s="353"/>
    </row>
    <row r="14" spans="1:3" ht="29.4" customHeight="1">
      <c r="A14" s="389"/>
      <c r="B14" s="1"/>
      <c r="C14" s="1"/>
    </row>
    <row r="15" spans="1:3" ht="29.4" customHeight="1">
      <c r="A15" s="389"/>
      <c r="B15" s="1"/>
      <c r="C15" s="1"/>
    </row>
    <row r="16" spans="1:3" ht="39" customHeight="1">
      <c r="A16" s="1" t="s">
        <v>155</v>
      </c>
      <c r="B16" s="1"/>
      <c r="C16" s="1"/>
    </row>
    <row r="17" spans="1:3" ht="32.25" customHeight="1">
      <c r="A17" s="1" t="s">
        <v>156</v>
      </c>
      <c r="B17" s="1"/>
      <c r="C17" s="1"/>
    </row>
    <row r="18" spans="1:3" ht="36.75" customHeight="1"/>
    <row r="19" spans="1:3" ht="33" customHeight="1"/>
    <row r="20" spans="1:3" ht="36.75" customHeight="1"/>
    <row r="21" spans="1:3" ht="36.75" customHeight="1"/>
    <row r="22" spans="1:3" ht="25.5" customHeight="1"/>
    <row r="23" spans="1:3" ht="32.25" customHeight="1"/>
    <row r="24" spans="1:3" ht="30.75" customHeight="1"/>
    <row r="25" spans="1:3" ht="42.75" customHeight="1"/>
    <row r="26" spans="1:3" ht="43.5" customHeight="1"/>
    <row r="27" spans="1:3" ht="27.75" customHeight="1"/>
    <row r="28" spans="1:3" ht="30.75" customHeight="1"/>
    <row r="29" spans="1:3" ht="29.25" customHeight="1"/>
    <row r="30" spans="1:3" ht="27" customHeight="1"/>
    <row r="31" spans="1:3" ht="27" customHeight="1"/>
    <row r="32" spans="1:3" ht="27" customHeight="1"/>
    <row r="33" ht="27" customHeight="1"/>
    <row r="34" ht="27" customHeight="1"/>
    <row r="35" ht="27" customHeight="1"/>
    <row r="36" ht="27" customHeight="1"/>
    <row r="37" ht="27" customHeight="1"/>
    <row r="38" ht="27" customHeight="1"/>
  </sheetData>
  <mergeCells count="3">
    <mergeCell ref="C2:C3"/>
    <mergeCell ref="C5:C6"/>
    <mergeCell ref="C8:C9"/>
  </mergeCells>
  <phoneticPr fontId="16"/>
  <pageMargins left="0" right="0" top="0.19685039370078741" bottom="0.39370078740157483" header="0" footer="0.19685039370078741"/>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J36"/>
  <sheetViews>
    <sheetView view="pageBreakPreview" topLeftCell="J1" zoomScale="92" zoomScaleNormal="100" zoomScaleSheetLayoutView="92" workbookViewId="0">
      <selection activeCell="AL22" sqref="AL22"/>
    </sheetView>
  </sheetViews>
  <sheetFormatPr defaultRowHeight="13.2"/>
  <cols>
    <col min="1" max="1" width="2.5546875" customWidth="1"/>
    <col min="2" max="2" width="6" customWidth="1"/>
    <col min="3" max="3" width="8.88671875" customWidth="1"/>
    <col min="8" max="8" width="8.88671875" customWidth="1"/>
    <col min="9" max="9" width="8.88671875" hidden="1" customWidth="1"/>
    <col min="10" max="10" width="0.77734375" customWidth="1"/>
    <col min="15" max="15" width="4.88671875" customWidth="1"/>
    <col min="17" max="17" width="1.77734375" customWidth="1"/>
    <col min="18" max="18" width="8.88671875" hidden="1" customWidth="1"/>
    <col min="20" max="20" width="11.6640625" customWidth="1"/>
    <col min="26" max="26" width="6.109375" customWidth="1"/>
    <col min="36" max="36" width="4.109375" customWidth="1"/>
  </cols>
  <sheetData>
    <row r="1" spans="1:36" ht="24.6" customHeight="1">
      <c r="A1" s="438"/>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row>
    <row r="2" spans="1:36" ht="24.6" customHeight="1">
      <c r="A2" s="438"/>
      <c r="B2" s="439"/>
      <c r="C2" s="440"/>
      <c r="D2" s="441"/>
      <c r="E2" s="441"/>
      <c r="F2" s="441"/>
      <c r="G2" s="441"/>
      <c r="H2" s="441"/>
      <c r="I2" s="441"/>
      <c r="J2" s="441"/>
      <c r="K2" s="441"/>
      <c r="L2" s="441"/>
      <c r="M2" s="441"/>
      <c r="N2" s="441"/>
      <c r="O2" s="441"/>
      <c r="P2" s="442"/>
      <c r="Q2" s="438"/>
      <c r="R2" s="438"/>
      <c r="S2" s="438"/>
      <c r="T2" s="438"/>
      <c r="U2" s="501" t="s">
        <v>224</v>
      </c>
      <c r="V2" s="501" t="s">
        <v>225</v>
      </c>
      <c r="W2" s="501"/>
      <c r="X2" s="501"/>
      <c r="Y2" s="501"/>
      <c r="Z2" s="501"/>
      <c r="AA2" s="501"/>
      <c r="AB2" s="438"/>
      <c r="AC2" s="438"/>
      <c r="AD2" s="438"/>
      <c r="AE2" s="438"/>
      <c r="AF2" s="438"/>
      <c r="AG2" s="438"/>
      <c r="AH2" s="438"/>
      <c r="AI2" s="438"/>
      <c r="AJ2" s="438"/>
    </row>
    <row r="3" spans="1:36" ht="24.6" customHeight="1">
      <c r="A3" s="438"/>
      <c r="B3" s="438"/>
      <c r="C3" s="443"/>
      <c r="D3" s="444"/>
      <c r="E3" s="444"/>
      <c r="F3" s="444"/>
      <c r="G3" s="444"/>
      <c r="H3" s="444"/>
      <c r="I3" s="444"/>
      <c r="J3" s="444"/>
      <c r="K3" s="444"/>
      <c r="L3" s="444"/>
      <c r="M3" s="445"/>
      <c r="N3" s="445"/>
      <c r="O3" s="445"/>
      <c r="P3" s="445"/>
      <c r="Q3" s="438"/>
      <c r="R3" s="438"/>
      <c r="S3" s="438"/>
      <c r="T3" s="438"/>
      <c r="U3" s="501" t="s">
        <v>226</v>
      </c>
      <c r="V3" s="501" t="s">
        <v>227</v>
      </c>
      <c r="W3" s="501"/>
      <c r="X3" s="501"/>
      <c r="Y3" s="501"/>
      <c r="Z3" s="501"/>
      <c r="AA3" s="501"/>
      <c r="AB3" s="438"/>
      <c r="AC3" s="438"/>
      <c r="AD3" s="438"/>
      <c r="AE3" s="438"/>
      <c r="AF3" s="438"/>
      <c r="AG3" s="438"/>
      <c r="AH3" s="438"/>
      <c r="AI3" s="438"/>
      <c r="AJ3" s="438"/>
    </row>
    <row r="4" spans="1:36" ht="7.2" customHeight="1">
      <c r="A4" s="438"/>
      <c r="B4" s="438"/>
      <c r="C4" s="443"/>
      <c r="D4" s="438"/>
      <c r="E4" s="438"/>
      <c r="F4" s="438"/>
      <c r="G4" s="438"/>
      <c r="H4" s="446"/>
      <c r="I4" s="446"/>
      <c r="J4" s="446"/>
      <c r="K4" s="446"/>
      <c r="L4" s="446"/>
      <c r="M4" s="446"/>
      <c r="N4" s="446"/>
      <c r="O4" s="446"/>
      <c r="P4" s="446"/>
      <c r="Q4" s="438"/>
      <c r="R4" s="438"/>
      <c r="S4" s="438"/>
      <c r="T4" s="438"/>
      <c r="U4" s="438"/>
      <c r="V4" s="438"/>
      <c r="W4" s="438"/>
      <c r="X4" s="438"/>
      <c r="Y4" s="438"/>
      <c r="Z4" s="438"/>
      <c r="AA4" s="438"/>
      <c r="AB4" s="438"/>
      <c r="AC4" s="438"/>
      <c r="AD4" s="438"/>
      <c r="AE4" s="438"/>
      <c r="AF4" s="438"/>
      <c r="AG4" s="438"/>
      <c r="AH4" s="438"/>
      <c r="AI4" s="438"/>
      <c r="AJ4" s="438"/>
    </row>
    <row r="5" spans="1:36" ht="24.6" customHeight="1">
      <c r="A5" s="438"/>
      <c r="B5" s="438"/>
      <c r="C5" s="447"/>
      <c r="D5" s="448"/>
      <c r="E5" s="448"/>
      <c r="F5" s="448"/>
      <c r="G5" s="448"/>
      <c r="H5" s="448"/>
      <c r="I5" s="448"/>
      <c r="J5" s="448"/>
      <c r="K5" s="448"/>
      <c r="L5" s="448"/>
      <c r="M5" s="448"/>
      <c r="N5" s="448"/>
      <c r="O5" s="448"/>
      <c r="P5" s="448"/>
      <c r="Q5" s="438"/>
      <c r="R5" s="438"/>
      <c r="S5" s="438"/>
      <c r="T5" s="438"/>
      <c r="U5" s="438"/>
      <c r="V5" s="438"/>
      <c r="W5" s="438"/>
      <c r="X5" s="438"/>
      <c r="Y5" s="438"/>
      <c r="Z5" s="438"/>
      <c r="AA5" s="438"/>
      <c r="AB5" s="438"/>
      <c r="AC5" s="438"/>
      <c r="AD5" s="438"/>
      <c r="AE5" s="438"/>
      <c r="AF5" s="438"/>
      <c r="AG5" s="438"/>
      <c r="AH5" s="438"/>
      <c r="AI5" s="438"/>
      <c r="AJ5" s="438"/>
    </row>
    <row r="6" spans="1:36" ht="13.2" customHeight="1">
      <c r="A6" s="438"/>
      <c r="B6" s="438"/>
      <c r="C6" s="438"/>
      <c r="D6" s="438"/>
      <c r="E6" s="438"/>
      <c r="F6" s="438"/>
      <c r="G6" s="438"/>
      <c r="H6" s="446"/>
      <c r="I6" s="446"/>
      <c r="J6" s="446"/>
      <c r="K6" s="446"/>
      <c r="L6" s="446"/>
      <c r="M6" s="446"/>
      <c r="N6" s="446"/>
      <c r="O6" s="446"/>
      <c r="P6" s="446"/>
      <c r="Q6" s="438"/>
      <c r="R6" s="438"/>
      <c r="S6" s="438"/>
      <c r="T6" s="438"/>
      <c r="U6" s="438"/>
      <c r="V6" s="438"/>
      <c r="W6" s="438"/>
      <c r="X6" s="438"/>
      <c r="Y6" s="438"/>
      <c r="Z6" s="438"/>
      <c r="AA6" s="438"/>
      <c r="AB6" s="438"/>
      <c r="AC6" s="438"/>
      <c r="AD6" s="438"/>
      <c r="AE6" s="438"/>
      <c r="AF6" s="438"/>
      <c r="AG6" s="438"/>
      <c r="AH6" s="438"/>
      <c r="AI6" s="438"/>
      <c r="AJ6" s="438"/>
    </row>
    <row r="7" spans="1:36" ht="13.2" customHeight="1">
      <c r="A7" s="438"/>
      <c r="B7" s="438"/>
      <c r="C7" s="438"/>
      <c r="D7" s="438"/>
      <c r="E7" s="438"/>
      <c r="F7" s="438"/>
      <c r="G7" s="438"/>
      <c r="H7" s="446"/>
      <c r="I7" s="446"/>
      <c r="J7" s="446"/>
      <c r="K7" s="446"/>
      <c r="L7" s="446"/>
      <c r="M7" s="446"/>
      <c r="N7" s="446"/>
      <c r="O7" s="446"/>
      <c r="P7" s="446"/>
      <c r="Q7" s="438"/>
      <c r="R7" s="438"/>
      <c r="S7" s="438"/>
      <c r="T7" s="438"/>
      <c r="U7" s="438"/>
      <c r="V7" s="438"/>
      <c r="W7" s="438"/>
      <c r="X7" s="438"/>
      <c r="Y7" s="438"/>
      <c r="Z7" s="438"/>
      <c r="AA7" s="438"/>
      <c r="AB7" s="438"/>
      <c r="AC7" s="438"/>
      <c r="AD7" s="438"/>
      <c r="AE7" s="438"/>
      <c r="AF7" s="438"/>
      <c r="AG7" s="438"/>
      <c r="AH7" s="438"/>
      <c r="AI7" s="438"/>
      <c r="AJ7" s="438"/>
    </row>
    <row r="8" spans="1:36" ht="13.2" customHeight="1">
      <c r="A8" s="438"/>
      <c r="B8" s="438"/>
      <c r="C8" s="438"/>
      <c r="D8" s="438"/>
      <c r="E8" s="438"/>
      <c r="F8" s="438"/>
      <c r="G8" s="438"/>
      <c r="H8" s="446"/>
      <c r="I8" s="446"/>
      <c r="J8" s="446"/>
      <c r="K8" s="446"/>
      <c r="L8" s="446"/>
      <c r="M8" s="446"/>
      <c r="N8" s="446"/>
      <c r="O8" s="446"/>
      <c r="P8" s="446"/>
      <c r="Q8" s="446"/>
      <c r="R8" s="446"/>
      <c r="S8" s="446"/>
      <c r="T8" s="446"/>
      <c r="U8" s="446"/>
      <c r="V8" s="438"/>
      <c r="W8" s="438"/>
      <c r="X8" s="438"/>
      <c r="Y8" s="438"/>
      <c r="Z8" s="438"/>
      <c r="AA8" s="438"/>
      <c r="AB8" s="438"/>
      <c r="AC8" s="438"/>
      <c r="AD8" s="438"/>
      <c r="AE8" s="438"/>
      <c r="AF8" s="438"/>
      <c r="AG8" s="438"/>
      <c r="AH8" s="438"/>
      <c r="AI8" s="438"/>
      <c r="AJ8" s="438"/>
    </row>
    <row r="9" spans="1:36" ht="13.2" customHeight="1">
      <c r="A9" s="438"/>
      <c r="B9" s="438"/>
      <c r="C9" s="438"/>
      <c r="D9" s="438"/>
      <c r="E9" s="438"/>
      <c r="F9" s="438"/>
      <c r="G9" s="438"/>
      <c r="H9" s="446"/>
      <c r="I9" s="446"/>
      <c r="J9" s="446"/>
      <c r="K9" s="446"/>
      <c r="L9" s="446"/>
      <c r="M9" s="446"/>
      <c r="N9" s="446"/>
      <c r="O9" s="446"/>
      <c r="P9" s="446"/>
      <c r="Q9" s="446"/>
      <c r="R9" s="446"/>
      <c r="S9" s="446"/>
      <c r="T9" s="446"/>
      <c r="U9" s="446"/>
      <c r="V9" s="438"/>
      <c r="W9" s="438"/>
      <c r="X9" s="438"/>
      <c r="Y9" s="438"/>
      <c r="Z9" s="438"/>
      <c r="AA9" s="438"/>
      <c r="AB9" s="438"/>
      <c r="AC9" s="438"/>
      <c r="AD9" s="438"/>
      <c r="AE9" s="438"/>
      <c r="AF9" s="438"/>
      <c r="AG9" s="438"/>
      <c r="AH9" s="438"/>
      <c r="AI9" s="438"/>
      <c r="AJ9" s="438"/>
    </row>
    <row r="10" spans="1:36">
      <c r="A10" s="438"/>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row>
    <row r="11" spans="1:36" ht="21" customHeight="1">
      <c r="A11" s="438"/>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row>
    <row r="12" spans="1:36" ht="13.2" customHeight="1">
      <c r="A12" s="438"/>
      <c r="B12" s="438"/>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row>
    <row r="13" spans="1:36" ht="13.2" customHeight="1">
      <c r="A13" s="438"/>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row>
    <row r="14" spans="1:36">
      <c r="A14" s="438"/>
      <c r="B14" s="438"/>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row>
    <row r="15" spans="1:36">
      <c r="A15" s="438"/>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500"/>
      <c r="AG15" s="438"/>
      <c r="AH15" s="438"/>
      <c r="AI15" s="438"/>
      <c r="AJ15" s="438"/>
    </row>
    <row r="16" spans="1:36">
      <c r="A16" s="438"/>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row>
    <row r="17" spans="1:36">
      <c r="A17" s="438"/>
      <c r="B17" s="553"/>
      <c r="C17" s="553"/>
      <c r="D17" s="553"/>
      <c r="E17" s="553"/>
      <c r="F17" s="553"/>
      <c r="G17" s="553"/>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row>
    <row r="18" spans="1:36">
      <c r="A18" s="438"/>
      <c r="B18" s="553"/>
      <c r="C18" s="553"/>
      <c r="D18" s="553"/>
      <c r="E18" s="553"/>
      <c r="F18" s="553"/>
      <c r="G18" s="553"/>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row>
    <row r="19" spans="1:36">
      <c r="A19" s="438"/>
      <c r="B19" s="553"/>
      <c r="C19" s="553"/>
      <c r="D19" s="553"/>
      <c r="E19" s="553"/>
      <c r="F19" s="553"/>
      <c r="G19" s="553"/>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row>
    <row r="20" spans="1:36">
      <c r="A20" s="438"/>
      <c r="B20" s="553"/>
      <c r="C20" s="553"/>
      <c r="D20" s="553"/>
      <c r="E20" s="553"/>
      <c r="F20" s="553"/>
      <c r="G20" s="553"/>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row>
    <row r="21" spans="1:36">
      <c r="A21" s="438"/>
      <c r="B21" s="553"/>
      <c r="C21" s="553"/>
      <c r="D21" s="553"/>
      <c r="E21" s="553"/>
      <c r="F21" s="553"/>
      <c r="G21" s="553"/>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row>
    <row r="22" spans="1:36">
      <c r="A22" s="438"/>
      <c r="B22" s="553"/>
      <c r="C22" s="553"/>
      <c r="D22" s="553"/>
      <c r="E22" s="553"/>
      <c r="F22" s="553"/>
      <c r="G22" s="553"/>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row>
    <row r="23" spans="1:36">
      <c r="A23" s="438"/>
      <c r="B23" s="553"/>
      <c r="C23" s="553"/>
      <c r="D23" s="553"/>
      <c r="E23" s="553"/>
      <c r="F23" s="553"/>
      <c r="G23" s="553"/>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row>
    <row r="24" spans="1:36">
      <c r="A24" s="438"/>
      <c r="B24" s="553"/>
      <c r="C24" s="553"/>
      <c r="D24" s="553"/>
      <c r="E24" s="553"/>
      <c r="F24" s="553"/>
      <c r="G24" s="553"/>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row>
    <row r="25" spans="1:36">
      <c r="A25" s="438"/>
      <c r="B25" s="553"/>
      <c r="C25" s="553"/>
      <c r="D25" s="553"/>
      <c r="E25" s="553"/>
      <c r="F25" s="553"/>
      <c r="G25" s="553"/>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row>
    <row r="26" spans="1:36">
      <c r="A26" s="438"/>
      <c r="B26" s="553"/>
      <c r="C26" s="553"/>
      <c r="D26" s="553"/>
      <c r="E26" s="553"/>
      <c r="F26" s="553"/>
      <c r="G26" s="553"/>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row>
    <row r="27" spans="1:36">
      <c r="A27" s="438"/>
      <c r="B27" s="553"/>
      <c r="C27" s="553"/>
      <c r="D27" s="553"/>
      <c r="E27" s="553"/>
      <c r="F27" s="553"/>
      <c r="G27" s="553"/>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row>
    <row r="28" spans="1:36" ht="14.4">
      <c r="A28" s="438"/>
      <c r="B28" s="438"/>
      <c r="C28" s="438"/>
      <c r="D28" s="438"/>
      <c r="E28" s="438"/>
      <c r="F28" s="438"/>
      <c r="G28" s="438"/>
      <c r="H28" s="438"/>
      <c r="I28" s="438"/>
      <c r="J28" s="438"/>
      <c r="K28" s="438"/>
      <c r="L28" s="438"/>
      <c r="M28" s="438"/>
      <c r="N28" s="554" t="s">
        <v>222</v>
      </c>
      <c r="O28" s="554"/>
      <c r="P28" s="554"/>
      <c r="Q28" s="554"/>
      <c r="R28" s="554"/>
      <c r="S28" s="554"/>
      <c r="T28" s="554"/>
      <c r="U28" s="438"/>
      <c r="V28" s="438"/>
      <c r="W28" s="438"/>
      <c r="X28" s="438"/>
      <c r="Y28" s="438"/>
      <c r="Z28" s="438"/>
      <c r="AA28" s="438"/>
      <c r="AB28" s="554" t="s">
        <v>223</v>
      </c>
      <c r="AC28" s="554"/>
      <c r="AD28" s="554"/>
      <c r="AE28" s="554"/>
      <c r="AF28" s="438"/>
      <c r="AG28" s="438"/>
      <c r="AH28" s="438"/>
      <c r="AI28" s="438"/>
      <c r="AJ28" s="438"/>
    </row>
    <row r="29" spans="1:36" ht="16.2">
      <c r="A29" s="438"/>
      <c r="B29" s="449"/>
      <c r="C29" s="450"/>
      <c r="D29" s="450"/>
      <c r="E29" s="450"/>
      <c r="F29" s="450"/>
      <c r="G29" s="450"/>
      <c r="H29" s="450"/>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row>
    <row r="30" spans="1:36">
      <c r="A30" s="438"/>
      <c r="B30" s="438"/>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row>
    <row r="31" spans="1:36">
      <c r="A31" s="438"/>
      <c r="B31" s="438"/>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row>
    <row r="32" spans="1:36">
      <c r="A32" s="438"/>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row>
    <row r="33" spans="1:36">
      <c r="A33" s="438"/>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row>
    <row r="34" spans="1:36">
      <c r="A34" s="438"/>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row>
    <row r="35" spans="1:36">
      <c r="A35" s="438"/>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row>
    <row r="36" spans="1:36">
      <c r="A36" s="438"/>
      <c r="B36" s="438"/>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row>
  </sheetData>
  <sheetProtection formatCells="0" formatColumns="0" formatRows="0" insertColumns="0" insertRows="0" insertHyperlinks="0" deleteColumns="0" deleteRows="0" sort="0" autoFilter="0" pivotTables="0"/>
  <mergeCells count="3">
    <mergeCell ref="B17:G27"/>
    <mergeCell ref="N28:T28"/>
    <mergeCell ref="AB28:AE28"/>
  </mergeCells>
  <phoneticPr fontId="86"/>
  <hyperlinks>
    <hyperlink ref="N28" r:id="rId1" display="https://www.youtube.com/watch?v=R9uri9cb6gA" xr:uid="{BA2A0258-29D9-4DAA-A9CA-73301B4C7780}"/>
    <hyperlink ref="AB28" r:id="rId2" display="https://www.youtube.com/watch?v=w_ymt6X6e-M&amp;t=6s" xr:uid="{E71973EC-9F45-4A9A-A581-9E7AFCC8A291}"/>
  </hyperlinks>
  <pageMargins left="0.7" right="0.7" top="0.75" bottom="0.75" header="0.3" footer="0.3"/>
  <pageSetup paperSize="9" scale="32"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H23" sqref="H23:L23"/>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56"/>
      <c r="I1" s="357" t="s">
        <v>37</v>
      </c>
      <c r="J1" s="358"/>
      <c r="K1" s="359"/>
      <c r="L1" s="360"/>
      <c r="M1" s="361"/>
    </row>
    <row r="2" spans="1:16" ht="17.399999999999999">
      <c r="A2" s="56"/>
      <c r="B2" s="184"/>
      <c r="C2" s="184"/>
      <c r="D2" s="184"/>
      <c r="E2" s="184"/>
      <c r="F2" s="184"/>
      <c r="G2" s="57"/>
      <c r="H2" s="362"/>
      <c r="I2" s="638" t="s">
        <v>189</v>
      </c>
      <c r="J2" s="638"/>
      <c r="K2" s="638"/>
      <c r="L2" s="638"/>
      <c r="M2" s="638"/>
      <c r="N2" s="159"/>
      <c r="P2" s="121"/>
    </row>
    <row r="3" spans="1:16" ht="17.399999999999999">
      <c r="A3" s="185" t="s">
        <v>28</v>
      </c>
      <c r="B3" s="186"/>
      <c r="D3" s="187"/>
      <c r="E3" s="187"/>
      <c r="F3" s="187"/>
      <c r="G3" s="58"/>
      <c r="H3" s="107"/>
      <c r="I3" s="365"/>
      <c r="J3" s="366"/>
      <c r="K3" s="367"/>
      <c r="L3" s="359"/>
      <c r="M3" s="368"/>
    </row>
    <row r="4" spans="1:16" ht="17.399999999999999">
      <c r="A4" s="60"/>
      <c r="B4" s="186"/>
      <c r="C4" s="89"/>
      <c r="D4" s="187"/>
      <c r="E4" s="187"/>
      <c r="F4" s="188"/>
      <c r="G4" s="61"/>
      <c r="H4" s="369"/>
      <c r="I4" s="369"/>
      <c r="J4" s="358"/>
      <c r="K4" s="367"/>
      <c r="L4" s="359"/>
      <c r="M4" s="368"/>
      <c r="N4" s="248"/>
    </row>
    <row r="5" spans="1:16">
      <c r="A5" s="189"/>
      <c r="D5" s="187"/>
      <c r="E5" s="62"/>
      <c r="F5" s="190"/>
      <c r="G5" s="63"/>
      <c r="H5"/>
      <c r="I5" s="370"/>
      <c r="J5" s="358"/>
      <c r="K5" s="367"/>
      <c r="L5" s="367"/>
      <c r="M5" s="368"/>
    </row>
    <row r="6" spans="1:16" ht="17.399999999999999">
      <c r="A6" s="189"/>
      <c r="D6" s="187"/>
      <c r="E6" s="190"/>
      <c r="F6" s="190"/>
      <c r="G6" s="63"/>
      <c r="H6" s="362"/>
      <c r="I6" s="371"/>
      <c r="J6" s="358"/>
      <c r="K6" s="367"/>
      <c r="L6" s="367"/>
      <c r="M6" s="368"/>
    </row>
    <row r="7" spans="1:16">
      <c r="A7" s="189"/>
      <c r="D7" s="187"/>
      <c r="E7" s="190"/>
      <c r="F7" s="190"/>
      <c r="G7" s="63"/>
      <c r="H7" s="372"/>
      <c r="I7" s="370"/>
      <c r="J7" s="358"/>
      <c r="K7" s="367"/>
      <c r="L7" s="367"/>
      <c r="M7" s="368"/>
    </row>
    <row r="8" spans="1:16">
      <c r="A8" s="189"/>
      <c r="D8" s="187"/>
      <c r="E8" s="190"/>
      <c r="F8" s="190"/>
      <c r="G8" s="63"/>
      <c r="H8" s="363"/>
      <c r="I8" s="373"/>
      <c r="J8" s="373"/>
      <c r="K8" s="373"/>
      <c r="L8" s="367"/>
      <c r="M8" s="374"/>
    </row>
    <row r="9" spans="1:16">
      <c r="A9" s="189"/>
      <c r="D9" s="187"/>
      <c r="E9" s="190"/>
      <c r="F9" s="190"/>
      <c r="G9" s="63"/>
      <c r="H9" s="373"/>
      <c r="I9" s="373"/>
      <c r="J9" s="373"/>
      <c r="K9" s="373"/>
      <c r="L9" s="367"/>
      <c r="M9" s="374"/>
      <c r="N9" s="65"/>
    </row>
    <row r="10" spans="1:16">
      <c r="A10" s="189"/>
      <c r="D10" s="187"/>
      <c r="E10" s="190"/>
      <c r="F10" s="190"/>
      <c r="G10" s="63"/>
      <c r="H10" s="373"/>
      <c r="I10" s="373"/>
      <c r="J10" s="373"/>
      <c r="K10" s="373"/>
      <c r="L10" s="367"/>
      <c r="M10" s="374"/>
      <c r="N10" s="65" t="s">
        <v>38</v>
      </c>
    </row>
    <row r="11" spans="1:16">
      <c r="A11" s="189"/>
      <c r="D11" s="187"/>
      <c r="E11" s="190"/>
      <c r="F11" s="190"/>
      <c r="G11" s="63"/>
      <c r="H11" s="373"/>
      <c r="I11" s="373"/>
      <c r="J11" s="373"/>
      <c r="K11" s="373"/>
      <c r="L11" s="367"/>
      <c r="M11" s="374"/>
    </row>
    <row r="12" spans="1:16">
      <c r="A12" s="189"/>
      <c r="D12" s="187"/>
      <c r="E12" s="190"/>
      <c r="F12" s="190"/>
      <c r="G12" s="63"/>
      <c r="H12" s="373"/>
      <c r="I12" s="373"/>
      <c r="J12" s="373"/>
      <c r="K12" s="373"/>
      <c r="L12" s="367"/>
      <c r="M12" s="374"/>
      <c r="N12" s="65" t="s">
        <v>39</v>
      </c>
      <c r="O12" s="285"/>
    </row>
    <row r="13" spans="1:16">
      <c r="A13" s="189"/>
      <c r="D13" s="187"/>
      <c r="E13" s="190"/>
      <c r="F13" s="190"/>
      <c r="G13" s="63"/>
      <c r="H13" s="373"/>
      <c r="I13" s="373"/>
      <c r="J13" s="373"/>
      <c r="K13" s="373"/>
      <c r="L13" s="367"/>
      <c r="M13" s="374"/>
    </row>
    <row r="14" spans="1:16">
      <c r="A14" s="189"/>
      <c r="D14" s="187"/>
      <c r="E14" s="190"/>
      <c r="F14" s="190"/>
      <c r="G14" s="63"/>
      <c r="H14" s="373"/>
      <c r="I14" s="373"/>
      <c r="J14" s="373"/>
      <c r="K14" s="373"/>
      <c r="L14" s="367"/>
      <c r="M14" s="374"/>
      <c r="N14" s="318" t="s">
        <v>40</v>
      </c>
    </row>
    <row r="15" spans="1:16">
      <c r="A15" s="189"/>
      <c r="D15" s="187"/>
      <c r="E15" s="187" t="s">
        <v>21</v>
      </c>
      <c r="F15" s="188"/>
      <c r="G15" s="58"/>
      <c r="H15" s="372"/>
      <c r="I15" s="370"/>
      <c r="J15" s="363"/>
      <c r="K15" s="367"/>
      <c r="L15" s="367"/>
      <c r="M15" s="374"/>
    </row>
    <row r="16" spans="1:16">
      <c r="A16" s="189"/>
      <c r="D16" s="187"/>
      <c r="E16" s="187"/>
      <c r="F16" s="188"/>
      <c r="G16" s="58"/>
      <c r="H16" s="358"/>
      <c r="I16" s="370"/>
      <c r="J16" s="358"/>
      <c r="K16" s="367"/>
      <c r="L16" s="367"/>
      <c r="M16" s="374"/>
      <c r="N16" s="249" t="s">
        <v>169</v>
      </c>
    </row>
    <row r="17" spans="1:19" ht="20.25" customHeight="1" thickBot="1">
      <c r="A17" s="555" t="s">
        <v>229</v>
      </c>
      <c r="B17" s="556"/>
      <c r="C17" s="556"/>
      <c r="D17" s="192"/>
      <c r="E17" s="193"/>
      <c r="F17" s="556" t="s">
        <v>230</v>
      </c>
      <c r="G17" s="557"/>
      <c r="H17" s="372"/>
      <c r="I17" s="370"/>
      <c r="J17" s="363"/>
      <c r="K17" s="367"/>
      <c r="L17" s="364"/>
      <c r="M17" s="368"/>
      <c r="N17" s="191" t="s">
        <v>127</v>
      </c>
    </row>
    <row r="18" spans="1:19" ht="39" customHeight="1" thickTop="1">
      <c r="A18" s="558" t="s">
        <v>41</v>
      </c>
      <c r="B18" s="559"/>
      <c r="C18" s="560"/>
      <c r="D18" s="194" t="s">
        <v>42</v>
      </c>
      <c r="E18" s="195"/>
      <c r="F18" s="561" t="s">
        <v>43</v>
      </c>
      <c r="G18" s="562"/>
      <c r="H18" s="358"/>
      <c r="I18" s="370"/>
      <c r="J18" s="358"/>
      <c r="K18" s="367"/>
      <c r="L18" s="367"/>
      <c r="M18" s="368"/>
      <c r="Q18" s="54" t="s">
        <v>28</v>
      </c>
      <c r="S18" s="54" t="s">
        <v>21</v>
      </c>
    </row>
    <row r="19" spans="1:19" ht="30" customHeight="1">
      <c r="A19" s="563" t="s">
        <v>193</v>
      </c>
      <c r="B19" s="563"/>
      <c r="C19" s="563"/>
      <c r="D19" s="563"/>
      <c r="E19" s="563"/>
      <c r="F19" s="563"/>
      <c r="G19" s="563"/>
      <c r="H19" s="375"/>
      <c r="I19" s="376" t="s">
        <v>44</v>
      </c>
      <c r="J19" s="376"/>
      <c r="K19" s="376"/>
      <c r="L19" s="364"/>
      <c r="M19" s="368"/>
    </row>
    <row r="20" spans="1:19" ht="17.399999999999999">
      <c r="E20" s="196" t="s">
        <v>45</v>
      </c>
      <c r="F20" s="197" t="s">
        <v>46</v>
      </c>
      <c r="H20" s="287" t="s">
        <v>149</v>
      </c>
      <c r="I20" s="370"/>
      <c r="J20" s="358" t="s">
        <v>21</v>
      </c>
      <c r="K20" s="377" t="s">
        <v>21</v>
      </c>
      <c r="L20" s="367"/>
      <c r="M20" s="368"/>
    </row>
    <row r="21" spans="1:19" ht="16.8" thickBot="1">
      <c r="A21" s="198"/>
      <c r="B21" s="564">
        <v>45256</v>
      </c>
      <c r="C21" s="565"/>
      <c r="D21" s="199" t="s">
        <v>47</v>
      </c>
      <c r="E21" s="566" t="s">
        <v>48</v>
      </c>
      <c r="F21" s="567"/>
      <c r="G21" s="59" t="s">
        <v>49</v>
      </c>
      <c r="H21" s="574" t="s">
        <v>231</v>
      </c>
      <c r="I21" s="575"/>
      <c r="J21" s="575"/>
      <c r="K21" s="575"/>
      <c r="L21" s="575"/>
      <c r="M21" s="378"/>
      <c r="N21" s="380"/>
    </row>
    <row r="22" spans="1:19" ht="36" customHeight="1" thickTop="1" thickBot="1">
      <c r="A22" s="200" t="s">
        <v>50</v>
      </c>
      <c r="B22" s="576" t="s">
        <v>51</v>
      </c>
      <c r="C22" s="577"/>
      <c r="D22" s="578"/>
      <c r="E22" s="67" t="s">
        <v>236</v>
      </c>
      <c r="F22" s="67" t="s">
        <v>237</v>
      </c>
      <c r="G22" s="201" t="s">
        <v>52</v>
      </c>
      <c r="H22" s="579" t="s">
        <v>190</v>
      </c>
      <c r="I22" s="580"/>
      <c r="J22" s="580"/>
      <c r="K22" s="580"/>
      <c r="L22" s="581"/>
      <c r="M22" s="379" t="s">
        <v>53</v>
      </c>
      <c r="N22" s="381" t="s">
        <v>54</v>
      </c>
      <c r="R22" s="54" t="s">
        <v>28</v>
      </c>
    </row>
    <row r="23" spans="1:19" ht="79.2" customHeight="1" thickBot="1">
      <c r="A23" s="457" t="s">
        <v>55</v>
      </c>
      <c r="B23" s="568" t="str">
        <f>IF(G23&gt;5,"☆☆☆☆",IF(AND(G23&gt;=2.39,G23&lt;5),"☆☆☆",IF(AND(G23&gt;=1.39,G23&lt;2.4),"☆☆",IF(AND(G23&gt;0,G23&lt;1.4),"☆",IF(AND(G23&gt;=-1.39,G23&lt;0),"★",IF(AND(G23&gt;=-2.39,G23&lt;-1.4),"★★",IF(AND(G23&gt;=-3.39,G23&lt;-2.4),"★★★")))))))</f>
        <v>☆</v>
      </c>
      <c r="C23" s="569"/>
      <c r="D23" s="570"/>
      <c r="E23" s="345">
        <v>1.39</v>
      </c>
      <c r="F23" s="345">
        <v>1.48</v>
      </c>
      <c r="G23" s="291">
        <f t="shared" ref="G23:G69" si="0">F23-E23</f>
        <v>9.000000000000008E-2</v>
      </c>
      <c r="H23" s="572"/>
      <c r="I23" s="572"/>
      <c r="J23" s="572"/>
      <c r="K23" s="572"/>
      <c r="L23" s="573"/>
      <c r="M23" s="394"/>
      <c r="N23" s="426"/>
      <c r="O23" s="261" t="s">
        <v>162</v>
      </c>
    </row>
    <row r="24" spans="1:19" ht="66" customHeight="1" thickBot="1">
      <c r="A24" s="202" t="s">
        <v>56</v>
      </c>
      <c r="B24" s="568" t="str">
        <f t="shared" ref="B24:B70" si="1">IF(G24&gt;5,"☆☆☆☆",IF(AND(G24&gt;=2.39,G24&lt;5),"☆☆☆",IF(AND(G24&gt;=1.39,G24&lt;2.4),"☆☆",IF(AND(G24&gt;0,G24&lt;1.4),"☆",IF(AND(G24&gt;=-1.39,G24&lt;0),"★",IF(AND(G24&gt;=-2.39,G24&lt;-1.4),"★★",IF(AND(G24&gt;=-3.39,G24&lt;-2.4),"★★★")))))))</f>
        <v>☆</v>
      </c>
      <c r="C24" s="569"/>
      <c r="D24" s="570"/>
      <c r="E24" s="345">
        <v>2.13</v>
      </c>
      <c r="F24" s="345">
        <v>2.61</v>
      </c>
      <c r="G24" s="456">
        <f t="shared" si="0"/>
        <v>0.48</v>
      </c>
      <c r="H24" s="582"/>
      <c r="I24" s="583"/>
      <c r="J24" s="583"/>
      <c r="K24" s="583"/>
      <c r="L24" s="584"/>
      <c r="M24" s="152"/>
      <c r="N24" s="153"/>
      <c r="O24" s="261" t="s">
        <v>56</v>
      </c>
      <c r="Q24" s="54" t="s">
        <v>28</v>
      </c>
    </row>
    <row r="25" spans="1:19" ht="81" customHeight="1" thickBot="1">
      <c r="A25" s="267" t="s">
        <v>57</v>
      </c>
      <c r="B25" s="568" t="str">
        <f t="shared" si="1"/>
        <v>☆</v>
      </c>
      <c r="C25" s="569"/>
      <c r="D25" s="570"/>
      <c r="E25" s="123">
        <v>3.25</v>
      </c>
      <c r="F25" s="123">
        <v>4</v>
      </c>
      <c r="G25" s="291">
        <f t="shared" si="0"/>
        <v>0.75</v>
      </c>
      <c r="H25" s="571"/>
      <c r="I25" s="572"/>
      <c r="J25" s="572"/>
      <c r="K25" s="572"/>
      <c r="L25" s="573"/>
      <c r="M25" s="394"/>
      <c r="N25" s="153"/>
      <c r="O25" s="261" t="s">
        <v>57</v>
      </c>
    </row>
    <row r="26" spans="1:19" ht="83.25" customHeight="1" thickBot="1">
      <c r="A26" s="267" t="s">
        <v>58</v>
      </c>
      <c r="B26" s="568" t="str">
        <f t="shared" si="1"/>
        <v>☆</v>
      </c>
      <c r="C26" s="569"/>
      <c r="D26" s="570"/>
      <c r="E26" s="345">
        <v>2.04</v>
      </c>
      <c r="F26" s="345">
        <v>2.58</v>
      </c>
      <c r="G26" s="291">
        <f t="shared" si="0"/>
        <v>0.54</v>
      </c>
      <c r="H26" s="571"/>
      <c r="I26" s="572"/>
      <c r="J26" s="572"/>
      <c r="K26" s="572"/>
      <c r="L26" s="573"/>
      <c r="M26" s="152"/>
      <c r="N26" s="153"/>
      <c r="O26" s="261" t="s">
        <v>58</v>
      </c>
    </row>
    <row r="27" spans="1:19" ht="78.599999999999994" customHeight="1" thickBot="1">
      <c r="A27" s="267" t="s">
        <v>59</v>
      </c>
      <c r="B27" s="568" t="str">
        <f t="shared" si="1"/>
        <v>★</v>
      </c>
      <c r="C27" s="569"/>
      <c r="D27" s="570"/>
      <c r="E27" s="345">
        <v>2.5</v>
      </c>
      <c r="F27" s="345">
        <v>1.91</v>
      </c>
      <c r="G27" s="291">
        <f t="shared" si="0"/>
        <v>-0.59000000000000008</v>
      </c>
      <c r="H27" s="571"/>
      <c r="I27" s="572"/>
      <c r="J27" s="572"/>
      <c r="K27" s="572"/>
      <c r="L27" s="573"/>
      <c r="M27" s="152"/>
      <c r="N27" s="153"/>
      <c r="O27" s="261" t="s">
        <v>59</v>
      </c>
    </row>
    <row r="28" spans="1:19" ht="87" customHeight="1" thickBot="1">
      <c r="A28" s="267" t="s">
        <v>60</v>
      </c>
      <c r="B28" s="568" t="str">
        <f t="shared" si="1"/>
        <v>☆</v>
      </c>
      <c r="C28" s="569"/>
      <c r="D28" s="570"/>
      <c r="E28" s="345">
        <v>2.29</v>
      </c>
      <c r="F28" s="345">
        <v>2.96</v>
      </c>
      <c r="G28" s="291">
        <f t="shared" si="0"/>
        <v>0.66999999999999993</v>
      </c>
      <c r="H28" s="571"/>
      <c r="I28" s="572"/>
      <c r="J28" s="572"/>
      <c r="K28" s="572"/>
      <c r="L28" s="573"/>
      <c r="M28" s="152"/>
      <c r="N28" s="153"/>
      <c r="O28" s="261" t="s">
        <v>60</v>
      </c>
    </row>
    <row r="29" spans="1:19" ht="81" customHeight="1" thickBot="1">
      <c r="A29" s="267" t="s">
        <v>61</v>
      </c>
      <c r="B29" s="568" t="str">
        <f t="shared" si="1"/>
        <v>☆</v>
      </c>
      <c r="C29" s="569"/>
      <c r="D29" s="570"/>
      <c r="E29" s="345">
        <v>1.1599999999999999</v>
      </c>
      <c r="F29" s="345">
        <v>1.49</v>
      </c>
      <c r="G29" s="291">
        <f t="shared" si="0"/>
        <v>0.33000000000000007</v>
      </c>
      <c r="H29" s="571"/>
      <c r="I29" s="572"/>
      <c r="J29" s="572"/>
      <c r="K29" s="572"/>
      <c r="L29" s="573"/>
      <c r="M29" s="152"/>
      <c r="N29" s="153"/>
      <c r="O29" s="261" t="s">
        <v>61</v>
      </c>
    </row>
    <row r="30" spans="1:19" ht="73.5" customHeight="1" thickBot="1">
      <c r="A30" s="267" t="s">
        <v>62</v>
      </c>
      <c r="B30" s="568" t="str">
        <f t="shared" si="1"/>
        <v>☆</v>
      </c>
      <c r="C30" s="569"/>
      <c r="D30" s="570"/>
      <c r="E30" s="345">
        <v>2.5099999999999998</v>
      </c>
      <c r="F30" s="345">
        <v>2.64</v>
      </c>
      <c r="G30" s="291">
        <f t="shared" si="0"/>
        <v>0.13000000000000034</v>
      </c>
      <c r="H30" s="571"/>
      <c r="I30" s="572"/>
      <c r="J30" s="572"/>
      <c r="K30" s="572"/>
      <c r="L30" s="573"/>
      <c r="M30" s="152"/>
      <c r="N30" s="153"/>
      <c r="O30" s="261" t="s">
        <v>62</v>
      </c>
    </row>
    <row r="31" spans="1:19" ht="75.75" customHeight="1" thickBot="1">
      <c r="A31" s="267" t="s">
        <v>63</v>
      </c>
      <c r="B31" s="568" t="str">
        <f t="shared" si="1"/>
        <v>☆</v>
      </c>
      <c r="C31" s="569"/>
      <c r="D31" s="570"/>
      <c r="E31" s="345">
        <v>1.98</v>
      </c>
      <c r="F31" s="345">
        <v>2.69</v>
      </c>
      <c r="G31" s="291">
        <f t="shared" si="0"/>
        <v>0.71</v>
      </c>
      <c r="H31" s="571"/>
      <c r="I31" s="572"/>
      <c r="J31" s="572"/>
      <c r="K31" s="572"/>
      <c r="L31" s="573"/>
      <c r="M31" s="152"/>
      <c r="N31" s="153"/>
      <c r="O31" s="261" t="s">
        <v>63</v>
      </c>
    </row>
    <row r="32" spans="1:19" ht="90" customHeight="1" thickBot="1">
      <c r="A32" s="268" t="s">
        <v>64</v>
      </c>
      <c r="B32" s="568" t="str">
        <f t="shared" si="1"/>
        <v>☆</v>
      </c>
      <c r="C32" s="569"/>
      <c r="D32" s="570"/>
      <c r="E32" s="123">
        <v>5.1100000000000003</v>
      </c>
      <c r="F32" s="435">
        <v>6.24</v>
      </c>
      <c r="G32" s="291">
        <f t="shared" si="0"/>
        <v>1.1299999999999999</v>
      </c>
      <c r="H32" s="571"/>
      <c r="I32" s="572"/>
      <c r="J32" s="572"/>
      <c r="K32" s="572"/>
      <c r="L32" s="573"/>
      <c r="M32" s="152"/>
      <c r="N32" s="153"/>
      <c r="O32" s="261" t="s">
        <v>64</v>
      </c>
    </row>
    <row r="33" spans="1:16" ht="74.400000000000006" customHeight="1" thickBot="1">
      <c r="A33" s="269" t="s">
        <v>65</v>
      </c>
      <c r="B33" s="568" t="str">
        <f t="shared" si="1"/>
        <v>☆</v>
      </c>
      <c r="C33" s="569"/>
      <c r="D33" s="570"/>
      <c r="E33" s="123">
        <v>4.99</v>
      </c>
      <c r="F33" s="123">
        <v>5.26</v>
      </c>
      <c r="G33" s="291">
        <f t="shared" si="0"/>
        <v>0.26999999999999957</v>
      </c>
      <c r="H33" s="571"/>
      <c r="I33" s="572"/>
      <c r="J33" s="572"/>
      <c r="K33" s="572"/>
      <c r="L33" s="573"/>
      <c r="M33" s="152"/>
      <c r="N33" s="153"/>
      <c r="O33" s="261" t="s">
        <v>65</v>
      </c>
    </row>
    <row r="34" spans="1:16" ht="87" customHeight="1" thickBot="1">
      <c r="A34" s="202" t="s">
        <v>66</v>
      </c>
      <c r="B34" s="568" t="str">
        <f t="shared" si="1"/>
        <v>☆</v>
      </c>
      <c r="C34" s="569"/>
      <c r="D34" s="570"/>
      <c r="E34" s="123">
        <v>4.3600000000000003</v>
      </c>
      <c r="F34" s="123">
        <v>4.9800000000000004</v>
      </c>
      <c r="G34" s="291">
        <f t="shared" si="0"/>
        <v>0.62000000000000011</v>
      </c>
      <c r="H34" s="585"/>
      <c r="I34" s="586"/>
      <c r="J34" s="586"/>
      <c r="K34" s="586"/>
      <c r="L34" s="587"/>
      <c r="M34" s="489"/>
      <c r="N34" s="490"/>
      <c r="O34" s="261" t="s">
        <v>66</v>
      </c>
    </row>
    <row r="35" spans="1:16" ht="94.5" customHeight="1" thickBot="1">
      <c r="A35" s="268" t="s">
        <v>67</v>
      </c>
      <c r="B35" s="568" t="str">
        <f t="shared" ref="B35" si="2">IF(G35&gt;5,"☆☆☆☆",IF(AND(G35&gt;=2.39,G35&lt;5),"☆☆☆",IF(AND(G35&gt;=1.39,G35&lt;2.4),"☆☆",IF(AND(G35&gt;0,G35&lt;1.4),"☆",IF(AND(G35&gt;=-1.39,G35&lt;0),"★",IF(AND(G35&gt;=-2.39,G35&lt;-1.4),"★★",IF(AND(G35&gt;=-3.39,G35&lt;-2.4),"★★★")))))))</f>
        <v>☆</v>
      </c>
      <c r="C35" s="569"/>
      <c r="D35" s="570"/>
      <c r="E35" s="123">
        <v>4.32</v>
      </c>
      <c r="F35" s="123">
        <v>5.59</v>
      </c>
      <c r="G35" s="291">
        <f t="shared" si="0"/>
        <v>1.2699999999999996</v>
      </c>
      <c r="H35" s="585"/>
      <c r="I35" s="586"/>
      <c r="J35" s="586"/>
      <c r="K35" s="586"/>
      <c r="L35" s="587"/>
      <c r="M35" s="430"/>
      <c r="N35" s="431"/>
      <c r="O35" s="261" t="s">
        <v>67</v>
      </c>
    </row>
    <row r="36" spans="1:16" ht="92.4" customHeight="1" thickBot="1">
      <c r="A36" s="270" t="s">
        <v>68</v>
      </c>
      <c r="B36" s="568" t="str">
        <f t="shared" si="1"/>
        <v>☆</v>
      </c>
      <c r="C36" s="569"/>
      <c r="D36" s="570"/>
      <c r="E36" s="123">
        <v>3.71</v>
      </c>
      <c r="F36" s="123">
        <v>4.22</v>
      </c>
      <c r="G36" s="291">
        <f t="shared" si="0"/>
        <v>0.50999999999999979</v>
      </c>
      <c r="H36" s="571" t="s">
        <v>215</v>
      </c>
      <c r="I36" s="572"/>
      <c r="J36" s="572"/>
      <c r="K36" s="572"/>
      <c r="L36" s="573"/>
      <c r="M36" s="313" t="s">
        <v>216</v>
      </c>
      <c r="N36" s="314">
        <v>45246</v>
      </c>
      <c r="O36" s="261" t="s">
        <v>68</v>
      </c>
    </row>
    <row r="37" spans="1:16" ht="87.75" customHeight="1" thickBot="1">
      <c r="A37" s="267" t="s">
        <v>69</v>
      </c>
      <c r="B37" s="568" t="str">
        <f t="shared" si="1"/>
        <v>☆</v>
      </c>
      <c r="C37" s="569"/>
      <c r="D37" s="570"/>
      <c r="E37" s="123">
        <v>3.58</v>
      </c>
      <c r="F37" s="123">
        <v>4.3600000000000003</v>
      </c>
      <c r="G37" s="291">
        <f t="shared" si="0"/>
        <v>0.78000000000000025</v>
      </c>
      <c r="H37" s="571"/>
      <c r="I37" s="572"/>
      <c r="J37" s="572"/>
      <c r="K37" s="572"/>
      <c r="L37" s="573"/>
      <c r="M37" s="152"/>
      <c r="N37" s="153"/>
      <c r="O37" s="261" t="s">
        <v>69</v>
      </c>
    </row>
    <row r="38" spans="1:16" ht="75.75" customHeight="1" thickBot="1">
      <c r="A38" s="267" t="s">
        <v>70</v>
      </c>
      <c r="B38" s="568" t="str">
        <f t="shared" si="1"/>
        <v>☆☆</v>
      </c>
      <c r="C38" s="569"/>
      <c r="D38" s="570"/>
      <c r="E38" s="123">
        <v>4.03</v>
      </c>
      <c r="F38" s="123">
        <v>5.69</v>
      </c>
      <c r="G38" s="291">
        <f t="shared" si="0"/>
        <v>1.6600000000000001</v>
      </c>
      <c r="H38" s="571"/>
      <c r="I38" s="572"/>
      <c r="J38" s="572"/>
      <c r="K38" s="572"/>
      <c r="L38" s="573"/>
      <c r="M38" s="152"/>
      <c r="N38" s="153"/>
      <c r="O38" s="261" t="s">
        <v>70</v>
      </c>
    </row>
    <row r="39" spans="1:16" ht="70.2" customHeight="1" thickBot="1">
      <c r="A39" s="267" t="s">
        <v>71</v>
      </c>
      <c r="B39" s="568" t="str">
        <f t="shared" si="1"/>
        <v>☆</v>
      </c>
      <c r="C39" s="569"/>
      <c r="D39" s="570"/>
      <c r="E39" s="123">
        <v>5.07</v>
      </c>
      <c r="F39" s="435">
        <v>6.45</v>
      </c>
      <c r="G39" s="291">
        <f t="shared" si="0"/>
        <v>1.38</v>
      </c>
      <c r="H39" s="571"/>
      <c r="I39" s="572"/>
      <c r="J39" s="572"/>
      <c r="K39" s="572"/>
      <c r="L39" s="573"/>
      <c r="M39" s="313"/>
      <c r="N39" s="314"/>
      <c r="O39" s="261" t="s">
        <v>71</v>
      </c>
    </row>
    <row r="40" spans="1:16" ht="78.75" customHeight="1" thickBot="1">
      <c r="A40" s="267" t="s">
        <v>72</v>
      </c>
      <c r="B40" s="568" t="str">
        <f t="shared" si="1"/>
        <v>★</v>
      </c>
      <c r="C40" s="569"/>
      <c r="D40" s="570"/>
      <c r="E40" s="435">
        <v>7.76</v>
      </c>
      <c r="F40" s="435">
        <v>6.6</v>
      </c>
      <c r="G40" s="291">
        <f t="shared" si="0"/>
        <v>-1.1600000000000001</v>
      </c>
      <c r="H40" s="571"/>
      <c r="I40" s="572"/>
      <c r="J40" s="572"/>
      <c r="K40" s="572"/>
      <c r="L40" s="573"/>
      <c r="M40" s="152"/>
      <c r="N40" s="153"/>
      <c r="O40" s="261" t="s">
        <v>72</v>
      </c>
    </row>
    <row r="41" spans="1:16" ht="66" customHeight="1" thickBot="1">
      <c r="A41" s="267" t="s">
        <v>73</v>
      </c>
      <c r="B41" s="568" t="str">
        <f t="shared" si="1"/>
        <v>☆</v>
      </c>
      <c r="C41" s="569"/>
      <c r="D41" s="570"/>
      <c r="E41" s="123">
        <v>5.13</v>
      </c>
      <c r="F41" s="123">
        <v>5.88</v>
      </c>
      <c r="G41" s="291">
        <f t="shared" si="0"/>
        <v>0.75</v>
      </c>
      <c r="H41" s="571"/>
      <c r="I41" s="572"/>
      <c r="J41" s="572"/>
      <c r="K41" s="572"/>
      <c r="L41" s="573"/>
      <c r="M41" s="152"/>
      <c r="N41" s="153"/>
      <c r="O41" s="261" t="s">
        <v>73</v>
      </c>
    </row>
    <row r="42" spans="1:16" ht="77.25" customHeight="1" thickBot="1">
      <c r="A42" s="267" t="s">
        <v>74</v>
      </c>
      <c r="B42" s="568" t="str">
        <f t="shared" si="1"/>
        <v>☆</v>
      </c>
      <c r="C42" s="569"/>
      <c r="D42" s="570"/>
      <c r="E42" s="345">
        <v>2.2999999999999998</v>
      </c>
      <c r="F42" s="345">
        <v>2.87</v>
      </c>
      <c r="G42" s="291">
        <f t="shared" si="0"/>
        <v>0.57000000000000028</v>
      </c>
      <c r="H42" s="571"/>
      <c r="I42" s="572"/>
      <c r="J42" s="572"/>
      <c r="K42" s="572"/>
      <c r="L42" s="573"/>
      <c r="M42" s="313"/>
      <c r="N42" s="153"/>
      <c r="O42" s="261" t="s">
        <v>74</v>
      </c>
      <c r="P42" s="54" t="s">
        <v>149</v>
      </c>
    </row>
    <row r="43" spans="1:16" ht="77.400000000000006" customHeight="1" thickBot="1">
      <c r="A43" s="267" t="s">
        <v>75</v>
      </c>
      <c r="B43" s="568" t="str">
        <f t="shared" si="1"/>
        <v>☆</v>
      </c>
      <c r="C43" s="569"/>
      <c r="D43" s="570"/>
      <c r="E43" s="345">
        <v>2.38</v>
      </c>
      <c r="F43" s="345">
        <v>2.91</v>
      </c>
      <c r="G43" s="291">
        <f t="shared" si="0"/>
        <v>0.53000000000000025</v>
      </c>
      <c r="H43" s="588" t="s">
        <v>238</v>
      </c>
      <c r="I43" s="589"/>
      <c r="J43" s="589"/>
      <c r="K43" s="589"/>
      <c r="L43" s="590"/>
      <c r="M43" s="502" t="s">
        <v>239</v>
      </c>
      <c r="N43" s="503">
        <v>45254</v>
      </c>
      <c r="O43" s="261" t="s">
        <v>75</v>
      </c>
    </row>
    <row r="44" spans="1:16" ht="77.25" customHeight="1" thickBot="1">
      <c r="A44" s="271" t="s">
        <v>76</v>
      </c>
      <c r="B44" s="568" t="str">
        <f t="shared" si="1"/>
        <v>☆</v>
      </c>
      <c r="C44" s="569"/>
      <c r="D44" s="570"/>
      <c r="E44" s="123">
        <v>3.18</v>
      </c>
      <c r="F44" s="123">
        <v>3.81</v>
      </c>
      <c r="G44" s="291">
        <f t="shared" si="0"/>
        <v>0.62999999999999989</v>
      </c>
      <c r="H44" s="591"/>
      <c r="I44" s="592"/>
      <c r="J44" s="592"/>
      <c r="K44" s="592"/>
      <c r="L44" s="592"/>
      <c r="M44" s="152"/>
      <c r="N44" s="403"/>
      <c r="O44" s="261" t="s">
        <v>76</v>
      </c>
    </row>
    <row r="45" spans="1:16" ht="81.75" customHeight="1" thickBot="1">
      <c r="A45" s="267" t="s">
        <v>77</v>
      </c>
      <c r="B45" s="568" t="str">
        <f t="shared" si="1"/>
        <v>☆</v>
      </c>
      <c r="C45" s="569"/>
      <c r="D45" s="570"/>
      <c r="E45" s="123">
        <v>3.04</v>
      </c>
      <c r="F45" s="123">
        <v>3.1</v>
      </c>
      <c r="G45" s="291">
        <f t="shared" si="0"/>
        <v>6.0000000000000053E-2</v>
      </c>
      <c r="H45" s="593"/>
      <c r="I45" s="594"/>
      <c r="J45" s="594"/>
      <c r="K45" s="594"/>
      <c r="L45" s="595"/>
      <c r="M45" s="152"/>
      <c r="N45" s="402"/>
      <c r="O45" s="261" t="s">
        <v>77</v>
      </c>
    </row>
    <row r="46" spans="1:16" ht="72.75" customHeight="1" thickBot="1">
      <c r="A46" s="267" t="s">
        <v>78</v>
      </c>
      <c r="B46" s="568" t="str">
        <f t="shared" si="1"/>
        <v>☆</v>
      </c>
      <c r="C46" s="569"/>
      <c r="D46" s="570"/>
      <c r="E46" s="123">
        <v>4.1100000000000003</v>
      </c>
      <c r="F46" s="123">
        <v>4.24</v>
      </c>
      <c r="G46" s="291">
        <f t="shared" si="0"/>
        <v>0.12999999999999989</v>
      </c>
      <c r="H46" s="571"/>
      <c r="I46" s="572"/>
      <c r="J46" s="572"/>
      <c r="K46" s="572"/>
      <c r="L46" s="573"/>
      <c r="M46" s="152"/>
      <c r="N46" s="153"/>
      <c r="O46" s="261" t="s">
        <v>78</v>
      </c>
    </row>
    <row r="47" spans="1:16" ht="91.2" customHeight="1" thickBot="1">
      <c r="A47" s="267" t="s">
        <v>79</v>
      </c>
      <c r="B47" s="568" t="str">
        <f t="shared" si="1"/>
        <v>☆☆</v>
      </c>
      <c r="C47" s="569"/>
      <c r="D47" s="570"/>
      <c r="E47" s="123">
        <v>3.44</v>
      </c>
      <c r="F47" s="123">
        <v>5</v>
      </c>
      <c r="G47" s="291">
        <f t="shared" si="0"/>
        <v>1.56</v>
      </c>
      <c r="H47" s="571"/>
      <c r="I47" s="572"/>
      <c r="J47" s="572"/>
      <c r="K47" s="572"/>
      <c r="L47" s="573"/>
      <c r="M47" s="384"/>
      <c r="N47" s="153"/>
      <c r="O47" s="261" t="s">
        <v>79</v>
      </c>
    </row>
    <row r="48" spans="1:16" ht="78.75" customHeight="1" thickBot="1">
      <c r="A48" s="267" t="s">
        <v>80</v>
      </c>
      <c r="B48" s="568" t="str">
        <f t="shared" si="1"/>
        <v>☆</v>
      </c>
      <c r="C48" s="569"/>
      <c r="D48" s="570"/>
      <c r="E48" s="345">
        <v>2.13</v>
      </c>
      <c r="F48" s="345">
        <v>2.96</v>
      </c>
      <c r="G48" s="291">
        <f t="shared" si="0"/>
        <v>0.83000000000000007</v>
      </c>
      <c r="H48" s="596"/>
      <c r="I48" s="597"/>
      <c r="J48" s="597"/>
      <c r="K48" s="597"/>
      <c r="L48" s="598"/>
      <c r="M48" s="152"/>
      <c r="N48" s="153"/>
      <c r="O48" s="261" t="s">
        <v>80</v>
      </c>
    </row>
    <row r="49" spans="1:15" ht="74.25" customHeight="1" thickBot="1">
      <c r="A49" s="267" t="s">
        <v>81</v>
      </c>
      <c r="B49" s="568" t="str">
        <f t="shared" si="1"/>
        <v>☆</v>
      </c>
      <c r="C49" s="569"/>
      <c r="D49" s="570"/>
      <c r="E49" s="123">
        <v>3.95</v>
      </c>
      <c r="F49" s="123">
        <v>4.97</v>
      </c>
      <c r="G49" s="291">
        <f t="shared" si="0"/>
        <v>1.0199999999999996</v>
      </c>
      <c r="H49" s="571"/>
      <c r="I49" s="572"/>
      <c r="J49" s="572"/>
      <c r="K49" s="572"/>
      <c r="L49" s="573"/>
      <c r="M49" s="152"/>
      <c r="N49" s="153"/>
      <c r="O49" s="261" t="s">
        <v>81</v>
      </c>
    </row>
    <row r="50" spans="1:15" ht="73.2" customHeight="1" thickBot="1">
      <c r="A50" s="267" t="s">
        <v>82</v>
      </c>
      <c r="B50" s="568" t="str">
        <f t="shared" si="1"/>
        <v>☆</v>
      </c>
      <c r="C50" s="569"/>
      <c r="D50" s="570"/>
      <c r="E50" s="123">
        <v>4.07</v>
      </c>
      <c r="F50" s="123">
        <v>4.67</v>
      </c>
      <c r="G50" s="291">
        <f t="shared" si="0"/>
        <v>0.59999999999999964</v>
      </c>
      <c r="H50" s="596"/>
      <c r="I50" s="597"/>
      <c r="J50" s="597"/>
      <c r="K50" s="597"/>
      <c r="L50" s="598"/>
      <c r="M50" s="152"/>
      <c r="N50" s="464"/>
      <c r="O50" s="261" t="s">
        <v>82</v>
      </c>
    </row>
    <row r="51" spans="1:15" ht="73.5" customHeight="1" thickBot="1">
      <c r="A51" s="267" t="s">
        <v>83</v>
      </c>
      <c r="B51" s="568" t="str">
        <f t="shared" si="1"/>
        <v>☆</v>
      </c>
      <c r="C51" s="569"/>
      <c r="D51" s="570"/>
      <c r="E51" s="123">
        <v>3.41</v>
      </c>
      <c r="F51" s="123">
        <v>4.53</v>
      </c>
      <c r="G51" s="291">
        <f t="shared" si="0"/>
        <v>1.1200000000000001</v>
      </c>
      <c r="H51" s="571"/>
      <c r="I51" s="572"/>
      <c r="J51" s="572"/>
      <c r="K51" s="572"/>
      <c r="L51" s="573"/>
      <c r="M51" s="315"/>
      <c r="N51" s="316"/>
      <c r="O51" s="261" t="s">
        <v>83</v>
      </c>
    </row>
    <row r="52" spans="1:15" ht="75" customHeight="1" thickBot="1">
      <c r="A52" s="267" t="s">
        <v>84</v>
      </c>
      <c r="B52" s="568" t="str">
        <f t="shared" si="1"/>
        <v>☆</v>
      </c>
      <c r="C52" s="569"/>
      <c r="D52" s="570"/>
      <c r="E52" s="123">
        <v>4.07</v>
      </c>
      <c r="F52" s="123">
        <v>4.17</v>
      </c>
      <c r="G52" s="291">
        <f t="shared" si="0"/>
        <v>9.9999999999999645E-2</v>
      </c>
      <c r="H52" s="571"/>
      <c r="I52" s="572"/>
      <c r="J52" s="572"/>
      <c r="K52" s="572"/>
      <c r="L52" s="573"/>
      <c r="M52" s="152"/>
      <c r="N52" s="153"/>
      <c r="O52" s="261" t="s">
        <v>84</v>
      </c>
    </row>
    <row r="53" spans="1:15" ht="77.25" customHeight="1" thickBot="1">
      <c r="A53" s="267" t="s">
        <v>85</v>
      </c>
      <c r="B53" s="568" t="str">
        <f t="shared" ref="B53" si="3">IF(G53&gt;5,"☆☆☆☆",IF(AND(G53&gt;=2.39,G53&lt;5),"☆☆☆",IF(AND(G53&gt;=1.39,G53&lt;2.4),"☆☆",IF(AND(G53&gt;0,G53&lt;1.4),"☆",IF(AND(G53&gt;=-1.39,G53&lt;0),"★",IF(AND(G53&gt;=-2.39,G53&lt;-1.4),"★★",IF(AND(G53&gt;=-3.39,G53&lt;-2.4),"★★★")))))))</f>
        <v>★</v>
      </c>
      <c r="C53" s="569"/>
      <c r="D53" s="570"/>
      <c r="E53" s="123">
        <v>4.1100000000000003</v>
      </c>
      <c r="F53" s="123">
        <v>3.95</v>
      </c>
      <c r="G53" s="291">
        <f t="shared" si="0"/>
        <v>-0.16000000000000014</v>
      </c>
      <c r="H53" s="571"/>
      <c r="I53" s="572"/>
      <c r="J53" s="572"/>
      <c r="K53" s="572"/>
      <c r="L53" s="573"/>
      <c r="M53" s="152"/>
      <c r="N53" s="153"/>
      <c r="O53" s="261" t="s">
        <v>85</v>
      </c>
    </row>
    <row r="54" spans="1:15" ht="70.8" customHeight="1" thickBot="1">
      <c r="A54" s="267" t="s">
        <v>86</v>
      </c>
      <c r="B54" s="568" t="str">
        <f t="shared" si="1"/>
        <v>☆☆</v>
      </c>
      <c r="C54" s="569"/>
      <c r="D54" s="570"/>
      <c r="E54" s="123">
        <v>4.26</v>
      </c>
      <c r="F54" s="123">
        <v>5.74</v>
      </c>
      <c r="G54" s="291">
        <f t="shared" si="0"/>
        <v>1.4800000000000004</v>
      </c>
      <c r="H54" s="571"/>
      <c r="I54" s="572"/>
      <c r="J54" s="572"/>
      <c r="K54" s="572"/>
      <c r="L54" s="573"/>
      <c r="M54" s="152"/>
      <c r="N54" s="153"/>
      <c r="O54" s="261" t="s">
        <v>86</v>
      </c>
    </row>
    <row r="55" spans="1:15" ht="69" customHeight="1" thickBot="1">
      <c r="A55" s="267" t="s">
        <v>87</v>
      </c>
      <c r="B55" s="568" t="str">
        <f t="shared" si="1"/>
        <v>☆</v>
      </c>
      <c r="C55" s="569"/>
      <c r="D55" s="570"/>
      <c r="E55" s="123">
        <v>3.8</v>
      </c>
      <c r="F55" s="123">
        <v>4.41</v>
      </c>
      <c r="G55" s="291">
        <f t="shared" si="0"/>
        <v>0.61000000000000032</v>
      </c>
      <c r="H55" s="571"/>
      <c r="I55" s="572"/>
      <c r="J55" s="572"/>
      <c r="K55" s="572"/>
      <c r="L55" s="573"/>
      <c r="M55" s="152"/>
      <c r="N55" s="153"/>
      <c r="O55" s="261" t="s">
        <v>87</v>
      </c>
    </row>
    <row r="56" spans="1:15" ht="69" customHeight="1" thickBot="1">
      <c r="A56" s="267" t="s">
        <v>88</v>
      </c>
      <c r="B56" s="568" t="str">
        <f t="shared" si="1"/>
        <v>☆</v>
      </c>
      <c r="C56" s="569"/>
      <c r="D56" s="570"/>
      <c r="E56" s="123">
        <v>4.0599999999999996</v>
      </c>
      <c r="F56" s="123">
        <v>4.5999999999999996</v>
      </c>
      <c r="G56" s="291">
        <f t="shared" si="0"/>
        <v>0.54</v>
      </c>
      <c r="H56" s="571"/>
      <c r="I56" s="572"/>
      <c r="J56" s="572"/>
      <c r="K56" s="572"/>
      <c r="L56" s="573"/>
      <c r="M56" s="152"/>
      <c r="N56" s="153"/>
      <c r="O56" s="261" t="s">
        <v>88</v>
      </c>
    </row>
    <row r="57" spans="1:15" ht="63.75" customHeight="1" thickBot="1">
      <c r="A57" s="267" t="s">
        <v>89</v>
      </c>
      <c r="B57" s="568" t="str">
        <f t="shared" si="1"/>
        <v>☆☆</v>
      </c>
      <c r="C57" s="569"/>
      <c r="D57" s="570"/>
      <c r="E57" s="345">
        <v>2.19</v>
      </c>
      <c r="F57" s="123">
        <v>4.4400000000000004</v>
      </c>
      <c r="G57" s="291">
        <f t="shared" si="0"/>
        <v>2.2500000000000004</v>
      </c>
      <c r="H57" s="596"/>
      <c r="I57" s="597"/>
      <c r="J57" s="597"/>
      <c r="K57" s="597"/>
      <c r="L57" s="598"/>
      <c r="M57" s="152"/>
      <c r="N57" s="153"/>
      <c r="O57" s="261" t="s">
        <v>89</v>
      </c>
    </row>
    <row r="58" spans="1:15" ht="69.75" customHeight="1" thickBot="1">
      <c r="A58" s="267" t="s">
        <v>90</v>
      </c>
      <c r="B58" s="568" t="s">
        <v>424</v>
      </c>
      <c r="C58" s="569"/>
      <c r="D58" s="570"/>
      <c r="E58" s="123">
        <v>3.74</v>
      </c>
      <c r="F58" s="123">
        <v>3.74</v>
      </c>
      <c r="G58" s="291">
        <f t="shared" si="0"/>
        <v>0</v>
      </c>
      <c r="H58" s="588" t="s">
        <v>244</v>
      </c>
      <c r="I58" s="589"/>
      <c r="J58" s="589"/>
      <c r="K58" s="589"/>
      <c r="L58" s="590"/>
      <c r="M58" s="502" t="s">
        <v>245</v>
      </c>
      <c r="N58" s="503">
        <v>45248</v>
      </c>
      <c r="O58" s="261" t="s">
        <v>90</v>
      </c>
    </row>
    <row r="59" spans="1:15" ht="76.2" customHeight="1" thickBot="1">
      <c r="A59" s="267" t="s">
        <v>91</v>
      </c>
      <c r="B59" s="568" t="str">
        <f t="shared" si="1"/>
        <v>☆☆☆</v>
      </c>
      <c r="C59" s="569"/>
      <c r="D59" s="570"/>
      <c r="E59" s="123">
        <v>5.89</v>
      </c>
      <c r="F59" s="435">
        <v>9.75</v>
      </c>
      <c r="G59" s="291">
        <f t="shared" si="0"/>
        <v>3.8600000000000003</v>
      </c>
      <c r="H59" s="571"/>
      <c r="I59" s="572"/>
      <c r="J59" s="572"/>
      <c r="K59" s="572"/>
      <c r="L59" s="573"/>
      <c r="M59" s="315"/>
      <c r="N59" s="316"/>
      <c r="O59" s="261" t="s">
        <v>91</v>
      </c>
    </row>
    <row r="60" spans="1:15" ht="91.95" customHeight="1" thickBot="1">
      <c r="A60" s="267" t="s">
        <v>92</v>
      </c>
      <c r="B60" s="568" t="str">
        <f t="shared" si="1"/>
        <v>☆</v>
      </c>
      <c r="C60" s="569"/>
      <c r="D60" s="570"/>
      <c r="E60" s="123">
        <v>3.7</v>
      </c>
      <c r="F60" s="123">
        <v>4.84</v>
      </c>
      <c r="G60" s="291">
        <f t="shared" si="0"/>
        <v>1.1399999999999997</v>
      </c>
      <c r="H60" s="571"/>
      <c r="I60" s="572"/>
      <c r="J60" s="572"/>
      <c r="K60" s="572"/>
      <c r="L60" s="573"/>
      <c r="M60" s="152"/>
      <c r="N60" s="153"/>
      <c r="O60" s="261" t="s">
        <v>92</v>
      </c>
    </row>
    <row r="61" spans="1:15" ht="81" customHeight="1" thickBot="1">
      <c r="A61" s="267" t="s">
        <v>93</v>
      </c>
      <c r="B61" s="568" t="str">
        <f t="shared" ref="B61:B62" si="4">IF(G61&gt;5,"☆☆☆☆",IF(AND(G61&gt;=2.39,G61&lt;5),"☆☆☆",IF(AND(G61&gt;=1.39,G61&lt;2.4),"☆☆",IF(AND(G61&gt;0,G61&lt;1.4),"☆",IF(AND(G61&gt;=-1.39,G61&lt;0),"★",IF(AND(G61&gt;=-2.39,G61&lt;-1.4),"★★",IF(AND(G61&gt;=-3.39,G61&lt;-2.4),"★★★")))))))</f>
        <v>☆</v>
      </c>
      <c r="C61" s="569"/>
      <c r="D61" s="570"/>
      <c r="E61" s="345">
        <v>2.19</v>
      </c>
      <c r="F61" s="345">
        <v>2.5</v>
      </c>
      <c r="G61" s="291">
        <f t="shared" si="0"/>
        <v>0.31000000000000005</v>
      </c>
      <c r="H61" s="571"/>
      <c r="I61" s="572"/>
      <c r="J61" s="572"/>
      <c r="K61" s="572"/>
      <c r="L61" s="573"/>
      <c r="M61" s="152"/>
      <c r="N61" s="153"/>
      <c r="O61" s="261" t="s">
        <v>93</v>
      </c>
    </row>
    <row r="62" spans="1:15" ht="75.599999999999994" customHeight="1" thickBot="1">
      <c r="A62" s="267" t="s">
        <v>94</v>
      </c>
      <c r="B62" s="568" t="str">
        <f t="shared" si="4"/>
        <v>☆</v>
      </c>
      <c r="C62" s="569"/>
      <c r="D62" s="570"/>
      <c r="E62" s="435">
        <v>6.65</v>
      </c>
      <c r="F62" s="435">
        <v>7.54</v>
      </c>
      <c r="G62" s="291">
        <f t="shared" si="0"/>
        <v>0.88999999999999968</v>
      </c>
      <c r="H62" s="588" t="s">
        <v>242</v>
      </c>
      <c r="I62" s="589"/>
      <c r="J62" s="589"/>
      <c r="K62" s="589"/>
      <c r="L62" s="590"/>
      <c r="M62" s="505" t="s">
        <v>243</v>
      </c>
      <c r="N62" s="503">
        <v>45252</v>
      </c>
      <c r="O62" s="261" t="s">
        <v>94</v>
      </c>
    </row>
    <row r="63" spans="1:15" ht="87" customHeight="1" thickBot="1">
      <c r="A63" s="267" t="s">
        <v>95</v>
      </c>
      <c r="B63" s="568" t="str">
        <f t="shared" si="1"/>
        <v>☆☆</v>
      </c>
      <c r="C63" s="569"/>
      <c r="D63" s="570"/>
      <c r="E63" s="345">
        <v>2.09</v>
      </c>
      <c r="F63" s="123">
        <v>3.74</v>
      </c>
      <c r="G63" s="291">
        <f t="shared" si="0"/>
        <v>1.6500000000000004</v>
      </c>
      <c r="H63" s="588" t="s">
        <v>240</v>
      </c>
      <c r="I63" s="589"/>
      <c r="J63" s="589"/>
      <c r="K63" s="589"/>
      <c r="L63" s="590"/>
      <c r="M63" s="504" t="s">
        <v>241</v>
      </c>
      <c r="N63" s="503">
        <v>45253</v>
      </c>
      <c r="O63" s="261" t="s">
        <v>95</v>
      </c>
    </row>
    <row r="64" spans="1:15" ht="73.2" customHeight="1" thickBot="1">
      <c r="A64" s="267" t="s">
        <v>96</v>
      </c>
      <c r="B64" s="568" t="str">
        <f t="shared" si="1"/>
        <v>☆</v>
      </c>
      <c r="C64" s="569"/>
      <c r="D64" s="570"/>
      <c r="E64" s="123">
        <v>3.18</v>
      </c>
      <c r="F64" s="123">
        <v>3.93</v>
      </c>
      <c r="G64" s="291">
        <f t="shared" si="0"/>
        <v>0.75</v>
      </c>
      <c r="H64" s="639"/>
      <c r="I64" s="640"/>
      <c r="J64" s="640"/>
      <c r="K64" s="640"/>
      <c r="L64" s="641"/>
      <c r="M64" s="152"/>
      <c r="N64" s="153"/>
      <c r="O64" s="261" t="s">
        <v>96</v>
      </c>
    </row>
    <row r="65" spans="1:18" ht="80.25" customHeight="1" thickBot="1">
      <c r="A65" s="267" t="s">
        <v>97</v>
      </c>
      <c r="B65" s="568" t="str">
        <f t="shared" si="1"/>
        <v>★</v>
      </c>
      <c r="C65" s="569"/>
      <c r="D65" s="570"/>
      <c r="E65" s="435">
        <v>7.2</v>
      </c>
      <c r="F65" s="435">
        <v>6.16</v>
      </c>
      <c r="G65" s="291">
        <f t="shared" si="0"/>
        <v>-1.04</v>
      </c>
      <c r="H65" s="596"/>
      <c r="I65" s="597"/>
      <c r="J65" s="597"/>
      <c r="K65" s="597"/>
      <c r="L65" s="598"/>
      <c r="M65" s="390"/>
      <c r="N65" s="153"/>
      <c r="O65" s="261" t="s">
        <v>97</v>
      </c>
    </row>
    <row r="66" spans="1:18" ht="88.5" customHeight="1" thickBot="1">
      <c r="A66" s="267" t="s">
        <v>98</v>
      </c>
      <c r="B66" s="568" t="str">
        <f t="shared" si="1"/>
        <v>☆☆</v>
      </c>
      <c r="C66" s="569"/>
      <c r="D66" s="570"/>
      <c r="E66" s="435">
        <v>6.81</v>
      </c>
      <c r="F66" s="435">
        <v>8.39</v>
      </c>
      <c r="G66" s="291">
        <f t="shared" si="0"/>
        <v>1.580000000000001</v>
      </c>
      <c r="H66" s="596"/>
      <c r="I66" s="597"/>
      <c r="J66" s="597"/>
      <c r="K66" s="597"/>
      <c r="L66" s="598"/>
      <c r="M66" s="152"/>
      <c r="N66" s="153"/>
      <c r="O66" s="261" t="s">
        <v>98</v>
      </c>
    </row>
    <row r="67" spans="1:18" ht="78.75" customHeight="1" thickBot="1">
      <c r="A67" s="267" t="s">
        <v>99</v>
      </c>
      <c r="B67" s="568" t="str">
        <f t="shared" si="1"/>
        <v>★</v>
      </c>
      <c r="C67" s="569"/>
      <c r="D67" s="570"/>
      <c r="E67" s="123">
        <v>4.8099999999999996</v>
      </c>
      <c r="F67" s="123">
        <v>4.47</v>
      </c>
      <c r="G67" s="291">
        <f t="shared" si="0"/>
        <v>-0.33999999999999986</v>
      </c>
      <c r="H67" s="571"/>
      <c r="I67" s="572"/>
      <c r="J67" s="572"/>
      <c r="K67" s="572"/>
      <c r="L67" s="573"/>
      <c r="M67" s="152"/>
      <c r="N67" s="153"/>
      <c r="O67" s="261" t="s">
        <v>99</v>
      </c>
    </row>
    <row r="68" spans="1:18" ht="63" customHeight="1" thickBot="1">
      <c r="A68" s="270" t="s">
        <v>100</v>
      </c>
      <c r="B68" s="568" t="str">
        <f t="shared" si="1"/>
        <v>☆</v>
      </c>
      <c r="C68" s="569"/>
      <c r="D68" s="570"/>
      <c r="E68" s="123">
        <v>3.22</v>
      </c>
      <c r="F68" s="123">
        <v>3.27</v>
      </c>
      <c r="G68" s="291">
        <f t="shared" si="0"/>
        <v>4.9999999999999822E-2</v>
      </c>
      <c r="H68" s="571"/>
      <c r="I68" s="572"/>
      <c r="J68" s="572"/>
      <c r="K68" s="572"/>
      <c r="L68" s="573"/>
      <c r="M68" s="315"/>
      <c r="N68" s="153"/>
      <c r="O68" s="261" t="s">
        <v>100</v>
      </c>
    </row>
    <row r="69" spans="1:18" ht="72.75" customHeight="1" thickBot="1">
      <c r="A69" s="268" t="s">
        <v>101</v>
      </c>
      <c r="B69" s="568" t="str">
        <f t="shared" si="1"/>
        <v>☆</v>
      </c>
      <c r="C69" s="569"/>
      <c r="D69" s="570"/>
      <c r="E69" s="772">
        <v>1.97</v>
      </c>
      <c r="F69" s="772">
        <v>2.3199999999999998</v>
      </c>
      <c r="G69" s="291">
        <f t="shared" si="0"/>
        <v>0.34999999999999987</v>
      </c>
      <c r="H69" s="596"/>
      <c r="I69" s="597"/>
      <c r="J69" s="597"/>
      <c r="K69" s="597"/>
      <c r="L69" s="598"/>
      <c r="M69" s="152"/>
      <c r="N69" s="153"/>
      <c r="O69" s="261" t="s">
        <v>101</v>
      </c>
    </row>
    <row r="70" spans="1:18" ht="58.5" customHeight="1" thickBot="1">
      <c r="A70" s="203" t="s">
        <v>102</v>
      </c>
      <c r="B70" s="568" t="str">
        <f t="shared" si="1"/>
        <v>☆</v>
      </c>
      <c r="C70" s="569"/>
      <c r="D70" s="570"/>
      <c r="E70" s="123">
        <v>3.72</v>
      </c>
      <c r="F70" s="123">
        <v>4.3600000000000003</v>
      </c>
      <c r="G70" s="383">
        <f t="shared" ref="G70" si="5">F70-E70</f>
        <v>0.64000000000000012</v>
      </c>
      <c r="H70" s="571"/>
      <c r="I70" s="572"/>
      <c r="J70" s="572"/>
      <c r="K70" s="572"/>
      <c r="L70" s="573"/>
      <c r="M70" s="204"/>
      <c r="N70" s="153"/>
      <c r="O70" s="261"/>
    </row>
    <row r="71" spans="1:18" ht="42.75" customHeight="1" thickBot="1">
      <c r="A71" s="205"/>
      <c r="B71" s="205"/>
      <c r="C71" s="205"/>
      <c r="D71" s="205"/>
      <c r="E71" s="629"/>
      <c r="F71" s="629"/>
      <c r="G71" s="629"/>
      <c r="H71" s="629"/>
      <c r="I71" s="629"/>
      <c r="J71" s="629"/>
      <c r="K71" s="629"/>
      <c r="L71" s="629"/>
      <c r="M71" s="55">
        <f>COUNTIF(E24:E69,"&gt;=10")</f>
        <v>0</v>
      </c>
      <c r="N71" s="55">
        <f>COUNTIF(F24:F69,"&gt;=10")</f>
        <v>0</v>
      </c>
      <c r="O71" s="55" t="s">
        <v>28</v>
      </c>
    </row>
    <row r="72" spans="1:18" ht="36.75" customHeight="1" thickBot="1">
      <c r="A72" s="68" t="s">
        <v>21</v>
      </c>
      <c r="B72" s="69"/>
      <c r="C72" s="115"/>
      <c r="D72" s="115"/>
      <c r="E72" s="630" t="s">
        <v>20</v>
      </c>
      <c r="F72" s="630"/>
      <c r="G72" s="630"/>
      <c r="H72" s="631" t="s">
        <v>180</v>
      </c>
      <c r="I72" s="632"/>
      <c r="J72" s="69"/>
      <c r="K72" s="70"/>
      <c r="L72" s="70"/>
      <c r="M72" s="71"/>
      <c r="N72" s="72"/>
    </row>
    <row r="73" spans="1:18" ht="36.75" customHeight="1" thickBot="1">
      <c r="A73" s="73"/>
      <c r="B73" s="206"/>
      <c r="C73" s="635" t="s">
        <v>174</v>
      </c>
      <c r="D73" s="636"/>
      <c r="E73" s="636"/>
      <c r="F73" s="637"/>
      <c r="G73" s="74">
        <f>+F70</f>
        <v>4.3600000000000003</v>
      </c>
      <c r="H73" s="75" t="s">
        <v>103</v>
      </c>
      <c r="I73" s="633">
        <f>+G70</f>
        <v>0.64000000000000012</v>
      </c>
      <c r="J73" s="634"/>
      <c r="K73" s="207"/>
      <c r="L73" s="207"/>
      <c r="M73" s="208"/>
      <c r="N73" s="76"/>
    </row>
    <row r="74" spans="1:18" ht="36.75" customHeight="1" thickBot="1">
      <c r="A74" s="73"/>
      <c r="B74" s="206"/>
      <c r="C74" s="599" t="s">
        <v>104</v>
      </c>
      <c r="D74" s="600"/>
      <c r="E74" s="600"/>
      <c r="F74" s="601"/>
      <c r="G74" s="77">
        <f>+F35</f>
        <v>5.59</v>
      </c>
      <c r="H74" s="78" t="s">
        <v>103</v>
      </c>
      <c r="I74" s="602">
        <f>+G35</f>
        <v>1.2699999999999996</v>
      </c>
      <c r="J74" s="603"/>
      <c r="K74" s="207"/>
      <c r="L74" s="207"/>
      <c r="M74" s="208"/>
      <c r="N74" s="76"/>
      <c r="R74" s="245" t="s">
        <v>21</v>
      </c>
    </row>
    <row r="75" spans="1:18" ht="36.75" customHeight="1" thickBot="1">
      <c r="A75" s="73"/>
      <c r="B75" s="206"/>
      <c r="C75" s="604" t="s">
        <v>105</v>
      </c>
      <c r="D75" s="605"/>
      <c r="E75" s="605"/>
      <c r="F75" s="79" t="str">
        <f>VLOOKUP(G75,F:P,10,0)</f>
        <v>香川県</v>
      </c>
      <c r="G75" s="80">
        <f>MAX(F23:F70)</f>
        <v>9.75</v>
      </c>
      <c r="H75" s="606" t="s">
        <v>106</v>
      </c>
      <c r="I75" s="607"/>
      <c r="J75" s="607"/>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608">
        <v>2</v>
      </c>
      <c r="B79" s="611" t="s">
        <v>178</v>
      </c>
      <c r="C79" s="612"/>
      <c r="D79" s="612"/>
      <c r="E79" s="612"/>
      <c r="F79" s="613"/>
      <c r="G79" s="620" t="s">
        <v>179</v>
      </c>
      <c r="H79" s="621"/>
      <c r="I79" s="621"/>
      <c r="J79" s="621"/>
      <c r="K79" s="621"/>
      <c r="L79" s="621"/>
      <c r="M79" s="621"/>
      <c r="N79" s="622"/>
    </row>
    <row r="80" spans="1:18" ht="24.75" customHeight="1">
      <c r="A80" s="609"/>
      <c r="B80" s="614"/>
      <c r="C80" s="615"/>
      <c r="D80" s="615"/>
      <c r="E80" s="615"/>
      <c r="F80" s="616"/>
      <c r="G80" s="623"/>
      <c r="H80" s="624"/>
      <c r="I80" s="624"/>
      <c r="J80" s="624"/>
      <c r="K80" s="624"/>
      <c r="L80" s="624"/>
      <c r="M80" s="624"/>
      <c r="N80" s="625"/>
      <c r="O80" s="215" t="s">
        <v>28</v>
      </c>
      <c r="P80" s="215"/>
    </row>
    <row r="81" spans="1:16" ht="24.75" customHeight="1">
      <c r="A81" s="609"/>
      <c r="B81" s="614"/>
      <c r="C81" s="615"/>
      <c r="D81" s="615"/>
      <c r="E81" s="615"/>
      <c r="F81" s="616"/>
      <c r="G81" s="623"/>
      <c r="H81" s="624"/>
      <c r="I81" s="624"/>
      <c r="J81" s="624"/>
      <c r="K81" s="624"/>
      <c r="L81" s="624"/>
      <c r="M81" s="624"/>
      <c r="N81" s="625"/>
      <c r="O81" s="215" t="s">
        <v>21</v>
      </c>
      <c r="P81" s="215" t="s">
        <v>108</v>
      </c>
    </row>
    <row r="82" spans="1:16" ht="24.75" customHeight="1">
      <c r="A82" s="609"/>
      <c r="B82" s="614"/>
      <c r="C82" s="615"/>
      <c r="D82" s="615"/>
      <c r="E82" s="615"/>
      <c r="F82" s="616"/>
      <c r="G82" s="623"/>
      <c r="H82" s="624"/>
      <c r="I82" s="624"/>
      <c r="J82" s="624"/>
      <c r="K82" s="624"/>
      <c r="L82" s="624"/>
      <c r="M82" s="624"/>
      <c r="N82" s="625"/>
      <c r="O82" s="216"/>
      <c r="P82" s="215"/>
    </row>
    <row r="83" spans="1:16" ht="46.2" customHeight="1" thickBot="1">
      <c r="A83" s="610"/>
      <c r="B83" s="617"/>
      <c r="C83" s="618"/>
      <c r="D83" s="618"/>
      <c r="E83" s="618"/>
      <c r="F83" s="619"/>
      <c r="G83" s="626"/>
      <c r="H83" s="627"/>
      <c r="I83" s="627"/>
      <c r="J83" s="627"/>
      <c r="K83" s="627"/>
      <c r="L83" s="627"/>
      <c r="M83" s="627"/>
      <c r="N83" s="628"/>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2ED2A-CCD6-47D1-91C2-D684B7B7935E}">
  <sheetPr>
    <pageSetUpPr fitToPage="1"/>
  </sheetPr>
  <dimension ref="A1:Q40"/>
  <sheetViews>
    <sheetView view="pageBreakPreview" zoomScale="95" zoomScaleNormal="100" zoomScaleSheetLayoutView="95" workbookViewId="0">
      <selection activeCell="S23" sqref="S23"/>
    </sheetView>
  </sheetViews>
  <sheetFormatPr defaultColWidth="9" defaultRowHeight="13.2"/>
  <cols>
    <col min="1" max="2" width="4.88671875" style="517" customWidth="1"/>
    <col min="3" max="9" width="9" style="517"/>
    <col min="10" max="10" width="6" style="517" customWidth="1"/>
    <col min="11" max="11" width="9" style="517"/>
    <col min="12" max="12" width="5.88671875" style="517" customWidth="1"/>
    <col min="13" max="13" width="47.109375" style="517" customWidth="1"/>
    <col min="14" max="14" width="6.33203125" style="517" customWidth="1"/>
    <col min="15" max="15" width="3.44140625" style="517" customWidth="1"/>
    <col min="16" max="16384" width="9" style="517"/>
  </cols>
  <sheetData>
    <row r="1" spans="1:15" ht="31.8" customHeight="1">
      <c r="A1" s="643" t="s">
        <v>416</v>
      </c>
      <c r="B1" s="643"/>
      <c r="C1" s="643"/>
      <c r="D1" s="643"/>
      <c r="E1" s="643"/>
      <c r="F1" s="643"/>
      <c r="G1" s="643"/>
      <c r="H1" s="643"/>
      <c r="I1" s="643"/>
      <c r="J1" s="643"/>
      <c r="K1" s="644"/>
      <c r="L1" s="644"/>
      <c r="M1" s="644"/>
      <c r="N1" s="644"/>
    </row>
    <row r="2" spans="1:15" s="516" customFormat="1" ht="42" customHeight="1">
      <c r="A2" s="645" t="s">
        <v>417</v>
      </c>
      <c r="B2" s="645"/>
      <c r="C2" s="645"/>
      <c r="D2" s="645"/>
      <c r="E2" s="645"/>
      <c r="F2" s="645"/>
      <c r="G2" s="645"/>
      <c r="H2" s="645"/>
      <c r="I2" s="645"/>
      <c r="J2" s="645"/>
      <c r="K2" s="645"/>
      <c r="L2" s="645"/>
      <c r="M2" s="645"/>
      <c r="N2" s="645"/>
    </row>
    <row r="3" spans="1:15" s="516" customFormat="1" ht="26.25" customHeight="1">
      <c r="A3" s="646" t="s">
        <v>418</v>
      </c>
      <c r="B3" s="646"/>
      <c r="C3" s="646"/>
      <c r="D3" s="646"/>
      <c r="E3" s="646"/>
      <c r="F3" s="646"/>
      <c r="G3" s="646"/>
      <c r="H3" s="646"/>
      <c r="I3" s="646"/>
      <c r="J3" s="646"/>
      <c r="K3" s="646"/>
      <c r="L3" s="646"/>
      <c r="M3" s="647"/>
      <c r="N3" s="647"/>
    </row>
    <row r="4" spans="1:15" s="516" customFormat="1" ht="25.2" customHeight="1">
      <c r="A4" s="648" t="s">
        <v>419</v>
      </c>
      <c r="B4" s="648"/>
      <c r="C4" s="648"/>
      <c r="D4" s="648"/>
      <c r="E4" s="648"/>
      <c r="F4" s="648"/>
      <c r="G4" s="648"/>
      <c r="H4" s="648"/>
      <c r="I4" s="648"/>
      <c r="J4" s="648"/>
      <c r="K4" s="648"/>
      <c r="L4" s="648"/>
      <c r="M4" s="649"/>
      <c r="N4" s="649"/>
    </row>
    <row r="5" spans="1:15" ht="49.2" customHeight="1">
      <c r="A5" s="518"/>
      <c r="B5" s="518"/>
      <c r="C5" s="650" t="s">
        <v>420</v>
      </c>
      <c r="D5" s="651"/>
      <c r="E5" s="651"/>
      <c r="F5" s="651"/>
      <c r="G5" s="651"/>
      <c r="H5" s="651"/>
      <c r="I5" s="651"/>
      <c r="J5" s="651"/>
      <c r="K5" s="651"/>
      <c r="L5" s="651"/>
      <c r="M5" s="651"/>
      <c r="N5" s="519"/>
      <c r="O5" s="520"/>
    </row>
    <row r="6" spans="1:15" ht="13.5" customHeight="1">
      <c r="A6" s="521"/>
      <c r="B6" s="521"/>
      <c r="C6" s="522"/>
      <c r="D6" s="522"/>
      <c r="E6" s="522"/>
      <c r="F6" s="522"/>
      <c r="G6" s="522"/>
      <c r="H6" s="522"/>
      <c r="I6" s="522"/>
      <c r="J6" s="522"/>
      <c r="K6" s="522"/>
      <c r="L6" s="522"/>
      <c r="M6" s="522"/>
      <c r="N6" s="523"/>
      <c r="O6" s="520"/>
    </row>
    <row r="7" spans="1:15" ht="21.75" customHeight="1">
      <c r="A7" s="524"/>
      <c r="B7" s="524"/>
      <c r="C7" s="652"/>
      <c r="D7" s="653"/>
      <c r="E7" s="653"/>
      <c r="F7" s="653"/>
      <c r="G7" s="524"/>
      <c r="H7" s="522"/>
      <c r="I7" s="655" t="s">
        <v>421</v>
      </c>
      <c r="J7" s="655"/>
      <c r="K7" s="655"/>
      <c r="L7" s="655"/>
      <c r="M7" s="655"/>
      <c r="N7" s="524"/>
      <c r="O7" s="520"/>
    </row>
    <row r="8" spans="1:15" ht="21.75" customHeight="1">
      <c r="A8" s="524"/>
      <c r="B8" s="524"/>
      <c r="C8" s="652"/>
      <c r="D8" s="653"/>
      <c r="E8" s="653"/>
      <c r="F8" s="653"/>
      <c r="G8" s="524"/>
      <c r="H8" s="522"/>
      <c r="I8" s="655"/>
      <c r="J8" s="655"/>
      <c r="K8" s="655"/>
      <c r="L8" s="655"/>
      <c r="M8" s="655"/>
      <c r="N8" s="524"/>
      <c r="O8" s="520"/>
    </row>
    <row r="9" spans="1:15" ht="21.75" customHeight="1">
      <c r="A9" s="524"/>
      <c r="B9" s="524"/>
      <c r="C9" s="653"/>
      <c r="D9" s="653"/>
      <c r="E9" s="653"/>
      <c r="F9" s="653"/>
      <c r="G9" s="524"/>
      <c r="H9" s="522"/>
      <c r="I9" s="655"/>
      <c r="J9" s="655"/>
      <c r="K9" s="655"/>
      <c r="L9" s="655"/>
      <c r="M9" s="655"/>
      <c r="N9" s="524"/>
      <c r="O9" s="520"/>
    </row>
    <row r="10" spans="1:15" ht="21.75" customHeight="1">
      <c r="A10" s="524"/>
      <c r="B10" s="524"/>
      <c r="C10" s="653"/>
      <c r="D10" s="653"/>
      <c r="E10" s="653"/>
      <c r="F10" s="653"/>
      <c r="G10" s="524"/>
      <c r="H10" s="522"/>
      <c r="I10" s="655"/>
      <c r="J10" s="655"/>
      <c r="K10" s="655"/>
      <c r="L10" s="655"/>
      <c r="M10" s="655"/>
      <c r="N10" s="524"/>
    </row>
    <row r="11" spans="1:15" ht="21.75" customHeight="1">
      <c r="A11" s="524"/>
      <c r="B11" s="524"/>
      <c r="C11" s="653"/>
      <c r="D11" s="653"/>
      <c r="E11" s="653"/>
      <c r="F11" s="653"/>
      <c r="G11" s="524"/>
      <c r="H11" s="522"/>
      <c r="I11" s="655"/>
      <c r="J11" s="655"/>
      <c r="K11" s="655"/>
      <c r="L11" s="655"/>
      <c r="M11" s="655"/>
      <c r="N11" s="524"/>
    </row>
    <row r="12" spans="1:15" ht="21.75" customHeight="1">
      <c r="A12" s="524"/>
      <c r="B12" s="524"/>
      <c r="C12" s="653"/>
      <c r="D12" s="653"/>
      <c r="E12" s="653"/>
      <c r="F12" s="653"/>
      <c r="G12" s="524"/>
      <c r="H12" s="522"/>
      <c r="I12" s="655"/>
      <c r="J12" s="655"/>
      <c r="K12" s="655"/>
      <c r="L12" s="655"/>
      <c r="M12" s="655"/>
      <c r="N12" s="524"/>
    </row>
    <row r="13" spans="1:15" ht="21.75" customHeight="1">
      <c r="A13" s="524"/>
      <c r="B13" s="524"/>
      <c r="C13" s="653"/>
      <c r="D13" s="653"/>
      <c r="E13" s="653"/>
      <c r="F13" s="653"/>
      <c r="G13" s="524"/>
      <c r="H13" s="522"/>
      <c r="I13" s="655"/>
      <c r="J13" s="655"/>
      <c r="K13" s="655"/>
      <c r="L13" s="655"/>
      <c r="M13" s="655"/>
      <c r="N13" s="524"/>
    </row>
    <row r="14" spans="1:15" ht="21.75" customHeight="1">
      <c r="A14" s="524"/>
      <c r="B14" s="524"/>
      <c r="C14" s="653"/>
      <c r="D14" s="653"/>
      <c r="E14" s="653"/>
      <c r="F14" s="653"/>
      <c r="G14" s="524"/>
      <c r="H14" s="522"/>
      <c r="I14" s="655"/>
      <c r="J14" s="655"/>
      <c r="K14" s="655"/>
      <c r="L14" s="655"/>
      <c r="M14" s="655"/>
      <c r="N14" s="524"/>
    </row>
    <row r="15" spans="1:15" ht="21.75" customHeight="1">
      <c r="A15" s="524"/>
      <c r="B15" s="524"/>
      <c r="C15" s="653"/>
      <c r="D15" s="653"/>
      <c r="E15" s="653"/>
      <c r="F15" s="653"/>
      <c r="G15" s="524"/>
      <c r="H15" s="522"/>
      <c r="I15" s="655"/>
      <c r="J15" s="655"/>
      <c r="K15" s="655"/>
      <c r="L15" s="655"/>
      <c r="M15" s="655"/>
      <c r="N15" s="524"/>
    </row>
    <row r="16" spans="1:15" ht="21.75" customHeight="1">
      <c r="A16" s="524"/>
      <c r="B16" s="524"/>
      <c r="C16" s="654"/>
      <c r="D16" s="654"/>
      <c r="E16" s="654"/>
      <c r="F16" s="654"/>
      <c r="G16" s="525"/>
      <c r="H16" s="522"/>
      <c r="I16" s="656" t="s">
        <v>422</v>
      </c>
      <c r="J16" s="656"/>
      <c r="K16" s="656"/>
      <c r="L16" s="656"/>
      <c r="M16" s="656"/>
      <c r="N16" s="524"/>
    </row>
    <row r="17" spans="1:17" ht="27" customHeight="1">
      <c r="A17" s="526"/>
      <c r="B17" s="526"/>
      <c r="C17" s="527" t="s">
        <v>21</v>
      </c>
      <c r="D17" s="524"/>
      <c r="E17" s="524"/>
      <c r="F17" s="524"/>
      <c r="G17" s="524"/>
      <c r="H17" s="524"/>
      <c r="I17" s="656"/>
      <c r="J17" s="656"/>
      <c r="K17" s="656"/>
      <c r="L17" s="656"/>
      <c r="M17" s="656"/>
      <c r="N17" s="524"/>
    </row>
    <row r="18" spans="1:17" ht="8.25" customHeight="1">
      <c r="A18" s="528"/>
      <c r="B18" s="528"/>
      <c r="C18" s="529"/>
      <c r="D18" s="530"/>
      <c r="E18" s="530"/>
      <c r="F18" s="530"/>
      <c r="G18" s="530"/>
      <c r="H18" s="530"/>
      <c r="I18" s="530"/>
      <c r="J18" s="530"/>
      <c r="K18" s="530"/>
      <c r="L18" s="530"/>
      <c r="M18" s="530"/>
      <c r="N18" s="530"/>
    </row>
    <row r="19" spans="1:17" ht="11.4" customHeight="1">
      <c r="A19" s="531"/>
      <c r="B19" s="532"/>
      <c r="C19" s="533"/>
      <c r="D19" s="534"/>
      <c r="E19" s="534"/>
      <c r="F19" s="534"/>
      <c r="G19" s="534"/>
      <c r="H19" s="534"/>
      <c r="I19" s="534"/>
      <c r="J19" s="534"/>
      <c r="K19" s="534"/>
      <c r="L19" s="534"/>
      <c r="M19" s="534"/>
      <c r="N19" s="534"/>
    </row>
    <row r="20" spans="1:17" ht="31.5" customHeight="1">
      <c r="A20" s="531"/>
      <c r="B20" s="642" t="s">
        <v>423</v>
      </c>
      <c r="C20" s="642"/>
      <c r="D20" s="642"/>
      <c r="E20" s="642"/>
      <c r="F20" s="642"/>
      <c r="G20" s="642"/>
      <c r="H20" s="642"/>
      <c r="I20" s="642"/>
      <c r="J20" s="642"/>
      <c r="K20" s="642"/>
      <c r="L20" s="642"/>
      <c r="M20" s="642"/>
      <c r="N20" s="534"/>
    </row>
    <row r="21" spans="1:17" ht="31.5" customHeight="1">
      <c r="A21" s="531"/>
      <c r="B21" s="642"/>
      <c r="C21" s="642"/>
      <c r="D21" s="642"/>
      <c r="E21" s="642"/>
      <c r="F21" s="642"/>
      <c r="G21" s="642"/>
      <c r="H21" s="642"/>
      <c r="I21" s="642"/>
      <c r="J21" s="642"/>
      <c r="K21" s="642"/>
      <c r="L21" s="642"/>
      <c r="M21" s="642"/>
      <c r="N21" s="534"/>
      <c r="Q21" s="535"/>
    </row>
    <row r="22" spans="1:17" ht="31.5" customHeight="1">
      <c r="A22" s="531"/>
      <c r="B22" s="642"/>
      <c r="C22" s="642"/>
      <c r="D22" s="642"/>
      <c r="E22" s="642"/>
      <c r="F22" s="642"/>
      <c r="G22" s="642"/>
      <c r="H22" s="642"/>
      <c r="I22" s="642"/>
      <c r="J22" s="642"/>
      <c r="K22" s="642"/>
      <c r="L22" s="642"/>
      <c r="M22" s="642"/>
      <c r="N22" s="534"/>
    </row>
    <row r="23" spans="1:17" ht="39.6" customHeight="1">
      <c r="A23" s="531"/>
      <c r="B23" s="642"/>
      <c r="C23" s="642"/>
      <c r="D23" s="642"/>
      <c r="E23" s="642"/>
      <c r="F23" s="642"/>
      <c r="G23" s="642"/>
      <c r="H23" s="642"/>
      <c r="I23" s="642"/>
      <c r="J23" s="642"/>
      <c r="K23" s="642"/>
      <c r="L23" s="642"/>
      <c r="M23" s="642"/>
      <c r="N23" s="534"/>
    </row>
    <row r="24" spans="1:17" ht="33" hidden="1" customHeight="1">
      <c r="A24" s="536"/>
      <c r="B24" s="537"/>
      <c r="C24" s="534"/>
      <c r="D24" s="534"/>
      <c r="E24" s="534"/>
      <c r="F24" s="534"/>
      <c r="G24" s="534"/>
      <c r="H24" s="534"/>
      <c r="I24" s="534"/>
      <c r="J24" s="534"/>
      <c r="K24" s="534"/>
      <c r="L24" s="534"/>
      <c r="M24" s="534"/>
      <c r="N24" s="534"/>
    </row>
    <row r="25" spans="1:17">
      <c r="H25" s="538"/>
      <c r="I25" s="538"/>
      <c r="J25" s="538"/>
      <c r="K25" s="538"/>
      <c r="L25" s="538"/>
      <c r="M25" s="538"/>
      <c r="N25" s="538"/>
    </row>
    <row r="26" spans="1:17">
      <c r="H26" s="538"/>
      <c r="I26" s="538"/>
      <c r="J26" s="538"/>
      <c r="K26" s="538"/>
      <c r="L26" s="538"/>
      <c r="M26" s="538"/>
      <c r="N26" s="538"/>
    </row>
    <row r="27" spans="1:17">
      <c r="H27" s="538"/>
      <c r="I27" s="538"/>
      <c r="J27" s="538"/>
      <c r="K27" s="538"/>
      <c r="L27" s="538"/>
      <c r="M27" s="538"/>
      <c r="N27" s="538"/>
    </row>
    <row r="28" spans="1:17">
      <c r="H28" s="538"/>
      <c r="I28" s="538"/>
      <c r="J28" s="538"/>
      <c r="K28" s="538"/>
      <c r="L28" s="538"/>
      <c r="M28" s="538"/>
      <c r="N28" s="538"/>
    </row>
    <row r="29" spans="1:17">
      <c r="H29" s="538"/>
      <c r="I29" s="538"/>
      <c r="J29" s="538"/>
      <c r="K29" s="538"/>
      <c r="L29" s="538"/>
      <c r="M29" s="538"/>
      <c r="N29" s="538"/>
    </row>
    <row r="30" spans="1:17">
      <c r="H30" s="538"/>
      <c r="I30" s="538"/>
      <c r="J30" s="538"/>
      <c r="K30" s="538"/>
      <c r="L30" s="538"/>
      <c r="M30" s="538"/>
      <c r="N30" s="538"/>
    </row>
    <row r="31" spans="1:17">
      <c r="H31" s="538"/>
      <c r="I31" s="538"/>
      <c r="J31" s="538"/>
      <c r="K31" s="538"/>
      <c r="L31" s="538"/>
      <c r="M31" s="538"/>
      <c r="N31" s="538"/>
    </row>
    <row r="32" spans="1:17">
      <c r="H32" s="538"/>
      <c r="I32" s="538"/>
      <c r="J32" s="538"/>
      <c r="K32" s="538"/>
      <c r="L32" s="538"/>
      <c r="M32" s="538"/>
      <c r="N32" s="538"/>
    </row>
    <row r="33" spans="8:14">
      <c r="H33" s="538"/>
      <c r="I33" s="538"/>
      <c r="J33" s="538"/>
      <c r="K33" s="538"/>
      <c r="L33" s="538"/>
      <c r="M33" s="538"/>
      <c r="N33" s="538"/>
    </row>
    <row r="34" spans="8:14">
      <c r="H34" s="538"/>
      <c r="I34" s="538"/>
      <c r="J34" s="538"/>
      <c r="K34" s="538"/>
      <c r="L34" s="538"/>
      <c r="M34" s="538"/>
      <c r="N34" s="538"/>
    </row>
    <row r="35" spans="8:14">
      <c r="H35" s="538"/>
      <c r="I35" s="538"/>
      <c r="J35" s="538"/>
      <c r="K35" s="538"/>
      <c r="L35" s="538"/>
      <c r="M35" s="538"/>
      <c r="N35" s="538"/>
    </row>
    <row r="36" spans="8:14">
      <c r="H36" s="538"/>
      <c r="I36" s="538"/>
      <c r="J36" s="538"/>
      <c r="K36" s="538"/>
      <c r="L36" s="538"/>
      <c r="M36" s="538"/>
      <c r="N36" s="538"/>
    </row>
    <row r="37" spans="8:14">
      <c r="H37" s="538"/>
      <c r="I37" s="538"/>
      <c r="J37" s="538"/>
      <c r="K37" s="538"/>
      <c r="L37" s="538"/>
      <c r="M37" s="538"/>
      <c r="N37" s="538"/>
    </row>
    <row r="38" spans="8:14">
      <c r="H38" s="538"/>
      <c r="I38" s="538"/>
      <c r="J38" s="538"/>
      <c r="K38" s="538"/>
      <c r="L38" s="538"/>
      <c r="M38" s="538"/>
      <c r="N38" s="538"/>
    </row>
    <row r="39" spans="8:14">
      <c r="H39" s="538"/>
      <c r="I39" s="538"/>
      <c r="J39" s="538"/>
      <c r="K39" s="538"/>
      <c r="L39" s="538"/>
      <c r="M39" s="538"/>
      <c r="N39" s="538"/>
    </row>
    <row r="40" spans="8:14">
      <c r="H40" s="538"/>
      <c r="I40" s="538"/>
      <c r="J40" s="538"/>
      <c r="K40" s="538"/>
      <c r="L40" s="538"/>
      <c r="M40" s="538"/>
      <c r="N40" s="538"/>
    </row>
  </sheetData>
  <mergeCells count="9">
    <mergeCell ref="B20:M23"/>
    <mergeCell ref="A1:N1"/>
    <mergeCell ref="A2:N2"/>
    <mergeCell ref="A3:N3"/>
    <mergeCell ref="A4:N4"/>
    <mergeCell ref="C5:M5"/>
    <mergeCell ref="C7:F16"/>
    <mergeCell ref="I7:M15"/>
    <mergeCell ref="I16:M17"/>
  </mergeCells>
  <phoneticPr fontId="86"/>
  <pageMargins left="0.74803149606299213" right="0.74803149606299213" top="0.98425196850393704" bottom="0.98425196850393704" header="0.51181102362204722" footer="0.51181102362204722"/>
  <pageSetup paperSize="9" scale="83"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4"/>
  <sheetViews>
    <sheetView showGridLines="0" zoomScale="81" zoomScaleNormal="81" zoomScaleSheetLayoutView="79" workbookViewId="0">
      <selection activeCell="A41" sqref="A41:XFD52"/>
    </sheetView>
  </sheetViews>
  <sheetFormatPr defaultColWidth="9" defaultRowHeight="19.2"/>
  <cols>
    <col min="1" max="1" width="161.5546875" style="284" customWidth="1"/>
    <col min="2" max="2" width="11.21875" style="282" customWidth="1"/>
    <col min="3" max="3" width="22" style="282" customWidth="1"/>
    <col min="4" max="4" width="20.109375" style="283" customWidth="1"/>
    <col min="5" max="16384" width="9" style="1"/>
  </cols>
  <sheetData>
    <row r="1" spans="1:4" s="42" customFormat="1" ht="44.25" customHeight="1" thickBot="1">
      <c r="A1" s="165" t="s">
        <v>214</v>
      </c>
      <c r="B1" s="166" t="s">
        <v>0</v>
      </c>
      <c r="C1" s="167" t="s">
        <v>1</v>
      </c>
      <c r="D1" s="281" t="s">
        <v>2</v>
      </c>
    </row>
    <row r="2" spans="1:4" s="42" customFormat="1" ht="61.2" customHeight="1" thickTop="1">
      <c r="A2" s="162" t="s">
        <v>246</v>
      </c>
      <c r="B2" s="295"/>
      <c r="C2" s="660" t="s">
        <v>250</v>
      </c>
      <c r="D2" s="298"/>
    </row>
    <row r="3" spans="1:4" s="42" customFormat="1" ht="100.2" customHeight="1">
      <c r="A3" s="484" t="s">
        <v>247</v>
      </c>
      <c r="B3" s="475" t="s">
        <v>249</v>
      </c>
      <c r="C3" s="661"/>
      <c r="D3" s="296">
        <v>45253</v>
      </c>
    </row>
    <row r="4" spans="1:4" s="42" customFormat="1" ht="36.6" customHeight="1" thickBot="1">
      <c r="A4" s="163" t="s">
        <v>248</v>
      </c>
      <c r="B4" s="293"/>
      <c r="C4" s="662"/>
      <c r="D4" s="297"/>
    </row>
    <row r="5" spans="1:4" s="42" customFormat="1" ht="39" customHeight="1" thickTop="1">
      <c r="A5" s="416" t="s">
        <v>251</v>
      </c>
      <c r="B5" s="295"/>
      <c r="C5" s="669" t="s">
        <v>254</v>
      </c>
      <c r="D5" s="298"/>
    </row>
    <row r="6" spans="1:4" s="42" customFormat="1" ht="125.4" customHeight="1">
      <c r="A6" s="405" t="s">
        <v>253</v>
      </c>
      <c r="B6" s="475" t="s">
        <v>252</v>
      </c>
      <c r="C6" s="661"/>
      <c r="D6" s="296">
        <v>45252</v>
      </c>
    </row>
    <row r="7" spans="1:4" s="42" customFormat="1" ht="36.6" customHeight="1" thickBot="1">
      <c r="A7" s="163" t="s">
        <v>255</v>
      </c>
      <c r="B7" s="293"/>
      <c r="C7" s="662"/>
      <c r="D7" s="297"/>
    </row>
    <row r="8" spans="1:4" s="42" customFormat="1" ht="42" customHeight="1" thickTop="1">
      <c r="A8" s="416" t="s">
        <v>257</v>
      </c>
      <c r="B8" s="295"/>
      <c r="C8" s="660" t="s">
        <v>256</v>
      </c>
      <c r="D8" s="298"/>
    </row>
    <row r="9" spans="1:4" s="42" customFormat="1" ht="236.4" customHeight="1">
      <c r="A9" s="405" t="s">
        <v>258</v>
      </c>
      <c r="B9" s="475" t="s">
        <v>260</v>
      </c>
      <c r="C9" s="661"/>
      <c r="D9" s="296">
        <v>45253</v>
      </c>
    </row>
    <row r="10" spans="1:4" s="42" customFormat="1" ht="36.6" customHeight="1" thickBot="1">
      <c r="A10" s="163" t="s">
        <v>259</v>
      </c>
      <c r="B10" s="293"/>
      <c r="C10" s="662"/>
      <c r="D10" s="297"/>
    </row>
    <row r="11" spans="1:4" s="42" customFormat="1" ht="44.4" customHeight="1" thickTop="1">
      <c r="A11" s="348" t="s">
        <v>261</v>
      </c>
      <c r="B11" s="295"/>
      <c r="C11" s="660" t="s">
        <v>264</v>
      </c>
      <c r="D11" s="298"/>
    </row>
    <row r="12" spans="1:4" s="42" customFormat="1" ht="85.8" customHeight="1" thickBot="1">
      <c r="A12" s="427" t="s">
        <v>263</v>
      </c>
      <c r="B12" s="300" t="s">
        <v>262</v>
      </c>
      <c r="C12" s="672"/>
      <c r="D12" s="296">
        <v>45253</v>
      </c>
    </row>
    <row r="13" spans="1:4" s="42" customFormat="1" ht="36.6" customHeight="1" thickTop="1" thickBot="1">
      <c r="A13" s="392" t="s">
        <v>265</v>
      </c>
      <c r="B13" s="293"/>
      <c r="C13" s="673"/>
      <c r="D13" s="297"/>
    </row>
    <row r="14" spans="1:4" s="42" customFormat="1" ht="43.8" customHeight="1" thickTop="1">
      <c r="A14" s="301" t="s">
        <v>266</v>
      </c>
      <c r="B14" s="343"/>
      <c r="C14" s="685" t="s">
        <v>269</v>
      </c>
      <c r="D14" s="683">
        <v>45252</v>
      </c>
    </row>
    <row r="15" spans="1:4" s="42" customFormat="1" ht="366" customHeight="1">
      <c r="A15" s="405" t="s">
        <v>267</v>
      </c>
      <c r="B15" s="300" t="s">
        <v>260</v>
      </c>
      <c r="C15" s="686"/>
      <c r="D15" s="684"/>
    </row>
    <row r="16" spans="1:4" s="42" customFormat="1" ht="36.6" customHeight="1" thickBot="1">
      <c r="A16" s="163" t="s">
        <v>268</v>
      </c>
      <c r="B16" s="161"/>
      <c r="C16" s="687"/>
      <c r="D16" s="681"/>
    </row>
    <row r="17" spans="1:4" s="42" customFormat="1" ht="54" customHeight="1" thickTop="1">
      <c r="A17" s="385" t="s">
        <v>270</v>
      </c>
      <c r="B17" s="295"/>
      <c r="C17" s="669" t="s">
        <v>272</v>
      </c>
      <c r="D17" s="298"/>
    </row>
    <row r="18" spans="1:4" s="42" customFormat="1" ht="170.4" customHeight="1">
      <c r="A18" s="405" t="s">
        <v>273</v>
      </c>
      <c r="B18" s="475" t="s">
        <v>271</v>
      </c>
      <c r="C18" s="661"/>
      <c r="D18" s="296">
        <v>45253</v>
      </c>
    </row>
    <row r="19" spans="1:4" s="42" customFormat="1" ht="42" customHeight="1" thickBot="1">
      <c r="A19" s="163" t="s">
        <v>274</v>
      </c>
      <c r="B19" s="293"/>
      <c r="C19" s="662"/>
      <c r="D19" s="297"/>
    </row>
    <row r="20" spans="1:4" s="42" customFormat="1" ht="40.799999999999997" customHeight="1" thickTop="1">
      <c r="A20" s="485" t="s">
        <v>275</v>
      </c>
      <c r="B20" s="295"/>
      <c r="C20" s="660" t="s">
        <v>277</v>
      </c>
      <c r="D20" s="298"/>
    </row>
    <row r="21" spans="1:4" s="42" customFormat="1" ht="79.2" customHeight="1">
      <c r="A21" s="405" t="s">
        <v>278</v>
      </c>
      <c r="B21" s="475" t="s">
        <v>276</v>
      </c>
      <c r="C21" s="661"/>
      <c r="D21" s="296">
        <v>45253</v>
      </c>
    </row>
    <row r="22" spans="1:4" s="42" customFormat="1" ht="32.4" customHeight="1" thickBot="1">
      <c r="A22" s="163" t="s">
        <v>279</v>
      </c>
      <c r="B22" s="293"/>
      <c r="C22" s="662"/>
      <c r="D22" s="297"/>
    </row>
    <row r="23" spans="1:4" s="42" customFormat="1" ht="37.799999999999997" customHeight="1" thickTop="1">
      <c r="A23" s="385" t="s">
        <v>280</v>
      </c>
      <c r="B23" s="295"/>
      <c r="C23" s="660" t="s">
        <v>284</v>
      </c>
      <c r="D23" s="298"/>
    </row>
    <row r="24" spans="1:4" s="42" customFormat="1" ht="139.19999999999999" customHeight="1">
      <c r="A24" s="434" t="s">
        <v>282</v>
      </c>
      <c r="B24" s="475" t="s">
        <v>281</v>
      </c>
      <c r="C24" s="661"/>
      <c r="D24" s="436">
        <v>45252</v>
      </c>
    </row>
    <row r="25" spans="1:4" s="42" customFormat="1" ht="35.4" customHeight="1" thickBot="1">
      <c r="A25" s="401" t="s">
        <v>283</v>
      </c>
      <c r="B25" s="293"/>
      <c r="C25" s="662"/>
      <c r="D25" s="297"/>
    </row>
    <row r="26" spans="1:4" s="42" customFormat="1" ht="43.2" customHeight="1" thickTop="1">
      <c r="A26" s="432" t="s">
        <v>285</v>
      </c>
      <c r="B26" s="663" t="s">
        <v>286</v>
      </c>
      <c r="C26" s="666" t="s">
        <v>288</v>
      </c>
      <c r="D26" s="678">
        <v>45250</v>
      </c>
    </row>
    <row r="27" spans="1:4" s="42" customFormat="1" ht="56.4" customHeight="1">
      <c r="A27" s="425" t="s">
        <v>287</v>
      </c>
      <c r="B27" s="664"/>
      <c r="C27" s="667"/>
      <c r="D27" s="679"/>
    </row>
    <row r="28" spans="1:4" s="42" customFormat="1" ht="36" customHeight="1" thickBot="1">
      <c r="A28" s="339" t="s">
        <v>289</v>
      </c>
      <c r="B28" s="665"/>
      <c r="C28" s="668"/>
      <c r="D28" s="680"/>
    </row>
    <row r="29" spans="1:4" s="42" customFormat="1" ht="40.950000000000003" customHeight="1" thickTop="1" thickBot="1">
      <c r="A29" s="164" t="s">
        <v>300</v>
      </c>
      <c r="B29" s="657" t="s">
        <v>301</v>
      </c>
      <c r="C29" s="682" t="s">
        <v>302</v>
      </c>
      <c r="D29" s="675">
        <v>45256</v>
      </c>
    </row>
    <row r="30" spans="1:4" s="42" customFormat="1" ht="100.8" customHeight="1" thickBot="1">
      <c r="A30" s="428" t="s">
        <v>303</v>
      </c>
      <c r="B30" s="658"/>
      <c r="C30" s="670"/>
      <c r="D30" s="676"/>
    </row>
    <row r="31" spans="1:4" s="42" customFormat="1" ht="43.8" customHeight="1" thickBot="1">
      <c r="A31" s="289" t="s">
        <v>304</v>
      </c>
      <c r="B31" s="659"/>
      <c r="C31" s="671"/>
      <c r="D31" s="677"/>
    </row>
    <row r="32" spans="1:4" s="42" customFormat="1" ht="47.4" customHeight="1" thickTop="1">
      <c r="A32" s="164" t="s">
        <v>305</v>
      </c>
      <c r="B32" s="295"/>
      <c r="C32" s="669" t="s">
        <v>307</v>
      </c>
      <c r="D32" s="298"/>
    </row>
    <row r="33" spans="1:5" s="42" customFormat="1" ht="97.2" customHeight="1">
      <c r="A33" s="405" t="s">
        <v>308</v>
      </c>
      <c r="B33" s="475" t="s">
        <v>306</v>
      </c>
      <c r="C33" s="661"/>
      <c r="D33" s="296">
        <v>45255</v>
      </c>
      <c r="E33" s="42" t="s">
        <v>206</v>
      </c>
    </row>
    <row r="34" spans="1:5" s="42" customFormat="1" ht="37.200000000000003" customHeight="1" thickBot="1">
      <c r="A34" s="299" t="s">
        <v>309</v>
      </c>
      <c r="B34" s="293"/>
      <c r="C34" s="662"/>
      <c r="D34" s="297"/>
    </row>
    <row r="35" spans="1:5" s="42" customFormat="1" ht="40.799999999999997" customHeight="1" thickTop="1" thickBot="1">
      <c r="A35" s="437" t="s">
        <v>290</v>
      </c>
      <c r="B35" s="658" t="s">
        <v>294</v>
      </c>
      <c r="C35" s="670" t="s">
        <v>293</v>
      </c>
      <c r="D35" s="681">
        <v>45250</v>
      </c>
    </row>
    <row r="36" spans="1:5" s="42" customFormat="1" ht="256.2" customHeight="1" thickBot="1">
      <c r="A36" s="428" t="s">
        <v>291</v>
      </c>
      <c r="B36" s="658"/>
      <c r="C36" s="670"/>
      <c r="D36" s="676"/>
    </row>
    <row r="37" spans="1:5" s="42" customFormat="1" ht="31.8" customHeight="1" thickBot="1">
      <c r="A37" s="289" t="s">
        <v>292</v>
      </c>
      <c r="B37" s="659"/>
      <c r="C37" s="671"/>
      <c r="D37" s="677"/>
    </row>
    <row r="38" spans="1:5" s="42" customFormat="1" ht="37.200000000000003" customHeight="1" thickTop="1" thickBot="1">
      <c r="A38" s="164" t="s">
        <v>295</v>
      </c>
      <c r="B38" s="657" t="s">
        <v>297</v>
      </c>
      <c r="C38" s="682" t="s">
        <v>299</v>
      </c>
      <c r="D38" s="675">
        <v>45252</v>
      </c>
    </row>
    <row r="39" spans="1:5" s="42" customFormat="1" ht="167.4" customHeight="1" thickBot="1">
      <c r="A39" s="428" t="s">
        <v>296</v>
      </c>
      <c r="B39" s="658"/>
      <c r="C39" s="670"/>
      <c r="D39" s="676"/>
    </row>
    <row r="40" spans="1:5" s="42" customFormat="1" ht="40.950000000000003" customHeight="1" thickBot="1">
      <c r="A40" s="289" t="s">
        <v>298</v>
      </c>
      <c r="B40" s="659"/>
      <c r="C40" s="671"/>
      <c r="D40" s="677"/>
    </row>
    <row r="41" spans="1:5" ht="44.4" hidden="1" customHeight="1" thickTop="1">
      <c r="A41" s="294"/>
      <c r="B41" s="295"/>
      <c r="C41" s="660"/>
      <c r="D41" s="298"/>
    </row>
    <row r="42" spans="1:5" ht="194.4" hidden="1" customHeight="1">
      <c r="A42" s="393"/>
      <c r="B42" s="300"/>
      <c r="C42" s="672"/>
      <c r="D42" s="296"/>
    </row>
    <row r="43" spans="1:5" ht="37.200000000000003" hidden="1" customHeight="1" thickBot="1">
      <c r="A43" s="395"/>
      <c r="B43" s="398"/>
      <c r="C43" s="674"/>
      <c r="D43" s="399"/>
    </row>
    <row r="44" spans="1:5" ht="56.4" hidden="1" customHeight="1" thickTop="1">
      <c r="A44" s="294"/>
      <c r="B44" s="396"/>
      <c r="C44" s="672"/>
      <c r="D44" s="397"/>
    </row>
    <row r="45" spans="1:5" ht="353.4" hidden="1" customHeight="1">
      <c r="A45" s="346"/>
      <c r="B45" s="300"/>
      <c r="C45" s="661"/>
      <c r="D45" s="296"/>
    </row>
    <row r="46" spans="1:5" ht="40.200000000000003" hidden="1" customHeight="1" thickBot="1">
      <c r="A46" s="344"/>
      <c r="B46" s="293"/>
      <c r="C46" s="662"/>
      <c r="D46" s="297"/>
    </row>
    <row r="47" spans="1:5" ht="46.8" hidden="1" customHeight="1" thickTop="1">
      <c r="A47" s="294"/>
      <c r="B47" s="295"/>
      <c r="C47" s="660"/>
      <c r="D47" s="298"/>
    </row>
    <row r="48" spans="1:5" ht="139.80000000000001" hidden="1" customHeight="1">
      <c r="A48" s="346"/>
      <c r="B48" s="300"/>
      <c r="C48" s="661"/>
      <c r="D48" s="296"/>
    </row>
    <row r="49" spans="1:4" ht="43.8" hidden="1" customHeight="1" thickBot="1">
      <c r="A49" s="344"/>
      <c r="B49" s="293"/>
      <c r="C49" s="662"/>
      <c r="D49" s="297"/>
    </row>
    <row r="50" spans="1:4" ht="46.8" hidden="1" customHeight="1" thickTop="1">
      <c r="A50" s="294"/>
      <c r="B50" s="295"/>
      <c r="C50" s="660"/>
      <c r="D50" s="298"/>
    </row>
    <row r="51" spans="1:4" ht="93" hidden="1" customHeight="1">
      <c r="A51" s="346"/>
      <c r="B51" s="300"/>
      <c r="C51" s="661"/>
      <c r="D51" s="296"/>
    </row>
    <row r="52" spans="1:4" ht="43.8" hidden="1" customHeight="1" thickBot="1">
      <c r="A52" s="344"/>
      <c r="B52" s="293"/>
      <c r="C52" s="662"/>
      <c r="D52" s="297"/>
    </row>
    <row r="53" spans="1:4" ht="42.6" customHeight="1" thickTop="1"/>
    <row r="54" spans="1:4" ht="42.6" customHeight="1"/>
  </sheetData>
  <mergeCells count="26">
    <mergeCell ref="D14:D16"/>
    <mergeCell ref="C14:C16"/>
    <mergeCell ref="C20:C22"/>
    <mergeCell ref="C23:C25"/>
    <mergeCell ref="D38:D40"/>
    <mergeCell ref="C17:C19"/>
    <mergeCell ref="D26:D28"/>
    <mergeCell ref="D35:D37"/>
    <mergeCell ref="C38:C40"/>
    <mergeCell ref="C29:C31"/>
    <mergeCell ref="D29:D31"/>
    <mergeCell ref="C41:C43"/>
    <mergeCell ref="C50:C52"/>
    <mergeCell ref="C47:C49"/>
    <mergeCell ref="C44:C46"/>
    <mergeCell ref="C32:C34"/>
    <mergeCell ref="B29:B31"/>
    <mergeCell ref="B35:B37"/>
    <mergeCell ref="B38:B40"/>
    <mergeCell ref="C2:C4"/>
    <mergeCell ref="B26:B28"/>
    <mergeCell ref="C26:C28"/>
    <mergeCell ref="C5:C7"/>
    <mergeCell ref="C35:C37"/>
    <mergeCell ref="C11:C13"/>
    <mergeCell ref="C8:C10"/>
  </mergeCells>
  <phoneticPr fontId="16"/>
  <hyperlinks>
    <hyperlink ref="A4" r:id="rId1" xr:uid="{41059E4E-6C0E-49B0-A1DB-C36FF5D3CB2A}"/>
    <hyperlink ref="A7" r:id="rId2" xr:uid="{D0634598-BDA3-4AF2-81D0-70A8D32D869F}"/>
    <hyperlink ref="A10" r:id="rId3" xr:uid="{52D878A2-81B7-487F-BDEE-B7F79D5A6F35}"/>
    <hyperlink ref="A13" r:id="rId4" xr:uid="{E74BD2C3-6C7F-4254-B480-3296CB6085E7}"/>
    <hyperlink ref="A16" r:id="rId5" xr:uid="{505A0DC5-8065-4162-A3D2-93FF158DEC74}"/>
    <hyperlink ref="A19" r:id="rId6" xr:uid="{E0D623C7-DECD-4485-8130-A210ACEAD693}"/>
    <hyperlink ref="A22" r:id="rId7" xr:uid="{2F5BD8EC-311C-43AC-90B1-28E71C27AFA8}"/>
    <hyperlink ref="A25" r:id="rId8" xr:uid="{2D511EBE-E950-45ED-B25F-0DC30C03561B}"/>
    <hyperlink ref="A28" r:id="rId9" xr:uid="{8288243B-EB5C-4090-8FBC-954B3148A2A9}"/>
    <hyperlink ref="A37" r:id="rId10" xr:uid="{73F9160D-FC12-40BF-BB3A-58E7831519D5}"/>
    <hyperlink ref="A40" r:id="rId11" xr:uid="{636A3A46-BEB4-4C32-8DD4-6FA220E90B4F}"/>
    <hyperlink ref="A34" r:id="rId12" xr:uid="{349F9B34-EE9B-40CE-9453-DE5A8ACF983C}"/>
  </hyperlinks>
  <pageMargins left="0" right="0" top="0.19685039370078741" bottom="0.39370078740157483" header="0" footer="0.19685039370078741"/>
  <pageSetup paperSize="8" scale="28" orientation="portrait" horizontalDpi="300" verticalDpi="300" r:id="rId1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1"/>
  <sheetViews>
    <sheetView defaultGridColor="0" view="pageBreakPreview" colorId="56" zoomScale="88" zoomScaleNormal="66" zoomScaleSheetLayoutView="88" workbookViewId="0">
      <selection activeCell="C33" sqref="C33"/>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232</v>
      </c>
      <c r="B1" s="278" t="s">
        <v>24</v>
      </c>
      <c r="C1" s="279" t="s">
        <v>2</v>
      </c>
    </row>
    <row r="2" spans="1:3" ht="52.2" customHeight="1">
      <c r="A2" s="125" t="s">
        <v>395</v>
      </c>
      <c r="B2" s="130"/>
      <c r="C2" s="131"/>
    </row>
    <row r="3" spans="1:3" ht="194.4" customHeight="1">
      <c r="A3" s="342" t="s">
        <v>397</v>
      </c>
      <c r="B3" s="340" t="s">
        <v>410</v>
      </c>
      <c r="C3" s="132">
        <v>45250</v>
      </c>
    </row>
    <row r="4" spans="1:3" ht="40.200000000000003" customHeight="1" thickBot="1">
      <c r="A4" s="290" t="s">
        <v>396</v>
      </c>
      <c r="B4" s="133"/>
      <c r="C4" s="134"/>
    </row>
    <row r="5" spans="1:3" ht="40.200000000000003" customHeight="1">
      <c r="A5" s="125" t="s">
        <v>382</v>
      </c>
      <c r="B5" s="130"/>
      <c r="C5" s="131"/>
    </row>
    <row r="6" spans="1:3" ht="124.2" customHeight="1">
      <c r="A6" s="342" t="s">
        <v>401</v>
      </c>
      <c r="B6" s="292" t="s">
        <v>411</v>
      </c>
      <c r="C6" s="132">
        <v>45250</v>
      </c>
    </row>
    <row r="7" spans="1:3" ht="40.200000000000003" customHeight="1" thickBot="1">
      <c r="A7" s="290" t="s">
        <v>400</v>
      </c>
      <c r="B7" s="133"/>
      <c r="C7" s="134"/>
    </row>
    <row r="8" spans="1:3" ht="40.200000000000003" customHeight="1">
      <c r="A8" s="125" t="s">
        <v>383</v>
      </c>
      <c r="B8" s="130"/>
      <c r="C8" s="131"/>
    </row>
    <row r="9" spans="1:3" ht="62.4" customHeight="1">
      <c r="A9" s="342" t="s">
        <v>399</v>
      </c>
      <c r="B9" s="340" t="s">
        <v>412</v>
      </c>
      <c r="C9" s="132">
        <v>45250</v>
      </c>
    </row>
    <row r="10" spans="1:3" ht="40.200000000000003" customHeight="1" thickBot="1">
      <c r="A10" s="290" t="s">
        <v>398</v>
      </c>
      <c r="B10" s="133"/>
      <c r="C10" s="134"/>
    </row>
    <row r="11" spans="1:3" s="386" customFormat="1" ht="40.200000000000003" customHeight="1">
      <c r="A11" s="125" t="s">
        <v>384</v>
      </c>
      <c r="B11" s="130"/>
      <c r="C11" s="131"/>
    </row>
    <row r="12" spans="1:3" s="386" customFormat="1" ht="366" customHeight="1">
      <c r="A12" s="342" t="s">
        <v>403</v>
      </c>
      <c r="B12" s="429" t="s">
        <v>413</v>
      </c>
      <c r="C12" s="132">
        <v>45251</v>
      </c>
    </row>
    <row r="13" spans="1:3" ht="37.200000000000003" customHeight="1" thickBot="1">
      <c r="A13" s="411" t="s">
        <v>402</v>
      </c>
      <c r="B13" s="406"/>
      <c r="C13" s="132"/>
    </row>
    <row r="14" spans="1:3" ht="40.200000000000003" customHeight="1">
      <c r="A14" s="413" t="s">
        <v>385</v>
      </c>
      <c r="B14" s="415"/>
      <c r="C14" s="407"/>
    </row>
    <row r="15" spans="1:3" ht="249" customHeight="1">
      <c r="A15" s="455" t="s">
        <v>405</v>
      </c>
      <c r="B15" s="414" t="s">
        <v>412</v>
      </c>
      <c r="C15" s="408">
        <v>45251</v>
      </c>
    </row>
    <row r="16" spans="1:3" ht="40.200000000000003" customHeight="1" thickBot="1">
      <c r="A16" s="412" t="s">
        <v>404</v>
      </c>
      <c r="B16" s="409"/>
      <c r="C16" s="410"/>
    </row>
    <row r="17" spans="1:3" ht="40.200000000000003" customHeight="1">
      <c r="A17" s="413" t="s">
        <v>407</v>
      </c>
      <c r="B17" s="415"/>
      <c r="C17" s="407"/>
    </row>
    <row r="18" spans="1:3" ht="156.6" customHeight="1">
      <c r="A18" s="455" t="s">
        <v>408</v>
      </c>
      <c r="B18" s="488" t="s">
        <v>414</v>
      </c>
      <c r="C18" s="408">
        <v>45249</v>
      </c>
    </row>
    <row r="19" spans="1:3" ht="40.200000000000003" customHeight="1" thickBot="1">
      <c r="A19" s="412" t="s">
        <v>406</v>
      </c>
      <c r="B19" s="409"/>
      <c r="C19" s="410"/>
    </row>
    <row r="20" spans="1:3" ht="46.2" hidden="1" customHeight="1">
      <c r="A20" s="413" t="s">
        <v>386</v>
      </c>
      <c r="B20" s="415"/>
      <c r="C20" s="407"/>
    </row>
    <row r="21" spans="1:3" ht="182.4" hidden="1" customHeight="1">
      <c r="A21" s="455" t="s">
        <v>387</v>
      </c>
      <c r="B21" s="463"/>
      <c r="C21" s="408"/>
    </row>
    <row r="22" spans="1:3" ht="40.200000000000003" hidden="1" customHeight="1" thickBot="1">
      <c r="A22" s="412" t="s">
        <v>388</v>
      </c>
      <c r="B22" s="409"/>
      <c r="C22" s="410"/>
    </row>
    <row r="23" spans="1:3" ht="40.200000000000003" hidden="1" customHeight="1">
      <c r="A23" s="413" t="s">
        <v>389</v>
      </c>
      <c r="B23" s="415"/>
      <c r="C23" s="407"/>
    </row>
    <row r="24" spans="1:3" ht="329.4" hidden="1" customHeight="1">
      <c r="A24" s="455"/>
      <c r="B24" s="414"/>
      <c r="C24" s="408"/>
    </row>
    <row r="25" spans="1:3" ht="40.200000000000003" hidden="1" customHeight="1" thickBot="1">
      <c r="A25" s="412" t="s">
        <v>390</v>
      </c>
      <c r="B25" s="409"/>
      <c r="C25" s="410"/>
    </row>
    <row r="26" spans="1:3" ht="40.200000000000003" hidden="1" customHeight="1">
      <c r="A26" s="413" t="s">
        <v>391</v>
      </c>
      <c r="B26" s="415"/>
      <c r="C26" s="407"/>
    </row>
    <row r="27" spans="1:3" ht="172.2" hidden="1" customHeight="1">
      <c r="A27" s="455"/>
      <c r="B27" s="414"/>
      <c r="C27" s="408"/>
    </row>
    <row r="28" spans="1:3" ht="40.200000000000003" hidden="1" customHeight="1" thickBot="1">
      <c r="A28" s="412" t="s">
        <v>392</v>
      </c>
      <c r="B28" s="409"/>
      <c r="C28" s="410"/>
    </row>
    <row r="29" spans="1:3" ht="40.200000000000003" customHeight="1">
      <c r="A29" s="413" t="s">
        <v>393</v>
      </c>
      <c r="B29" s="415"/>
      <c r="C29" s="407"/>
    </row>
    <row r="30" spans="1:3" ht="121.8" customHeight="1">
      <c r="A30" s="455" t="s">
        <v>409</v>
      </c>
      <c r="B30" s="414" t="s">
        <v>415</v>
      </c>
      <c r="C30" s="408">
        <v>45252</v>
      </c>
    </row>
    <row r="31" spans="1:3" ht="40.200000000000003" customHeight="1" thickBot="1">
      <c r="A31" s="412" t="s">
        <v>394</v>
      </c>
      <c r="B31" s="409"/>
      <c r="C31" s="410"/>
    </row>
  </sheetData>
  <phoneticPr fontId="86"/>
  <hyperlinks>
    <hyperlink ref="A31" r:id="rId1" xr:uid="{3506CCF2-055D-4585-9DB4-7DB388A9974C}"/>
    <hyperlink ref="A4" r:id="rId2" xr:uid="{2DCF263B-B6B8-481F-B701-2EE55CFED9BF}"/>
    <hyperlink ref="A10" r:id="rId3" xr:uid="{ACD39DAC-E2B6-41A0-953B-4109FC6E13B3}"/>
    <hyperlink ref="A7" r:id="rId4" xr:uid="{AAC9573A-BA64-44EC-B8A1-56DE157CDE7C}"/>
    <hyperlink ref="A13" r:id="rId5" xr:uid="{B20BF686-BBA4-4824-B5F3-188781950600}"/>
    <hyperlink ref="A16" r:id="rId6" xr:uid="{EDE20334-56A2-4A4C-8236-360DD0997849}"/>
    <hyperlink ref="A19" r:id="rId7" xr:uid="{C09D77AE-5C29-4D14-9AAB-FE85B87ABCFC}"/>
  </hyperlinks>
  <pageMargins left="0.74803149606299213" right="0.74803149606299213" top="0.98425196850393704" bottom="0.98425196850393704" header="0.51181102362204722" footer="0.51181102362204722"/>
  <pageSetup paperSize="9" scale="16" fitToHeight="3" orientation="portrait"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6" zoomScaleNormal="112" zoomScaleSheetLayoutView="100" workbookViewId="0">
      <selection activeCell="C14" sqref="C14:D14"/>
    </sheetView>
  </sheetViews>
  <sheetFormatPr defaultColWidth="9" defaultRowHeight="13.2"/>
  <cols>
    <col min="1" max="1" width="5" style="1" customWidth="1"/>
    <col min="2" max="2" width="25.77734375" style="90" customWidth="1"/>
    <col min="3" max="3" width="69.109375" style="1" customWidth="1"/>
    <col min="4" max="4" width="106.109375" style="1" customWidth="1"/>
    <col min="5" max="5" width="3.88671875" style="1" customWidth="1"/>
    <col min="6" max="16384" width="9" style="1"/>
  </cols>
  <sheetData>
    <row r="1" spans="1:7" ht="18.75" customHeight="1">
      <c r="B1" s="90" t="s">
        <v>109</v>
      </c>
    </row>
    <row r="2" spans="1:7" ht="17.25" customHeight="1" thickBot="1">
      <c r="B2" t="s">
        <v>425</v>
      </c>
      <c r="D2" s="693"/>
      <c r="E2" s="694"/>
    </row>
    <row r="3" spans="1:7" ht="16.5" customHeight="1" thickBot="1">
      <c r="B3" s="91" t="s">
        <v>110</v>
      </c>
      <c r="C3" s="181" t="s">
        <v>111</v>
      </c>
      <c r="D3" s="140" t="s">
        <v>153</v>
      </c>
    </row>
    <row r="4" spans="1:7" ht="17.25" customHeight="1" thickBot="1">
      <c r="B4" s="92" t="s">
        <v>112</v>
      </c>
      <c r="C4" s="114" t="s">
        <v>426</v>
      </c>
      <c r="D4" s="93"/>
    </row>
    <row r="5" spans="1:7" ht="17.25" customHeight="1">
      <c r="B5" s="695" t="s">
        <v>145</v>
      </c>
      <c r="C5" s="698" t="s">
        <v>150</v>
      </c>
      <c r="D5" s="699"/>
    </row>
    <row r="6" spans="1:7" ht="19.2" customHeight="1">
      <c r="B6" s="696"/>
      <c r="C6" s="700" t="s">
        <v>151</v>
      </c>
      <c r="D6" s="701"/>
      <c r="G6" s="154"/>
    </row>
    <row r="7" spans="1:7" ht="19.95" customHeight="1">
      <c r="B7" s="696"/>
      <c r="C7" s="182" t="s">
        <v>152</v>
      </c>
      <c r="D7" s="183"/>
      <c r="G7" s="154"/>
    </row>
    <row r="8" spans="1:7" ht="25.2" customHeight="1" thickBot="1">
      <c r="B8" s="697"/>
      <c r="C8" s="156" t="s">
        <v>154</v>
      </c>
      <c r="D8" s="155"/>
      <c r="G8" s="154"/>
    </row>
    <row r="9" spans="1:7" ht="49.2" customHeight="1" thickBot="1">
      <c r="B9" s="94" t="s">
        <v>213</v>
      </c>
      <c r="C9" s="702" t="s">
        <v>218</v>
      </c>
      <c r="D9" s="703"/>
    </row>
    <row r="10" spans="1:7" ht="79.2" customHeight="1" thickBot="1">
      <c r="B10" s="95" t="s">
        <v>113</v>
      </c>
      <c r="C10" s="704" t="s">
        <v>429</v>
      </c>
      <c r="D10" s="705"/>
    </row>
    <row r="11" spans="1:7" ht="66" customHeight="1" thickBot="1">
      <c r="B11" s="96"/>
      <c r="C11" s="97" t="s">
        <v>427</v>
      </c>
      <c r="D11" s="160" t="s">
        <v>428</v>
      </c>
      <c r="F11" s="1" t="s">
        <v>21</v>
      </c>
    </row>
    <row r="12" spans="1:7" ht="37.799999999999997" hidden="1" customHeight="1" thickBot="1">
      <c r="B12" s="94" t="s">
        <v>195</v>
      </c>
      <c r="C12" s="704" t="s">
        <v>219</v>
      </c>
      <c r="D12" s="705"/>
    </row>
    <row r="13" spans="1:7" ht="76.2" customHeight="1" thickBot="1">
      <c r="B13" s="98" t="s">
        <v>114</v>
      </c>
      <c r="C13" s="99" t="s">
        <v>430</v>
      </c>
      <c r="D13" s="137" t="s">
        <v>431</v>
      </c>
      <c r="F13" t="s">
        <v>28</v>
      </c>
    </row>
    <row r="14" spans="1:7" ht="66.599999999999994" customHeight="1" thickBot="1">
      <c r="A14" t="s">
        <v>149</v>
      </c>
      <c r="B14" s="100" t="s">
        <v>115</v>
      </c>
      <c r="C14" s="691"/>
      <c r="D14" s="692"/>
    </row>
    <row r="15" spans="1:7" ht="17.25" customHeight="1"/>
    <row r="16" spans="1:7" ht="17.25" customHeight="1">
      <c r="B16" s="688" t="s">
        <v>192</v>
      </c>
      <c r="C16" s="303"/>
      <c r="D16" s="1" t="s">
        <v>149</v>
      </c>
    </row>
    <row r="17" spans="2:5">
      <c r="B17" s="688"/>
      <c r="C17"/>
    </row>
    <row r="18" spans="2:5">
      <c r="B18" s="688"/>
      <c r="E18" s="1" t="s">
        <v>21</v>
      </c>
    </row>
    <row r="19" spans="2:5">
      <c r="B19" s="688"/>
    </row>
    <row r="20" spans="2:5">
      <c r="B20" s="688"/>
    </row>
    <row r="21" spans="2:5">
      <c r="B21" s="688"/>
    </row>
    <row r="22" spans="2:5">
      <c r="B22" s="688"/>
    </row>
    <row r="23" spans="2:5">
      <c r="B23" s="688"/>
      <c r="D23" s="689" t="s">
        <v>221</v>
      </c>
    </row>
    <row r="24" spans="2:5">
      <c r="B24" s="688"/>
      <c r="D24" s="690"/>
    </row>
    <row r="25" spans="2:5">
      <c r="B25" s="688"/>
      <c r="D25" s="690"/>
    </row>
    <row r="26" spans="2:5">
      <c r="B26" s="688"/>
      <c r="D26" s="690"/>
    </row>
    <row r="27" spans="2:5">
      <c r="B27" s="688"/>
      <c r="D27" s="690"/>
    </row>
    <row r="28" spans="2:5">
      <c r="B28" s="688"/>
    </row>
    <row r="29" spans="2:5">
      <c r="B29" s="688"/>
      <c r="D29" s="1" t="s">
        <v>149</v>
      </c>
    </row>
    <row r="30" spans="2:5">
      <c r="B30" s="688"/>
      <c r="D30" s="1" t="s">
        <v>149</v>
      </c>
    </row>
    <row r="31" spans="2:5">
      <c r="B31" s="688"/>
    </row>
    <row r="32" spans="2:5">
      <c r="B32" s="688"/>
    </row>
    <row r="33" spans="2:2">
      <c r="B33" s="688"/>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4F5D7-A40C-490B-84E1-FFCD098DB37B}">
  <dimension ref="A1"/>
  <sheetViews>
    <sheetView workbookViewId="0"/>
  </sheetViews>
  <sheetFormatPr defaultRowHeight="13.2"/>
  <sheetData/>
  <phoneticPr fontId="86"/>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zoomScale="90" zoomScaleNormal="90" zoomScaleSheetLayoutView="100" workbookViewId="0">
      <selection activeCell="Y58" sqref="Y58"/>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709" t="s">
        <v>3</v>
      </c>
      <c r="B1" s="710"/>
      <c r="C1" s="710"/>
      <c r="D1" s="710"/>
      <c r="E1" s="710"/>
      <c r="F1" s="710"/>
      <c r="G1" s="710"/>
      <c r="H1" s="710"/>
      <c r="I1" s="710"/>
      <c r="J1" s="710"/>
      <c r="K1" s="710"/>
      <c r="L1" s="710"/>
      <c r="M1" s="710"/>
      <c r="N1" s="711"/>
      <c r="P1" s="712" t="s">
        <v>4</v>
      </c>
      <c r="Q1" s="713"/>
      <c r="R1" s="713"/>
      <c r="S1" s="713"/>
      <c r="T1" s="713"/>
      <c r="U1" s="713"/>
      <c r="V1" s="713"/>
      <c r="W1" s="713"/>
      <c r="X1" s="713"/>
      <c r="Y1" s="713"/>
      <c r="Z1" s="713"/>
      <c r="AA1" s="713"/>
      <c r="AB1" s="713"/>
      <c r="AC1" s="714"/>
    </row>
    <row r="2" spans="1:29" ht="18" customHeight="1" thickBot="1">
      <c r="A2" s="715" t="s">
        <v>5</v>
      </c>
      <c r="B2" s="716"/>
      <c r="C2" s="716"/>
      <c r="D2" s="716"/>
      <c r="E2" s="716"/>
      <c r="F2" s="716"/>
      <c r="G2" s="716"/>
      <c r="H2" s="716"/>
      <c r="I2" s="716"/>
      <c r="J2" s="716"/>
      <c r="K2" s="716"/>
      <c r="L2" s="716"/>
      <c r="M2" s="716"/>
      <c r="N2" s="717"/>
      <c r="P2" s="718" t="s">
        <v>6</v>
      </c>
      <c r="Q2" s="716"/>
      <c r="R2" s="716"/>
      <c r="S2" s="716"/>
      <c r="T2" s="716"/>
      <c r="U2" s="716"/>
      <c r="V2" s="716"/>
      <c r="W2" s="716"/>
      <c r="X2" s="716"/>
      <c r="Y2" s="716"/>
      <c r="Z2" s="716"/>
      <c r="AA2" s="716"/>
      <c r="AB2" s="716"/>
      <c r="AC2" s="719"/>
    </row>
    <row r="3" spans="1:29" ht="13.8" thickBot="1">
      <c r="A3" s="6"/>
      <c r="B3" s="141" t="s">
        <v>166</v>
      </c>
      <c r="C3" s="141" t="s">
        <v>7</v>
      </c>
      <c r="D3" s="141" t="s">
        <v>8</v>
      </c>
      <c r="E3" s="141" t="s">
        <v>9</v>
      </c>
      <c r="F3" s="141" t="s">
        <v>10</v>
      </c>
      <c r="G3" s="141" t="s">
        <v>11</v>
      </c>
      <c r="H3" s="141" t="s">
        <v>12</v>
      </c>
      <c r="I3" s="141" t="s">
        <v>13</v>
      </c>
      <c r="J3" s="141" t="s">
        <v>14</v>
      </c>
      <c r="K3" s="141" t="s">
        <v>15</v>
      </c>
      <c r="L3" s="138" t="s">
        <v>16</v>
      </c>
      <c r="M3" s="141" t="s">
        <v>17</v>
      </c>
      <c r="N3" s="7" t="s">
        <v>18</v>
      </c>
      <c r="P3" s="8"/>
      <c r="Q3" s="141" t="s">
        <v>166</v>
      </c>
      <c r="R3" s="141" t="s">
        <v>7</v>
      </c>
      <c r="S3" s="141" t="s">
        <v>8</v>
      </c>
      <c r="T3" s="141" t="s">
        <v>9</v>
      </c>
      <c r="U3" s="141" t="s">
        <v>10</v>
      </c>
      <c r="V3" s="141" t="s">
        <v>11</v>
      </c>
      <c r="W3" s="141" t="s">
        <v>12</v>
      </c>
      <c r="X3" s="141" t="s">
        <v>13</v>
      </c>
      <c r="Y3" s="141" t="s">
        <v>14</v>
      </c>
      <c r="Z3" s="141" t="s">
        <v>15</v>
      </c>
      <c r="AA3" s="138" t="s">
        <v>16</v>
      </c>
      <c r="AB3" s="141" t="s">
        <v>17</v>
      </c>
      <c r="AC3" s="9" t="s">
        <v>19</v>
      </c>
    </row>
    <row r="4" spans="1:29" ht="19.8" thickBot="1">
      <c r="A4" s="336" t="s">
        <v>164</v>
      </c>
      <c r="B4" s="337">
        <f>AVERAGE(B7:B18)</f>
        <v>68.083333333333329</v>
      </c>
      <c r="C4" s="337">
        <f t="shared" ref="C4:M4" si="0">AVERAGE(C7:C18)</f>
        <v>56.083333333333336</v>
      </c>
      <c r="D4" s="337">
        <f t="shared" si="0"/>
        <v>67.333333333333329</v>
      </c>
      <c r="E4" s="337">
        <f t="shared" si="0"/>
        <v>103.25</v>
      </c>
      <c r="F4" s="337">
        <f t="shared" si="0"/>
        <v>188.08333333333334</v>
      </c>
      <c r="G4" s="337">
        <f t="shared" si="0"/>
        <v>415.16666666666669</v>
      </c>
      <c r="H4" s="337">
        <f t="shared" si="0"/>
        <v>607.08333333333337</v>
      </c>
      <c r="I4" s="337">
        <f t="shared" si="0"/>
        <v>866.16666666666663</v>
      </c>
      <c r="J4" s="337">
        <f t="shared" si="0"/>
        <v>555.5</v>
      </c>
      <c r="K4" s="337">
        <f t="shared" ref="K4" si="1">AVERAGE(K7:K18)</f>
        <v>365.41666666666669</v>
      </c>
      <c r="L4" s="337">
        <f t="shared" si="0"/>
        <v>211.41666666666666</v>
      </c>
      <c r="M4" s="337">
        <f t="shared" si="0"/>
        <v>134.81818181818181</v>
      </c>
      <c r="N4" s="337">
        <f>AVERAGE(N7:N18)</f>
        <v>3639.7272727272725</v>
      </c>
      <c r="O4" s="10"/>
      <c r="P4" s="338" t="str">
        <f>+A4</f>
        <v>12-21年月平均</v>
      </c>
      <c r="Q4" s="337">
        <f>AVERAGE(Q7:Q18)</f>
        <v>8.1666666666666661</v>
      </c>
      <c r="R4" s="337">
        <f t="shared" ref="R4:AC4" si="2">AVERAGE(R7:R18)</f>
        <v>8.75</v>
      </c>
      <c r="S4" s="337">
        <f t="shared" si="2"/>
        <v>13.25</v>
      </c>
      <c r="T4" s="337">
        <f t="shared" si="2"/>
        <v>6.5</v>
      </c>
      <c r="U4" s="337">
        <f t="shared" si="2"/>
        <v>9.1666666666666661</v>
      </c>
      <c r="V4" s="337">
        <f t="shared" si="2"/>
        <v>8.9166666666666661</v>
      </c>
      <c r="W4" s="337">
        <f t="shared" si="2"/>
        <v>8.0833333333333339</v>
      </c>
      <c r="X4" s="337">
        <f t="shared" si="2"/>
        <v>10.833333333333334</v>
      </c>
      <c r="Y4" s="337">
        <f t="shared" ref="Y4" si="3">AVERAGE(Y7:Y18)</f>
        <v>9.1666666666666661</v>
      </c>
      <c r="Z4" s="337">
        <f t="shared" ref="Z4" si="4">AVERAGE(Z7:Z18)</f>
        <v>18.75</v>
      </c>
      <c r="AA4" s="337">
        <f t="shared" si="2"/>
        <v>10.833333333333334</v>
      </c>
      <c r="AB4" s="337">
        <f t="shared" si="2"/>
        <v>12.181818181818182</v>
      </c>
      <c r="AC4" s="337">
        <f t="shared" si="2"/>
        <v>131.45454545454547</v>
      </c>
    </row>
    <row r="5" spans="1:29" ht="19.8" customHeight="1" thickBot="1">
      <c r="A5" s="251"/>
      <c r="B5" s="251"/>
      <c r="C5" s="251"/>
      <c r="D5" s="251"/>
      <c r="E5" s="251"/>
      <c r="F5" s="251"/>
      <c r="G5" s="251"/>
      <c r="H5" s="251"/>
      <c r="I5" s="251"/>
      <c r="J5" s="251"/>
      <c r="K5" s="251"/>
      <c r="L5" s="11" t="s">
        <v>20</v>
      </c>
      <c r="M5" s="105"/>
      <c r="N5" s="218"/>
      <c r="O5" s="106"/>
      <c r="P5" s="139"/>
      <c r="Q5" s="139"/>
      <c r="R5" s="139"/>
      <c r="S5" s="251"/>
      <c r="T5" s="251"/>
      <c r="U5" s="251"/>
      <c r="V5" s="251"/>
      <c r="W5" s="251"/>
      <c r="X5" s="251"/>
      <c r="Y5" s="251"/>
      <c r="Z5" s="251"/>
      <c r="AA5" s="11" t="s">
        <v>20</v>
      </c>
      <c r="AB5" s="105"/>
      <c r="AC5" s="218"/>
    </row>
    <row r="6" spans="1:29" ht="19.8" customHeight="1" thickBot="1">
      <c r="A6" s="251"/>
      <c r="B6" s="251"/>
      <c r="C6" s="251"/>
      <c r="D6" s="251"/>
      <c r="E6" s="251"/>
      <c r="F6" s="251"/>
      <c r="G6" s="251"/>
      <c r="H6" s="251"/>
      <c r="I6" s="251"/>
      <c r="J6" s="251"/>
      <c r="K6" s="251"/>
      <c r="L6" s="326">
        <v>92</v>
      </c>
      <c r="M6" s="325"/>
      <c r="N6" s="319"/>
      <c r="O6" s="106"/>
      <c r="P6" s="139"/>
      <c r="Q6" s="139"/>
      <c r="R6" s="139"/>
      <c r="S6" s="251"/>
      <c r="T6" s="251"/>
      <c r="U6" s="251"/>
      <c r="V6" s="251"/>
      <c r="W6" s="251"/>
      <c r="X6" s="251"/>
      <c r="Y6" s="251"/>
      <c r="Z6" s="251"/>
      <c r="AA6" s="326">
        <v>2</v>
      </c>
      <c r="AB6" s="325"/>
      <c r="AC6" s="319"/>
    </row>
    <row r="7" spans="1:29" ht="18" customHeight="1" thickBot="1">
      <c r="A7" s="320" t="s">
        <v>170</v>
      </c>
      <c r="B7" s="333">
        <v>82</v>
      </c>
      <c r="C7" s="331">
        <v>62</v>
      </c>
      <c r="D7" s="382">
        <v>99</v>
      </c>
      <c r="E7" s="331">
        <v>112</v>
      </c>
      <c r="F7" s="477">
        <v>224</v>
      </c>
      <c r="G7" s="478">
        <v>524</v>
      </c>
      <c r="H7" s="479">
        <v>521</v>
      </c>
      <c r="I7" s="331">
        <v>767</v>
      </c>
      <c r="J7" s="331">
        <v>454</v>
      </c>
      <c r="K7" s="331">
        <v>384</v>
      </c>
      <c r="L7" s="331">
        <v>260</v>
      </c>
      <c r="M7" s="334"/>
      <c r="N7" s="332"/>
      <c r="O7" s="10"/>
      <c r="P7" s="324" t="s">
        <v>170</v>
      </c>
      <c r="Q7" s="423">
        <v>1</v>
      </c>
      <c r="R7" s="424">
        <v>1</v>
      </c>
      <c r="S7" s="424">
        <v>4</v>
      </c>
      <c r="T7" s="424">
        <v>2</v>
      </c>
      <c r="U7" s="424">
        <v>2</v>
      </c>
      <c r="V7" s="331">
        <v>7</v>
      </c>
      <c r="W7" s="331">
        <v>7</v>
      </c>
      <c r="X7" s="331">
        <v>3</v>
      </c>
      <c r="Y7" s="331">
        <v>1</v>
      </c>
      <c r="Z7" s="331">
        <v>7</v>
      </c>
      <c r="AA7" s="331">
        <v>2</v>
      </c>
      <c r="AB7" s="335"/>
      <c r="AC7" s="332"/>
    </row>
    <row r="8" spans="1:29" ht="18" customHeight="1" thickBot="1">
      <c r="A8" s="320" t="s">
        <v>165</v>
      </c>
      <c r="B8" s="327">
        <v>81</v>
      </c>
      <c r="C8" s="328">
        <v>39</v>
      </c>
      <c r="D8" s="328">
        <v>72</v>
      </c>
      <c r="E8" s="329">
        <v>89</v>
      </c>
      <c r="F8" s="329">
        <v>258</v>
      </c>
      <c r="G8" s="329">
        <v>416</v>
      </c>
      <c r="H8" s="329">
        <v>554</v>
      </c>
      <c r="I8" s="329">
        <v>568</v>
      </c>
      <c r="J8" s="329">
        <v>578</v>
      </c>
      <c r="K8" s="329">
        <v>337</v>
      </c>
      <c r="L8" s="329">
        <v>169</v>
      </c>
      <c r="M8" s="329">
        <v>168</v>
      </c>
      <c r="N8" s="330">
        <f t="shared" ref="N8:N19" si="5">SUM(B8:M8)</f>
        <v>3329</v>
      </c>
      <c r="O8" s="111" t="s">
        <v>21</v>
      </c>
      <c r="P8" s="421" t="s">
        <v>165</v>
      </c>
      <c r="Q8" s="460">
        <v>0</v>
      </c>
      <c r="R8" s="461">
        <v>5</v>
      </c>
      <c r="S8" s="461">
        <v>4</v>
      </c>
      <c r="T8" s="461">
        <v>1</v>
      </c>
      <c r="U8" s="461">
        <v>1</v>
      </c>
      <c r="V8" s="461">
        <v>1</v>
      </c>
      <c r="W8" s="461">
        <v>1</v>
      </c>
      <c r="X8" s="461">
        <v>1</v>
      </c>
      <c r="Y8" s="460">
        <v>0</v>
      </c>
      <c r="Z8" s="460">
        <v>0</v>
      </c>
      <c r="AA8" s="460">
        <v>0</v>
      </c>
      <c r="AB8" s="460">
        <v>2</v>
      </c>
      <c r="AC8" s="422">
        <f t="shared" ref="AC8:AC19" si="6">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7">
        <f t="shared" si="5"/>
        <v>3184</v>
      </c>
      <c r="O9" s="250"/>
      <c r="P9" s="421" t="s">
        <v>147</v>
      </c>
      <c r="Q9" s="458">
        <v>1</v>
      </c>
      <c r="R9" s="458">
        <v>2</v>
      </c>
      <c r="S9" s="458">
        <v>1</v>
      </c>
      <c r="T9" s="458">
        <v>0</v>
      </c>
      <c r="U9" s="458">
        <v>0</v>
      </c>
      <c r="V9" s="458">
        <v>0</v>
      </c>
      <c r="W9" s="458">
        <v>1</v>
      </c>
      <c r="X9" s="458">
        <v>1</v>
      </c>
      <c r="Y9" s="458">
        <v>0</v>
      </c>
      <c r="Z9" s="458">
        <v>1</v>
      </c>
      <c r="AA9" s="458">
        <v>0</v>
      </c>
      <c r="AB9" s="458">
        <v>0</v>
      </c>
      <c r="AC9" s="459">
        <f t="shared" si="6"/>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5"/>
        <v>3044</v>
      </c>
      <c r="O10" s="111"/>
      <c r="P10" s="321" t="s">
        <v>128</v>
      </c>
      <c r="Q10" s="217">
        <v>16</v>
      </c>
      <c r="R10" s="217">
        <v>1</v>
      </c>
      <c r="S10" s="217">
        <v>19</v>
      </c>
      <c r="T10" s="217">
        <v>3</v>
      </c>
      <c r="U10" s="217">
        <v>13</v>
      </c>
      <c r="V10" s="217">
        <v>1</v>
      </c>
      <c r="W10" s="217">
        <v>2</v>
      </c>
      <c r="X10" s="217">
        <v>2</v>
      </c>
      <c r="Y10" s="217">
        <v>0</v>
      </c>
      <c r="Z10" s="217">
        <v>24</v>
      </c>
      <c r="AA10" s="217">
        <v>4</v>
      </c>
      <c r="AB10" s="217">
        <v>2</v>
      </c>
      <c r="AC10" s="265">
        <f t="shared" si="6"/>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5"/>
        <v>3737</v>
      </c>
      <c r="O11" s="111"/>
      <c r="P11" s="322" t="s">
        <v>22</v>
      </c>
      <c r="Q11" s="222">
        <v>7</v>
      </c>
      <c r="R11" s="222">
        <v>7</v>
      </c>
      <c r="S11" s="223">
        <v>13</v>
      </c>
      <c r="T11" s="223">
        <v>3</v>
      </c>
      <c r="U11" s="223">
        <v>8</v>
      </c>
      <c r="V11" s="223">
        <v>11</v>
      </c>
      <c r="W11" s="222">
        <v>5</v>
      </c>
      <c r="X11" s="223">
        <v>11</v>
      </c>
      <c r="Y11" s="223">
        <v>9</v>
      </c>
      <c r="Z11" s="223">
        <v>9</v>
      </c>
      <c r="AA11" s="224">
        <v>20</v>
      </c>
      <c r="AB11" s="224">
        <v>37</v>
      </c>
      <c r="AC11" s="263">
        <f t="shared" si="6"/>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5"/>
        <v>3813</v>
      </c>
      <c r="O12" s="111"/>
      <c r="P12" s="323" t="s">
        <v>30</v>
      </c>
      <c r="Q12" s="223">
        <v>9</v>
      </c>
      <c r="R12" s="223">
        <v>22</v>
      </c>
      <c r="S12" s="222">
        <v>18</v>
      </c>
      <c r="T12" s="223">
        <v>9</v>
      </c>
      <c r="U12" s="227">
        <v>21</v>
      </c>
      <c r="V12" s="223">
        <v>14</v>
      </c>
      <c r="W12" s="223">
        <v>6</v>
      </c>
      <c r="X12" s="223">
        <v>13</v>
      </c>
      <c r="Y12" s="223">
        <v>7</v>
      </c>
      <c r="Z12" s="228">
        <v>81</v>
      </c>
      <c r="AA12" s="227">
        <v>31</v>
      </c>
      <c r="AB12" s="228">
        <v>37</v>
      </c>
      <c r="AC12" s="264">
        <f t="shared" si="6"/>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5"/>
        <v>3859</v>
      </c>
      <c r="O13" s="111"/>
      <c r="P13" s="323" t="s">
        <v>31</v>
      </c>
      <c r="Q13" s="223">
        <v>19</v>
      </c>
      <c r="R13" s="223">
        <v>12</v>
      </c>
      <c r="S13" s="223">
        <v>8</v>
      </c>
      <c r="T13" s="222">
        <v>12</v>
      </c>
      <c r="U13" s="223">
        <v>7</v>
      </c>
      <c r="V13" s="223">
        <v>15</v>
      </c>
      <c r="W13" s="14">
        <v>16</v>
      </c>
      <c r="X13" s="229">
        <v>12</v>
      </c>
      <c r="Y13" s="222">
        <v>16</v>
      </c>
      <c r="Z13" s="223">
        <v>6</v>
      </c>
      <c r="AA13" s="222">
        <v>12</v>
      </c>
      <c r="AB13" s="222">
        <v>6</v>
      </c>
      <c r="AC13" s="263">
        <f t="shared" si="6"/>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5"/>
        <v>3624</v>
      </c>
      <c r="O14" s="111"/>
      <c r="P14" s="323" t="s">
        <v>32</v>
      </c>
      <c r="Q14" s="232">
        <v>9</v>
      </c>
      <c r="R14" s="223">
        <v>16</v>
      </c>
      <c r="S14" s="223">
        <v>12</v>
      </c>
      <c r="T14" s="222">
        <v>6</v>
      </c>
      <c r="U14" s="233">
        <v>7</v>
      </c>
      <c r="V14" s="233">
        <v>14</v>
      </c>
      <c r="W14" s="223">
        <v>9</v>
      </c>
      <c r="X14" s="223">
        <v>14</v>
      </c>
      <c r="Y14" s="223">
        <v>9</v>
      </c>
      <c r="Z14" s="223">
        <v>9</v>
      </c>
      <c r="AA14" s="233">
        <v>8</v>
      </c>
      <c r="AB14" s="233">
        <v>7</v>
      </c>
      <c r="AC14" s="263">
        <f t="shared" si="6"/>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5"/>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6"/>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5"/>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6"/>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5"/>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6"/>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5"/>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6"/>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5"/>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6"/>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720" t="s">
        <v>433</v>
      </c>
      <c r="B21" s="721"/>
      <c r="C21" s="721"/>
      <c r="D21" s="721"/>
      <c r="E21" s="721"/>
      <c r="F21" s="721"/>
      <c r="G21" s="721"/>
      <c r="H21" s="721"/>
      <c r="I21" s="721"/>
      <c r="J21" s="721"/>
      <c r="K21" s="721"/>
      <c r="L21" s="721"/>
      <c r="M21" s="721"/>
      <c r="N21" s="722"/>
      <c r="O21" s="10"/>
      <c r="P21" s="720" t="str">
        <f>+A21</f>
        <v>※2023年 第45週（11/13～11/20） 現在</v>
      </c>
      <c r="Q21" s="721"/>
      <c r="R21" s="721"/>
      <c r="S21" s="721"/>
      <c r="T21" s="721"/>
      <c r="U21" s="721"/>
      <c r="V21" s="721"/>
      <c r="W21" s="721"/>
      <c r="X21" s="721"/>
      <c r="Y21" s="721"/>
      <c r="Z21" s="721"/>
      <c r="AA21" s="721"/>
      <c r="AB21" s="721"/>
      <c r="AC21" s="722"/>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33" customHeight="1" thickBot="1">
      <c r="A23" s="24"/>
      <c r="B23" s="243" t="s">
        <v>158</v>
      </c>
      <c r="C23" s="10"/>
      <c r="D23" s="302" t="s">
        <v>217</v>
      </c>
      <c r="E23" s="28"/>
      <c r="F23" s="10"/>
      <c r="G23" s="10" t="s">
        <v>21</v>
      </c>
      <c r="H23" s="10"/>
      <c r="I23" s="10"/>
      <c r="J23" s="10"/>
      <c r="K23" s="10"/>
      <c r="L23" s="10"/>
      <c r="M23" s="10"/>
      <c r="N23" s="25"/>
      <c r="O23" s="111" t="s">
        <v>21</v>
      </c>
      <c r="P23" s="151"/>
      <c r="Q23" s="391" t="s">
        <v>159</v>
      </c>
      <c r="R23" s="706" t="s">
        <v>212</v>
      </c>
      <c r="S23" s="707"/>
      <c r="T23" s="708"/>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47" t="s">
        <v>176</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ヘッドライン</vt:lpstr>
      <vt:lpstr>スポンサー公告</vt:lpstr>
      <vt:lpstr>46　ノロウイルス関連情報 </vt:lpstr>
      <vt:lpstr>46  衛生訓話</vt:lpstr>
      <vt:lpstr>46　食中毒記事等 </vt:lpstr>
      <vt:lpstr>46　海外情報</vt:lpstr>
      <vt:lpstr>45　感染症情報</vt:lpstr>
      <vt:lpstr>Sheet2</vt:lpstr>
      <vt:lpstr>46　感染症統計</vt:lpstr>
      <vt:lpstr>Sheet1</vt:lpstr>
      <vt:lpstr>46 食品回収</vt:lpstr>
      <vt:lpstr>46　食品表示</vt:lpstr>
      <vt:lpstr>45　残留農薬　等 </vt:lpstr>
      <vt:lpstr>'45　感染症情報'!Print_Area</vt:lpstr>
      <vt:lpstr>'45　残留農薬　等 '!Print_Area</vt:lpstr>
      <vt:lpstr>'46  衛生訓話'!Print_Area</vt:lpstr>
      <vt:lpstr>'46　ノロウイルス関連情報 '!Print_Area</vt:lpstr>
      <vt:lpstr>'46　海外情報'!Print_Area</vt:lpstr>
      <vt:lpstr>'46　感染症統計'!Print_Area</vt:lpstr>
      <vt:lpstr>'46　食中毒記事等 '!Print_Area</vt:lpstr>
      <vt:lpstr>'46 食品回収'!Print_Area</vt:lpstr>
      <vt:lpstr>'46　食品表示'!Print_Area</vt:lpstr>
      <vt:lpstr>スポンサー公告!Print_Area</vt:lpstr>
      <vt:lpstr>'45　残留農薬　等 '!Print_Titles</vt:lpstr>
      <vt:lpstr>'46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2023-11-27T13:47:55Z</dcterms:modified>
</cp:coreProperties>
</file>