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filterPrivacy="1" codeName="ThisWorkbook" hidePivotFieldList="1"/>
  <xr:revisionPtr revIDLastSave="0" documentId="13_ncr:1_{FDDFDAC9-11FE-47ED-82B3-7229FB115D7F}"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27" r:id="rId2"/>
    <sheet name="46　ノロウイルス関連情報 " sheetId="101" r:id="rId3"/>
    <sheet name="46  衛生訓話" sheetId="153" r:id="rId4"/>
    <sheet name="46　食中毒記事等 " sheetId="29" r:id="rId5"/>
    <sheet name="46　海外情報" sheetId="123" r:id="rId6"/>
    <sheet name="45　感染症情報" sheetId="124" r:id="rId7"/>
    <sheet name="Sheet2" sheetId="154" state="hidden" r:id="rId8"/>
    <sheet name="46　感染症統計" sheetId="125" r:id="rId9"/>
    <sheet name="Sheet1" sheetId="147" state="hidden" r:id="rId10"/>
    <sheet name="46 食品回収" sheetId="60" r:id="rId11"/>
    <sheet name="46　食品表示" sheetId="34" r:id="rId12"/>
    <sheet name="45　残留農薬　等 " sheetId="35" state="hidden" r:id="rId13"/>
  </sheets>
  <definedNames>
    <definedName name="_xlnm._FilterDatabase" localSheetId="12" hidden="1">'45　残留農薬　等 '!$A$1:$C$1</definedName>
    <definedName name="_xlnm._FilterDatabase" localSheetId="2" hidden="1">'46　ノロウイルス関連情報 '!$A$22:$G$75</definedName>
    <definedName name="_xlnm._FilterDatabase" localSheetId="4" hidden="1">'46　食中毒記事等 '!$A$1:$D$1</definedName>
    <definedName name="_xlnm.Print_Area" localSheetId="6">'45　感染症情報'!$A$1:$D$33</definedName>
    <definedName name="_xlnm.Print_Area" localSheetId="12">'45　残留農薬　等 '!$A$1:$C$17</definedName>
    <definedName name="_xlnm.Print_Area" localSheetId="3">'46  衛生訓話'!$A$1:$N$24</definedName>
    <definedName name="_xlnm.Print_Area" localSheetId="2">'46　ノロウイルス関連情報 '!$A$1:$N$84</definedName>
    <definedName name="_xlnm.Print_Area" localSheetId="5">'46　海外情報'!$A$1:$C$32</definedName>
    <definedName name="_xlnm.Print_Area" localSheetId="8">'46　感染症統計'!$A$1:$AC$37</definedName>
    <definedName name="_xlnm.Print_Area" localSheetId="4">'46　食中毒記事等 '!$A$1:$D$33</definedName>
    <definedName name="_xlnm.Print_Area" localSheetId="10">'46 食品回収'!$A$1:$E$53</definedName>
    <definedName name="_xlnm.Print_Area" localSheetId="11">'46　食品表示'!$A$1:$N$15</definedName>
    <definedName name="_xlnm.Print_Area" localSheetId="1">スポンサー公告!$A$1:$AJ$31</definedName>
    <definedName name="_xlnm.Print_Titles" localSheetId="12">'45　残留農薬　等 '!$1:$1</definedName>
    <definedName name="_xlnm.Print_Titles" localSheetId="4">'46　食中毒記事等 '!$1:$1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2" i="78" l="1"/>
  <c r="C22" i="147"/>
  <c r="D22" i="147"/>
  <c r="E22" i="147"/>
  <c r="F22" i="147"/>
  <c r="G22" i="147"/>
  <c r="B22" i="147"/>
  <c r="Y4" i="125" l="1"/>
  <c r="Z4" i="125"/>
  <c r="K4" i="125"/>
  <c r="B14" i="78" l="1"/>
  <c r="B19" i="78" l="1"/>
  <c r="B18" i="78"/>
  <c r="B17" i="78" l="1"/>
  <c r="G15" i="78" l="1"/>
  <c r="F4" i="125" l="1"/>
  <c r="E4" i="125"/>
  <c r="D4" i="125"/>
  <c r="N71" i="101" l="1"/>
  <c r="M71" i="101"/>
  <c r="G74" i="101" l="1"/>
  <c r="G35" i="101" l="1"/>
  <c r="B35" i="101" s="1"/>
  <c r="G24" i="101"/>
  <c r="B24" i="101" s="1"/>
  <c r="G25" i="101"/>
  <c r="B25" i="101" s="1"/>
  <c r="G26" i="101"/>
  <c r="B26" i="101" s="1"/>
  <c r="G27" i="101"/>
  <c r="B27" i="101" s="1"/>
  <c r="G28" i="101"/>
  <c r="B28" i="101" s="1"/>
  <c r="G29" i="101"/>
  <c r="B29" i="101" s="1"/>
  <c r="G30" i="101"/>
  <c r="B30" i="101" s="1"/>
  <c r="G31" i="101"/>
  <c r="B31" i="101" s="1"/>
  <c r="G32" i="101"/>
  <c r="B32" i="101" s="1"/>
  <c r="G33" i="101"/>
  <c r="B33" i="101" s="1"/>
  <c r="G34" i="101"/>
  <c r="B34" i="101" s="1"/>
  <c r="G36" i="101"/>
  <c r="B36" i="101" s="1"/>
  <c r="G37" i="101"/>
  <c r="B37" i="101" s="1"/>
  <c r="G38" i="101"/>
  <c r="B38" i="101" s="1"/>
  <c r="G39" i="101"/>
  <c r="B39" i="101" s="1"/>
  <c r="G40" i="101"/>
  <c r="B40" i="101" s="1"/>
  <c r="G41" i="101"/>
  <c r="B41" i="101" s="1"/>
  <c r="G42" i="101"/>
  <c r="B42" i="101" s="1"/>
  <c r="G43" i="101"/>
  <c r="B43" i="101" s="1"/>
  <c r="G44" i="101"/>
  <c r="B44" i="101" s="1"/>
  <c r="G45" i="101"/>
  <c r="B45" i="101" s="1"/>
  <c r="G46" i="101"/>
  <c r="B46" i="101" s="1"/>
  <c r="G47" i="101"/>
  <c r="B47" i="101" s="1"/>
  <c r="G48" i="101"/>
  <c r="B48" i="101" s="1"/>
  <c r="G49" i="101"/>
  <c r="B49" i="101" s="1"/>
  <c r="G50" i="101"/>
  <c r="B50" i="101" s="1"/>
  <c r="G51" i="101"/>
  <c r="B51" i="101" s="1"/>
  <c r="G52" i="101"/>
  <c r="B52" i="101" s="1"/>
  <c r="G53" i="101"/>
  <c r="B53" i="101" s="1"/>
  <c r="G54" i="101"/>
  <c r="B54" i="101" s="1"/>
  <c r="G55" i="101"/>
  <c r="B55" i="101" s="1"/>
  <c r="G56" i="101"/>
  <c r="B56" i="101" s="1"/>
  <c r="G57" i="101"/>
  <c r="B57" i="101" s="1"/>
  <c r="G58" i="101"/>
  <c r="G59" i="101"/>
  <c r="B59" i="101" s="1"/>
  <c r="G60" i="101"/>
  <c r="B60" i="101" s="1"/>
  <c r="G61" i="101"/>
  <c r="B61" i="101" s="1"/>
  <c r="G62" i="101"/>
  <c r="B62" i="101" s="1"/>
  <c r="G63" i="101"/>
  <c r="B63" i="101" s="1"/>
  <c r="G64" i="101"/>
  <c r="B64" i="101" s="1"/>
  <c r="G65" i="101"/>
  <c r="B65" i="101" s="1"/>
  <c r="G66" i="101"/>
  <c r="B66" i="101" s="1"/>
  <c r="G67" i="101"/>
  <c r="B67" i="101" s="1"/>
  <c r="G68" i="101"/>
  <c r="B68" i="101" s="1"/>
  <c r="G69" i="101"/>
  <c r="B69" i="101" s="1"/>
  <c r="G70" i="101"/>
  <c r="B70" i="101" s="1"/>
  <c r="G23" i="101"/>
  <c r="G73" i="101"/>
  <c r="B20" i="78" l="1"/>
  <c r="R4" i="125"/>
  <c r="S4" i="125"/>
  <c r="T4" i="125"/>
  <c r="U4" i="125"/>
  <c r="V4" i="125"/>
  <c r="W4" i="125"/>
  <c r="X4" i="125"/>
  <c r="AA4" i="125"/>
  <c r="AB4" i="125"/>
  <c r="Q4" i="125"/>
  <c r="C4" i="125"/>
  <c r="G4" i="125"/>
  <c r="H4" i="125"/>
  <c r="I4" i="125"/>
  <c r="L4" i="125"/>
  <c r="M4" i="125"/>
  <c r="B4" i="125"/>
  <c r="P21" i="125" l="1"/>
  <c r="AC19" i="125"/>
  <c r="N19" i="125"/>
  <c r="AC18" i="125"/>
  <c r="N18" i="125"/>
  <c r="AC17" i="125"/>
  <c r="N17" i="125"/>
  <c r="AC16" i="125"/>
  <c r="N16" i="125"/>
  <c r="AC15" i="125"/>
  <c r="N15" i="125"/>
  <c r="AC14" i="125"/>
  <c r="N14" i="125"/>
  <c r="AC13" i="125"/>
  <c r="N13" i="125"/>
  <c r="AC12" i="125"/>
  <c r="N12" i="125"/>
  <c r="AC11" i="125"/>
  <c r="N11" i="125"/>
  <c r="AC10" i="125"/>
  <c r="N10" i="125"/>
  <c r="AC9" i="125"/>
  <c r="N9" i="125"/>
  <c r="AC8" i="125"/>
  <c r="AC4" i="125" s="1"/>
  <c r="N8" i="125"/>
  <c r="P4" i="125"/>
  <c r="N4" i="125" l="1"/>
  <c r="B23" i="101"/>
  <c r="G75" i="101" l="1"/>
  <c r="F75" i="101" s="1"/>
  <c r="F15" i="78"/>
  <c r="I74" i="101" l="1"/>
  <c r="I73" i="101"/>
  <c r="H15" i="78" s="1"/>
  <c r="M75" i="101"/>
  <c r="K75" i="101"/>
  <c r="J4" i="1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8" authorId="0" shapeId="0" xr:uid="{C274F3AF-2F43-4CFC-B5B5-D182602AA288}">
      <text>
        <r>
          <rPr>
            <b/>
            <sz val="9"/>
            <color indexed="81"/>
            <rFont val="ＭＳ Ｐゴシック"/>
            <family val="3"/>
            <charset val="128"/>
          </rPr>
          <t>作成者:</t>
        </r>
        <r>
          <rPr>
            <sz val="9"/>
            <color indexed="81"/>
            <rFont val="ＭＳ Ｐゴシック"/>
            <family val="3"/>
            <charset val="128"/>
          </rPr>
          <t xml:space="preserve">
コロナ流行時期</t>
        </r>
      </text>
    </comment>
  </commentList>
</comments>
</file>

<file path=xl/sharedStrings.xml><?xml version="1.0" encoding="utf-8"?>
<sst xmlns="http://schemas.openxmlformats.org/spreadsheetml/2006/main" count="606" uniqueCount="436">
  <si>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</si>
  <si>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</si>
  <si>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</si>
  <si>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</si>
  <si>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</si>
  <si>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</si>
  <si>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</si>
  <si>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</si>
  <si>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</si>
  <si>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</si>
  <si>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</si>
  <si>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</si>
  <si>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</si>
  <si>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</si>
  <si>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</si>
  <si>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</si>
  <si>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</si>
  <si>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</si>
  <si>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</si>
  <si>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</si>
  <si>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</si>
  <si>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</si>
  <si>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</si>
  <si>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</si>
  <si>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</si>
  <si>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</si>
  <si>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</si>
  <si>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</si>
  <si>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</si>
  <si>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</si>
  <si>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</si>
  <si>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</si>
  <si>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</si>
  <si>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</si>
  <si>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</si>
  <si>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</si>
  <si>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</si>
  <si>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</si>
  <si>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</si>
  <si>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</si>
  <si>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</si>
  <si>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</si>
  <si>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</si>
  <si>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</si>
  <si>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</si>
  <si>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</si>
  <si>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</si>
  <si>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</si>
  <si>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</si>
  <si>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</si>
  <si>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</si>
  <si>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</si>
  <si>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</si>
  <si>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</si>
  <si>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</si>
  <si>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</si>
  <si>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</si>
  <si>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</si>
  <si>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</si>
  <si>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</si>
  <si>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</si>
  <si>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</si>
  <si>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</si>
  <si>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</si>
  <si>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</si>
  <si>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</si>
  <si>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</si>
  <si>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</si>
  <si>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</si>
  <si>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</si>
  <si>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</si>
  <si>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</si>
  <si>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</si>
  <si>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</si>
  <si>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</si>
  <si>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</si>
  <si>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</si>
  <si>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</si>
  <si>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</si>
  <si>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</si>
  <si>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</si>
  <si>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</si>
  <si>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</si>
  <si>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</si>
  <si>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</si>
  <si>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</si>
  <si>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</si>
  <si>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</si>
  <si>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</si>
  <si>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</si>
  <si>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</si>
  <si>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</si>
  <si>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</si>
  <si>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</si>
  <si>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</si>
  <si>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</si>
  <si>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</si>
  <si>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</si>
  <si>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</si>
  <si>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</si>
  <si>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</si>
  <si>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</si>
  <si>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</si>
  <si>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</si>
  <si>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</si>
  <si>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</si>
  <si>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</si>
  <si>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</si>
  <si>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</si>
  <si>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</si>
  <si>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</si>
  <si>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</si>
  <si>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</si>
  <si>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</si>
  <si>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</si>
  <si>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</si>
  <si>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</si>
  <si>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</si>
  <si>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</si>
  <si>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</si>
  <si>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3．残留農薬等  　　         </t>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</si>
  <si>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</si>
  <si>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</si>
  <si>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</si>
  <si>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</si>
  <si>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</si>
  <si>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</si>
  <si>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</si>
  <si>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</si>
  <si>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</si>
  <si>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</si>
  <si>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</si>
  <si>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</si>
  <si>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</si>
  <si>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</si>
  <si>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</si>
  <si>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</si>
  <si>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</si>
  <si>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</si>
  <si>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</si>
  <si>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</si>
  <si>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</si>
  <si>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</si>
  <si>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</si>
  <si>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</si>
  <si>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</si>
  <si>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　　　　フード・セーフティー　http://www7b.biglobe.ne.jp/~food-safty/　　更新2020/10/11</t>
    <phoneticPr fontId="5"/>
  </si>
  <si>
    <t>2021年</t>
  </si>
  <si>
    <t>2021年</t>
    <phoneticPr fontId="5"/>
  </si>
  <si>
    <t xml:space="preserve"> </t>
    <phoneticPr fontId="86"/>
  </si>
  <si>
    <t>厚生労働省：国内の発生状況など
https://www.mhlw.go.jp/stf/covid-19/kokunainohasseijoukyou.html#h2_1
厚生労働省：データからわかる－新型コロナウイルス感染症情報－
https：//covid19.mhlw.go.jp/</t>
    <phoneticPr fontId="86"/>
  </si>
  <si>
    <t>https://www.mhlw.go.jp/stf/covid-19/kokunainohasseijoukyou.html#h2_1</t>
    <phoneticPr fontId="86"/>
  </si>
  <si>
    <t>厚生労働省：データからわかる－新型コロナウイルス感染症情報－</t>
    <phoneticPr fontId="86"/>
  </si>
  <si>
    <t xml:space="preserve">
</t>
    <phoneticPr fontId="86"/>
  </si>
  <si>
    <t>https：//covid19.mhlw.go.jp/</t>
    <phoneticPr fontId="8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</si>
  <si>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</si>
  <si>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</si>
  <si>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</si>
  <si>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</si>
  <si>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</si>
  <si>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</si>
  <si>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</si>
  <si>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北海道</t>
    <rPh sb="0" eb="3">
      <t>ホッカイドウ</t>
    </rPh>
    <phoneticPr fontId="86"/>
  </si>
  <si>
    <t>8．衛生訓話</t>
    <rPh sb="2" eb="4">
      <t>エイセイ</t>
    </rPh>
    <rPh sb="4" eb="6">
      <t>クンワ</t>
    </rPh>
    <phoneticPr fontId="5"/>
  </si>
  <si>
    <t>12-21年月平均</t>
  </si>
  <si>
    <t>2022年</t>
    <phoneticPr fontId="5"/>
  </si>
  <si>
    <t>1月</t>
    <phoneticPr fontId="86"/>
  </si>
  <si>
    <t>l</t>
    <phoneticPr fontId="33"/>
  </si>
  <si>
    <r>
      <rPr>
        <sz val="10"/>
        <color rgb="FFFFC000"/>
        <rFont val="ＭＳ Ｐゴシック"/>
        <family val="3"/>
        <charset val="128"/>
      </rPr>
      <t>■</t>
    </r>
    <r>
      <rPr>
        <sz val="10"/>
        <rFont val="ＭＳ Ｐゴシック"/>
        <family val="3"/>
        <charset val="128"/>
      </rPr>
      <t>賞味消費期限　　</t>
    </r>
    <r>
      <rPr>
        <sz val="10"/>
        <color rgb="FF6EF729"/>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</si>
  <si>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r>
      <t xml:space="preserve">　    </t>
    </r>
    <r>
      <rPr>
        <sz val="9"/>
        <rFont val="ＭＳ Ｐゴシック"/>
        <family val="3"/>
        <charset val="128"/>
      </rPr>
      <t>レベル2</t>
    </r>
    <phoneticPr fontId="5"/>
  </si>
  <si>
    <t>2023年</t>
    <phoneticPr fontId="5"/>
  </si>
  <si>
    <t>ノロウイルス指数平年同等　散発事故発生</t>
    <rPh sb="6" eb="8">
      <t>シスウ</t>
    </rPh>
    <rPh sb="8" eb="10">
      <t>ヘイネン</t>
    </rPh>
    <rPh sb="10" eb="12">
      <t>ドウトウ</t>
    </rPh>
    <rPh sb="13" eb="15">
      <t>サンパツ</t>
    </rPh>
    <rPh sb="15" eb="17">
      <t>ジコ</t>
    </rPh>
    <rPh sb="17" eb="19">
      <t>ハッセイ</t>
    </rPh>
    <phoneticPr fontId="5"/>
  </si>
  <si>
    <r>
      <t xml:space="preserve">タイトル </t>
    </r>
    <r>
      <rPr>
        <sz val="14"/>
        <color theme="0"/>
        <rFont val="ＭＳ Ｐゴシック"/>
        <family val="3"/>
        <charset val="128"/>
      </rPr>
      <t>(賞味期限誤りとアレルゲン記載漏れが目立つ一週間でした。!)</t>
    </r>
    <rPh sb="6" eb="10">
      <t>ショウミキゲン</t>
    </rPh>
    <rPh sb="10" eb="11">
      <t>アヤマ</t>
    </rPh>
    <rPh sb="18" eb="20">
      <t>キサイ</t>
    </rPh>
    <rPh sb="20" eb="21">
      <t>モ</t>
    </rPh>
    <rPh sb="23" eb="25">
      <t>メダ</t>
    </rPh>
    <rPh sb="26" eb="29">
      <t>イッシュウカン</t>
    </rPh>
    <phoneticPr fontId="5"/>
  </si>
  <si>
    <t>　</t>
  </si>
  <si>
    <t>先週に比べて全国平均は</t>
    <phoneticPr fontId="5"/>
  </si>
  <si>
    <t xml:space="preserve"> </t>
    <phoneticPr fontId="33"/>
  </si>
  <si>
    <t>※2023年 第11週（3/13～3/19）  現在</t>
    <phoneticPr fontId="86"/>
  </si>
  <si>
    <t>上記の他「 食品において不検出とされる農薬等 」が定められています。</t>
    <phoneticPr fontId="33"/>
  </si>
  <si>
    <t>9-10月、4月以降
施設の所在市町村で流行・   食中毒が報告される
定点観測値が5.00前後</t>
    <phoneticPr fontId="86"/>
  </si>
  <si>
    <t xml:space="preserve">【情報共有】　週間・情報収集/情報は毎週確認する
【常設】　嘔吐物処理セットの配備
【体調管理】従業員の健康状況を徹底し、不良者は調理・加工ラインより外す
</t>
    <phoneticPr fontId="86"/>
  </si>
  <si>
    <t>管理レベル「2」　</t>
    <phoneticPr fontId="5"/>
  </si>
  <si>
    <t>また、上記の各一覧表は、公益財団法人 日本食品化学研究振興財団が、</t>
    <phoneticPr fontId="33"/>
  </si>
  <si>
    <t>官報及び厚生労働省発表資料を基に独自に編集したものでありますので、</t>
    <phoneticPr fontId="33"/>
  </si>
  <si>
    <t>この表の数値等をご利用になる場合は、官報等で再度ご確認下さい。</t>
    <phoneticPr fontId="33"/>
  </si>
  <si>
    <t>1.　食中毒</t>
    <rPh sb="3" eb="6">
      <t>ショクチュウドク</t>
    </rPh>
    <phoneticPr fontId="33"/>
  </si>
  <si>
    <t>2.　ノロウイルス</t>
    <phoneticPr fontId="33"/>
  </si>
  <si>
    <t>管理レベル「2」　</t>
    <phoneticPr fontId="33"/>
  </si>
  <si>
    <t xml:space="preserve"> 全国指数</t>
    <phoneticPr fontId="5"/>
  </si>
  <si>
    <t xml:space="preserve">et </t>
    <phoneticPr fontId="16"/>
  </si>
  <si>
    <t>（最近５年間の週値の比較） ノロウイルスの感染周期は4年ですね　前回は2018年</t>
    <rPh sb="1" eb="3">
      <t>サイキン</t>
    </rPh>
    <rPh sb="3" eb="6">
      <t>ゴネンカン</t>
    </rPh>
    <rPh sb="7" eb="8">
      <t>シュウ</t>
    </rPh>
    <rPh sb="8" eb="9">
      <t>アタイ</t>
    </rPh>
    <rPh sb="10" eb="12">
      <t>ヒカク</t>
    </rPh>
    <rPh sb="21" eb="25">
      <t>カンセンシュウキ</t>
    </rPh>
    <rPh sb="27" eb="28">
      <t>ネン</t>
    </rPh>
    <rPh sb="32" eb="34">
      <t>ゼンカイ</t>
    </rPh>
    <rPh sb="39" eb="40">
      <t>ネン</t>
    </rPh>
    <phoneticPr fontId="5"/>
  </si>
  <si>
    <r>
      <t>大量発症事故（業種／内容）　　</t>
    </r>
    <r>
      <rPr>
        <b/>
        <sz val="12"/>
        <color indexed="53"/>
        <rFont val="ＭＳ Ｐゴシック"/>
        <family val="3"/>
        <charset val="128"/>
      </rPr>
      <t>今週 　, 　</t>
    </r>
    <r>
      <rPr>
        <b/>
        <sz val="12"/>
        <rFont val="ＭＳ Ｐゴシック"/>
        <family val="3"/>
        <charset val="128"/>
      </rPr>
      <t>先週</t>
    </r>
    <rPh sb="0" eb="2">
      <t>タイリョウ</t>
    </rPh>
    <rPh sb="2" eb="4">
      <t>ハッショウ</t>
    </rPh>
    <rPh sb="4" eb="6">
      <t>ジコ</t>
    </rPh>
    <rPh sb="7" eb="9">
      <t>ギョウシュ</t>
    </rPh>
    <rPh sb="10" eb="12">
      <t>ナイヨウ</t>
    </rPh>
    <rPh sb="15" eb="17">
      <t>コンシュウ</t>
    </rPh>
    <rPh sb="22" eb="24">
      <t>センシュウ</t>
    </rPh>
    <phoneticPr fontId="5"/>
  </si>
  <si>
    <t>　</t>
    <phoneticPr fontId="33"/>
  </si>
  <si>
    <t>インフルエンザ
と
新型コロナ</t>
    <rPh sb="10" eb="12">
      <t>シンガタ</t>
    </rPh>
    <phoneticPr fontId="86"/>
  </si>
  <si>
    <t>★数年間で二番目に高い比率でノロウイルス終息か</t>
    <rPh sb="1" eb="4">
      <t>スウネンカン</t>
    </rPh>
    <rPh sb="5" eb="8">
      <t>ニバンメ</t>
    </rPh>
    <rPh sb="9" eb="10">
      <t>タカ</t>
    </rPh>
    <rPh sb="11" eb="13">
      <t>ヒリツ</t>
    </rPh>
    <rPh sb="20" eb="22">
      <t>シュウソク</t>
    </rPh>
    <phoneticPr fontId="5"/>
  </si>
  <si>
    <t>9．スポンサー広告</t>
    <rPh sb="7" eb="9">
      <t>コウコク</t>
    </rPh>
    <phoneticPr fontId="5"/>
  </si>
  <si>
    <t xml:space="preserve">腸チフス
パラチフス
</t>
    <rPh sb="0" eb="1">
      <t>チョウ</t>
    </rPh>
    <phoneticPr fontId="5"/>
  </si>
  <si>
    <t>インフルエンザ 新型</t>
    <phoneticPr fontId="86"/>
  </si>
  <si>
    <t xml:space="preserve">コロナウイルス感染症  </t>
    <phoneticPr fontId="86"/>
  </si>
  <si>
    <t>報告数　　　</t>
    <phoneticPr fontId="86"/>
  </si>
  <si>
    <t>報告数</t>
    <phoneticPr fontId="86"/>
  </si>
  <si>
    <t>　総数　　　　</t>
    <phoneticPr fontId="5"/>
  </si>
  <si>
    <t>男性　　　　</t>
    <phoneticPr fontId="86"/>
  </si>
  <si>
    <t>女性</t>
    <phoneticPr fontId="86"/>
  </si>
  <si>
    <t>I女性</t>
    <phoneticPr fontId="86"/>
  </si>
  <si>
    <t>　NC総数　　　　</t>
    <phoneticPr fontId="5"/>
  </si>
  <si>
    <t>NC女性</t>
    <phoneticPr fontId="86"/>
  </si>
  <si>
    <t>　</t>
    <phoneticPr fontId="16"/>
  </si>
  <si>
    <t>2023年第39週　公的データは10月16日掲載のため今回は未掲載</t>
    <rPh sb="4" eb="5">
      <t>ネン</t>
    </rPh>
    <rPh sb="5" eb="6">
      <t>ダイ</t>
    </rPh>
    <rPh sb="8" eb="9">
      <t>シュウ</t>
    </rPh>
    <rPh sb="10" eb="12">
      <t>コウテキ</t>
    </rPh>
    <rPh sb="18" eb="19">
      <t>ガツ</t>
    </rPh>
    <rPh sb="21" eb="22">
      <t>ヒ</t>
    </rPh>
    <rPh sb="22" eb="24">
      <t>ケイサイ</t>
    </rPh>
    <rPh sb="27" eb="29">
      <t>コンカイ</t>
    </rPh>
    <rPh sb="30" eb="33">
      <t>ミケイサイ</t>
    </rPh>
    <phoneticPr fontId="33"/>
  </si>
  <si>
    <t>皆様  週刊情報2023-40を配信いたします</t>
    <phoneticPr fontId="5"/>
  </si>
  <si>
    <t>NC男性</t>
    <phoneticPr fontId="86"/>
  </si>
  <si>
    <t>I男性</t>
    <phoneticPr fontId="86"/>
  </si>
  <si>
    <t>　I総数</t>
    <phoneticPr fontId="5"/>
  </si>
  <si>
    <t>やや増加　コロナ前に近づく</t>
    <rPh sb="2" eb="4">
      <t>ゾウカ</t>
    </rPh>
    <rPh sb="8" eb="9">
      <t>マエ</t>
    </rPh>
    <rPh sb="10" eb="11">
      <t>チカ</t>
    </rPh>
    <phoneticPr fontId="5"/>
  </si>
  <si>
    <t>3類感染症　
細菌性赤痢</t>
    <phoneticPr fontId="5"/>
  </si>
  <si>
    <t>食中毒情報  (11/13-11/19)</t>
    <rPh sb="0" eb="3">
      <t>ショクチュウドク</t>
    </rPh>
    <rPh sb="3" eb="5">
      <t>ジョウホウ</t>
    </rPh>
    <phoneticPr fontId="5"/>
  </si>
  <si>
    <t>食中毒が発生したとして営業禁止処分となったのは「牛角　横浜ムービル店」。今月7日、食事をした21人が食中毒の症状を訴え、一部から「ノロウイルス」が検出されたのです。専門家は…。 　食品問題評論家　垣田達哉氏：「ノロウイルスは結果的にみてみると、冬の方が多い。人を介して食材にうつって、それを食べた人が感染した」 　厚労省によると、年間の食中毒患者数のおよそ4割が「ノロウイルス」によるもの</t>
    <phoneticPr fontId="86"/>
  </si>
  <si>
    <t>ANN ニュース</t>
    <phoneticPr fontId="86"/>
  </si>
  <si>
    <t>やや少ない</t>
    <rPh sb="2" eb="3">
      <t>スク</t>
    </rPh>
    <phoneticPr fontId="86"/>
  </si>
  <si>
    <t>無し</t>
    <rPh sb="0" eb="1">
      <t>ナ</t>
    </rPh>
    <phoneticPr fontId="86"/>
  </si>
  <si>
    <t>腸チフス1例 感染地域：ネパール</t>
    <phoneticPr fontId="86"/>
  </si>
  <si>
    <t>2023年第44週</t>
    <phoneticPr fontId="86"/>
  </si>
  <si>
    <r>
      <t xml:space="preserve">対前週
</t>
    </r>
    <r>
      <rPr>
        <b/>
        <sz val="14"/>
        <color rgb="FFFF0000"/>
        <rFont val="ＭＳ Ｐゴシック"/>
        <family val="3"/>
        <charset val="128"/>
      </rPr>
      <t>インフルエンザ 　107.3%   増加</t>
    </r>
    <r>
      <rPr>
        <b/>
        <sz val="11"/>
        <rFont val="ＭＳ Ｐゴシック"/>
        <family val="3"/>
        <charset val="128"/>
      </rPr>
      <t xml:space="preserve">
</t>
    </r>
    <r>
      <rPr>
        <b/>
        <sz val="14"/>
        <color rgb="FF0070C0"/>
        <rFont val="ＭＳ Ｐゴシック"/>
        <family val="3"/>
        <charset val="128"/>
      </rPr>
      <t>新型コロナウイルス  14.6%減少</t>
    </r>
    <rPh sb="0" eb="3">
      <t>タイゼンシュウ</t>
    </rPh>
    <rPh sb="22" eb="24">
      <t>ゾウカ</t>
    </rPh>
    <rPh sb="25" eb="27">
      <t>シンガタ</t>
    </rPh>
    <rPh sb="41" eb="43">
      <t>ゲンショウ</t>
    </rPh>
    <phoneticPr fontId="86"/>
  </si>
  <si>
    <t>AP-001 testtube - YouTube</t>
  </si>
  <si>
    <t>AP-001 schale - YouTube</t>
  </si>
  <si>
    <t>所在地</t>
  </si>
  <si>
    <t>〒162-0842 東京都新宿区市谷砂土原町2-2</t>
  </si>
  <si>
    <t>TEL</t>
  </si>
  <si>
    <t>03-5229-7911</t>
  </si>
  <si>
    <t>検査試薬・開発トップランナーELMEX</t>
    <rPh sb="0" eb="4">
      <t>ケンサシヤク</t>
    </rPh>
    <rPh sb="5" eb="7">
      <t>カイハツ</t>
    </rPh>
    <phoneticPr fontId="33"/>
  </si>
  <si>
    <t xml:space="preserve"> GⅡ　45週　0例</t>
    <rPh sb="6" eb="7">
      <t>シュウ</t>
    </rPh>
    <phoneticPr fontId="5"/>
  </si>
  <si>
    <t xml:space="preserve"> GⅡ　46週　0例</t>
    <rPh sb="9" eb="10">
      <t>レイ</t>
    </rPh>
    <phoneticPr fontId="5"/>
  </si>
  <si>
    <t>今週のニュース（Noroｖｉｒｕｓ） (11/20-11/26)</t>
    <rPh sb="0" eb="2">
      <t>コンシュウ</t>
    </rPh>
    <phoneticPr fontId="5"/>
  </si>
  <si>
    <t>海外情報 (11/20-11/26)</t>
    <rPh sb="0" eb="4">
      <t>カイガイジョウホウ</t>
    </rPh>
    <phoneticPr fontId="5"/>
  </si>
  <si>
    <t>食品リコール・回収情報
 (11/20-11/26)</t>
    <rPh sb="0" eb="2">
      <t>ショクヒン</t>
    </rPh>
    <rPh sb="7" eb="9">
      <t>カイシュウ</t>
    </rPh>
    <rPh sb="9" eb="11">
      <t>ジョウホウ</t>
    </rPh>
    <phoneticPr fontId="5"/>
  </si>
  <si>
    <t>食品表示 (11/20-11/26)</t>
    <rPh sb="0" eb="2">
      <t>ショクヒン</t>
    </rPh>
    <rPh sb="2" eb="4">
      <t>ヒョウジ</t>
    </rPh>
    <phoneticPr fontId="5"/>
  </si>
  <si>
    <t>残留農薬 (11/20-11/26)</t>
    <phoneticPr fontId="16"/>
  </si>
  <si>
    <t>2023/45週</t>
    <phoneticPr fontId="86"/>
  </si>
  <si>
    <t>2023/46週</t>
  </si>
  <si>
    <t>岐阜県では、ノロウイルスを主な原因とする感染性胃腸炎の、定点医療機関あたりの患者数が、11月6日の週から2週連続で前週に比べて1割以上増加し、県のノロウイルス食中毒注意報の発表基準を超えました。</t>
    <phoneticPr fontId="86"/>
  </si>
  <si>
    <t>CBCテレビ</t>
    <phoneticPr fontId="86"/>
  </si>
  <si>
    <t>県健康福祉政策課によると、14日から症状を訴える人が出始め、施設は18日に保健福祉事務所に連絡。21日に衛生薬業センターで検査したところ、患者4人中3人からノロウイルスが検出された。21日までの8日間で利用者52人、職員10人が発症した。保健福祉事務所は施設内の消毒の徹底や排せつ物の適切な処理を指導した。</t>
    <phoneticPr fontId="86"/>
  </si>
  <si>
    <t>佐賀新聞</t>
    <rPh sb="0" eb="2">
      <t>サガ</t>
    </rPh>
    <rPh sb="2" eb="4">
      <t>シンブン</t>
    </rPh>
    <phoneticPr fontId="86"/>
  </si>
  <si>
    <t>福岡県は２２日、宗像市の保育施設で、感染症胃腸炎の集団感染が確認されたと発表しました。園児・職員あわせて６８人に嘔吐などの症状が出ましたが全員快方に向かっているということです。福岡県によりますと１７日、宗像市の保育施設から「複数の園児や職員に嘔吐・下痢・腹痛の症状がある」と報告がありました。１６日から２２日までに園児６３人・職員５人に症状が確認され、うち１２人が嘔吐下痢症、１人がウイルス性胃腸炎と診断されました。</t>
    <phoneticPr fontId="86"/>
  </si>
  <si>
    <t>KBC</t>
    <phoneticPr fontId="86"/>
  </si>
  <si>
    <t>女性調理員１人がノロウイルス陽性　阿南の給食センター</t>
    <phoneticPr fontId="86"/>
  </si>
  <si>
    <t>徳島新聞</t>
    <rPh sb="0" eb="4">
      <t>トクシマシンブン</t>
    </rPh>
    <phoneticPr fontId="86"/>
  </si>
  <si>
    <t>客13人が食中毒…ご飯、みそ汁、ハンバーグ、生卵、おしんこ定食を店で食べていた　客は10～20代、10人からO157検出…5人が入院　店は営業停止に</t>
    <phoneticPr fontId="16"/>
  </si>
  <si>
    <t>埼玉県越谷市は21日、同市大成町の飲食店「トラブミート」で食事をした10人から、腸管出血性大腸菌O157が検出されたと発表した。食品衛生法に基づき、同店を23日まで3日間の営業停止処分とした。市保健所によると、食事後に腹痛や下痢、発熱などの症状を訴えたのは10～20代の計13人。10月31日から11月12日の間、同店でハンバーグと生卵、おしんこ、ご飯、みそ汁のセット定食を食べていた。共通の患者が同時期に食事していることや、症状と潜伏期間などから、同店による食中毒と判断した。5人入院し、13人全員が快方に向かっているという。</t>
    <phoneticPr fontId="16"/>
  </si>
  <si>
    <t>https://news.yahoo.co.jp/articles/214eb2b467c67c7a90c9e8717b494dd98452580f</t>
    <phoneticPr fontId="16"/>
  </si>
  <si>
    <t>埼玉県</t>
    <rPh sb="0" eb="3">
      <t>サイタマケン</t>
    </rPh>
    <phoneticPr fontId="16"/>
  </si>
  <si>
    <t>埼玉新聞</t>
    <rPh sb="0" eb="4">
      <t>サイタマシンブン</t>
    </rPh>
    <phoneticPr fontId="16"/>
  </si>
  <si>
    <t>福島市の焼き鳥店で2度目の食中毒　焼き鳥食べた男女3人が症状訴える　営業禁止処分に＜福島県＞　</t>
    <phoneticPr fontId="16"/>
  </si>
  <si>
    <t>福島県</t>
    <rPh sb="0" eb="3">
      <t>フクシマケン</t>
    </rPh>
    <phoneticPr fontId="16"/>
  </si>
  <si>
    <t>福島市の飲食店で今年2度目となる食中毒が発生した。
福島市保健所によると、11月11日に福島市陣場町の「鳥庄」で焼き鳥を食べた男女3人が下痢や発熱の症状を訴え、調査の結果、カンピロバクター菌による食中毒と断定した。この店では、4月にも加熱が不十分な焼き鳥が原因とみられる食中毒が発生していて、保健所は改善が確認できるまで営業禁止の処分とした。体調不良を訴えた3人は快方に向かっているということだ。
福島市保健所管内では、2023年に入ってから、2022年１年間の3倍となる6件の食中毒が発生している。</t>
    <phoneticPr fontId="16"/>
  </si>
  <si>
    <t>福島テレビ</t>
    <rPh sb="0" eb="2">
      <t>フクシマ</t>
    </rPh>
    <phoneticPr fontId="16"/>
  </si>
  <si>
    <t>https://news.yahoo.co.jp/articles/452dc255071ff8cfd7dc9f62e0c231c4addc81db</t>
    <phoneticPr fontId="16"/>
  </si>
  <si>
    <t>テレ朝news</t>
    <phoneticPr fontId="16"/>
  </si>
  <si>
    <t xml:space="preserve">	“糸引きマフィン”が突然の閉業…返金対応のSNS削除で大混乱 保健所が異例の指導 -  </t>
    <phoneticPr fontId="16"/>
  </si>
  <si>
    <t>　マフィンの購入者：「私が食べたのはヌチョヌチョという感触というか、グニャという感触で…」マフィンを提供した店主は、およそ3000個ものマフィンを最長5日間、クーラーで温度管理した室内で保管していたと釈明しています。しかし、そもそも、たった1人、5日間で3000個ものマフィンが作れるのでしょうか？都内のマフィン専門店です。ショーケースには様々なマフィンがずらりと並んでいます。今回の件について、マフィン専門店の方はどのように捉えているのでしょうか。　取材したのは、夫婦2人で営むマフィン専門店。旬の野菜やフルーツを使い、焼けるのは一日100個ほどです。1つずつ型に入れ、火加減を調整しながら丁寧に焼き上げるため、作れるのは夫婦2人でも1時間に24個ほどです。今回の「5日間で3000個」という数字については、次のように話します。
　HanaMuffin代表　片山靖弘さん：「ちょっと、考えられない数字です。1人で作るには、かなり無理がある数字なのかなっていう気が…徹夜してもなかなか難しい…」3000個ものマフィンの保存についても目黒区保健所の担当者は、番組の取材に対し「商品を保管する冷蔵庫については3000個が入るサイズかといわれると難しいという感じでした」と話しました。
　“問題のマフィン”を巡っては、新たな騒動も浮上しています。</t>
    <phoneticPr fontId="16"/>
  </si>
  <si>
    <t>https://news.tv-asahi.co.jp/news_society/articles/900000820.html?page2</t>
    <phoneticPr fontId="16"/>
  </si>
  <si>
    <t>東京都</t>
    <rPh sb="0" eb="3">
      <t>トウキョウト</t>
    </rPh>
    <phoneticPr fontId="16"/>
  </si>
  <si>
    <t>吉田屋食中毒、食材の一部保存せず</t>
    <phoneticPr fontId="16"/>
  </si>
  <si>
    <t>青森県</t>
    <rPh sb="0" eb="3">
      <t>アオモリケン</t>
    </rPh>
    <phoneticPr fontId="16"/>
  </si>
  <si>
    <t xml:space="preserve">　青森県八戸市の駅弁製造会社「吉田屋」による集団食中毒で、同社が国の示した衛生管理手続きに沿わず、食材の一部を保存していなかったことが22日、市保健所への取材で分かった。食材保存は「検食」と呼ばれ、食中毒発生時の原因特定に不可欠とされる。保健所による調査を困難にし、原因究明の妨げとなった可能性がある。
</t>
    <phoneticPr fontId="16"/>
  </si>
  <si>
    <t>東奥日報</t>
    <rPh sb="0" eb="1">
      <t>ヒガシ</t>
    </rPh>
    <rPh sb="1" eb="2">
      <t>オク</t>
    </rPh>
    <rPh sb="2" eb="4">
      <t>ニッポウ</t>
    </rPh>
    <phoneticPr fontId="16"/>
  </si>
  <si>
    <t>https://www.toonippo.co.jp/articles/-/1677623</t>
    <phoneticPr fontId="16"/>
  </si>
  <si>
    <t>62人が体調不良「腹痛・下痢・発熱または微熱」俳優イベントのキッチンカー、実行委員会が謝罪</t>
    <phoneticPr fontId="16"/>
  </si>
  <si>
    <t>東京・よみうりランドで提供したキッチンカー「NAOKIS」の一部商品を食べた購入者から体調不良の報告を受けた件で、イベント「あくたーず☆りーぐ アートフェスタinよみうりランド」の実行委員員会は21日、現状を報告した。
　「現時点（11月21日 18時現在）の状況について」の報告では、食品を提供した店舗に同日付で保健所の立ち入り検査を実施し、原因は調査中。同委員会として、保健所と連絡を取り合い、調査に全面的に協力していることを伝えた。また、体調不良を起こした購入者について、「11月19日にお食事をされたお客様62名から体調不良のご連絡がございました。ご連絡をいただいている62名の方の症状は、主に腹痛・下痢・発熱または微熱です。現時点で入院または重症化している方の情報はございません」と詳細を伝えた。
　さらに、「問い合わせの追加事項について」と題し、体調不良となった購入者の問い合わせについても説明。管轄保健所から指導を受けていることについても触れ、「体調不良を起こされたお客様におかれましては、お住まいの自治体の保健所窓口へ本事象をお客様ご自身よりご連絡いただき、調査にご協力いただきますようお願い申し上げます」などと伝えた。また、20日に案内した問い合わせ内容の追加として、「お住まいの自治体の保健所窓口へのご連絡の有無」などを加えた。最後に「皆様の1日も早い回復を心よりお祈り申し上げます。この度は、ご利用のお客様および会場をご提供いただきましたよみうりランド様には、ご心配並びにご迷惑をおかけしましたことを重ねてお詫び申し上げます」と謝罪した。
　同委員会は20日、「11月19日にイベント会場で提供されていたキッチンカー「NAOKIS」の『あくたーずりーぐコラボハートとスターのハラミボックス』『あくたーずりーぐコラボハートとスターのチキンボックス」』をお召し上がりになった一部のお客様より腹痛・下痢等の体調不良のご報告を受けております」と説明し、「まずは皆様のご健康を第一に考え、心よりお見舞い申し上げます」と報告。原因を調査中とし。体調不良の購入者に向けて問い合わせ先を記載し、連絡を呼び掛けていた。</t>
    <phoneticPr fontId="16"/>
  </si>
  <si>
    <t>https://www.sanyonews.jp/article/1480372</t>
    <phoneticPr fontId="16"/>
  </si>
  <si>
    <t>山陽新聞</t>
    <rPh sb="0" eb="4">
      <t>サンヨウシンブン</t>
    </rPh>
    <phoneticPr fontId="16"/>
  </si>
  <si>
    <t>社会福祉施設で感染性胃腸炎62人集団発生　利用者や職員ら嘔吐や下痢の症状訴える　患者からノロウイルス検出　伊万里保健福祉事務所管内</t>
    <phoneticPr fontId="16"/>
  </si>
  <si>
    <t>佐賀県</t>
    <rPh sb="0" eb="3">
      <t>サガケン</t>
    </rPh>
    <phoneticPr fontId="16"/>
  </si>
  <si>
    <t>佐賀新聞</t>
    <rPh sb="0" eb="2">
      <t>サガ</t>
    </rPh>
    <rPh sb="2" eb="4">
      <t>シンブン</t>
    </rPh>
    <phoneticPr fontId="16"/>
  </si>
  <si>
    <t>佐賀県は22日、伊万里保健福祉事務所管内の社会福祉施設で、感染性胃腸炎が集団発生したと発表した。利用者や職員ら62人が嘔吐（おうと）や下痢の症状を訴えた。患者からノロウイルスが検出された。入院が必要な重症者はなく、快方に向かっている。
　県健康福祉政策課によると、14日から症状を訴える人が出始め、施設は18日に保健福祉事務所に連絡。21日に衛生薬業センターで検査したところ、患者4人中3人からノロウイルスが検出された。21日までの8日間で利用者52人、職員10人が発症した。保健福祉事務所は施設内の消毒の徹底や排せつ物の適切な処理を指導した。同課は「8日間にわたり発生しており、食中毒の可能性は低い」として感染経路などを調べている。感染性胃腸炎は例年11月ごろからピークが始まる。主な原因とされるノロウイルスにはアルコール消毒よりも次亜塩素酸ナトリウムを含む塩素系漂白剤などによる消毒が効果がある。丁寧な手洗いを呼びかけている。</t>
    <phoneticPr fontId="16"/>
  </si>
  <si>
    <t>https://news.yahoo.co.jp/articles/c09b6dacea41f6a5591b07b6aae530816acf5018</t>
    <phoneticPr fontId="16"/>
  </si>
  <si>
    <t>大根サラダに金属の“画びょう”校内で混入か　給食当番が気づく</t>
    <phoneticPr fontId="16"/>
  </si>
  <si>
    <t>山形県</t>
    <rPh sb="0" eb="3">
      <t>ヤマガタケン</t>
    </rPh>
    <phoneticPr fontId="16"/>
  </si>
  <si>
    <t>KBS</t>
    <phoneticPr fontId="16"/>
  </si>
  <si>
    <t>サラダに画びょうが入っていました。山形県河北町の中学校で21日、給食の切り干し大根サラダから直径、針の長さともに1センチほどの金属製の画びょう1個が見つかりました。給食当番の生徒が気付き、食べた人はいませんでした。教育委員会は校内で混入した可能性もあるとみています。</t>
    <phoneticPr fontId="16"/>
  </si>
  <si>
    <t>https://news.ksb.co.jp/ann/article/15065055</t>
    <phoneticPr fontId="16"/>
  </si>
  <si>
    <t>食べると死亡するケースも...丸亀市の女性 野草「ヨウシュヤマゴボウ」の実食べ救急搬送【香川】</t>
    <phoneticPr fontId="16"/>
  </si>
  <si>
    <t>香川県</t>
    <rPh sb="0" eb="3">
      <t>カガワケン</t>
    </rPh>
    <phoneticPr fontId="16"/>
  </si>
  <si>
    <t>１１月１５日、丸亀市で、野草の「ヨウシュヤマゴボウ」の実を食べて、６０代の女性が救急搬送される食中毒が発生しました。香川県によりますと、１１月１５日、丸亀市の６０代の女性が、自宅近くで採った「ヨウシュヤマゴボウ」の実を食べたところ、嘔吐や下痢などの症状が出たということです。女性は医療機関に救急搬送され入院していて、現在は快方に向かっています。ヨウシュヤマゴボウは、道端で広く自生する多年草で、秋になると１センチほどの有毒な実をつけます。実を食べると腹痛や嘔吐などの症状が出て、死亡するケースもあるということです。ヨウシュヤマゴボウの食中毒は全国的に珍しいということですが、県は絶対に食べないよう注意を呼びかけています。</t>
    <phoneticPr fontId="16"/>
  </si>
  <si>
    <t>https://gunosy.com/articles/exM8E</t>
    <phoneticPr fontId="16"/>
  </si>
  <si>
    <t>OHK岡山放送</t>
    <phoneticPr fontId="16"/>
  </si>
  <si>
    <t>しらす干しにフグの稚魚混入　札幌・北区のスーパー　毒性は不明</t>
    <phoneticPr fontId="16"/>
  </si>
  <si>
    <t>北海道</t>
    <rPh sb="0" eb="3">
      <t>ホッカイドウ</t>
    </rPh>
    <phoneticPr fontId="16"/>
  </si>
  <si>
    <t>札幌市保健所は20日、北区のホクレンショップフードファーム屯田8条店で16日に販売された「しらす干し」に、フグの稚魚が混入していたと発表した。現時点で健康被害の報告はないが、「有毒性は不明。絶対に食べないで店まで連絡を」と呼びかけている。</t>
    <phoneticPr fontId="16"/>
  </si>
  <si>
    <t>北海道新聞社</t>
    <phoneticPr fontId="16"/>
  </si>
  <si>
    <t>https://nordot.app/1099289277650436333?c=768367547562557440</t>
    <phoneticPr fontId="16"/>
  </si>
  <si>
    <t>放置していたパスタを食べた男性が食中毒で死亡　「チャーハン症候群」がSNSで話題に</t>
    <phoneticPr fontId="16"/>
  </si>
  <si>
    <t xml:space="preserve">「チャーハン症候群」が話題に2008年、ある男性（当時20）が5日間も食卓に放置していたパスタを食べ、死亡した。
認定救急医学医師のジョー博士が、男性の死因となった食中毒「チャーハン症候群」の解説動画をTikTokに投稿。これが話題となり、65万件以上の「いいね」と1万8,000件のコメントが寄せられた。
食中毒の原因は、一般的に魚や肉類に微生物が増殖することによる。しかし「チャーハン症候群」は、セレウス菌が引き起こす特殊な形の食中毒だという。この症候群のリスクが高くなる食品は、ご飯、パスタ、シリアルなどの加熱処理後のタンパク質の高いものが多く、スパイスの効いた混合食品も危険である。セレウス菌による食中毒は、摂取後30分～6時間以内に嘔吐を引き起こし、また8～16時間以内に下痢を引き起こす。ジョー博士によれば、セレウス菌は生の米やパスタに存在し、調理後にも芽胞（がほう）という組織が残るという。この芽胞は、30℃の環境に20分間放置すると2倍に増殖する生命力をもっていると説明している。
さらに、芽胞を90℃で60分間加熱した実験でもセレウス菌が残り続けたことから、再加熱によっても死滅しないことが明らかになっている。そのため加熱処理された食品でも、2時間以上にわたり常温で放置するのは危険だ。また食中毒症状は、摂取後16時間以内に現れるが、健康な人であれば48時間以内に症状は治まるとのこと。よって死亡する事例は非常に珍しいそうだ。
 </t>
    <phoneticPr fontId="16"/>
  </si>
  <si>
    <t>https://news.nifty.com/article/item/neta/12189-2660989/</t>
    <phoneticPr fontId="16"/>
  </si>
  <si>
    <t>Sirabee</t>
    <phoneticPr fontId="16"/>
  </si>
  <si>
    <t>米国</t>
    <rPh sb="0" eb="2">
      <t>ベイコク</t>
    </rPh>
    <phoneticPr fontId="16"/>
  </si>
  <si>
    <t>ダクラクの学生17人が食中毒の疑いで入院</t>
    <phoneticPr fontId="16"/>
  </si>
  <si>
    <t>ダクラク省ティエンハン総合病院のファム・ホアイ・アン医師によると、22月11日午後、同病院の救急科は食中毒の症状で入院した学生17人を受け入れたばかりだという。学生たちはティエンハン総合病院で水分補給と健康観察を受けている
学生たちはティエンハン総合病院で水分補給と健康観察を受けている。具体的には、バンメトート市イートゥコミューンのリートゥオンキエット小学校、クラス17Bの生徒5人がめまい、吐き気、下痢で入院した。
生徒たちを救急搬送した５年Ｂ組の担任によると、生徒たちは以前、学校の隣で販売されていたミルクティーを飲んでいたという。
 現在、子どもたちには水分補給のための水分補給が行われており、健康状態は安定している。このニュースを受けて、バンメトート市の保健局も学校と協力して検査チームを立ち上げ、ミルクティーのサンプルを採取して検査を行った。</t>
    <phoneticPr fontId="16"/>
  </si>
  <si>
    <t>ベトナム</t>
    <phoneticPr fontId="16"/>
  </si>
  <si>
    <t>https://www.vietnam.vn/ja/17-hoc-sinh-tai-dak-lak-nhap-vien-nghi-do-ngo-doc-thuc-an/</t>
    <phoneticPr fontId="16"/>
  </si>
  <si>
    <t>VTCニュース</t>
    <phoneticPr fontId="16"/>
  </si>
  <si>
    <t>食中毒で２人入院 激しい筋肉痛や発熱、魚の毒か 群馬・前橋市</t>
    <phoneticPr fontId="16"/>
  </si>
  <si>
    <t>群馬県</t>
    <rPh sb="0" eb="3">
      <t>グンマケン</t>
    </rPh>
    <phoneticPr fontId="16"/>
  </si>
  <si>
    <t>上毛新聞</t>
    <rPh sb="0" eb="4">
      <t>ジョウモウシンブン</t>
    </rPh>
    <phoneticPr fontId="16"/>
  </si>
  <si>
    <t>群馬県前橋市は25日、同市の飲食店で、21日に食事した同市内の50代女性と埼玉県内の20代男性が全身の激しい筋肉痛や発熱を訴え、有毒魚に含まれる「パリトキシン様毒」が原因と推定されると発表した。市は同店が提供した食事が原因の食中毒と断定し、25日から3日間の営業停止処分とした。2人は現在も入院しているという。市衛生検査課によると、2人は21日午後1時ごろにブダイなどを使った定食を食べ、同7時ごろに発症。パリトキシン様毒はブダイなどに含まれ、回復には数日～数週間かかるとされる。</t>
    <phoneticPr fontId="16"/>
  </si>
  <si>
    <t>https://www.msn.com/ja-jp/news/national/%E9%A3%9F%E4%B8%AD%E6%AF%92%E3%81%A7%EF%BC%92%E4%BA%BA%E5%85%A5%E9%99%A2-%E6%BF%80%E3%81%97%E3%81%84%E7%AD%8B%E8%82%89%E7%97%9B%E3%82%84%E7%99%BA%E7%86%B1-%E9%AD%9A%E3%81%AE%E6%AF%92%E3%81%8B-%E7%BE%A4%E9%A6%AC-%E5%89%8D%E6%A9%8B%E5%B8%82/ar-AA1kwxrz</t>
    <phoneticPr fontId="16"/>
  </si>
  <si>
    <t>焼き肉店で食中毒　男性２人、入院はせず快方に　鳥取県琴浦町</t>
    <phoneticPr fontId="16"/>
  </si>
  <si>
    <t>鳥取県</t>
    <rPh sb="0" eb="3">
      <t>トットリケン</t>
    </rPh>
    <phoneticPr fontId="16"/>
  </si>
  <si>
    <t>山陰中央新報</t>
    <rPh sb="0" eb="2">
      <t>サンイン</t>
    </rPh>
    <rPh sb="2" eb="4">
      <t>チュウオウ</t>
    </rPh>
    <rPh sb="4" eb="6">
      <t>シンポウ</t>
    </rPh>
    <phoneticPr fontId="16"/>
  </si>
  <si>
    <t>倉吉保健所は２５日、鳥取県琴浦町の焼き肉店で食事をした２０代と５０代の男性計２人が、腹痛や下痢などの症状を訴えたと発表した。保健所はカンピロバクター菌による食中毒と断定し、同店を２５日から５日間の営業停止処分にした。２人とも入院はしておらず、快方に向かっている。保健所によると男性２人は１７日午後、７人のグループで来店し、カルビやタン、ハラミなどを食べ、１９日から２０日にかけて発症した。</t>
    <phoneticPr fontId="16"/>
  </si>
  <si>
    <t>https://news.yahoo.co.jp/articles/eee3eca0386fa36c44ae3fef84965d4e8e59d78e</t>
    <phoneticPr fontId="16"/>
  </si>
  <si>
    <t>回収＆返金</t>
  </si>
  <si>
    <t>ツルヤ</t>
  </si>
  <si>
    <t>回収＆交換</t>
  </si>
  <si>
    <t>兵庫県立農業高等...</t>
  </si>
  <si>
    <t>回収＆返金/交換</t>
  </si>
  <si>
    <t>サンワールド</t>
  </si>
  <si>
    <t>回収</t>
  </si>
  <si>
    <t>タナベ</t>
  </si>
  <si>
    <t>生活協同組合ユー...</t>
  </si>
  <si>
    <t>イーティーズ</t>
  </si>
  <si>
    <t>東急ストア</t>
  </si>
  <si>
    <t>名城食品</t>
  </si>
  <si>
    <t>まつまさ</t>
  </si>
  <si>
    <t>SEKAIE</t>
  </si>
  <si>
    <t>コープデリ生活協...</t>
  </si>
  <si>
    <t>柴崎店 てりたまバーガー 一部アレルゲン表示欠落</t>
  </si>
  <si>
    <t>清美堂</t>
  </si>
  <si>
    <t>地鶏めしの素 一部特定原材料(鶏肉)表示欠落</t>
  </si>
  <si>
    <t>UDリテール</t>
  </si>
  <si>
    <t>伊那店 さつまいも甘煮 一部保存温度逸脱</t>
  </si>
  <si>
    <t>プライトーム</t>
  </si>
  <si>
    <t>豚角煮170PTM 一部大腸菌群陽性</t>
  </si>
  <si>
    <t>増田豆富店</t>
  </si>
  <si>
    <t>生おから 一部消費期限誤表示</t>
  </si>
  <si>
    <t>さとう</t>
  </si>
  <si>
    <t>極みロースかつ重 一部ラベル誤貼付でアレルゲン表示欠落</t>
  </si>
  <si>
    <t>特定非営利活動法...</t>
  </si>
  <si>
    <t>港北東急店 どら焼き 一部賞味期限誤表記</t>
  </si>
  <si>
    <t>いなげや</t>
  </si>
  <si>
    <t>熟成銀鮭西京漬焼弁当 一部ラベル誤貼付で特定原材料表示欠落</t>
  </si>
  <si>
    <t>センチュリートレ...</t>
  </si>
  <si>
    <t>パットゥ ア タルティネ トラディション他 一部原材料表示欠落</t>
  </si>
  <si>
    <t>サミット</t>
  </si>
  <si>
    <t>韓国風ねぎトロ太巻 一部ラベル誤貼付で特定原材料表示欠落</t>
  </si>
  <si>
    <t>長崎屋</t>
  </si>
  <si>
    <t>紅ズワイ蟹入りクリームコロッケ 一部特定原材料表示欠落</t>
  </si>
  <si>
    <t>ホクレン商事</t>
  </si>
  <si>
    <t>屯田８条店 しらす干し 一部ふぐの稚魚混入の恐れ</t>
  </si>
  <si>
    <t>佐久中央店 上生寿司 一部アレルゲン表示欠落</t>
  </si>
  <si>
    <t>ウオロク</t>
  </si>
  <si>
    <t>まぐろメンチカツ 一部アレルゲン(鶏肉)表示欠落</t>
  </si>
  <si>
    <t>丸久</t>
  </si>
  <si>
    <t>自然の味いりこ 一部フグのような稚魚混入の恐れ</t>
  </si>
  <si>
    <t>島根県立出雲農林...</t>
  </si>
  <si>
    <t>プレスハム 一部異物混入(ネジ)の恐れ</t>
  </si>
  <si>
    <t>西友</t>
  </si>
  <si>
    <t>スモークサーモン 一部保存温度逸脱</t>
  </si>
  <si>
    <t>イオンリテール</t>
  </si>
  <si>
    <t>わたしの塩パン他17種類 一部消費期限印字間違い</t>
  </si>
  <si>
    <t>ハローデイ</t>
  </si>
  <si>
    <t>辛子明太子/サバみりん等8品目 一部賞味期限誤表示</t>
  </si>
  <si>
    <t>回収＆返金</t>
    <phoneticPr fontId="30"/>
  </si>
  <si>
    <t>牛肉コロッケ 一部アレルゲン(鶏肉,ゼラチン)表示欠落</t>
  </si>
  <si>
    <t>カルピー 一部賞味期限誤表記</t>
  </si>
  <si>
    <t>二色せんべい 一部虫混入の恐れ</t>
  </si>
  <si>
    <t>元祖落合羊羹 四季(練り) 一部賞味期限誤表記</t>
  </si>
  <si>
    <t>エビカツ太巻き 一部アレルゲン表示欠落</t>
  </si>
  <si>
    <t>明太子パスタ 一部アレルゲン(乳成分)表示欠落</t>
  </si>
  <si>
    <t>肉団子と彩り野菜の黒酢和え 一部特定原材料(乳)表示欠落</t>
  </si>
  <si>
    <t>3食讃岐うどん 一部アレルゲン表示欠落</t>
  </si>
  <si>
    <t>しいたけ佃煮 一部包装膨張の恐れ</t>
  </si>
  <si>
    <t>常滑店 クルミアーモンドハト麦茶 他 食品表示欠落</t>
  </si>
  <si>
    <t xml:space="preserve">地鶏めしの素 一部特定原材料(鶏肉)表示欠落｜食品事故情報 </t>
    <phoneticPr fontId="16"/>
  </si>
  <si>
    <t>2023年11月21日までに、由布市湯布院町および別府市の土産物店、大分空港 で販売した「地鶏めしの素」において、特定原材料に準ずるものである鶏肉表示の欠落、入っていない牛肉の記載、が判明したため、回収する。これまで健康被害の報告はない。(リコールプラス編集部)(リコールプラス)
【対象】商品名:地鶏めしの素 内容量:230g  形態:袋詰め   JANコード:4965144115002
賞味期限:2024年8月24日
その他:地鶏めしの素の一括表示を行うべきところ、誤って豊後牛めしの素の一括表示を貼付して出荷。このため、回収品の原材料名には牛肉の記載がある。また回収対象品は内容量が220gとなっている。販売地域:大分県内
販売先　:由布市湯布院町および別府市の土産物店、大分空港で消費者(主として旅行者)向けに販売
販売日　:～2023年11月21日まで    販売数量:200個
【対処方法】  【回収方法】</t>
    <phoneticPr fontId="16"/>
  </si>
  <si>
    <t>アレルギー表示が欠落した「明太子パスタ」の自主回収について</t>
    <phoneticPr fontId="16"/>
  </si>
  <si>
    <t xml:space="preserve">ダイレックス阿南店が販売した、下記商品を自主回収しております。この商品をお持ちの方は、お問い合わせ先へ連絡してください。
１　自主回収対象品　　　商 品 名　：明太子パスタ　　　包装形態　：パック詰め　　　消費期限　：２０２３年１１月２２日と表示されているもの　　　販 売 数　：２パック
２　自主回収の理由    　ゴロゴロミートパスタに「明太子パスタ」のラベルを貼付し、販売したため、アレルギー表示の「乳成分」が欠落していた。
３　製造者　　　製造者　　　　　（株）イーティーズ　ダイレックス阿南店
４　販売方法　　　ダイレックス阿南店で消費者向けに販売
５　自主回収開始年月日      令和５年１１月２２日（水）
６　自主回収の周知方法-74      販売店におけるＰＯＰにより周知
 </t>
    <phoneticPr fontId="16"/>
  </si>
  <si>
    <t>景品表示法の違反とは？不当表示や景品規制への対応を分かりやすく解説！</t>
    <phoneticPr fontId="16"/>
  </si>
  <si>
    <t>商品の宣伝やパッケージへの文言を記載する際には、できる限り消費者の目を引くキャッチコピーを付けたり、メリットや要点を伝えたいもの。宣伝方法は街頭広告やチラシのほか、スマホを介したWeb広告やSNS運用など、宣伝方法も豊富にある。しかし消費者に伝える内容によっては、景品表示法の違反となってしまう点に注意しておきたい。どのような表示などが不当になるのか、景品表示法の基本からガイドライン、違反時の対応までまとめた。
景品表示法とは？
景品表示法とは、正式名称を「不当景品類及び不当表示防止法」といい、不当・過大な広告や表示を規制したり、景品の提供などを制限・禁止したりするために作られた制度である。表示方法や広告内容に一定のルールを設けることで、消費者が商品購入の際に安心して正しい選択をできるようにすることが目的だ。しかし景品表示法では明確な線引きが難しいケースもあるため、意図せず違反してしまう可能性がある。適正な宣伝や表示を実現するためにも、景品表示法にどのようなルールや制限があるのか知っておきたい。
景品表示法には、大きく分けて2つの規制内容が定められているため、順に解説する。
不当表示の禁止
景品表示法では、一般消費者に提供する商品やサービスにおける不当な表示を禁止している。例えば、実際のものよりも効果があるかのように謳ったり、著しく価格を安くみせかけたりする行為のことだ。景品表示法に違反する不当表示については、事業者側に故意・過失がなかったばあいでも景品表示法に基づく措置命令が行われることになる。
不当表示の内容は、主に以下の3つだ。
優良誤認表示
優良誤認表示とは、商品の「品質」「規格」「間接的な影響を及ぼす内容」などが実際のものや他社よりも優れていると誤認させる表示のことである。</t>
    <phoneticPr fontId="16"/>
  </si>
  <si>
    <t>食品衛生歳末一斉監視を実施します</t>
    <phoneticPr fontId="16"/>
  </si>
  <si>
    <t xml:space="preserve">歳末には、クリスマス、年末年始、贈答用などの様々な食品が大量に流通します。また、ノロウイルス食中毒が多発する時期です。歳末を迎えるに当たり、都民の食の安全を確保するため、都内で保健所を設置している都及び特別区・八王子市・町田市が協力して、食品衛生歳末一斉監視を実施します。
期間中、都内全域で、集団給食施設や飲食店、製造業、販売業等の施設を対象に、立入検査や表示検査、食品の抜き取り検査などの監視指導を行います。
期日１２月１日～年末まで
（2）実施機関
ア　東京都（保健所、健康安全研究センター、市場衛生検査所及び芝浦食肉衛生検査所）
イ　特別区・八王子市・町田市（保健所、各区市検査機関）
重点的に監視指導を行う項目
（1）クリスマス、年末年始用食品等の検査
（2）集団給食施設に対する監視指導
（3）食肉等の取扱い（生食での提供中止等）に関する監視指導
（4）HACCP【注】の取組支援
</t>
    <rPh sb="207" eb="209">
      <t>キジツ</t>
    </rPh>
    <rPh sb="211" eb="212">
      <t>ガツ</t>
    </rPh>
    <rPh sb="213" eb="214">
      <t>ヒ</t>
    </rPh>
    <rPh sb="215" eb="217">
      <t>ネンマツ</t>
    </rPh>
    <phoneticPr fontId="16"/>
  </si>
  <si>
    <t>「食品の重さが正しく表示されているか」計量法に基づきスーパーで"立ち入り検査"【佐賀県】</t>
    <phoneticPr fontId="16"/>
  </si>
  <si>
    <t>スーパーなどで販売されている食品の重さが正しく表示されているかを確認する県の検査が20日、白石町で行われました。この立ち入り検査は計量法に基づいて、毎年夏と冬に行われていて市はそれぞれの市が、町は県が担当しています。20日は白石町の店舗で、肉や魚、野菜などから無作為に選ばれた商品60個が検査されました。
【波佐間崇晃】
「売り場で選ばれた商品はあちらの秤で適性な重さか確認されます」実際の重さとラベルの表記を確認した結果、この店舗では全て適正だったということです。
【県くらしの安全安心課 中島知加子係長】
「普段何気なく（手に）とられている商品もきちんと秤の表示に合わせた内容量で売っているということは定期的に検査しておりますので、安心して買っていただければと」
県の検査は11月29日まで続き、結果は来年1月ごろに県のホームページで公表されます。</t>
    <phoneticPr fontId="16"/>
  </si>
  <si>
    <t>★イタリア、培養肉禁止法案を可決　「食文化と健康を保護」：東京新聞 TOKYO Web</t>
  </si>
  <si>
    <t>★首相、習氏に日本産食品輸入規制撤廃を要求（共同通信） - Yahoo!ニュース</t>
  </si>
  <si>
    <t>★ビール消費国タイ、大きな転換期に　大手栄養ドリンク企業参入 - 日本食糧新聞電子版</t>
  </si>
  <si>
    <t xml:space="preserve">★米映画賞の会場が変更か ホテルの労働組合ストの影響で 　映画.com </t>
  </si>
  <si>
    <t>★マカオ、未成年者の飲酒予防・管理に関する法律施行から2週間の検挙数は2件 　マカオ新聞</t>
  </si>
  <si>
    <t xml:space="preserve"> </t>
  </si>
  <si>
    <t>https://www.macaushimbun.com/archives/47262</t>
  </si>
  <si>
    <t xml:space="preserve">★仏ホテル大手アコー、国内23施設を一斉開業 旧大和ハウス系飲み込む - 日経ビジネス電子版 </t>
  </si>
  <si>
    <t>https://business.nikkei.com/atcl/gen/19/00556/111700016/</t>
  </si>
  <si>
    <t>★未成年者への酒販売、オンラインでも禁止に - NNA ASIA・シンガポール・商業 　</t>
  </si>
  <si>
    <t>https://www.nna.jp/news/2593502</t>
  </si>
  <si>
    <t xml:space="preserve">★五輪＝パリの来夏ホテル宿泊費、今年の4倍増も 観光局が予想 - ロイター </t>
    <phoneticPr fontId="86"/>
  </si>
  <si>
    <t>https://jp.reuters.com/life/sports/TG3S6EJTLFNE7KHUMEEK7VSP4M-2023-11-21/</t>
    <phoneticPr fontId="86"/>
  </si>
  <si>
    <t xml:space="preserve">中国産花粉の輸入停止、国産供給強化で「ナシ」収穫のピンチを救え　中国で「火傷病」確認、依存脱却へ生産者は試行錯誤（1/2ページ） </t>
    <phoneticPr fontId="86"/>
  </si>
  <si>
    <t>https://www.zakzak.co.jp/article/20231119-54DL7G7HWFLKJH3HL2BTBXXGRA/</t>
    <phoneticPr fontId="86"/>
  </si>
  <si>
    <t>秋の味覚を代表するナシに危機が迫っている。農林水産省は８月末、防疫を理由に中国産ナシ花粉の輸入停止を発表した。国内のナシ栽培面積の３割で中国産花粉を使っており、来年以降の収穫量に影響する恐れがある。農水省は利用実態を把握するため緊急調査を実施している。産学連携で国産の安定供給へ向けた取り組みが進む。ナシをはじめとする果物の栽培では一般に人工授粉が必要となる。授粉用の花粉採取は手間がかかり、自前で足りない場合は手に入りやすい中国産を使う農園が多い。農水省は今夏、中国北西部で果樹の病害である「火傷（かしょう）病」の発生を確認し、防疫の観点から花粉の輸入は危険と判断した。中国への依存度が高いナシ花粉の国内生産は以前から必要性を指摘されている。だが対策は不十分で、リスクが顕在化した格好だ。
９月中旬、山口県美祢（みね）市にある「永嶺農園」でナシの出荷作業が続いていた。農園にはナシ花粉採取の専用畑がある。経営する永嶺達也さん（３９）は「高木になるナシの花から花粉を採取するのは危険が伴い労力も必要。高齢化に伴って閉園する農家が多い」と話す。秋芳梨生産販売協同組合（美祢市）によると、栽培面積や担い手は減少傾向にある。</t>
    <phoneticPr fontId="86"/>
  </si>
  <si>
    <t>https://news.yahoo.co.jp/articles/9c3697ef9efe1467ba9039ad623629b8fa371572</t>
    <phoneticPr fontId="86"/>
  </si>
  <si>
    <t>【サンフランシスコ共同】岸田首相は、中国の習近平国家主席との会談で、東京電力福島第1原発の処理水海洋放出を巡り、科学的根拠に基づく冷静な対応と、日本産食品の輸入規制の即時撤廃を強く求めた。</t>
    <phoneticPr fontId="86"/>
  </si>
  <si>
    <t>https://www.tokyo-np.co.jp/article/290579</t>
    <phoneticPr fontId="86"/>
  </si>
  <si>
    <t>【ローマ共同】イタリア下院は１６日、培養肉などの合成食品の生産・販売を禁止する法案を賛成多数で可決した。上院は７月に承認しており、近く成立する見通し。法案は「イタリアの食文化と消費者の健康を保護する」ことを目的としている。
　地元メディアによると、欧州で培養肉を禁止するのはイタリアが初めて。違反した場合には１万ユーロ（約１６０万円）～６万ユーロの罰金などが科せられる。ロッロブリージダ農業・食料・森林政策相は「われわれは正しい道を選んだ。他の欧州諸国も続くと確信している」と述べた。
　培養肉は農業の環境負荷低減や食料問題解決の手段の一つとして注目が高まり、研究開発が進んでいる。</t>
    <phoneticPr fontId="86"/>
  </si>
  <si>
    <t>https://news.nissyoku.co.jp/news/kwsk20231102060158504</t>
    <phoneticPr fontId="86"/>
  </si>
  <si>
    <t>東南アジアの主要なビール消費国タイで、新たなビール戦争が勃発している。きっかけとなったのは1月、大手栄養ドリンクメーカーのカラバオ・グループが市場参入を表明したこと。以来10ヵ月、生産ラインの準備も整い、11月上旬にはいよいよ本格販売を開始する。長らく、ブンロート・ブルワリーの「リオ」とタイ・ビバレッジの「チャーン」の両大衆向けビールに席巻されてきたタイのビール市場は、大きな転換期を迎えることになる。水牛のマークでおなじみの栄養ドリンク「カラバオデーン」を製造販売するカラバオ・グループがタイのビール市場に参入すると明らかにしたのは1月下旬。2017年に中部チャイナート県に開設した酒造用工場に新たに30億バーツ（約125億円）を投じ、ビールの生産ラインを増設するとしたのだ。年間の生産能力は4億L。当面は半分程度の稼働率を想定している。工場を運営するのは子会社のタワンデーン1999。同工場ではこれまで、ウイスキーや焼酎などを生産していた。消費者の好みの多様化を受けビール市場でも勝負できると読み、参入に踏み切った。来年中にシェア（市場占有率）10％を確保することが目標。向こう5年のうちに20％に引き上げたいとする。
　製造するビールは大きく二つ。リオやチャーンと同価格帯の大衆向けビール「カラバオ」と、中高価格帯のクラフト風ビール「タワンデーン」だ。さらに、カラバオにはラガービールと黒ビールの2種類を用意。タワンデーンにはワイゼンビールやロゼビールなどを取り揃えた。
　カラバオ・グループは栄養ドリンクのほか、大規模レストランのタワンデーンも展開。共同創業者はタイの人気バンド「カラバオ」のメンバーでもある。こうした知名度もあって、これまで他の資本が参入をちゅうちょしていたビール市場に進出することができた。だが先行するライバル社も指をくわえて見ているだけではない。シンハとリオの二つのブランドを持つ老舗企業のブンロート・ブルワリーは、9月に新製品の「89CALS」を投入するなど防戦に乗り出す。販促キャンペーンにも力を入れる。大手財閥TCCグループ傘下のタイ・ビバレッジは10月からの新年度に、新たに70億バーツを投じて体制を強化。配送センターを整備するほか、9月にはカンボジアにビール事業会社の「チャーンビア・カンボジア」も設立。国外進出も進める。ファストフード店や日本食レストランも展開しており、資本分散することでリスク回避する戦術を取る。19年に発売したものの新型コロナで販促活動ができずにいた麦芽100％の低温ろ過ビール「チャーン・コールドブリュー」のてこ入れも行う。</t>
    <phoneticPr fontId="86"/>
  </si>
  <si>
    <t>https://eiga.com/news/20231119/4/</t>
    <phoneticPr fontId="86"/>
  </si>
  <si>
    <t>米脚本家組合（WGA）と米俳優組合(SAG-AFTRA)のストライキが終結し、ようやくハリウッドに活気が戻ったかと思われたが、別のストライキが新たな波紋を投じていると、米ハリウッド・レポーターが報じている。来年のアカデミー賞に向けて、ロサンゼルスでは映画賞の授賞式が頻繁に行われることになる。大半の授賞式はホテルの宴会場で行われるが、7月からロサンゼルスのホスピタリティ組合「UNITE HERE Local 11」が依然としてストライキを行っているのだ。UNITE HERE Local 11には、ロサンゼルス郡とオレンジ郡にある60以上のホテルで働く1万5000人以上の従業員が所属している。インフレや地価の高騰を理由に、大幅な賃金増加を求めており、現行契約が満了した6月30日以降ストライキに突入。合意に達したホテルはそのうち4件しかない。ーズンでもっとも多用されるのは、立地が良く、大小さまざまな宴会場を備えるビバリーヒルトン・ホテルだ。ゴールデングローブ賞やメイク&amp;ヘアスタイリスト組合賞、米撮影監督組合(ASC)に所属する会員によって選出されるASC賞などの会場となっている。また、近くにあるフェアモント・センチュリープラザ・ホテルも、PGA賞やクリティックス・チョイス賞の会場として知られている。ホスピタリティ組合によるストライキに終わりの兆しが見えないなか、PGA賞を主催する米製作者組合はフェアモント・センチュリープラザ・ホテル以外の会場探しに入っており、ADG賞を主催する米美術監督組合もスト対象のインターコンチネンタル・ロサンゼルス・ダウンタウンから別の会場に移動する考えだという。UNITE HERE Local 11といえば、米脚本家組合のストライキに協力した過去があるため、授賞式に参加するクリエイターたちが、彼らがピケを張るホテルを利用することは考え難いという。ストライキを行っている従業員たちにとってみれば、映画賞阻止をちらつかせ、ホテル側から譲歩を引き出す狙いもありそうだ。</t>
    <phoneticPr fontId="86"/>
  </si>
  <si>
    <t>https://www.asahi.com/articles/ASRCL6QRCRCHOHGB00C.html</t>
    <phoneticPr fontId="86"/>
  </si>
  <si>
    <t>高山の瓦店が造ったリキュール　英コンテストで金・銀ダブル受賞</t>
    <phoneticPr fontId="86"/>
  </si>
  <si>
    <t>英国で10月に開かれた酒類品評会「リキュールマスターズ」で、岐阜県高山市の森瓦店の酒造部門「飛驒クラフト」が造ったレモンリキュールと梅酒が金賞と銀賞に選ばれた。酒造をはじめてから間もないダブル受賞を喜んでいる。屋根修理などを手がける森瓦店は、雪のため仕事が減る冬場にも安定的な収入を得ようと昨年、酒造免許を取得。今春以降に発売した「飛驒クラフト　リモンチェッロ」と「梅酒　傳（でん）」の2製品を「リキュールマスターズ」に初出品した。品評会は10月中旬にあり、リキュール業界の専門家たちが製品名が伏せられた状態で試飲。世界から出品のあった約200点を審査したという。リモンチェッロはイタリア発祥のリキュールだが、金賞を受賞した「飛驒クラフト　リモンチェッロ」は国産レモンを使い、ほろ苦さと甘みを調和させた製品だという。「日本人好みの味わいにしたリキュールが本場で評価されるかと心配したが、名誉ある賞をいただいてうれしい限り。賞に恥じないよう新商品づくりに励みたい」と森孝徳社長。銀賞の「梅酒」は高山市の老舗料亭のレシピを参考に、飛驒地方の梅や水にこだわって仕込んだという。</t>
    <phoneticPr fontId="86"/>
  </si>
  <si>
    <r>
      <t>［パリ　２０日　ロイター］ - 来年の五輪のためにパリを訪れる観光客には、当地で高騰するホテル宿泊費が重くのしかかることになりそうだ。パリ観光局の報告書によると、来年夏のホテル宿泊費は今年と比べて３１４％も高くなるという。パリでは今年７月のホテル平均宿泊費が１泊１６９ユーロ（約２万７０００円）だったのに対し、来年は６９９ユーロまで上がると予想されている。２つ星ホテルの宿泊費上昇率は３６６％、３つ星ホテルは４７５％にもなるという。報告書は「まだ６６％ものホテルが五輪期間（来年７月２６日</t>
    </r>
    <r>
      <rPr>
        <b/>
        <sz val="13"/>
        <rFont val="Microsoft JhengHei"/>
        <family val="3"/>
      </rPr>
      <t>─</t>
    </r>
    <r>
      <rPr>
        <b/>
        <sz val="13"/>
        <rFont val="Microsoft JhengHei"/>
        <family val="3"/>
        <charset val="128"/>
      </rPr>
      <t>８月１１日）の予約受け付けを開始していない」とし、対応の遅さを指摘している。</t>
    </r>
    <r>
      <rPr>
        <b/>
        <sz val="13"/>
        <rFont val="游ゴシック"/>
        <family val="3"/>
        <charset val="128"/>
      </rPr>
      <t>また、フランスでは違法な民泊を取り締まる法律が可決される見通しで、五輪期間中、観光客は宿泊先の手配に苦労することが予想される。</t>
    </r>
    <phoneticPr fontId="86"/>
  </si>
  <si>
    <t>中国</t>
    <rPh sb="0" eb="2">
      <t>チュウゴク</t>
    </rPh>
    <phoneticPr fontId="86"/>
  </si>
  <si>
    <t>イタリア</t>
    <phoneticPr fontId="86"/>
  </si>
  <si>
    <t>米国</t>
    <rPh sb="0" eb="2">
      <t>ベイコク</t>
    </rPh>
    <phoneticPr fontId="86"/>
  </si>
  <si>
    <t>タイ</t>
    <phoneticPr fontId="86"/>
  </si>
  <si>
    <t>英国</t>
    <rPh sb="0" eb="2">
      <t>エイコク</t>
    </rPh>
    <phoneticPr fontId="86"/>
  </si>
  <si>
    <t>フランス</t>
    <phoneticPr fontId="86"/>
  </si>
  <si>
    <t>毎週　　ひとつ　　覚えていきましょう</t>
    <phoneticPr fontId="5"/>
  </si>
  <si>
    <t>今週のお題( 新型コロナウイルスとの付き合い方)</t>
    <rPh sb="7" eb="9">
      <t>シンガタ</t>
    </rPh>
    <rPh sb="18" eb="19">
      <t>ツ</t>
    </rPh>
    <rPh sb="20" eb="21">
      <t>ア</t>
    </rPh>
    <rPh sb="22" eb="23">
      <t>カタ</t>
    </rPh>
    <phoneticPr fontId="5"/>
  </si>
  <si>
    <t>　↓　職場の先輩は以下のことを理解して　わかり易く　指導しましょう　↓</t>
    <phoneticPr fontId="5"/>
  </si>
  <si>
    <t>これから冬がやってきます。冬は風邪のはやる季節です。</t>
    <rPh sb="4" eb="5">
      <t>フユ</t>
    </rPh>
    <rPh sb="13" eb="14">
      <t>フユ</t>
    </rPh>
    <rPh sb="15" eb="17">
      <t>カゼ</t>
    </rPh>
    <rPh sb="21" eb="23">
      <t>キセツ</t>
    </rPh>
    <phoneticPr fontId="5"/>
  </si>
  <si>
    <t>風邪がはやる原因としては、低温、低湿度(乾燥)、狭い空間に長時間密集すること。</t>
    <rPh sb="0" eb="2">
      <t>カゼ</t>
    </rPh>
    <rPh sb="6" eb="8">
      <t>ゲンイン</t>
    </rPh>
    <rPh sb="13" eb="15">
      <t>テイオン</t>
    </rPh>
    <rPh sb="16" eb="19">
      <t>テイシツド</t>
    </rPh>
    <rPh sb="20" eb="22">
      <t>カンソウ</t>
    </rPh>
    <rPh sb="24" eb="25">
      <t>セマ</t>
    </rPh>
    <rPh sb="26" eb="28">
      <t>クウカン</t>
    </rPh>
    <rPh sb="29" eb="32">
      <t>チョウジカン</t>
    </rPh>
    <rPh sb="32" eb="34">
      <t>ミッシュウ</t>
    </rPh>
    <phoneticPr fontId="5"/>
  </si>
  <si>
    <r>
      <rPr>
        <b/>
        <sz val="14"/>
        <rFont val="HGｺﾞｼｯｸE"/>
        <family val="3"/>
        <charset val="128"/>
      </rPr>
      <t xml:space="preserve">風邪の原因とされるウイルスは200種類以上あります。
　第一位　ライノウイルス　40-50%
　第二位　インフルエンザ25-30%　
</t>
    </r>
    <r>
      <rPr>
        <b/>
        <sz val="14"/>
        <color rgb="FFFF0000"/>
        <rFont val="HGｺﾞｼｯｸE"/>
        <family val="3"/>
        <charset val="128"/>
      </rPr>
      <t>　</t>
    </r>
    <r>
      <rPr>
        <b/>
        <u/>
        <sz val="14"/>
        <color rgb="FFFF0000"/>
        <rFont val="HGｺﾞｼｯｸE"/>
        <family val="3"/>
        <charset val="128"/>
      </rPr>
      <t>第三位　コロナウイルス10-15%</t>
    </r>
    <r>
      <rPr>
        <b/>
        <sz val="14"/>
        <rFont val="HGｺﾞｼｯｸE"/>
        <family val="3"/>
        <charset val="128"/>
      </rPr>
      <t xml:space="preserve">
　第四位　アデノウイルス 5-10%</t>
    </r>
    <r>
      <rPr>
        <b/>
        <sz val="14"/>
        <rFont val="ＭＳ Ｐゴシック"/>
        <family val="3"/>
        <charset val="128"/>
      </rPr>
      <t xml:space="preserve">
 　</t>
    </r>
    <r>
      <rPr>
        <b/>
        <sz val="14"/>
        <rFont val="HGｺﾞｼｯｸE"/>
        <family val="3"/>
        <charset val="128"/>
      </rPr>
      <t>第五位　その他</t>
    </r>
    <r>
      <rPr>
        <b/>
        <sz val="14"/>
        <rFont val="ＭＳ Ｐゴシック"/>
        <family val="3"/>
        <charset val="128"/>
      </rPr>
      <t xml:space="preserve">
</t>
    </r>
    <r>
      <rPr>
        <b/>
        <sz val="14"/>
        <rFont val="游ゴシック"/>
        <family val="3"/>
        <charset val="128"/>
      </rPr>
      <t>　2014年の小児科の資料です。以前からコロナウイルスは、風邪の原因として、特に冬には流行していたのです。2020年以降外出制限や核施設への入館時にアルコール消毒していたのは、コロナウイルスでも新型といわれた種類でした。</t>
    </r>
    <rPh sb="0" eb="2">
      <t>カゼ</t>
    </rPh>
    <rPh sb="3" eb="5">
      <t>ゲンイン</t>
    </rPh>
    <rPh sb="17" eb="19">
      <t>シュルイ</t>
    </rPh>
    <rPh sb="19" eb="21">
      <t>イジョウ</t>
    </rPh>
    <rPh sb="28" eb="31">
      <t>ダイイチイ</t>
    </rPh>
    <rPh sb="48" eb="51">
      <t>ダイニイ</t>
    </rPh>
    <rPh sb="68" eb="71">
      <t>ダイサンイ</t>
    </rPh>
    <rPh sb="87" eb="90">
      <t>ダイヨンイ</t>
    </rPh>
    <rPh sb="107" eb="110">
      <t>ダイゴイ</t>
    </rPh>
    <rPh sb="113" eb="114">
      <t>タ</t>
    </rPh>
    <rPh sb="120" eb="121">
      <t>ネン</t>
    </rPh>
    <rPh sb="122" eb="125">
      <t>ショウニカ</t>
    </rPh>
    <rPh sb="126" eb="128">
      <t>シリョウ</t>
    </rPh>
    <rPh sb="131" eb="133">
      <t>イゼン</t>
    </rPh>
    <rPh sb="144" eb="146">
      <t>カゼ</t>
    </rPh>
    <rPh sb="147" eb="149">
      <t>ゲンイン</t>
    </rPh>
    <rPh sb="153" eb="154">
      <t>トク</t>
    </rPh>
    <rPh sb="155" eb="156">
      <t>フユ</t>
    </rPh>
    <rPh sb="158" eb="160">
      <t>リュウコウ</t>
    </rPh>
    <rPh sb="172" eb="173">
      <t>ネン</t>
    </rPh>
    <rPh sb="173" eb="175">
      <t>イコウ</t>
    </rPh>
    <rPh sb="175" eb="179">
      <t>ガイシュツセイゲン</t>
    </rPh>
    <rPh sb="180" eb="183">
      <t>カクシセツ</t>
    </rPh>
    <rPh sb="185" eb="188">
      <t>ニュウカンジ</t>
    </rPh>
    <rPh sb="194" eb="196">
      <t>ショウドク</t>
    </rPh>
    <rPh sb="212" eb="214">
      <t>シンガタ</t>
    </rPh>
    <rPh sb="219" eb="221">
      <t>シュルイ</t>
    </rPh>
    <phoneticPr fontId="5"/>
  </si>
  <si>
    <t>今年は、新型コロナウイルスが2年近く流行し、市中のインフルエンザやノロウイルスへの抗体が、ほとんど消失しています。このため相当な流行が心配されます。</t>
    <rPh sb="0" eb="2">
      <t>コトシ</t>
    </rPh>
    <rPh sb="4" eb="6">
      <t>シンガタ</t>
    </rPh>
    <rPh sb="15" eb="16">
      <t>ネン</t>
    </rPh>
    <rPh sb="16" eb="17">
      <t>チカ</t>
    </rPh>
    <rPh sb="18" eb="20">
      <t>リュウコウ</t>
    </rPh>
    <rPh sb="22" eb="24">
      <t>シチュウ</t>
    </rPh>
    <rPh sb="41" eb="43">
      <t>コウタイ</t>
    </rPh>
    <rPh sb="49" eb="51">
      <t>ショウシツ</t>
    </rPh>
    <rPh sb="61" eb="63">
      <t>ソウトウ</t>
    </rPh>
    <rPh sb="64" eb="66">
      <t>リュウコウ</t>
    </rPh>
    <rPh sb="67" eb="69">
      <t>シンパイ</t>
    </rPh>
    <phoneticPr fontId="86"/>
  </si>
  <si>
    <r>
      <rPr>
        <b/>
        <u/>
        <sz val="12"/>
        <color rgb="FFFFFFFF"/>
        <rFont val="ＭＳ Ｐゴシック"/>
        <family val="3"/>
        <charset val="128"/>
      </rPr>
      <t>現在　新型コロナウイルスは感染症法の5類でインフルエンザウイルス症と同じ扱いになっています</t>
    </r>
    <r>
      <rPr>
        <b/>
        <sz val="12"/>
        <color indexed="9"/>
        <rFont val="ＭＳ Ｐゴシック"/>
        <family val="3"/>
        <charset val="128"/>
      </rPr>
      <t>。感染者は届出と行動規制(就学、就労の禁止)陰性化するまではほぼ自由な行動は制限されます。手洗いの徹底、マスク、検温、密な場所での長時間な会話もいけません。　　　　定期的な空気の入れ替えも大切です。
最近では経済活動も考慮し、外国人旅行者の無制限受入も始まっています。冬は風邪が流行するシーズンです。インフルエンザ、コロナウイルスの予防は、帰宅時の手洗いとうがいが有効です。各種のウィルスが原因となる風邪。忙しい年末　油断と寝不足、暴飲が抵抗力を低下させます。人により重症化することも事実なので、これまで通り　手洗い、アルコール、冬はマスクで必要以上に体を冷やさないことが
予防の対策です。　　インフルエンザワクチンと同時にコロナウイルスワクチンも打つと良いでしょうね。来年からは６５歳以上は公費適応が決まりました。積極的にワクチン接種を行いましょう。</t>
    </r>
    <rPh sb="32" eb="33">
      <t>ショウ</t>
    </rPh>
    <rPh sb="34" eb="35">
      <t>オナ</t>
    </rPh>
    <rPh sb="36" eb="37">
      <t>アツカ</t>
    </rPh>
    <rPh sb="45" eb="46">
      <t>ショウ</t>
    </rPh>
    <rPh sb="179" eb="180">
      <t>フユ</t>
    </rPh>
    <rPh sb="181" eb="183">
      <t>カゼ</t>
    </rPh>
    <rPh sb="184" eb="186">
      <t>リュウコウ</t>
    </rPh>
    <rPh sb="211" eb="213">
      <t>ヨボウ</t>
    </rPh>
    <rPh sb="215" eb="218">
      <t>キタクジ</t>
    </rPh>
    <rPh sb="219" eb="221">
      <t>テアラ</t>
    </rPh>
    <rPh sb="227" eb="229">
      <t>ユウコウ</t>
    </rPh>
    <rPh sb="232" eb="234">
      <t>カクシュ</t>
    </rPh>
    <rPh sb="240" eb="242">
      <t>ゲンイン</t>
    </rPh>
    <rPh sb="245" eb="247">
      <t>カゼ</t>
    </rPh>
    <rPh sb="248" eb="249">
      <t>イソガ</t>
    </rPh>
    <rPh sb="251" eb="253">
      <t>ネンマツ</t>
    </rPh>
    <rPh sb="254" eb="256">
      <t>ユダン</t>
    </rPh>
    <rPh sb="257" eb="260">
      <t>ネブソク</t>
    </rPh>
    <rPh sb="261" eb="263">
      <t>ボウイン</t>
    </rPh>
    <rPh sb="264" eb="267">
      <t>テイコウリョク</t>
    </rPh>
    <rPh sb="268" eb="270">
      <t>テイカ</t>
    </rPh>
    <rPh sb="285" eb="287">
      <t>テキセツ</t>
    </rPh>
    <rPh sb="288" eb="289">
      <t>アツカ</t>
    </rPh>
    <rPh sb="298" eb="299">
      <t>ヒト</t>
    </rPh>
    <rPh sb="380" eb="382">
      <t>ライネン</t>
    </rPh>
    <rPh sb="387" eb="390">
      <t>サイイジョウ</t>
    </rPh>
    <rPh sb="391" eb="395">
      <t>コウヒテキオウ</t>
    </rPh>
    <rPh sb="396" eb="397">
      <t>キ</t>
    </rPh>
    <rPh sb="403" eb="406">
      <t>セッキョクテキ</t>
    </rPh>
    <rPh sb="411" eb="413">
      <t>セッシュ</t>
    </rPh>
    <rPh sb="414" eb="415">
      <t>オコナアンゼンアンカモト</t>
    </rPh>
    <phoneticPr fontId="86"/>
  </si>
  <si>
    <t>-</t>
    <phoneticPr fontId="86"/>
  </si>
  <si>
    <t>2023年第45週（11月6日〜11月12日）</t>
    <phoneticPr fontId="86"/>
  </si>
  <si>
    <t>結核例　223例</t>
    <rPh sb="7" eb="8">
      <t>レイ</t>
    </rPh>
    <phoneticPr fontId="5"/>
  </si>
  <si>
    <t xml:space="preserve">年齢群：‌1歳（1例）、2歳（1例）、3歳（2例）、4歳（1例）、6歳（1例）、10代（7例）、
20代（8例）、30代（4例）、40代（9例）、50代（7例）、60代（4例）、70代（4例）、
80代（3例）
</t>
    <phoneticPr fontId="86"/>
  </si>
  <si>
    <t>血清群・毒素型：‌O157 VT1・VT2（16例）、O157 VT2（10例）、O111 VT1・VT2（2例）、O103 VT1（1例）、O157 VT1（1例）+、O26 VT1・VT2（1例）その他・不明（21例）
累積報告数：3,405例（有症者2,291例、うちHUS 63例．死亡3例）</t>
    <phoneticPr fontId="86"/>
  </si>
  <si>
    <t xml:space="preserve">腸管出血性大腸菌感染症52例（有症者40例、うちHUS なし）
染地域：‌国内43例、国内（都道府県不明）/ベトナム1例、韓国1例、ミャンマー1例、国内・国外不明6例
国内の感染地域：‌静岡県5例、神奈川県4例、東京都3例、北海道2例、秋田県2例、山形県2例、岐阜県2例、愛知県2例、岡山県2例、福岡県2例、鹿児島県2例、岩手県1例、茨城県1例、埼玉県1例、
滋賀県1例、大阪府1例、兵庫県1例、香川県1例、大分県1例、宮崎県1例、沖縄県1例、岩手県/宮城県1例、国内（都道府県不明）4例
</t>
    <phoneticPr fontId="86"/>
  </si>
  <si>
    <t>E型肝炎4例 感染地域（感染源）：‌北海道1例（牡蠣）、広島県1例（不明）、
国内（都道府県不明）2例（レバー1例、不明1例）
A型肝炎2例 感染地域：滋賀県1例、愛媛県1例</t>
    <phoneticPr fontId="86"/>
  </si>
  <si>
    <t xml:space="preserve">レジオネラ症40例（肺炎型36例、ポンティアック型2例、無症状病原体保有者2例）
感染地域：千葉県3例、神奈川県3例、新潟県3例、茨城県2例、石川県2例、愛知県2例、広島県2例、鹿児島県2例、
岩手県1例、秋田県1例、福島県1例、兵庫県1例、岡山県1例、徳島県1例、熊本県1例、大分県1例、神奈川県/富山県1例、    国内（都道府県不明）4例、ベトナム1例、国内・国外不明7例
年齢群：30代（2例）、40代（3例）、50代（7例）、60代（5例）、70代（14例）、80代（6例）、90代以上（3例）累積報告数：1,989例 </t>
    <phoneticPr fontId="86"/>
  </si>
  <si>
    <t>2023年第45</t>
    <phoneticPr fontId="86"/>
  </si>
  <si>
    <t>※2023年 第45週（11/13～11/20） 現在</t>
    <phoneticPr fontId="5"/>
  </si>
  <si>
    <t>.</t>
    <phoneticPr fontId="86"/>
  </si>
  <si>
    <t>掲載なし</t>
    <rPh sb="0" eb="2">
      <t>ケイサイ</t>
    </rPh>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</si>
</sst>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s>
  <fonts count="184">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2"/>
      <color rgb="FFFF0000"/>
      <name val="ＭＳ Ｐゴシック"/>
      <family val="3"/>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b/>
      <sz val="12"/>
      <color rgb="FFFF0000"/>
      <name val="メイリオ"/>
      <family val="3"/>
      <charset val="128"/>
    </font>
    <font>
      <sz val="11"/>
      <color rgb="FFFF0000"/>
      <name val="ＭＳ Ｐゴシック"/>
      <family val="3"/>
      <charset val="128"/>
    </font>
    <font>
      <b/>
      <sz val="14"/>
      <color theme="4"/>
      <name val="ＭＳ Ｐゴシック"/>
      <family val="3"/>
      <charset val="128"/>
    </font>
    <font>
      <sz val="11"/>
      <color theme="1"/>
      <name val="Meiryo"/>
      <family val="3"/>
      <charset val="128"/>
    </font>
    <font>
      <sz val="6"/>
      <name val="ＭＳ Ｐゴシック"/>
      <family val="3"/>
      <charset val="128"/>
      <scheme val="minor"/>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b/>
      <sz val="10"/>
      <color theme="0"/>
      <name val="ＭＳ Ｐゴシック"/>
      <family val="3"/>
      <charset val="128"/>
    </font>
    <font>
      <b/>
      <u/>
      <sz val="12"/>
      <color theme="0"/>
      <name val="ＭＳ Ｐゴシック"/>
      <family val="3"/>
      <charset val="128"/>
    </font>
    <font>
      <b/>
      <sz val="12"/>
      <name val="ＭＳ Ｐゴシック"/>
      <family val="3"/>
      <charset val="128"/>
      <scheme val="minor"/>
    </font>
    <font>
      <b/>
      <sz val="11"/>
      <color theme="1"/>
      <name val="ＭＳ Ｐゴシック"/>
      <family val="3"/>
      <charset val="128"/>
    </font>
    <font>
      <sz val="11"/>
      <color rgb="FF000000"/>
      <name val="ＭＳ Ｐゴシック"/>
      <family val="3"/>
      <charset val="128"/>
    </font>
    <font>
      <sz val="11"/>
      <color theme="1"/>
      <name val="ＭＳ Ｐゴシック"/>
      <family val="3"/>
      <charset val="128"/>
      <scheme val="major"/>
    </font>
    <font>
      <sz val="11"/>
      <name val="ＭＳ Ｐゴシック"/>
      <family val="3"/>
      <charset val="128"/>
      <scheme val="major"/>
    </font>
    <font>
      <b/>
      <sz val="11"/>
      <name val="游ゴシック"/>
      <family val="3"/>
      <charset val="128"/>
    </font>
    <font>
      <b/>
      <sz val="11"/>
      <color theme="1"/>
      <name val="游ゴシック"/>
      <family val="3"/>
      <charset val="128"/>
    </font>
    <font>
      <b/>
      <sz val="9"/>
      <color rgb="FFFF0000"/>
      <name val="ＭＳ Ｐゴシック"/>
      <family val="3"/>
      <charset val="128"/>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sz val="14"/>
      <name val="ＭＳ Ｐゴシック"/>
      <family val="3"/>
      <charset val="128"/>
      <scheme val="minor"/>
    </font>
    <font>
      <b/>
      <sz val="9"/>
      <name val="ＭＳ Ｐゴシック"/>
      <family val="3"/>
      <charset val="128"/>
    </font>
    <font>
      <b/>
      <sz val="11"/>
      <name val="ＭＳ Ｐゴシック"/>
      <family val="3"/>
      <charset val="128"/>
      <scheme val="minor"/>
    </font>
    <font>
      <b/>
      <sz val="16"/>
      <color indexed="18"/>
      <name val="游ゴシック"/>
      <family val="3"/>
      <charset val="128"/>
    </font>
    <font>
      <b/>
      <sz val="20"/>
      <color rgb="FF000000"/>
      <name val="ＭＳ Ｐゴシック"/>
      <family val="3"/>
      <charset val="128"/>
    </font>
    <font>
      <b/>
      <sz val="14"/>
      <name val="ＭＳ Ｐゴシック"/>
      <family val="3"/>
      <charset val="128"/>
      <scheme val="minor"/>
    </font>
    <font>
      <b/>
      <u/>
      <sz val="14"/>
      <name val="ＭＳ Ｐゴシック"/>
      <family val="3"/>
      <charset val="128"/>
    </font>
    <font>
      <b/>
      <sz val="10"/>
      <color indexed="10"/>
      <name val="ＭＳ Ｐゴシック"/>
      <family val="3"/>
      <charset val="128"/>
    </font>
    <font>
      <b/>
      <sz val="20"/>
      <color rgb="FF333333"/>
      <name val="ＭＳ Ｐゴシック"/>
      <family val="3"/>
      <charset val="128"/>
      <scheme val="minor"/>
    </font>
    <font>
      <b/>
      <sz val="8"/>
      <color rgb="FFFF0000"/>
      <name val="メイリオ"/>
      <family val="3"/>
      <charset val="128"/>
    </font>
    <font>
      <b/>
      <sz val="8"/>
      <color rgb="FFFF0000"/>
      <name val="ＭＳ Ｐゴシック"/>
      <family val="3"/>
      <charset val="128"/>
    </font>
    <font>
      <sz val="11"/>
      <color theme="3"/>
      <name val="ＭＳ Ｐゴシック"/>
      <family val="3"/>
      <charset val="128"/>
      <scheme val="minor"/>
    </font>
    <font>
      <sz val="14"/>
      <color rgb="FF333333"/>
      <name val="メイリオ"/>
      <family val="3"/>
      <charset val="128"/>
    </font>
    <font>
      <sz val="10"/>
      <color rgb="FFFFC000"/>
      <name val="ＭＳ Ｐゴシック"/>
      <family val="3"/>
      <charset val="128"/>
    </font>
    <font>
      <sz val="10"/>
      <color theme="5" tint="0.39997558519241921"/>
      <name val="ＭＳ Ｐゴシック"/>
      <family val="3"/>
      <charset val="128"/>
    </font>
    <font>
      <sz val="10"/>
      <color theme="0" tint="-0.14999847407452621"/>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0"/>
      <name val="ＭＳ Ｐゴシック"/>
      <family val="3"/>
      <charset val="128"/>
    </font>
    <font>
      <b/>
      <sz val="18"/>
      <color theme="1"/>
      <name val="ＭＳ Ｐゴシック"/>
      <family val="3"/>
      <charset val="128"/>
      <scheme val="minor"/>
    </font>
    <font>
      <sz val="10"/>
      <color rgb="FF6EF729"/>
      <name val="ＭＳ Ｐゴシック"/>
      <family val="3"/>
      <charset val="128"/>
    </font>
    <font>
      <sz val="9"/>
      <name val="Meiryo UI"/>
      <family val="3"/>
      <charset val="128"/>
    </font>
    <font>
      <sz val="9"/>
      <color theme="1"/>
      <name val="Meiryo"/>
      <family val="3"/>
      <charset val="128"/>
    </font>
    <font>
      <b/>
      <sz val="14"/>
      <name val="游ゴシック"/>
      <family val="3"/>
      <charset val="128"/>
    </font>
    <font>
      <b/>
      <sz val="14"/>
      <color theme="1"/>
      <name val="游ゴシック"/>
      <family val="3"/>
      <charset val="128"/>
    </font>
    <font>
      <b/>
      <sz val="14"/>
      <color rgb="FF000000"/>
      <name val="游ゴシック"/>
      <family val="3"/>
      <charset val="128"/>
    </font>
    <font>
      <b/>
      <sz val="16"/>
      <color rgb="FF333333"/>
      <name val="游ゴシック"/>
      <family val="3"/>
      <charset val="128"/>
    </font>
    <font>
      <sz val="14"/>
      <color rgb="FF000000"/>
      <name val="Meiryo"/>
      <family val="3"/>
      <charset val="128"/>
    </font>
    <font>
      <sz val="14"/>
      <color theme="1"/>
      <name val="ＭＳ Ｐゴシック"/>
      <family val="3"/>
      <charset val="128"/>
      <scheme val="minor"/>
    </font>
    <font>
      <b/>
      <sz val="19.5"/>
      <name val="ＭＳ Ｐゴシック"/>
      <family val="3"/>
      <charset val="128"/>
    </font>
    <font>
      <sz val="14"/>
      <color theme="3"/>
      <name val="ＭＳ Ｐゴシック"/>
      <family val="3"/>
      <charset val="128"/>
      <scheme val="minor"/>
    </font>
    <font>
      <b/>
      <sz val="20"/>
      <color theme="3"/>
      <name val="ＭＳ Ｐゴシック"/>
      <family val="3"/>
      <charset val="128"/>
      <scheme val="minor"/>
    </font>
    <font>
      <sz val="20"/>
      <color theme="3"/>
      <name val="ＭＳ Ｐゴシック"/>
      <family val="3"/>
      <charset val="128"/>
      <scheme val="minor"/>
    </font>
    <font>
      <b/>
      <sz val="20"/>
      <color rgb="FFFF0000"/>
      <name val="ＭＳ Ｐゴシック"/>
      <family val="3"/>
      <charset val="128"/>
      <scheme val="minor"/>
    </font>
    <font>
      <sz val="20"/>
      <color rgb="FFFF0000"/>
      <name val="ＭＳ Ｐゴシック"/>
      <family val="3"/>
      <charset val="128"/>
      <scheme val="minor"/>
    </font>
    <font>
      <b/>
      <sz val="14"/>
      <color rgb="FFFF0000"/>
      <name val="ＭＳ Ｐゴシック"/>
      <family val="3"/>
      <charset val="128"/>
      <scheme val="minor"/>
    </font>
    <font>
      <b/>
      <sz val="19"/>
      <name val="ＭＳ Ｐゴシック"/>
      <family val="3"/>
      <charset val="128"/>
    </font>
    <font>
      <b/>
      <sz val="18"/>
      <color rgb="FF333333"/>
      <name val="メイリオ"/>
      <family val="3"/>
      <charset val="128"/>
    </font>
    <font>
      <b/>
      <sz val="14"/>
      <color rgb="FF454545"/>
      <name val="游ゴシック"/>
      <family val="3"/>
      <charset val="128"/>
    </font>
    <font>
      <b/>
      <sz val="14"/>
      <color indexed="18"/>
      <name val="游ゴシック"/>
      <family val="3"/>
      <charset val="128"/>
    </font>
    <font>
      <b/>
      <sz val="9"/>
      <color indexed="81"/>
      <name val="ＭＳ Ｐゴシック"/>
      <family val="3"/>
      <charset val="128"/>
    </font>
    <font>
      <sz val="9"/>
      <color indexed="81"/>
      <name val="ＭＳ Ｐゴシック"/>
      <family val="3"/>
      <charset val="128"/>
    </font>
    <font>
      <b/>
      <sz val="14"/>
      <color rgb="FFFF0000"/>
      <name val="ＭＳ Ｐゴシック"/>
      <family val="3"/>
      <charset val="128"/>
    </font>
    <font>
      <b/>
      <sz val="12"/>
      <color indexed="18"/>
      <name val="游ゴシック"/>
      <family val="3"/>
      <charset val="128"/>
    </font>
    <font>
      <b/>
      <sz val="19"/>
      <color theme="1"/>
      <name val="ＭＳ Ｐゴシック"/>
      <family val="3"/>
      <charset val="128"/>
    </font>
    <font>
      <b/>
      <sz val="20"/>
      <color rgb="FF333333"/>
      <name val="メイリオ"/>
      <family val="3"/>
      <charset val="128"/>
    </font>
    <font>
      <b/>
      <sz val="13"/>
      <name val="游ゴシック"/>
      <family val="3"/>
      <charset val="128"/>
    </font>
    <font>
      <sz val="12"/>
      <name val="ＭＳ Ｐゴシック"/>
      <family val="3"/>
      <charset val="128"/>
      <scheme val="minor"/>
    </font>
    <font>
      <b/>
      <sz val="14"/>
      <color rgb="FF0070C0"/>
      <name val="ＭＳ Ｐゴシック"/>
      <family val="3"/>
      <charset val="128"/>
    </font>
    <font>
      <b/>
      <sz val="14"/>
      <color indexed="8"/>
      <name val="游ゴシック"/>
      <family val="3"/>
      <charset val="128"/>
    </font>
    <font>
      <b/>
      <sz val="18"/>
      <name val="游ゴシック"/>
      <family val="3"/>
      <charset val="128"/>
    </font>
    <font>
      <sz val="14"/>
      <color theme="0"/>
      <name val="AR P新藝体E"/>
      <family val="3"/>
      <charset val="128"/>
    </font>
    <font>
      <b/>
      <sz val="13"/>
      <name val="Microsoft JhengHei"/>
      <family val="3"/>
    </font>
    <font>
      <b/>
      <sz val="13"/>
      <name val="Microsoft JhengHei"/>
      <family val="3"/>
      <charset val="128"/>
    </font>
    <font>
      <sz val="20"/>
      <color indexed="9"/>
      <name val="ＭＳ Ｐゴシック"/>
      <family val="3"/>
      <charset val="128"/>
    </font>
    <font>
      <b/>
      <sz val="14"/>
      <color indexed="53"/>
      <name val="ＭＳ Ｐゴシック"/>
      <family val="3"/>
      <charset val="128"/>
    </font>
    <font>
      <b/>
      <sz val="16"/>
      <color indexed="9"/>
      <name val="ＭＳ Ｐゴシック"/>
      <family val="3"/>
      <charset val="128"/>
    </font>
    <font>
      <b/>
      <sz val="16"/>
      <color indexed="13"/>
      <name val="ＭＳ Ｐゴシック"/>
      <family val="3"/>
      <charset val="128"/>
    </font>
    <font>
      <sz val="10"/>
      <name val="Arial"/>
      <family val="2"/>
    </font>
    <font>
      <b/>
      <sz val="14"/>
      <color indexed="51"/>
      <name val="ＭＳ Ｐゴシック"/>
      <family val="3"/>
      <charset val="128"/>
    </font>
    <font>
      <b/>
      <sz val="10"/>
      <color indexed="62"/>
      <name val="ＭＳ Ｐゴシック"/>
      <family val="3"/>
      <charset val="128"/>
    </font>
    <font>
      <sz val="10"/>
      <color indexed="62"/>
      <name val="ＭＳ Ｐゴシック"/>
      <family val="3"/>
      <charset val="128"/>
    </font>
    <font>
      <b/>
      <sz val="14"/>
      <name val="HGｺﾞｼｯｸE"/>
      <family val="3"/>
      <charset val="128"/>
    </font>
    <font>
      <b/>
      <sz val="14"/>
      <color rgb="FFFF0000"/>
      <name val="HGｺﾞｼｯｸE"/>
      <family val="3"/>
      <charset val="128"/>
    </font>
    <font>
      <b/>
      <u/>
      <sz val="14"/>
      <color rgb="FFFF0000"/>
      <name val="HGｺﾞｼｯｸE"/>
      <family val="3"/>
      <charset val="128"/>
    </font>
    <font>
      <b/>
      <sz val="8"/>
      <color indexed="10"/>
      <name val="ＭＳ Ｐゴシック"/>
      <family val="3"/>
      <charset val="128"/>
    </font>
    <font>
      <b/>
      <sz val="10"/>
      <color indexed="9"/>
      <name val="ＭＳ Ｐゴシック"/>
      <family val="3"/>
      <charset val="128"/>
    </font>
    <font>
      <b/>
      <sz val="12"/>
      <color theme="9" tint="0.79998168889431442"/>
      <name val="ＭＳ Ｐゴシック"/>
      <family val="3"/>
      <charset val="128"/>
    </font>
    <font>
      <sz val="11"/>
      <color theme="9" tint="0.79998168889431442"/>
      <name val="ＭＳ Ｐゴシック"/>
      <family val="3"/>
      <charset val="128"/>
      <scheme val="minor"/>
    </font>
    <font>
      <b/>
      <u/>
      <sz val="12"/>
      <color rgb="FFFFFFFF"/>
      <name val="ＭＳ Ｐゴシック"/>
      <family val="3"/>
      <charset val="128"/>
    </font>
  </fonts>
  <fills count="45">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6" tint="0.59999389629810485"/>
        <bgColor indexed="64"/>
      </patternFill>
    </fill>
    <fill>
      <patternFill patternType="solid">
        <fgColor theme="8" tint="0.39997558519241921"/>
        <bgColor indexed="64"/>
      </patternFill>
    </fill>
    <fill>
      <patternFill patternType="solid">
        <fgColor theme="9"/>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theme="2"/>
        <bgColor indexed="64"/>
      </patternFill>
    </fill>
    <fill>
      <patternFill patternType="solid">
        <fgColor rgb="FFFAFEC2"/>
        <bgColor indexed="64"/>
      </patternFill>
    </fill>
    <fill>
      <patternFill patternType="solid">
        <fgColor theme="7" tint="0.79998168889431442"/>
        <bgColor indexed="64"/>
      </patternFill>
    </fill>
    <fill>
      <patternFill patternType="solid">
        <fgColor rgb="FFD4FDC3"/>
        <bgColor indexed="64"/>
      </patternFill>
    </fill>
    <fill>
      <patternFill patternType="solid">
        <fgColor theme="2" tint="-9.9978637043366805E-2"/>
        <bgColor indexed="64"/>
      </patternFill>
    </fill>
    <fill>
      <patternFill patternType="solid">
        <fgColor rgb="FFFFCC99"/>
        <bgColor indexed="64"/>
      </patternFill>
    </fill>
    <fill>
      <patternFill patternType="solid">
        <fgColor rgb="FF0070C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rgb="FF6DDDF7"/>
        <bgColor indexed="64"/>
      </patternFill>
    </fill>
    <fill>
      <patternFill patternType="solid">
        <fgColor indexed="12"/>
        <bgColor indexed="64"/>
      </patternFill>
    </fill>
    <fill>
      <patternFill patternType="solid">
        <fgColor theme="9" tint="-0.249977111117893"/>
        <bgColor indexed="64"/>
      </patternFill>
    </fill>
    <fill>
      <patternFill patternType="solid">
        <fgColor theme="3" tint="-0.249977111117893"/>
        <bgColor indexed="64"/>
      </patternFill>
    </fill>
  </fills>
  <borders count="260">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medium">
        <color indexed="23"/>
      </left>
      <right/>
      <top/>
      <bottom style="medium">
        <color indexed="55"/>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auto="1"/>
      </left>
      <right/>
      <top/>
      <bottom style="thin">
        <color indexed="12"/>
      </bottom>
      <diagonal/>
    </border>
    <border>
      <left style="medium">
        <color indexed="12"/>
      </left>
      <right/>
      <top style="thin">
        <color indexed="12"/>
      </top>
      <bottom style="thin">
        <color indexed="12"/>
      </bottom>
      <diagonal/>
    </border>
    <border>
      <left style="medium">
        <color indexed="23"/>
      </left>
      <right style="medium">
        <color indexed="12"/>
      </right>
      <top/>
      <bottom style="medium">
        <color indexed="23"/>
      </bottom>
      <diagonal/>
    </border>
    <border>
      <left/>
      <right style="medium">
        <color indexed="23"/>
      </right>
      <top/>
      <bottom/>
      <diagonal/>
    </border>
    <border>
      <left style="medium">
        <color theme="1" tint="4.9989318521683403E-2"/>
      </left>
      <right/>
      <top style="medium">
        <color indexed="23"/>
      </top>
      <bottom style="medium">
        <color indexed="23"/>
      </bottom>
      <diagonal/>
    </border>
    <border>
      <left style="medium">
        <color auto="1"/>
      </left>
      <right style="medium">
        <color auto="1"/>
      </right>
      <top style="medium">
        <color auto="1"/>
      </top>
      <bottom style="medium">
        <color auto="1"/>
      </bottom>
      <diagonal/>
    </border>
    <border>
      <left style="medium">
        <color theme="0" tint="-0.499984740745262"/>
      </left>
      <right style="medium">
        <color theme="0" tint="-0.499984740745262"/>
      </right>
      <top/>
      <bottom style="medium">
        <color theme="0" tint="-0.499984740745262"/>
      </bottom>
      <diagonal/>
    </border>
    <border>
      <left style="thick">
        <color indexed="23"/>
      </left>
      <right style="thin">
        <color indexed="23"/>
      </right>
      <top style="thin">
        <color indexed="23"/>
      </top>
      <bottom style="thin">
        <color indexed="23"/>
      </bottom>
      <diagonal/>
    </border>
    <border>
      <left/>
      <right style="medium">
        <color indexed="12"/>
      </right>
      <top style="thin">
        <color indexed="12"/>
      </top>
      <bottom style="medium">
        <color indexed="12"/>
      </bottom>
      <diagonal/>
    </border>
    <border>
      <left/>
      <right/>
      <top style="medium">
        <color indexed="12"/>
      </top>
      <bottom style="medium">
        <color indexed="16"/>
      </bottom>
      <diagonal/>
    </border>
    <border>
      <left/>
      <right style="medium">
        <color indexed="12"/>
      </right>
      <top style="thin">
        <color indexed="12"/>
      </top>
      <bottom/>
      <diagonal/>
    </border>
    <border>
      <left style="thick">
        <color indexed="12"/>
      </left>
      <right style="medium">
        <color indexed="12"/>
      </right>
      <top style="thick">
        <color indexed="12"/>
      </top>
      <bottom style="thick">
        <color indexed="12"/>
      </bottom>
      <diagonal/>
    </border>
    <border>
      <left style="medium">
        <color indexed="64"/>
      </left>
      <right style="medium">
        <color indexed="64"/>
      </right>
      <top/>
      <bottom/>
      <diagonal/>
    </border>
    <border>
      <left style="thin">
        <color auto="1"/>
      </left>
      <right/>
      <top style="thin">
        <color indexed="64"/>
      </top>
      <bottom style="medium">
        <color indexed="64"/>
      </bottom>
      <diagonal/>
    </border>
    <border>
      <left style="thin">
        <color auto="1"/>
      </left>
      <right/>
      <top/>
      <bottom style="thin">
        <color auto="1"/>
      </bottom>
      <diagonal/>
    </border>
    <border>
      <left style="medium">
        <color rgb="FF888888"/>
      </left>
      <right style="thick">
        <color indexed="23"/>
      </right>
      <top style="medium">
        <color rgb="FF888888"/>
      </top>
      <bottom style="medium">
        <color indexed="23"/>
      </bottom>
      <diagonal/>
    </border>
    <border>
      <left style="medium">
        <color auto="1"/>
      </left>
      <right/>
      <top style="medium">
        <color auto="1"/>
      </top>
      <bottom style="medium">
        <color auto="1"/>
      </bottom>
      <diagonal/>
    </border>
    <border>
      <left style="medium">
        <color indexed="23"/>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ck">
        <color indexed="12"/>
      </left>
      <right style="medium">
        <color indexed="12"/>
      </right>
      <top style="thin">
        <color indexed="12"/>
      </top>
      <bottom style="thick">
        <color indexed="12"/>
      </bottom>
      <diagonal/>
    </border>
    <border>
      <left style="medium">
        <color indexed="12"/>
      </left>
      <right style="thick">
        <color indexed="12"/>
      </right>
      <top/>
      <bottom style="medium">
        <color indexed="12"/>
      </bottom>
      <diagonal/>
    </border>
    <border>
      <left/>
      <right style="medium">
        <color indexed="12"/>
      </right>
      <top style="thin">
        <color indexed="12"/>
      </top>
      <bottom style="thick">
        <color indexed="12"/>
      </bottom>
      <diagonal/>
    </border>
    <border>
      <left style="medium">
        <color theme="3"/>
      </left>
      <right style="medium">
        <color theme="3"/>
      </right>
      <top style="medium">
        <color theme="3"/>
      </top>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style="medium">
        <color indexed="12"/>
      </left>
      <right/>
      <top style="thin">
        <color indexed="12"/>
      </top>
      <bottom/>
      <diagonal/>
    </border>
    <border>
      <left style="medium">
        <color theme="3"/>
      </left>
      <right style="medium">
        <color theme="3"/>
      </right>
      <top style="medium">
        <color theme="3"/>
      </top>
      <bottom style="thin">
        <color theme="3"/>
      </bottom>
      <diagonal/>
    </border>
    <border>
      <left style="medium">
        <color theme="3"/>
      </left>
      <right style="medium">
        <color theme="3"/>
      </right>
      <top style="thin">
        <color theme="3"/>
      </top>
      <bottom style="medium">
        <color theme="3"/>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theme="3"/>
      </left>
      <right style="medium">
        <color theme="3"/>
      </right>
      <top style="thin">
        <color theme="3"/>
      </top>
      <bottom/>
      <diagonal/>
    </border>
    <border>
      <left style="medium">
        <color rgb="FF888888"/>
      </left>
      <right style="medium">
        <color rgb="FF888888"/>
      </right>
      <top/>
      <bottom style="medium">
        <color rgb="FF888888"/>
      </bottom>
      <diagonal/>
    </border>
    <border>
      <left/>
      <right/>
      <top style="medium">
        <color rgb="FF888888"/>
      </top>
      <bottom style="medium">
        <color rgb="FF888888"/>
      </bottom>
      <diagonal/>
    </border>
    <border>
      <left style="medium">
        <color rgb="FF888888"/>
      </left>
      <right style="medium">
        <color theme="0" tint="-0.24994659260841701"/>
      </right>
      <top style="medium">
        <color rgb="FF888888"/>
      </top>
      <bottom style="medium">
        <color rgb="FF888888"/>
      </bottom>
      <diagonal/>
    </border>
    <border>
      <left style="medium">
        <color theme="0" tint="-0.24994659260841701"/>
      </left>
      <right/>
      <top style="medium">
        <color rgb="FF888888"/>
      </top>
      <bottom style="medium">
        <color rgb="FF888888"/>
      </bottom>
      <diagonal/>
    </border>
    <border>
      <left/>
      <right style="medium">
        <color theme="0" tint="-0.24994659260841701"/>
      </right>
      <top style="medium">
        <color rgb="FF888888"/>
      </top>
      <bottom style="medium">
        <color rgb="FF888888"/>
      </bottom>
      <diagonal/>
    </border>
    <border>
      <left/>
      <right style="thin">
        <color auto="1"/>
      </right>
      <top style="thin">
        <color auto="1"/>
      </top>
      <bottom style="thin">
        <color auto="1"/>
      </bottom>
      <diagonal/>
    </border>
    <border>
      <left style="thin">
        <color indexed="64"/>
      </left>
      <right style="hair">
        <color indexed="64"/>
      </right>
      <top style="thin">
        <color auto="1"/>
      </top>
      <bottom style="dashed">
        <color indexed="64"/>
      </bottom>
      <diagonal/>
    </border>
    <border>
      <left style="hair">
        <color indexed="64"/>
      </left>
      <right style="hair">
        <color indexed="64"/>
      </right>
      <top style="thin">
        <color auto="1"/>
      </top>
      <bottom style="dashed">
        <color indexed="64"/>
      </bottom>
      <diagonal/>
    </border>
    <border>
      <left style="hair">
        <color indexed="64"/>
      </left>
      <right style="thin">
        <color auto="1"/>
      </right>
      <top style="thin">
        <color auto="1"/>
      </top>
      <bottom style="dashed">
        <color indexed="64"/>
      </bottom>
      <diagonal/>
    </border>
    <border>
      <left style="thin">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thin">
        <color auto="1"/>
      </right>
      <top style="dashed">
        <color indexed="64"/>
      </top>
      <bottom style="dashed">
        <color indexed="64"/>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rgb="FF888888"/>
      </right>
      <top style="medium">
        <color indexed="23"/>
      </top>
      <bottom style="medium">
        <color auto="1"/>
      </bottom>
      <diagonal/>
    </border>
    <border>
      <left/>
      <right style="medium">
        <color rgb="FF888888"/>
      </right>
      <top style="medium">
        <color indexed="23"/>
      </top>
      <bottom style="medium">
        <color auto="1"/>
      </bottom>
      <diagonal/>
    </border>
    <border>
      <left/>
      <right style="medium">
        <color auto="1"/>
      </right>
      <top style="medium">
        <color indexed="23"/>
      </top>
      <bottom style="medium">
        <color auto="1"/>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style="medium">
        <color indexed="12"/>
      </right>
      <top style="thin">
        <color indexed="12"/>
      </top>
      <bottom/>
      <diagonal/>
    </border>
    <border>
      <left style="thin">
        <color indexed="64"/>
      </left>
      <right style="dashed">
        <color indexed="64"/>
      </right>
      <top style="dashed">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right style="medium">
        <color rgb="FF888888"/>
      </right>
      <top/>
      <bottom style="thick">
        <color rgb="FFD0D0D0"/>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12" fillId="0" borderId="0"/>
    <xf numFmtId="0" fontId="113" fillId="0" borderId="0" applyNumberFormat="0" applyFill="0" applyBorder="0" applyAlignment="0" applyProtection="0"/>
    <xf numFmtId="0" fontId="112" fillId="0" borderId="0"/>
  </cellStyleXfs>
  <cellXfs count="773">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6" fillId="5"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5"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5" borderId="12" xfId="2" applyFont="1" applyFill="1" applyBorder="1" applyAlignment="1">
      <alignment horizontal="center" vertical="center"/>
    </xf>
    <xf numFmtId="0" fontId="23" fillId="5" borderId="7" xfId="2" applyFont="1" applyFill="1" applyBorder="1" applyAlignment="1">
      <alignment horizontal="center" vertical="center"/>
    </xf>
    <xf numFmtId="0" fontId="23" fillId="0" borderId="12" xfId="2" applyFont="1" applyBorder="1" applyAlignment="1">
      <alignment horizontal="center" vertical="center"/>
    </xf>
    <xf numFmtId="0" fontId="6" fillId="2" borderId="8" xfId="2" applyFill="1" applyBorder="1" applyAlignment="1">
      <alignment horizontal="center" vertical="center" wrapText="1"/>
    </xf>
    <xf numFmtId="0" fontId="23" fillId="5" borderId="14" xfId="2" applyFont="1" applyFill="1" applyBorder="1" applyAlignment="1">
      <alignment horizontal="center" vertical="center"/>
    </xf>
    <xf numFmtId="177" fontId="17" fillId="5" borderId="15" xfId="2" applyNumberFormat="1" applyFont="1" applyFill="1" applyBorder="1" applyAlignment="1">
      <alignment horizontal="center" vertical="center" wrapText="1"/>
    </xf>
    <xf numFmtId="0" fontId="23" fillId="5" borderId="9" xfId="2" applyFont="1" applyFill="1" applyBorder="1" applyAlignment="1">
      <alignment horizontal="center" vertical="center"/>
    </xf>
    <xf numFmtId="0" fontId="6" fillId="5" borderId="14" xfId="2" applyFill="1" applyBorder="1">
      <alignment vertical="center"/>
    </xf>
    <xf numFmtId="0" fontId="6" fillId="5" borderId="15" xfId="2" applyFill="1" applyBorder="1">
      <alignment vertical="center"/>
    </xf>
    <xf numFmtId="0" fontId="6" fillId="5" borderId="9" xfId="2" applyFill="1" applyBorder="1">
      <alignment vertical="center"/>
    </xf>
    <xf numFmtId="0" fontId="6" fillId="5" borderId="16" xfId="2" applyFill="1" applyBorder="1">
      <alignment vertical="center"/>
    </xf>
    <xf numFmtId="0" fontId="6" fillId="5" borderId="4" xfId="2" applyFill="1" applyBorder="1">
      <alignment vertical="center"/>
    </xf>
    <xf numFmtId="0" fontId="6" fillId="0" borderId="16" xfId="2" applyBorder="1">
      <alignment vertical="center"/>
    </xf>
    <xf numFmtId="0" fontId="6" fillId="5" borderId="18" xfId="2" applyFill="1" applyBorder="1">
      <alignment vertical="center"/>
    </xf>
    <xf numFmtId="0" fontId="6" fillId="5" borderId="19" xfId="2" applyFill="1" applyBorder="1">
      <alignment vertical="center"/>
    </xf>
    <xf numFmtId="0" fontId="6" fillId="5" borderId="20" xfId="2" applyFill="1" applyBorder="1">
      <alignment vertical="center"/>
    </xf>
    <xf numFmtId="0" fontId="6" fillId="0" borderId="21" xfId="2"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18" fillId="3" borderId="25" xfId="2" applyFont="1" applyFill="1" applyBorder="1" applyAlignment="1">
      <alignment horizontal="center" vertical="center" wrapText="1"/>
    </xf>
    <xf numFmtId="0" fontId="25" fillId="0" borderId="0" xfId="2" applyFont="1">
      <alignment vertical="center"/>
    </xf>
    <xf numFmtId="0" fontId="9" fillId="5" borderId="0" xfId="2" applyFont="1" applyFill="1" applyAlignment="1">
      <alignment horizontal="center" vertical="center" wrapText="1"/>
    </xf>
    <xf numFmtId="14" fontId="9" fillId="5" borderId="0" xfId="2" applyNumberFormat="1" applyFont="1" applyFill="1" applyAlignment="1">
      <alignment horizontal="center" vertical="center"/>
    </xf>
    <xf numFmtId="14" fontId="26" fillId="5"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5" borderId="0" xfId="1" applyFill="1" applyAlignment="1" applyProtection="1">
      <alignment vertical="center" wrapText="1"/>
    </xf>
    <xf numFmtId="0" fontId="10" fillId="2" borderId="32" xfId="2" applyFont="1" applyFill="1" applyBorder="1" applyAlignment="1">
      <alignment horizontal="center" vertical="center"/>
    </xf>
    <xf numFmtId="14" fontId="10" fillId="2" borderId="33" xfId="2" applyNumberFormat="1" applyFont="1" applyFill="1" applyBorder="1" applyAlignment="1">
      <alignment horizontal="center" vertical="center"/>
    </xf>
    <xf numFmtId="0" fontId="6" fillId="5" borderId="0" xfId="2" applyFill="1" applyAlignment="1">
      <alignment vertical="center" wrapText="1"/>
    </xf>
    <xf numFmtId="14" fontId="27" fillId="3" borderId="1" xfId="1" applyNumberFormat="1" applyFont="1" applyFill="1" applyBorder="1" applyAlignment="1" applyProtection="1">
      <alignment horizontal="center" vertical="center" wrapText="1" shrinkToFit="1"/>
    </xf>
    <xf numFmtId="0" fontId="34" fillId="9" borderId="43" xfId="17" applyFont="1" applyFill="1" applyBorder="1" applyAlignment="1">
      <alignment horizontal="left" vertical="center"/>
    </xf>
    <xf numFmtId="0" fontId="34" fillId="9" borderId="44" xfId="17" applyFont="1" applyFill="1" applyBorder="1" applyAlignment="1">
      <alignment horizontal="center" vertical="center"/>
    </xf>
    <xf numFmtId="0" fontId="34" fillId="9" borderId="44" xfId="2" applyFont="1" applyFill="1" applyBorder="1" applyAlignment="1">
      <alignment horizontal="center" vertical="center"/>
    </xf>
    <xf numFmtId="0" fontId="35" fillId="9" borderId="44" xfId="2" applyFont="1" applyFill="1" applyBorder="1" applyAlignment="1">
      <alignment horizontal="center" vertical="center"/>
    </xf>
    <xf numFmtId="0" fontId="35" fillId="9" borderId="45" xfId="2" applyFont="1" applyFill="1" applyBorder="1" applyAlignment="1">
      <alignment horizontal="center" vertical="center"/>
    </xf>
    <xf numFmtId="0" fontId="1" fillId="0" borderId="0" xfId="17">
      <alignment vertical="center"/>
    </xf>
    <xf numFmtId="0" fontId="41" fillId="0" borderId="0" xfId="17" applyFont="1">
      <alignment vertical="center"/>
    </xf>
    <xf numFmtId="0" fontId="35" fillId="9" borderId="46" xfId="2" applyFont="1" applyFill="1" applyBorder="1" applyAlignment="1">
      <alignment horizontal="center" vertical="center"/>
    </xf>
    <xf numFmtId="0" fontId="35" fillId="9" borderId="47" xfId="2" applyFont="1" applyFill="1" applyBorder="1" applyAlignment="1">
      <alignment horizontal="center" vertical="center"/>
    </xf>
    <xf numFmtId="0" fontId="1" fillId="10" borderId="47" xfId="17" applyFill="1" applyBorder="1">
      <alignment vertical="center"/>
    </xf>
    <xf numFmtId="0" fontId="38" fillId="0" borderId="0" xfId="17" applyFont="1" applyAlignment="1">
      <alignment horizontal="center" vertical="center"/>
    </xf>
    <xf numFmtId="0" fontId="8" fillId="0" borderId="46" xfId="1" applyFill="1" applyBorder="1" applyAlignment="1" applyProtection="1">
      <alignment vertical="center"/>
    </xf>
    <xf numFmtId="0" fontId="1" fillId="10" borderId="47" xfId="17" applyFill="1" applyBorder="1" applyAlignment="1">
      <alignment horizontal="center" vertical="center"/>
    </xf>
    <xf numFmtId="0" fontId="8" fillId="10" borderId="0" xfId="1" applyFill="1" applyBorder="1" applyAlignment="1" applyProtection="1">
      <alignment vertical="center" wrapText="1"/>
    </xf>
    <xf numFmtId="0" fontId="6" fillId="10" borderId="47"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50" fillId="11" borderId="53" xfId="17" applyFont="1" applyFill="1" applyBorder="1" applyAlignment="1">
      <alignment horizontal="center" vertical="center"/>
    </xf>
    <xf numFmtId="0" fontId="57" fillId="3" borderId="55" xfId="17" applyFont="1" applyFill="1" applyBorder="1" applyAlignment="1">
      <alignment horizontal="center" vertical="center" wrapText="1"/>
    </xf>
    <xf numFmtId="0" fontId="7" fillId="3" borderId="56" xfId="17" applyFont="1" applyFill="1" applyBorder="1" applyAlignment="1">
      <alignment horizontal="center" vertical="center" wrapText="1"/>
    </xf>
    <xf numFmtId="0" fontId="14" fillId="3" borderId="56" xfId="17" applyFont="1" applyFill="1" applyBorder="1" applyAlignment="1">
      <alignment horizontal="center" vertical="center" wrapText="1"/>
    </xf>
    <xf numFmtId="0" fontId="59" fillId="3" borderId="56" xfId="17" applyFont="1" applyFill="1" applyBorder="1" applyAlignment="1">
      <alignment horizontal="center" vertical="center" wrapText="1"/>
    </xf>
    <xf numFmtId="0" fontId="7" fillId="3" borderId="57" xfId="17" applyFont="1" applyFill="1" applyBorder="1" applyAlignment="1">
      <alignment horizontal="center" vertical="center" wrapText="1"/>
    </xf>
    <xf numFmtId="0" fontId="7" fillId="3" borderId="34" xfId="17" applyFont="1" applyFill="1" applyBorder="1" applyAlignment="1">
      <alignment horizontal="center" vertical="center" wrapText="1"/>
    </xf>
    <xf numFmtId="176" fontId="60" fillId="3" borderId="40" xfId="17" applyNumberFormat="1" applyFont="1" applyFill="1" applyBorder="1" applyAlignment="1">
      <alignment horizontal="center" vertical="center" wrapText="1"/>
    </xf>
    <xf numFmtId="0" fontId="60" fillId="3" borderId="40" xfId="17" applyFont="1" applyFill="1" applyBorder="1" applyAlignment="1">
      <alignment horizontal="left" vertical="center" wrapText="1"/>
    </xf>
    <xf numFmtId="0" fontId="7" fillId="3" borderId="29" xfId="17" applyFont="1" applyFill="1" applyBorder="1" applyAlignment="1">
      <alignment horizontal="center" vertical="center" wrapText="1"/>
    </xf>
    <xf numFmtId="176" fontId="60" fillId="12" borderId="58" xfId="17" applyNumberFormat="1" applyFont="1" applyFill="1" applyBorder="1" applyAlignment="1">
      <alignment horizontal="center" vertical="center" wrapText="1"/>
    </xf>
    <xf numFmtId="0" fontId="60" fillId="12" borderId="58" xfId="17" applyFont="1" applyFill="1" applyBorder="1" applyAlignment="1">
      <alignment horizontal="left" vertical="center" wrapText="1"/>
    </xf>
    <xf numFmtId="0" fontId="64" fillId="13" borderId="59" xfId="17" applyFont="1" applyFill="1" applyBorder="1" applyAlignment="1">
      <alignment horizontal="center" vertical="center" wrapText="1"/>
    </xf>
    <xf numFmtId="176" fontId="62" fillId="13" borderId="59" xfId="17" applyNumberFormat="1" applyFont="1" applyFill="1" applyBorder="1" applyAlignment="1">
      <alignment horizontal="center" vertical="center" wrapText="1"/>
    </xf>
    <xf numFmtId="181" fontId="64" fillId="10" borderId="59" xfId="0" applyNumberFormat="1" applyFont="1" applyFill="1" applyBorder="1" applyAlignment="1">
      <alignment horizontal="center" vertical="center"/>
    </xf>
    <xf numFmtId="0" fontId="64" fillId="13" borderId="60" xfId="17" applyFont="1" applyFill="1" applyBorder="1" applyAlignment="1">
      <alignment horizontal="center" vertical="center" wrapText="1"/>
    </xf>
    <xf numFmtId="182" fontId="66" fillId="13" borderId="61" xfId="17" applyNumberFormat="1" applyFont="1" applyFill="1" applyBorder="1" applyAlignment="1">
      <alignment horizontal="center" vertical="center" wrapText="1"/>
    </xf>
    <xf numFmtId="0" fontId="7" fillId="3" borderId="35" xfId="17" applyFont="1" applyFill="1" applyBorder="1" applyAlignment="1">
      <alignment horizontal="center" vertical="center" wrapText="1"/>
    </xf>
    <xf numFmtId="0" fontId="7" fillId="3" borderId="36" xfId="17" applyFont="1" applyFill="1" applyBorder="1" applyAlignment="1">
      <alignment horizontal="center" vertical="center" wrapText="1"/>
    </xf>
    <xf numFmtId="0" fontId="14" fillId="3" borderId="36" xfId="17" applyFont="1" applyFill="1" applyBorder="1" applyAlignment="1">
      <alignment horizontal="center" vertical="center" wrapText="1"/>
    </xf>
    <xf numFmtId="0" fontId="59" fillId="3" borderId="36" xfId="17" applyFont="1" applyFill="1" applyBorder="1" applyAlignment="1">
      <alignment horizontal="center" vertical="center" wrapText="1"/>
    </xf>
    <xf numFmtId="0" fontId="7" fillId="3" borderId="37"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3" xfId="2" applyBorder="1" applyAlignment="1">
      <alignment vertical="top" wrapText="1"/>
    </xf>
    <xf numFmtId="0" fontId="6" fillId="14" borderId="13" xfId="2" applyFill="1" applyBorder="1" applyAlignment="1">
      <alignment vertical="top" wrapText="1"/>
    </xf>
    <xf numFmtId="0" fontId="23" fillId="0" borderId="0" xfId="2" applyFont="1" applyAlignment="1">
      <alignment vertical="top" wrapText="1"/>
    </xf>
    <xf numFmtId="0" fontId="6" fillId="2" borderId="13" xfId="2" applyFill="1" applyBorder="1" applyAlignment="1">
      <alignment vertical="top" wrapText="1"/>
    </xf>
    <xf numFmtId="0" fontId="6" fillId="2" borderId="63" xfId="2" applyFill="1" applyBorder="1" applyAlignment="1">
      <alignment vertical="top" wrapText="1"/>
    </xf>
    <xf numFmtId="0" fontId="6" fillId="2" borderId="64" xfId="2" applyFill="1" applyBorder="1" applyAlignment="1">
      <alignment vertical="top" wrapText="1"/>
    </xf>
    <xf numFmtId="0" fontId="1" fillId="2" borderId="65" xfId="2" applyFont="1" applyFill="1" applyBorder="1" applyAlignment="1">
      <alignment vertical="top" wrapText="1"/>
    </xf>
    <xf numFmtId="0" fontId="6" fillId="3" borderId="13" xfId="2" applyFill="1" applyBorder="1">
      <alignment vertical="center"/>
    </xf>
    <xf numFmtId="0" fontId="1" fillId="3" borderId="66" xfId="2" applyFont="1" applyFill="1" applyBorder="1" applyAlignment="1">
      <alignment vertical="top" wrapText="1"/>
    </xf>
    <xf numFmtId="0" fontId="6" fillId="15" borderId="13" xfId="2" applyFill="1" applyBorder="1">
      <alignment vertical="center"/>
    </xf>
    <xf numFmtId="0" fontId="0" fillId="0" borderId="68" xfId="0" applyBorder="1">
      <alignment vertical="center"/>
    </xf>
    <xf numFmtId="0" fontId="15" fillId="0" borderId="68" xfId="0" applyFont="1" applyBorder="1">
      <alignment vertical="center"/>
    </xf>
    <xf numFmtId="0" fontId="0" fillId="0" borderId="69" xfId="0" applyBorder="1">
      <alignment vertical="center"/>
    </xf>
    <xf numFmtId="0" fontId="0" fillId="0" borderId="49" xfId="0" applyBorder="1">
      <alignment vertical="center"/>
    </xf>
    <xf numFmtId="177" fontId="12" fillId="19" borderId="8" xfId="2" applyNumberFormat="1" applyFont="1" applyFill="1" applyBorder="1" applyAlignment="1">
      <alignment horizontal="center" vertical="center" shrinkToFit="1"/>
    </xf>
    <xf numFmtId="0" fontId="6" fillId="19" borderId="0" xfId="2" applyFill="1">
      <alignment vertical="center"/>
    </xf>
    <xf numFmtId="0" fontId="0" fillId="19" borderId="0" xfId="0" applyFill="1">
      <alignment vertical="center"/>
    </xf>
    <xf numFmtId="0" fontId="6" fillId="6" borderId="8" xfId="2" applyFill="1" applyBorder="1" applyAlignment="1">
      <alignment horizontal="center" vertical="center" wrapText="1"/>
    </xf>
    <xf numFmtId="0" fontId="6" fillId="0" borderId="103" xfId="2" applyBorder="1" applyAlignment="1">
      <alignment horizontal="center" vertical="center" wrapText="1"/>
    </xf>
    <xf numFmtId="0" fontId="6" fillId="6" borderId="103" xfId="2" applyFill="1" applyBorder="1" applyAlignment="1">
      <alignment horizontal="center" vertical="center" wrapText="1"/>
    </xf>
    <xf numFmtId="0" fontId="1" fillId="5" borderId="0" xfId="2" applyFont="1" applyFill="1">
      <alignment vertical="center"/>
    </xf>
    <xf numFmtId="0" fontId="0" fillId="0" borderId="68" xfId="0" applyBorder="1" applyAlignment="1">
      <alignment vertical="top"/>
    </xf>
    <xf numFmtId="0" fontId="0" fillId="0" borderId="0" xfId="0" applyAlignment="1">
      <alignment vertical="top"/>
    </xf>
    <xf numFmtId="0" fontId="1" fillId="14" borderId="65" xfId="2" applyFont="1" applyFill="1" applyBorder="1" applyAlignment="1">
      <alignment vertical="top" wrapText="1"/>
    </xf>
    <xf numFmtId="0" fontId="7" fillId="25" borderId="56" xfId="17" applyFont="1" applyFill="1" applyBorder="1" applyAlignment="1">
      <alignment horizontal="center" vertical="center" wrapText="1"/>
    </xf>
    <xf numFmtId="0" fontId="0" fillId="0" borderId="0" xfId="0" applyAlignment="1">
      <alignment horizontal="left" vertical="center"/>
    </xf>
    <xf numFmtId="0" fontId="73" fillId="0" borderId="0" xfId="0" applyFont="1" applyAlignment="1">
      <alignment horizontal="left" vertical="center"/>
    </xf>
    <xf numFmtId="0" fontId="74" fillId="0" borderId="0" xfId="0" applyFont="1" applyAlignment="1">
      <alignment horizontal="center" vertical="center" wrapText="1"/>
    </xf>
    <xf numFmtId="0" fontId="74" fillId="0" borderId="0" xfId="0" applyFont="1" applyAlignment="1">
      <alignment horizontal="left" vertical="center" wrapText="1"/>
    </xf>
    <xf numFmtId="0" fontId="8" fillId="0" borderId="121" xfId="1" applyFill="1" applyBorder="1" applyAlignment="1" applyProtection="1">
      <alignment vertical="center" wrapText="1"/>
    </xf>
    <xf numFmtId="0" fontId="84" fillId="0" borderId="0" xfId="17" applyFont="1">
      <alignment vertical="center"/>
    </xf>
    <xf numFmtId="0" fontId="83" fillId="0" borderId="0" xfId="2" applyFont="1">
      <alignment vertical="center"/>
    </xf>
    <xf numFmtId="0" fontId="85" fillId="20" borderId="122" xfId="0" applyFont="1" applyFill="1" applyBorder="1" applyAlignment="1">
      <alignment horizontal="center" vertical="center" wrapText="1"/>
    </xf>
    <xf numFmtId="14" fontId="6" fillId="0" borderId="0" xfId="2" applyNumberFormat="1">
      <alignment vertical="center"/>
    </xf>
    <xf numFmtId="0" fontId="18" fillId="2" borderId="42"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89" fillId="21" borderId="31" xfId="2" applyFont="1" applyFill="1" applyBorder="1" applyAlignment="1">
      <alignment horizontal="center" vertical="center" wrapText="1"/>
    </xf>
    <xf numFmtId="0" fontId="91" fillId="3" borderId="41" xfId="2" applyFont="1" applyFill="1" applyBorder="1" applyAlignment="1">
      <alignment horizontal="center" vertical="center"/>
    </xf>
    <xf numFmtId="14" fontId="91" fillId="3" borderId="40" xfId="2" applyNumberFormat="1" applyFont="1" applyFill="1" applyBorder="1" applyAlignment="1">
      <alignment horizontal="center" vertical="center"/>
    </xf>
    <xf numFmtId="14" fontId="91" fillId="3" borderId="1" xfId="2" applyNumberFormat="1" applyFont="1" applyFill="1" applyBorder="1" applyAlignment="1">
      <alignment horizontal="center" vertical="center"/>
    </xf>
    <xf numFmtId="0" fontId="91" fillId="3" borderId="39" xfId="2" applyFont="1" applyFill="1" applyBorder="1" applyAlignment="1">
      <alignment horizontal="center" vertical="center"/>
    </xf>
    <xf numFmtId="14" fontId="91" fillId="3" borderId="2" xfId="2" applyNumberFormat="1" applyFont="1" applyFill="1" applyBorder="1" applyAlignment="1">
      <alignment horizontal="center" vertical="center"/>
    </xf>
    <xf numFmtId="0" fontId="92" fillId="0" borderId="0" xfId="2" applyFont="1" applyAlignment="1">
      <alignment horizontal="center" vertical="center"/>
    </xf>
    <xf numFmtId="14" fontId="91" fillId="0" borderId="0" xfId="2" applyNumberFormat="1" applyFont="1" applyAlignment="1">
      <alignment horizontal="center" vertical="center"/>
    </xf>
    <xf numFmtId="0" fontId="0" fillId="0" borderId="13" xfId="0" applyBorder="1" applyAlignment="1">
      <alignment vertical="top" wrapText="1"/>
    </xf>
    <xf numFmtId="0" fontId="23" fillId="21" borderId="3" xfId="2" applyFont="1" applyFill="1" applyBorder="1" applyAlignment="1">
      <alignment horizontal="center" vertical="center" wrapText="1"/>
    </xf>
    <xf numFmtId="0" fontId="24" fillId="19" borderId="8" xfId="2" applyFont="1" applyFill="1" applyBorder="1" applyAlignment="1">
      <alignment horizontal="center" vertical="center" wrapText="1"/>
    </xf>
    <xf numFmtId="0" fontId="8" fillId="0" borderId="0" xfId="1" applyAlignment="1" applyProtection="1">
      <alignment vertical="center" wrapText="1"/>
    </xf>
    <xf numFmtId="0" fontId="23" fillId="27" borderId="3" xfId="2" applyFont="1" applyFill="1" applyBorder="1" applyAlignment="1">
      <alignment horizontal="center" vertical="center" wrapText="1"/>
    </xf>
    <xf numFmtId="0" fontId="6" fillId="0" borderId="67" xfId="0" applyFont="1" applyBorder="1">
      <alignment vertical="center"/>
    </xf>
    <xf numFmtId="0" fontId="6" fillId="0" borderId="44" xfId="0" applyFont="1" applyBorder="1">
      <alignment vertical="center"/>
    </xf>
    <xf numFmtId="0" fontId="6" fillId="0" borderId="68" xfId="0" applyFont="1" applyBorder="1">
      <alignment vertical="center"/>
    </xf>
    <xf numFmtId="0" fontId="6" fillId="0" borderId="0" xfId="0" applyFont="1">
      <alignment vertical="center"/>
    </xf>
    <xf numFmtId="0" fontId="90" fillId="0" borderId="68" xfId="0" applyFont="1" applyBorder="1">
      <alignment vertical="center"/>
    </xf>
    <xf numFmtId="0" fontId="90" fillId="0" borderId="0" xfId="0" applyFont="1">
      <alignment vertical="center"/>
    </xf>
    <xf numFmtId="0" fontId="90" fillId="5" borderId="68" xfId="0" applyFont="1" applyFill="1" applyBorder="1">
      <alignment vertical="center"/>
    </xf>
    <xf numFmtId="0" fontId="90" fillId="5" borderId="0" xfId="0" applyFont="1" applyFill="1">
      <alignment vertical="center"/>
    </xf>
    <xf numFmtId="0" fontId="6" fillId="5" borderId="136" xfId="2" applyFill="1" applyBorder="1">
      <alignment vertical="center"/>
    </xf>
    <xf numFmtId="0" fontId="6" fillId="0" borderId="136" xfId="2" applyBorder="1">
      <alignment vertical="center"/>
    </xf>
    <xf numFmtId="0" fontId="93" fillId="19" borderId="134" xfId="17" applyFont="1" applyFill="1" applyBorder="1" applyAlignment="1">
      <alignment horizontal="center" vertical="center" wrapText="1"/>
    </xf>
    <xf numFmtId="14" fontId="93" fillId="19" borderId="135" xfId="17" applyNumberFormat="1" applyFont="1" applyFill="1" applyBorder="1" applyAlignment="1">
      <alignment horizontal="center" vertical="center"/>
    </xf>
    <xf numFmtId="0" fontId="6" fillId="0" borderId="0" xfId="2" applyAlignment="1">
      <alignment horizontal="left" vertical="top"/>
    </xf>
    <xf numFmtId="0" fontId="6" fillId="28" borderId="144" xfId="2" applyFill="1" applyBorder="1" applyAlignment="1">
      <alignment horizontal="left" vertical="top"/>
    </xf>
    <xf numFmtId="0" fontId="8" fillId="28" borderId="143" xfId="1" applyFill="1" applyBorder="1" applyAlignment="1" applyProtection="1">
      <alignment horizontal="left" vertical="top"/>
    </xf>
    <xf numFmtId="14" fontId="19" fillId="3" borderId="101" xfId="2" applyNumberFormat="1" applyFont="1" applyFill="1" applyBorder="1" applyAlignment="1">
      <alignment horizontal="center" vertical="center" shrinkToFit="1"/>
    </xf>
    <xf numFmtId="14" fontId="27" fillId="3" borderId="101" xfId="1" applyNumberFormat="1" applyFont="1" applyFill="1" applyBorder="1" applyAlignment="1" applyProtection="1">
      <alignment horizontal="center" vertical="center" wrapText="1" shrinkToFit="1"/>
    </xf>
    <xf numFmtId="0" fontId="84" fillId="0" borderId="0" xfId="17" applyFont="1" applyAlignment="1">
      <alignment horizontal="left" vertical="center"/>
    </xf>
    <xf numFmtId="0" fontId="102" fillId="2" borderId="63" xfId="2" applyFont="1" applyFill="1" applyBorder="1" applyAlignment="1">
      <alignment vertical="top" wrapText="1"/>
    </xf>
    <xf numFmtId="0" fontId="91" fillId="21" borderId="39" xfId="2" applyFont="1" applyFill="1" applyBorder="1" applyAlignment="1">
      <alignment horizontal="center" vertical="center"/>
    </xf>
    <xf numFmtId="0" fontId="18" fillId="21" borderId="153" xfId="2" applyFont="1" applyFill="1" applyBorder="1" applyAlignment="1">
      <alignment horizontal="center" vertical="center" wrapText="1"/>
    </xf>
    <xf numFmtId="0" fontId="8" fillId="0" borderId="156" xfId="1" applyFill="1" applyBorder="1" applyAlignment="1" applyProtection="1">
      <alignment vertical="center" wrapText="1"/>
    </xf>
    <xf numFmtId="0" fontId="18" fillId="21" borderId="157" xfId="1" applyFont="1" applyFill="1" applyBorder="1" applyAlignment="1" applyProtection="1">
      <alignment horizontal="center" vertical="center" wrapText="1"/>
    </xf>
    <xf numFmtId="0" fontId="18" fillId="23" borderId="149" xfId="2" applyFont="1" applyFill="1" applyBorder="1" applyAlignment="1">
      <alignment horizontal="center" vertical="center" wrapText="1"/>
    </xf>
    <xf numFmtId="0" fontId="87" fillId="23" borderId="150" xfId="2" applyFont="1" applyFill="1" applyBorder="1" applyAlignment="1">
      <alignment horizontal="center" vertical="center"/>
    </xf>
    <xf numFmtId="0" fontId="87" fillId="23" borderId="151" xfId="2" applyFont="1" applyFill="1" applyBorder="1" applyAlignment="1">
      <alignment horizontal="center" vertical="center"/>
    </xf>
    <xf numFmtId="0" fontId="103" fillId="19" borderId="8" xfId="0" applyFont="1" applyFill="1" applyBorder="1" applyAlignment="1">
      <alignment horizontal="center" vertical="center" wrapText="1"/>
    </xf>
    <xf numFmtId="177" fontId="104" fillId="19" borderId="8" xfId="2" applyNumberFormat="1" applyFont="1" applyFill="1" applyBorder="1" applyAlignment="1">
      <alignment horizontal="center" vertical="center" shrinkToFit="1"/>
    </xf>
    <xf numFmtId="0" fontId="6" fillId="0" borderId="0" xfId="2" applyAlignment="1">
      <alignment horizontal="left" vertical="center"/>
    </xf>
    <xf numFmtId="0" fontId="105" fillId="5" borderId="68" xfId="0" applyFont="1" applyFill="1" applyBorder="1">
      <alignment vertical="center"/>
    </xf>
    <xf numFmtId="0" fontId="105" fillId="5" borderId="0" xfId="0" applyFont="1" applyFill="1" applyAlignment="1">
      <alignment horizontal="left" vertical="center"/>
    </xf>
    <xf numFmtId="0" fontId="105" fillId="5" borderId="0" xfId="0" applyFont="1" applyFill="1">
      <alignment vertical="center"/>
    </xf>
    <xf numFmtId="176" fontId="105" fillId="5" borderId="0" xfId="0" applyNumberFormat="1" applyFont="1" applyFill="1" applyAlignment="1">
      <alignment horizontal="left" vertical="center"/>
    </xf>
    <xf numFmtId="183" fontId="105" fillId="5" borderId="0" xfId="0" applyNumberFormat="1" applyFont="1" applyFill="1" applyAlignment="1">
      <alignment horizontal="center" vertical="center"/>
    </xf>
    <xf numFmtId="0" fontId="105" fillId="5" borderId="68" xfId="0" applyFont="1" applyFill="1" applyBorder="1" applyAlignment="1">
      <alignment vertical="top"/>
    </xf>
    <xf numFmtId="0" fontId="105" fillId="5" borderId="0" xfId="0" applyFont="1" applyFill="1" applyAlignment="1">
      <alignment vertical="top"/>
    </xf>
    <xf numFmtId="14" fontId="105" fillId="5" borderId="0" xfId="0" applyNumberFormat="1" applyFont="1" applyFill="1" applyAlignment="1">
      <alignment horizontal="left" vertical="center"/>
    </xf>
    <xf numFmtId="14" fontId="105" fillId="0" borderId="0" xfId="0" applyNumberFormat="1" applyFont="1">
      <alignment vertical="center"/>
    </xf>
    <xf numFmtId="0" fontId="106" fillId="0" borderId="0" xfId="0" applyFont="1">
      <alignment vertical="center"/>
    </xf>
    <xf numFmtId="0" fontId="6" fillId="0" borderId="62" xfId="2" applyBorder="1" applyAlignment="1">
      <alignmen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35" fillId="9" borderId="0" xfId="2" applyFont="1" applyFill="1" applyAlignment="1">
      <alignment horizontal="center" vertical="center"/>
    </xf>
    <xf numFmtId="14" fontId="1" fillId="0" borderId="46" xfId="17" applyNumberFormat="1" applyBorder="1" applyAlignment="1">
      <alignment horizontal="center" vertical="center"/>
    </xf>
    <xf numFmtId="14" fontId="1" fillId="0" borderId="0" xfId="17" applyNumberFormat="1" applyAlignment="1">
      <alignment horizontal="center" vertical="center"/>
    </xf>
    <xf numFmtId="0" fontId="1" fillId="10" borderId="0" xfId="17" applyFill="1">
      <alignment vertical="center"/>
    </xf>
    <xf numFmtId="0" fontId="1" fillId="10" borderId="0" xfId="17" applyFill="1" applyAlignment="1">
      <alignment horizontal="center" vertical="center"/>
    </xf>
    <xf numFmtId="0" fontId="1" fillId="0" borderId="46" xfId="17" applyBorder="1">
      <alignment vertical="center"/>
    </xf>
    <xf numFmtId="0" fontId="6" fillId="10" borderId="0" xfId="2" applyFill="1" applyAlignment="1">
      <alignment vertical="center" wrapText="1"/>
    </xf>
    <xf numFmtId="0" fontId="49" fillId="0" borderId="0" xfId="17" applyFont="1" applyAlignment="1">
      <alignment horizontal="left" vertical="center"/>
    </xf>
    <xf numFmtId="0" fontId="50" fillId="0" borderId="49" xfId="17" applyFont="1" applyBorder="1">
      <alignment vertical="center"/>
    </xf>
    <xf numFmtId="0" fontId="50" fillId="0" borderId="49" xfId="17" applyFont="1" applyBorder="1" applyAlignment="1">
      <alignment horizontal="right" vertical="center"/>
    </xf>
    <xf numFmtId="0" fontId="38" fillId="0" borderId="51" xfId="17" applyFont="1" applyBorder="1" applyAlignment="1">
      <alignment horizontal="center" vertical="center"/>
    </xf>
    <xf numFmtId="0" fontId="38" fillId="0" borderId="166" xfId="17" applyFont="1" applyBorder="1" applyAlignment="1">
      <alignment horizontal="center" vertical="center" wrapText="1"/>
    </xf>
    <xf numFmtId="0" fontId="52" fillId="0" borderId="0" xfId="17" applyFont="1" applyAlignment="1">
      <alignment horizontal="center" vertical="center"/>
    </xf>
    <xf numFmtId="0" fontId="53" fillId="0" borderId="0" xfId="17" applyFont="1" applyAlignment="1">
      <alignment horizontal="center" vertical="center" wrapText="1"/>
    </xf>
    <xf numFmtId="0" fontId="1" fillId="0" borderId="0" xfId="17" applyAlignment="1">
      <alignment vertical="center" shrinkToFit="1"/>
    </xf>
    <xf numFmtId="0" fontId="12" fillId="0" borderId="167" xfId="17" applyFont="1" applyBorder="1" applyAlignment="1">
      <alignment horizontal="center" vertical="center" shrinkToFit="1"/>
    </xf>
    <xf numFmtId="0" fontId="50" fillId="0" borderId="52" xfId="17" applyFont="1" applyBorder="1" applyAlignment="1">
      <alignment vertical="center" shrinkToFit="1"/>
    </xf>
    <xf numFmtId="0" fontId="50" fillId="0" borderId="52" xfId="17" applyFont="1" applyBorder="1" applyAlignment="1">
      <alignment horizontal="center" vertical="center"/>
    </xf>
    <xf numFmtId="0" fontId="13" fillId="0" borderId="132" xfId="2" applyFont="1" applyBorder="1" applyAlignment="1">
      <alignment horizontal="center" vertical="center" wrapText="1"/>
    </xf>
    <xf numFmtId="0" fontId="13" fillId="0" borderId="17" xfId="2" applyFont="1" applyBorder="1" applyAlignment="1">
      <alignment horizontal="center" vertical="center" wrapText="1"/>
    </xf>
    <xf numFmtId="0" fontId="1" fillId="19" borderId="133" xfId="17" applyFill="1" applyBorder="1" applyAlignment="1">
      <alignment horizontal="center" vertical="center" wrapText="1"/>
    </xf>
    <xf numFmtId="0" fontId="7" fillId="5"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5" borderId="0" xfId="2" applyFont="1" applyFill="1" applyAlignment="1">
      <alignment horizontal="center" vertical="center"/>
    </xf>
    <xf numFmtId="0" fontId="46" fillId="5" borderId="0" xfId="0" applyFont="1" applyFill="1" applyAlignment="1">
      <alignment horizontal="center" vertical="center" wrapText="1"/>
    </xf>
    <xf numFmtId="180" fontId="50" fillId="5" borderId="0" xfId="17" applyNumberFormat="1" applyFont="1" applyFill="1" applyAlignment="1">
      <alignment horizontal="center" vertical="center"/>
    </xf>
    <xf numFmtId="0" fontId="1" fillId="5" borderId="0" xfId="17" applyFill="1">
      <alignment vertical="center"/>
    </xf>
    <xf numFmtId="0" fontId="1" fillId="5" borderId="0" xfId="17" applyFill="1" applyAlignment="1">
      <alignment horizontal="center" vertical="center"/>
    </xf>
    <xf numFmtId="0" fontId="46" fillId="5" borderId="0" xfId="17" applyFont="1" applyFill="1">
      <alignment vertical="center"/>
    </xf>
    <xf numFmtId="0" fontId="50" fillId="0" borderId="0" xfId="16" applyFont="1">
      <alignment vertical="center"/>
    </xf>
    <xf numFmtId="0" fontId="10" fillId="0" borderId="0" xfId="16" applyFont="1">
      <alignment vertical="center"/>
    </xf>
    <xf numFmtId="177" fontId="6" fillId="19" borderId="8" xfId="2" applyNumberFormat="1" applyFill="1" applyBorder="1" applyAlignment="1">
      <alignment horizontal="center" vertical="center" shrinkToFit="1"/>
    </xf>
    <xf numFmtId="177" fontId="1" fillId="19" borderId="38" xfId="2" applyNumberFormat="1" applyFont="1" applyFill="1" applyBorder="1" applyAlignment="1">
      <alignment horizontal="center" vertical="center" wrapText="1"/>
    </xf>
    <xf numFmtId="177" fontId="6" fillId="6" borderId="10" xfId="2" applyNumberFormat="1" applyFill="1" applyBorder="1" applyAlignment="1">
      <alignment horizontal="center" vertical="center" shrinkToFit="1"/>
    </xf>
    <xf numFmtId="177" fontId="6" fillId="5"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5" borderId="8" xfId="2" applyNumberFormat="1" applyFill="1" applyBorder="1" applyAlignment="1">
      <alignment horizontal="center" vertical="center" shrinkToFit="1"/>
    </xf>
    <xf numFmtId="177" fontId="6" fillId="22" borderId="8" xfId="2" applyNumberFormat="1" applyFill="1" applyBorder="1" applyAlignment="1">
      <alignment horizontal="center" vertical="center" shrinkToFit="1"/>
    </xf>
    <xf numFmtId="177" fontId="6" fillId="8"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5" borderId="8" xfId="2" applyFill="1" applyBorder="1" applyAlignment="1">
      <alignment horizontal="center" vertical="center" wrapText="1"/>
    </xf>
    <xf numFmtId="177" fontId="6" fillId="0" borderId="102"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5"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6" borderId="8" xfId="2" applyNumberFormat="1" applyFill="1" applyBorder="1" applyAlignment="1">
      <alignment horizontal="center" vertical="center" wrapText="1"/>
    </xf>
    <xf numFmtId="177" fontId="6" fillId="7" borderId="102"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7" borderId="8" xfId="2" applyNumberFormat="1" applyFill="1" applyBorder="1" applyAlignment="1">
      <alignment horizontal="center" vertical="center" wrapText="1"/>
    </xf>
    <xf numFmtId="177" fontId="6" fillId="0" borderId="104" xfId="2" applyNumberFormat="1" applyBorder="1" applyAlignment="1">
      <alignment horizontal="center" vertical="center" wrapText="1"/>
    </xf>
    <xf numFmtId="177" fontId="6" fillId="5" borderId="0" xfId="2" applyNumberFormat="1" applyFill="1" applyAlignment="1">
      <alignment horizontal="center" vertical="center" wrapText="1"/>
    </xf>
    <xf numFmtId="0" fontId="6" fillId="5" borderId="0" xfId="2" applyFill="1" applyAlignment="1">
      <alignment horizontal="center" vertical="center" wrapText="1"/>
    </xf>
    <xf numFmtId="0" fontId="81" fillId="5" borderId="0" xfId="2" applyFont="1" applyFill="1" applyAlignment="1">
      <alignment horizontal="center" vertical="center"/>
    </xf>
    <xf numFmtId="0" fontId="1" fillId="0" borderId="0" xfId="2" applyFont="1">
      <alignment vertical="center"/>
    </xf>
    <xf numFmtId="0" fontId="50" fillId="19" borderId="167" xfId="16" applyFont="1" applyFill="1" applyBorder="1">
      <alignment vertical="center"/>
    </xf>
    <xf numFmtId="0" fontId="50" fillId="19" borderId="168" xfId="16" applyFont="1" applyFill="1" applyBorder="1">
      <alignment vertical="center"/>
    </xf>
    <xf numFmtId="0" fontId="10" fillId="19" borderId="168" xfId="16" applyFont="1" applyFill="1" applyBorder="1">
      <alignment vertical="center"/>
    </xf>
    <xf numFmtId="0" fontId="37" fillId="0" borderId="0" xfId="17" applyFont="1" applyAlignment="1">
      <alignment horizontal="left" vertical="center" indent="2"/>
    </xf>
    <xf numFmtId="0" fontId="107" fillId="0" borderId="0" xfId="17" applyFont="1">
      <alignment vertical="center"/>
    </xf>
    <xf numFmtId="0" fontId="1" fillId="19" borderId="0" xfId="2" applyFont="1" applyFill="1">
      <alignment vertical="center"/>
    </xf>
    <xf numFmtId="0" fontId="24" fillId="19" borderId="38" xfId="2" applyFont="1" applyFill="1" applyBorder="1" applyAlignment="1">
      <alignment horizontal="center" vertical="top" wrapText="1"/>
    </xf>
    <xf numFmtId="0" fontId="23" fillId="19" borderId="169" xfId="2" applyFont="1" applyFill="1" applyBorder="1" applyAlignment="1">
      <alignment horizontal="left" vertical="center"/>
    </xf>
    <xf numFmtId="0" fontId="23" fillId="19" borderId="11" xfId="2" applyFont="1" applyFill="1" applyBorder="1" applyAlignment="1">
      <alignment horizontal="left" vertical="center"/>
    </xf>
    <xf numFmtId="0" fontId="23" fillId="5" borderId="11" xfId="2" applyFont="1" applyFill="1" applyBorder="1" applyAlignment="1">
      <alignment horizontal="left" vertical="center"/>
    </xf>
    <xf numFmtId="0" fontId="23" fillId="5" borderId="12" xfId="2" applyFont="1" applyFill="1" applyBorder="1" applyAlignment="1">
      <alignment horizontal="left" vertical="center"/>
    </xf>
    <xf numFmtId="177" fontId="13" fillId="30" borderId="102" xfId="2" applyNumberFormat="1" applyFont="1" applyFill="1" applyBorder="1" applyAlignment="1">
      <alignment horizontal="center" vertical="center" wrapText="1"/>
    </xf>
    <xf numFmtId="177" fontId="13" fillId="30" borderId="8" xfId="2" applyNumberFormat="1" applyFont="1" applyFill="1" applyBorder="1" applyAlignment="1">
      <alignment horizontal="center" vertical="center" shrinkToFit="1"/>
    </xf>
    <xf numFmtId="14" fontId="26" fillId="19" borderId="0" xfId="2" applyNumberFormat="1" applyFont="1" applyFill="1" applyAlignment="1">
      <alignment horizontal="left" vertical="center"/>
    </xf>
    <xf numFmtId="0" fontId="26" fillId="19" borderId="0" xfId="19" applyFont="1" applyFill="1">
      <alignment vertical="center"/>
    </xf>
    <xf numFmtId="0" fontId="26" fillId="19" borderId="0" xfId="2" applyFont="1" applyFill="1" applyAlignment="1">
      <alignment horizontal="left" vertical="center"/>
    </xf>
    <xf numFmtId="0" fontId="41" fillId="19" borderId="0" xfId="17"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7" borderId="8" xfId="2" applyNumberFormat="1" applyFont="1" applyFill="1" applyBorder="1" applyAlignment="1">
      <alignment horizontal="center" vertical="center" shrinkToFit="1"/>
    </xf>
    <xf numFmtId="177" fontId="13" fillId="19" borderId="8" xfId="2" applyNumberFormat="1" applyFont="1" applyFill="1" applyBorder="1" applyAlignment="1">
      <alignment horizontal="center" vertical="center" shrinkToFit="1"/>
    </xf>
    <xf numFmtId="177" fontId="13" fillId="19" borderId="101" xfId="2" applyNumberFormat="1" applyFont="1" applyFill="1" applyBorder="1" applyAlignment="1">
      <alignment horizontal="center" vertical="center" wrapText="1"/>
    </xf>
    <xf numFmtId="0" fontId="13" fillId="0" borderId="170" xfId="2" applyFont="1" applyBorder="1" applyAlignment="1">
      <alignment horizontal="center" vertical="center" wrapText="1"/>
    </xf>
    <xf numFmtId="0" fontId="13" fillId="0" borderId="171" xfId="2" applyFont="1" applyBorder="1" applyAlignment="1">
      <alignment horizontal="center" vertical="center" wrapText="1"/>
    </xf>
    <xf numFmtId="0" fontId="13" fillId="0" borderId="172" xfId="2" applyFont="1" applyBorder="1" applyAlignment="1">
      <alignment horizontal="center" vertical="center" wrapText="1"/>
    </xf>
    <xf numFmtId="0" fontId="13" fillId="0" borderId="170" xfId="2" applyFont="1" applyBorder="1" applyAlignment="1">
      <alignment horizontal="center" vertical="center"/>
    </xf>
    <xf numFmtId="0" fontId="13" fillId="5" borderId="170" xfId="2" applyFont="1" applyFill="1" applyBorder="1" applyAlignment="1">
      <alignment horizontal="center" vertical="center" wrapText="1"/>
    </xf>
    <xf numFmtId="0" fontId="103" fillId="19" borderId="137" xfId="0" applyFont="1" applyFill="1" applyBorder="1" applyAlignment="1">
      <alignment horizontal="center" vertical="center" wrapText="1"/>
    </xf>
    <xf numFmtId="0" fontId="103" fillId="19" borderId="162" xfId="0" applyFont="1" applyFill="1" applyBorder="1" applyAlignment="1">
      <alignment horizontal="center" vertical="center" wrapText="1"/>
    </xf>
    <xf numFmtId="0" fontId="98" fillId="26" borderId="173" xfId="2" applyFont="1" applyFill="1" applyBorder="1" applyAlignment="1">
      <alignment horizontal="center" vertical="center" wrapText="1"/>
    </xf>
    <xf numFmtId="0" fontId="99" fillId="26" borderId="174" xfId="2" applyFont="1" applyFill="1" applyBorder="1" applyAlignment="1">
      <alignment horizontal="center" vertical="center" wrapText="1"/>
    </xf>
    <xf numFmtId="0" fontId="97" fillId="26" borderId="174" xfId="2" applyFont="1" applyFill="1" applyBorder="1" applyAlignment="1">
      <alignment horizontal="center" vertical="center"/>
    </xf>
    <xf numFmtId="0" fontId="97" fillId="26" borderId="175" xfId="2" applyFont="1" applyFill="1" applyBorder="1" applyAlignment="1">
      <alignment horizontal="center" vertical="center"/>
    </xf>
    <xf numFmtId="0" fontId="91" fillId="21" borderId="26" xfId="2" applyFont="1" applyFill="1" applyBorder="1" applyAlignment="1">
      <alignment horizontal="center" vertical="center"/>
    </xf>
    <xf numFmtId="14" fontId="91" fillId="21" borderId="27" xfId="2" applyNumberFormat="1" applyFont="1" applyFill="1" applyBorder="1" applyAlignment="1">
      <alignment horizontal="center" vertical="center"/>
    </xf>
    <xf numFmtId="0" fontId="6" fillId="19" borderId="0" xfId="2" applyFill="1" applyAlignment="1">
      <alignment vertical="center" wrapText="1"/>
    </xf>
    <xf numFmtId="14" fontId="87" fillId="23" borderId="152" xfId="2" applyNumberFormat="1" applyFont="1" applyFill="1" applyBorder="1" applyAlignment="1">
      <alignment horizontal="center" vertical="center"/>
    </xf>
    <xf numFmtId="0" fontId="13" fillId="0" borderId="0" xfId="2" applyFont="1" applyAlignment="1">
      <alignment horizontal="center" vertical="center"/>
    </xf>
    <xf numFmtId="14" fontId="87" fillId="0" borderId="0" xfId="2" applyNumberFormat="1" applyFont="1" applyAlignment="1">
      <alignment horizontal="center" vertical="center"/>
    </xf>
    <xf numFmtId="0" fontId="13" fillId="0" borderId="0" xfId="2" applyFont="1" applyAlignment="1">
      <alignment vertical="top" wrapText="1"/>
    </xf>
    <xf numFmtId="0" fontId="41" fillId="0" borderId="0" xfId="17" applyFont="1" applyAlignment="1">
      <alignment horizontal="center" vertical="center"/>
    </xf>
    <xf numFmtId="0" fontId="105" fillId="5" borderId="0" xfId="0" applyFont="1" applyFill="1" applyAlignment="1">
      <alignment horizontal="left" vertical="top"/>
    </xf>
    <xf numFmtId="0" fontId="115" fillId="19" borderId="0" xfId="17" applyFont="1" applyFill="1" applyAlignment="1">
      <alignment horizontal="left" vertical="center"/>
    </xf>
    <xf numFmtId="0" fontId="87" fillId="0" borderId="0" xfId="2" applyFont="1" applyAlignment="1">
      <alignment vertical="top" wrapText="1"/>
    </xf>
    <xf numFmtId="0" fontId="8" fillId="0" borderId="185" xfId="1" applyBorder="1" applyAlignment="1" applyProtection="1">
      <alignment vertical="center" wrapText="1"/>
    </xf>
    <xf numFmtId="0" fontId="8" fillId="0" borderId="177" xfId="1" applyFill="1" applyBorder="1" applyAlignment="1" applyProtection="1">
      <alignment vertical="center" wrapText="1"/>
    </xf>
    <xf numFmtId="180" fontId="50" fillId="11" borderId="186" xfId="17" applyNumberFormat="1" applyFont="1" applyFill="1" applyBorder="1" applyAlignment="1">
      <alignment horizontal="center" vertical="center"/>
    </xf>
    <xf numFmtId="0" fontId="117" fillId="3" borderId="9" xfId="2" applyFont="1" applyFill="1" applyBorder="1" applyAlignment="1">
      <alignment horizontal="center" vertical="center"/>
    </xf>
    <xf numFmtId="14" fontId="91" fillId="21" borderId="138" xfId="2" applyNumberFormat="1" applyFont="1" applyFill="1" applyBorder="1" applyAlignment="1">
      <alignment vertical="center" shrinkToFit="1"/>
    </xf>
    <xf numFmtId="0" fontId="28" fillId="21" borderId="187" xfId="0" applyFont="1" applyFill="1" applyBorder="1" applyAlignment="1">
      <alignment horizontal="center" vertical="center" wrapText="1"/>
    </xf>
    <xf numFmtId="14" fontId="29" fillId="21" borderId="188" xfId="2" applyNumberFormat="1" applyFont="1" applyFill="1" applyBorder="1" applyAlignment="1">
      <alignment horizontal="center" vertical="center" shrinkToFit="1"/>
    </xf>
    <xf numFmtId="14" fontId="87" fillId="21" borderId="190" xfId="1" applyNumberFormat="1" applyFont="1" applyFill="1" applyBorder="1" applyAlignment="1" applyProtection="1">
      <alignment vertical="center" wrapText="1"/>
    </xf>
    <xf numFmtId="14" fontId="87" fillId="21" borderId="192" xfId="1" applyNumberFormat="1" applyFont="1" applyFill="1" applyBorder="1" applyAlignment="1" applyProtection="1">
      <alignment vertical="center" wrapText="1"/>
    </xf>
    <xf numFmtId="56" fontId="87" fillId="21" borderId="189" xfId="2" applyNumberFormat="1" applyFont="1" applyFill="1" applyBorder="1">
      <alignment vertical="center"/>
    </xf>
    <xf numFmtId="0" fontId="8" fillId="0" borderId="0" xfId="1" applyAlignment="1" applyProtection="1">
      <alignment vertical="center"/>
    </xf>
    <xf numFmtId="14" fontId="91" fillId="21" borderId="1" xfId="2" applyNumberFormat="1" applyFont="1" applyFill="1" applyBorder="1" applyAlignment="1">
      <alignment vertical="center" wrapText="1" shrinkToFit="1"/>
    </xf>
    <xf numFmtId="0" fontId="18" fillId="21" borderId="193" xfId="2" applyFont="1" applyFill="1" applyBorder="1" applyAlignment="1">
      <alignment horizontal="center" vertical="center" wrapText="1"/>
    </xf>
    <xf numFmtId="0" fontId="121" fillId="5" borderId="17" xfId="2" applyFont="1" applyFill="1" applyBorder="1">
      <alignment vertical="center"/>
    </xf>
    <xf numFmtId="0" fontId="71" fillId="0" borderId="0" xfId="0" applyFont="1">
      <alignment vertical="center"/>
    </xf>
    <xf numFmtId="0" fontId="124" fillId="5" borderId="14" xfId="2" applyFont="1" applyFill="1" applyBorder="1">
      <alignment vertical="center"/>
    </xf>
    <xf numFmtId="0" fontId="123" fillId="0" borderId="136" xfId="0" applyFont="1" applyBorder="1">
      <alignment vertical="center"/>
    </xf>
    <xf numFmtId="0" fontId="122" fillId="31" borderId="0" xfId="0" applyFont="1" applyFill="1" applyAlignment="1">
      <alignment horizontal="center" vertical="center" wrapText="1"/>
    </xf>
    <xf numFmtId="177" fontId="13" fillId="19" borderId="195" xfId="2" applyNumberFormat="1" applyFont="1" applyFill="1" applyBorder="1" applyAlignment="1">
      <alignment horizontal="center" vertical="center" wrapText="1"/>
    </xf>
    <xf numFmtId="0" fontId="9" fillId="19" borderId="0" xfId="2" applyFont="1" applyFill="1" applyAlignment="1">
      <alignment horizontal="center" vertical="center" wrapText="1"/>
    </xf>
    <xf numFmtId="14" fontId="9" fillId="19" borderId="0" xfId="2" applyNumberFormat="1" applyFont="1" applyFill="1" applyAlignment="1">
      <alignment horizontal="center" vertical="center"/>
    </xf>
    <xf numFmtId="14" fontId="26" fillId="19" borderId="0" xfId="2" applyNumberFormat="1" applyFont="1" applyFill="1" applyAlignment="1">
      <alignment horizontal="center" vertical="center"/>
    </xf>
    <xf numFmtId="0" fontId="26" fillId="19" borderId="0" xfId="19" applyFont="1" applyFill="1" applyAlignment="1">
      <alignment horizontal="center" vertical="center"/>
    </xf>
    <xf numFmtId="0" fontId="26" fillId="19" borderId="0" xfId="19" applyFont="1" applyFill="1" applyAlignment="1">
      <alignment horizontal="center" vertical="center" wrapText="1"/>
    </xf>
    <xf numFmtId="0" fontId="37" fillId="19" borderId="134" xfId="17" applyFont="1" applyFill="1" applyBorder="1" applyAlignment="1">
      <alignment horizontal="center" vertical="center" wrapText="1"/>
    </xf>
    <xf numFmtId="14" fontId="37" fillId="19" borderId="135" xfId="17" applyNumberFormat="1" applyFont="1" applyFill="1" applyBorder="1" applyAlignment="1">
      <alignment horizontal="center" vertical="center"/>
    </xf>
    <xf numFmtId="0" fontId="1" fillId="19" borderId="134" xfId="17" applyFill="1" applyBorder="1" applyAlignment="1">
      <alignment horizontal="center" vertical="center" wrapText="1"/>
    </xf>
    <xf numFmtId="14" fontId="1" fillId="19" borderId="135" xfId="17" applyNumberFormat="1" applyFill="1" applyBorder="1" applyAlignment="1">
      <alignment horizontal="center" vertical="center"/>
    </xf>
    <xf numFmtId="0" fontId="106" fillId="5" borderId="0" xfId="0" applyFont="1" applyFill="1">
      <alignment vertical="center"/>
    </xf>
    <xf numFmtId="0" fontId="107" fillId="0" borderId="0" xfId="17" applyFont="1" applyAlignment="1">
      <alignment horizontal="left" vertical="center"/>
    </xf>
    <xf numFmtId="177" fontId="1" fillId="19" borderId="196" xfId="2" applyNumberFormat="1" applyFont="1" applyFill="1" applyBorder="1" applyAlignment="1">
      <alignment horizontal="center" vertical="center" wrapText="1"/>
    </xf>
    <xf numFmtId="0" fontId="23" fillId="19" borderId="197" xfId="2" applyFont="1" applyFill="1" applyBorder="1" applyAlignment="1">
      <alignment horizontal="left" vertical="center"/>
    </xf>
    <xf numFmtId="0" fontId="23" fillId="19" borderId="8" xfId="2" applyFont="1" applyFill="1" applyBorder="1" applyAlignment="1">
      <alignment horizontal="left" vertical="center"/>
    </xf>
    <xf numFmtId="0" fontId="23" fillId="0" borderId="8" xfId="2" applyFont="1" applyBorder="1" applyAlignment="1">
      <alignment horizontal="left" vertical="center"/>
    </xf>
    <xf numFmtId="0" fontId="23" fillId="5" borderId="8" xfId="2" applyFont="1" applyFill="1" applyBorder="1" applyAlignment="1">
      <alignment horizontal="left" vertical="center"/>
    </xf>
    <xf numFmtId="0" fontId="23" fillId="19" borderId="17" xfId="2" applyFont="1" applyFill="1" applyBorder="1" applyAlignment="1">
      <alignment horizontal="left" vertical="center"/>
    </xf>
    <xf numFmtId="177" fontId="12" fillId="19" borderId="53" xfId="2" applyNumberFormat="1" applyFont="1" applyFill="1" applyBorder="1" applyAlignment="1">
      <alignment horizontal="center" vertical="center" shrinkToFit="1"/>
    </xf>
    <xf numFmtId="177" fontId="23" fillId="21" borderId="53" xfId="2" applyNumberFormat="1" applyFont="1" applyFill="1" applyBorder="1" applyAlignment="1">
      <alignment horizontal="center" vertical="center" shrinkToFit="1"/>
    </xf>
    <xf numFmtId="0" fontId="135" fillId="19" borderId="199" xfId="2" applyFont="1" applyFill="1" applyBorder="1" applyAlignment="1">
      <alignment horizontal="center" vertical="center"/>
    </xf>
    <xf numFmtId="177" fontId="135" fillId="19" borderId="199" xfId="2" applyNumberFormat="1" applyFont="1" applyFill="1" applyBorder="1" applyAlignment="1">
      <alignment horizontal="center" vertical="center" shrinkToFit="1"/>
    </xf>
    <xf numFmtId="0" fontId="136" fillId="0" borderId="199" xfId="0" applyFont="1" applyBorder="1" applyAlignment="1">
      <alignment horizontal="center" vertical="center" wrapText="1"/>
    </xf>
    <xf numFmtId="177" fontId="13" fillId="19" borderId="199" xfId="2" applyNumberFormat="1" applyFont="1" applyFill="1" applyBorder="1" applyAlignment="1">
      <alignment horizontal="center" vertical="center" wrapText="1"/>
    </xf>
    <xf numFmtId="177" fontId="23" fillId="19" borderId="198" xfId="2" applyNumberFormat="1" applyFont="1" applyFill="1" applyBorder="1" applyAlignment="1">
      <alignment horizontal="center" vertical="center" shrinkToFit="1"/>
    </xf>
    <xf numFmtId="177" fontId="1" fillId="19" borderId="198" xfId="2" applyNumberFormat="1" applyFont="1" applyFill="1" applyBorder="1" applyAlignment="1">
      <alignment horizontal="center" vertical="center" wrapText="1"/>
    </xf>
    <xf numFmtId="0" fontId="23" fillId="19" borderId="198" xfId="2" applyFont="1" applyFill="1" applyBorder="1" applyAlignment="1">
      <alignment horizontal="center" vertical="center" wrapText="1"/>
    </xf>
    <xf numFmtId="0" fontId="6" fillId="0" borderId="198" xfId="2" applyBorder="1">
      <alignment vertical="center"/>
    </xf>
    <xf numFmtId="0" fontId="6" fillId="0" borderId="198" xfId="2" applyBorder="1" applyAlignment="1">
      <alignment horizontal="center" vertical="center"/>
    </xf>
    <xf numFmtId="0" fontId="24" fillId="23" borderId="7" xfId="2" applyFont="1" applyFill="1" applyBorder="1" applyAlignment="1">
      <alignment horizontal="center" vertical="top" wrapText="1"/>
    </xf>
    <xf numFmtId="177" fontId="1" fillId="23" borderId="38" xfId="2" applyNumberFormat="1" applyFont="1" applyFill="1" applyBorder="1" applyAlignment="1">
      <alignment horizontal="center" vertical="center" wrapText="1"/>
    </xf>
    <xf numFmtId="0" fontId="24" fillId="23" borderId="7" xfId="2" applyFont="1" applyFill="1" applyBorder="1" applyAlignment="1">
      <alignment horizontal="center" vertical="center" wrapText="1"/>
    </xf>
    <xf numFmtId="0" fontId="8" fillId="0" borderId="176" xfId="1" applyBorder="1" applyAlignment="1" applyProtection="1">
      <alignment vertical="center"/>
    </xf>
    <xf numFmtId="0" fontId="117" fillId="3" borderId="9" xfId="2" applyFont="1" applyFill="1" applyBorder="1" applyAlignment="1">
      <alignment horizontal="center" vertical="center" wrapText="1"/>
    </xf>
    <xf numFmtId="0" fontId="109" fillId="26" borderId="174" xfId="2" applyFont="1" applyFill="1" applyBorder="1" applyAlignment="1">
      <alignment horizontal="left" vertical="center" shrinkToFit="1"/>
    </xf>
    <xf numFmtId="0" fontId="137" fillId="0" borderId="194" xfId="1" applyFont="1" applyFill="1" applyBorder="1" applyAlignment="1" applyProtection="1">
      <alignment vertical="top" wrapText="1"/>
    </xf>
    <xf numFmtId="0" fontId="91" fillId="21" borderId="9" xfId="2" applyFont="1" applyFill="1" applyBorder="1" applyAlignment="1">
      <alignment horizontal="center" vertical="center"/>
    </xf>
    <xf numFmtId="0" fontId="8" fillId="0" borderId="201" xfId="1" applyBorder="1" applyAlignment="1" applyProtection="1">
      <alignment horizontal="left" vertical="center" wrapText="1"/>
    </xf>
    <xf numFmtId="0" fontId="85" fillId="0" borderId="122" xfId="0" applyFont="1" applyBorder="1" applyAlignment="1">
      <alignment horizontal="center" vertical="center" wrapText="1"/>
    </xf>
    <xf numFmtId="0" fontId="140" fillId="0" borderId="139" xfId="0" applyFont="1" applyBorder="1" applyAlignment="1">
      <alignment horizontal="left" vertical="top" wrapText="1"/>
    </xf>
    <xf numFmtId="0" fontId="141" fillId="0" borderId="0" xfId="0" applyFont="1">
      <alignment vertical="center"/>
    </xf>
    <xf numFmtId="0" fontId="143" fillId="21" borderId="153" xfId="2" applyFont="1" applyFill="1" applyBorder="1" applyAlignment="1">
      <alignment horizontal="center" vertical="center" wrapText="1"/>
    </xf>
    <xf numFmtId="0" fontId="8" fillId="0" borderId="205" xfId="1" applyFill="1" applyBorder="1" applyAlignment="1" applyProtection="1">
      <alignment vertical="center" wrapText="1"/>
    </xf>
    <xf numFmtId="0" fontId="88" fillId="0" borderId="106" xfId="2" applyFont="1" applyBorder="1" applyAlignment="1">
      <alignment vertical="center" shrinkToFit="1"/>
    </xf>
    <xf numFmtId="0" fontId="6" fillId="0" borderId="107" xfId="2" applyBorder="1">
      <alignment vertical="center"/>
    </xf>
    <xf numFmtId="0" fontId="27" fillId="0" borderId="160" xfId="2" applyFont="1" applyBorder="1" applyAlignment="1">
      <alignment vertical="top" wrapText="1"/>
    </xf>
    <xf numFmtId="0" fontId="8" fillId="0" borderId="207" xfId="1" applyFill="1" applyBorder="1" applyAlignment="1" applyProtection="1">
      <alignment vertical="center" wrapText="1"/>
    </xf>
    <xf numFmtId="0" fontId="6" fillId="0" borderId="108" xfId="2" applyBorder="1">
      <alignment vertical="center"/>
    </xf>
    <xf numFmtId="0" fontId="105" fillId="5" borderId="68" xfId="0" applyFont="1" applyFill="1" applyBorder="1" applyAlignment="1">
      <alignment horizontal="left" vertical="top"/>
    </xf>
    <xf numFmtId="0" fontId="36" fillId="19" borderId="0" xfId="2" applyFont="1" applyFill="1">
      <alignment vertical="center"/>
    </xf>
    <xf numFmtId="0" fontId="37" fillId="19" borderId="0" xfId="17" applyFont="1" applyFill="1">
      <alignment vertical="center"/>
    </xf>
    <xf numFmtId="0" fontId="38" fillId="19" borderId="0" xfId="17" applyFont="1" applyFill="1" applyAlignment="1">
      <alignment vertical="top" wrapText="1"/>
    </xf>
    <xf numFmtId="0" fontId="39" fillId="19" borderId="0" xfId="2" applyFont="1" applyFill="1" applyAlignment="1">
      <alignment horizontal="center" vertical="center"/>
    </xf>
    <xf numFmtId="0" fontId="82" fillId="19" borderId="0" xfId="17" applyFont="1" applyFill="1" applyAlignment="1">
      <alignment horizontal="left" vertical="center"/>
    </xf>
    <xf numFmtId="0" fontId="40" fillId="19" borderId="0" xfId="2" applyFont="1" applyFill="1" applyAlignment="1">
      <alignment vertical="center" wrapText="1"/>
    </xf>
    <xf numFmtId="0" fontId="42" fillId="19" borderId="0" xfId="2" applyFont="1" applyFill="1" applyAlignment="1">
      <alignment vertical="center" wrapText="1"/>
    </xf>
    <xf numFmtId="0" fontId="44" fillId="19" borderId="0" xfId="2" applyFont="1" applyFill="1">
      <alignment vertical="center"/>
    </xf>
    <xf numFmtId="0" fontId="45" fillId="19" borderId="0" xfId="2" applyFont="1" applyFill="1" applyAlignment="1">
      <alignment horizontal="center" vertical="center"/>
    </xf>
    <xf numFmtId="0" fontId="38" fillId="19" borderId="0" xfId="17" applyFont="1" applyFill="1" applyAlignment="1">
      <alignment horizontal="center" vertical="center"/>
    </xf>
    <xf numFmtId="0" fontId="43" fillId="19" borderId="0" xfId="17" applyFont="1" applyFill="1" applyAlignment="1">
      <alignment vertical="top" wrapText="1"/>
    </xf>
    <xf numFmtId="0" fontId="1" fillId="19" borderId="0" xfId="17" applyFill="1" applyAlignment="1">
      <alignment horizontal="center" vertical="center"/>
    </xf>
    <xf numFmtId="0" fontId="46" fillId="19" borderId="0" xfId="2" applyFont="1" applyFill="1" applyAlignment="1">
      <alignment vertical="center" wrapText="1"/>
    </xf>
    <xf numFmtId="0" fontId="42" fillId="19" borderId="0" xfId="2" applyFont="1" applyFill="1">
      <alignment vertical="center"/>
    </xf>
    <xf numFmtId="0" fontId="38" fillId="19" borderId="0" xfId="17" applyFont="1" applyFill="1">
      <alignment vertical="center"/>
    </xf>
    <xf numFmtId="0" fontId="47" fillId="19" borderId="0" xfId="17" applyFont="1" applyFill="1" applyAlignment="1">
      <alignment horizontal="center" vertical="center" wrapText="1"/>
    </xf>
    <xf numFmtId="0" fontId="48" fillId="19" borderId="0" xfId="17" applyFont="1" applyFill="1">
      <alignment vertical="center"/>
    </xf>
    <xf numFmtId="0" fontId="6" fillId="19" borderId="0" xfId="2" applyFill="1" applyAlignment="1">
      <alignment horizontal="center" vertical="center"/>
    </xf>
    <xf numFmtId="0" fontId="46" fillId="19" borderId="0" xfId="17" applyFont="1" applyFill="1" applyAlignment="1">
      <alignment vertical="center" wrapText="1"/>
    </xf>
    <xf numFmtId="0" fontId="51" fillId="19" borderId="0" xfId="17" applyFont="1" applyFill="1" applyAlignment="1">
      <alignment horizontal="center" vertical="center"/>
    </xf>
    <xf numFmtId="0" fontId="8" fillId="19" borderId="0" xfId="1" applyFill="1" applyAlignment="1" applyProtection="1">
      <alignment horizontal="center" vertical="center"/>
    </xf>
    <xf numFmtId="0" fontId="54" fillId="19" borderId="0" xfId="17" applyFont="1" applyFill="1" applyAlignment="1">
      <alignment horizontal="center" vertical="center"/>
    </xf>
    <xf numFmtId="0" fontId="0" fillId="19" borderId="0" xfId="0" applyFill="1" applyAlignment="1">
      <alignment vertical="center" wrapText="1"/>
    </xf>
    <xf numFmtId="0" fontId="1" fillId="19" borderId="130" xfId="17" applyFill="1" applyBorder="1" applyAlignment="1">
      <alignment horizontal="center" vertical="center" wrapText="1"/>
    </xf>
    <xf numFmtId="0" fontId="1" fillId="19" borderId="0" xfId="17" applyFill="1">
      <alignment vertical="center"/>
    </xf>
    <xf numFmtId="0" fontId="1" fillId="19" borderId="131" xfId="17" applyFill="1" applyBorder="1" applyAlignment="1">
      <alignment horizontal="center" vertical="center"/>
    </xf>
    <xf numFmtId="177" fontId="23" fillId="32" borderId="198" xfId="2" applyNumberFormat="1" applyFont="1" applyFill="1" applyBorder="1" applyAlignment="1">
      <alignment horizontal="center" vertical="center" shrinkToFit="1"/>
    </xf>
    <xf numFmtId="180" fontId="50" fillId="11" borderId="208" xfId="17" applyNumberFormat="1" applyFont="1" applyFill="1" applyBorder="1" applyAlignment="1">
      <alignment horizontal="center" vertical="center"/>
    </xf>
    <xf numFmtId="0" fontId="94" fillId="19" borderId="0" xfId="0" applyFont="1" applyFill="1" applyAlignment="1">
      <alignment horizontal="center" vertical="center"/>
    </xf>
    <xf numFmtId="0" fontId="150" fillId="21" borderId="153" xfId="2" applyFont="1" applyFill="1" applyBorder="1" applyAlignment="1">
      <alignment horizontal="center" vertical="center" wrapText="1"/>
    </xf>
    <xf numFmtId="0" fontId="25" fillId="19" borderId="0" xfId="2" applyFont="1" applyFill="1">
      <alignment vertical="center"/>
    </xf>
    <xf numFmtId="0" fontId="152" fillId="0" borderId="0" xfId="0" applyFont="1" applyAlignment="1">
      <alignment vertical="top" wrapText="1"/>
    </xf>
    <xf numFmtId="0" fontId="137" fillId="0" borderId="206" xfId="1" applyFont="1" applyBorder="1" applyAlignment="1" applyProtection="1">
      <alignment vertical="top" wrapText="1"/>
    </xf>
    <xf numFmtId="0" fontId="8" fillId="0" borderId="0" xfId="1" applyFill="1" applyBorder="1" applyAlignment="1" applyProtection="1">
      <alignment vertical="center" wrapText="1"/>
    </xf>
    <xf numFmtId="0" fontId="95" fillId="19" borderId="0" xfId="0" applyFont="1" applyFill="1" applyAlignment="1">
      <alignment vertical="center" wrapText="1"/>
    </xf>
    <xf numFmtId="0" fontId="72" fillId="5" borderId="209" xfId="2" applyFont="1" applyFill="1" applyBorder="1" applyAlignment="1">
      <alignment horizontal="left" vertical="center"/>
    </xf>
    <xf numFmtId="0" fontId="8" fillId="0" borderId="204" xfId="1" applyBorder="1" applyAlignment="1" applyProtection="1">
      <alignment vertical="center" wrapText="1"/>
    </xf>
    <xf numFmtId="0" fontId="140" fillId="0" borderId="203" xfId="0" applyFont="1" applyBorder="1" applyAlignment="1">
      <alignment horizontal="left" vertical="top" wrapText="1"/>
    </xf>
    <xf numFmtId="0" fontId="101" fillId="19" borderId="134" xfId="17" applyFont="1" applyFill="1" applyBorder="1" applyAlignment="1">
      <alignment horizontal="center" vertical="center" wrapText="1"/>
    </xf>
    <xf numFmtId="0" fontId="8" fillId="0" borderId="213" xfId="1" applyBorder="1" applyAlignment="1" applyProtection="1">
      <alignment horizontal="left" vertical="center" wrapText="1"/>
    </xf>
    <xf numFmtId="14" fontId="29" fillId="21" borderId="1" xfId="2" applyNumberFormat="1" applyFont="1" applyFill="1" applyBorder="1" applyAlignment="1">
      <alignment horizontal="center" vertical="center" shrinkToFit="1"/>
    </xf>
    <xf numFmtId="56" fontId="87" fillId="21" borderId="190" xfId="2" applyNumberFormat="1" applyFont="1" applyFill="1" applyBorder="1">
      <alignment vertical="center"/>
    </xf>
    <xf numFmtId="14" fontId="91" fillId="21" borderId="2" xfId="2" applyNumberFormat="1" applyFont="1" applyFill="1" applyBorder="1" applyAlignment="1">
      <alignment vertical="center" shrinkToFit="1"/>
    </xf>
    <xf numFmtId="14" fontId="87" fillId="21" borderId="214" xfId="1" applyNumberFormat="1" applyFont="1" applyFill="1" applyBorder="1" applyAlignment="1" applyProtection="1">
      <alignment vertical="center" wrapText="1"/>
    </xf>
    <xf numFmtId="183" fontId="105" fillId="5" borderId="0" xfId="0" applyNumberFormat="1" applyFont="1" applyFill="1" applyAlignment="1">
      <alignment horizontal="left" vertical="center"/>
    </xf>
    <xf numFmtId="0" fontId="8" fillId="0" borderId="215" xfId="1" applyBorder="1" applyAlignment="1" applyProtection="1">
      <alignment horizontal="left" vertical="center"/>
    </xf>
    <xf numFmtId="14" fontId="93" fillId="19" borderId="135" xfId="17" applyNumberFormat="1" applyFont="1" applyFill="1" applyBorder="1" applyAlignment="1">
      <alignment horizontal="center" vertical="center" wrapText="1"/>
    </xf>
    <xf numFmtId="14" fontId="126" fillId="19" borderId="135" xfId="0" applyNumberFormat="1" applyFont="1" applyFill="1" applyBorder="1" applyAlignment="1">
      <alignment horizontal="center" vertical="center"/>
    </xf>
    <xf numFmtId="0" fontId="139" fillId="0" borderId="121" xfId="1" applyFont="1" applyFill="1" applyBorder="1" applyAlignment="1" applyProtection="1">
      <alignment horizontal="left" vertical="top" wrapText="1"/>
    </xf>
    <xf numFmtId="0" fontId="137" fillId="0" borderId="155" xfId="1" applyFont="1" applyFill="1" applyBorder="1" applyAlignment="1" applyProtection="1">
      <alignment vertical="top" wrapText="1"/>
    </xf>
    <xf numFmtId="0" fontId="91" fillId="3" borderId="9" xfId="2" applyFont="1" applyFill="1" applyBorder="1" applyAlignment="1">
      <alignment horizontal="center" vertical="center"/>
    </xf>
    <xf numFmtId="14" fontId="91" fillId="21" borderId="216" xfId="2" applyNumberFormat="1" applyFont="1" applyFill="1" applyBorder="1" applyAlignment="1">
      <alignment horizontal="center" vertical="center"/>
    </xf>
    <xf numFmtId="14" fontId="91" fillId="21" borderId="217" xfId="2" applyNumberFormat="1" applyFont="1" applyFill="1" applyBorder="1" applyAlignment="1">
      <alignment horizontal="center" vertical="center"/>
    </xf>
    <xf numFmtId="0" fontId="92" fillId="21" borderId="218" xfId="2" applyFont="1" applyFill="1" applyBorder="1" applyAlignment="1">
      <alignment horizontal="center" vertical="center"/>
    </xf>
    <xf numFmtId="14" fontId="91" fillId="21" borderId="218" xfId="2" applyNumberFormat="1" applyFont="1" applyFill="1" applyBorder="1" applyAlignment="1">
      <alignment horizontal="center" vertical="center"/>
    </xf>
    <xf numFmtId="0" fontId="8" fillId="0" borderId="219" xfId="1" applyFill="1" applyBorder="1" applyAlignment="1" applyProtection="1">
      <alignment vertical="center" wrapText="1"/>
    </xf>
    <xf numFmtId="0" fontId="8" fillId="0" borderId="221" xfId="1" applyBorder="1" applyAlignment="1" applyProtection="1">
      <alignment vertical="top" wrapText="1"/>
    </xf>
    <xf numFmtId="0" fontId="32" fillId="23" borderId="220" xfId="2" applyFont="1" applyFill="1" applyBorder="1" applyAlignment="1">
      <alignment horizontal="center" vertical="center" wrapText="1"/>
    </xf>
    <xf numFmtId="0" fontId="153" fillId="21" borderId="217" xfId="2" applyFont="1" applyFill="1" applyBorder="1" applyAlignment="1">
      <alignment horizontal="center" vertical="center"/>
    </xf>
    <xf numFmtId="0" fontId="153" fillId="21" borderId="216" xfId="2" applyFont="1" applyFill="1" applyBorder="1" applyAlignment="1">
      <alignment horizontal="center" vertical="center"/>
    </xf>
    <xf numFmtId="0" fontId="32" fillId="21" borderId="153" xfId="2" applyFont="1" applyFill="1" applyBorder="1" applyAlignment="1">
      <alignment horizontal="center" vertical="center" wrapText="1"/>
    </xf>
    <xf numFmtId="0" fontId="116" fillId="19" borderId="222" xfId="0" applyFont="1" applyFill="1" applyBorder="1" applyAlignment="1">
      <alignment horizontal="left" vertical="center"/>
    </xf>
    <xf numFmtId="0" fontId="116" fillId="19" borderId="223" xfId="0" applyFont="1" applyFill="1" applyBorder="1" applyAlignment="1">
      <alignment horizontal="left" vertical="center"/>
    </xf>
    <xf numFmtId="14" fontId="116" fillId="19" borderId="223" xfId="0" applyNumberFormat="1" applyFont="1" applyFill="1" applyBorder="1" applyAlignment="1">
      <alignment horizontal="center" vertical="center"/>
    </xf>
    <xf numFmtId="14" fontId="116" fillId="19" borderId="224" xfId="0" applyNumberFormat="1" applyFont="1" applyFill="1" applyBorder="1" applyAlignment="1">
      <alignment horizontal="center" vertical="center"/>
    </xf>
    <xf numFmtId="0" fontId="23" fillId="34" borderId="8" xfId="2" applyFont="1" applyFill="1" applyBorder="1" applyAlignment="1">
      <alignment horizontal="left" vertical="center"/>
    </xf>
    <xf numFmtId="177" fontId="10" fillId="34" borderId="10" xfId="2" applyNumberFormat="1" applyFont="1" applyFill="1" applyBorder="1" applyAlignment="1">
      <alignment horizontal="center" vertical="center" wrapText="1"/>
    </xf>
    <xf numFmtId="0" fontId="23" fillId="34" borderId="198" xfId="2" applyFont="1" applyFill="1" applyBorder="1" applyAlignment="1">
      <alignment horizontal="center" vertical="center" wrapText="1"/>
    </xf>
    <xf numFmtId="177" fontId="23" fillId="34" borderId="198" xfId="2" applyNumberFormat="1" applyFont="1" applyFill="1" applyBorder="1" applyAlignment="1">
      <alignment horizontal="center" vertical="center" shrinkToFit="1"/>
    </xf>
    <xf numFmtId="0" fontId="137" fillId="0" borderId="148" xfId="0" applyFont="1" applyBorder="1" applyAlignment="1">
      <alignment horizontal="left" vertical="top" wrapText="1"/>
    </xf>
    <xf numFmtId="14" fontId="101" fillId="19" borderId="135" xfId="17" applyNumberFormat="1" applyFont="1" applyFill="1" applyBorder="1" applyAlignment="1">
      <alignment horizontal="center" vertical="center" wrapText="1"/>
    </xf>
    <xf numFmtId="0" fontId="138" fillId="0" borderId="191" xfId="1" applyFont="1" applyFill="1" applyBorder="1" applyAlignment="1" applyProtection="1">
      <alignment vertical="top" wrapText="1"/>
    </xf>
    <xf numFmtId="0" fontId="137" fillId="0" borderId="184" xfId="2" applyFont="1" applyBorder="1" applyAlignment="1">
      <alignment horizontal="left" vertical="top" wrapText="1"/>
    </xf>
    <xf numFmtId="0" fontId="157" fillId="3" borderId="9" xfId="2" applyFont="1" applyFill="1" applyBorder="1" applyAlignment="1">
      <alignment horizontal="center" vertical="center"/>
    </xf>
    <xf numFmtId="0" fontId="13" fillId="19" borderId="134" xfId="17" applyFont="1" applyFill="1" applyBorder="1" applyAlignment="1">
      <alignment horizontal="center" vertical="center" wrapText="1"/>
    </xf>
    <xf numFmtId="14" fontId="13" fillId="19" borderId="135" xfId="17" applyNumberFormat="1" applyFont="1" applyFill="1" applyBorder="1" applyAlignment="1">
      <alignment horizontal="center" vertical="center"/>
    </xf>
    <xf numFmtId="0" fontId="158" fillId="21" borderId="159" xfId="1" applyFont="1" applyFill="1" applyBorder="1" applyAlignment="1" applyProtection="1">
      <alignment horizontal="center" vertical="center" wrapText="1"/>
    </xf>
    <xf numFmtId="0" fontId="159" fillId="35" borderId="0" xfId="0" applyFont="1" applyFill="1" applyAlignment="1">
      <alignment horizontal="center" vertical="center" wrapText="1"/>
    </xf>
    <xf numFmtId="0" fontId="137" fillId="0" borderId="0" xfId="0" applyFont="1" applyAlignment="1">
      <alignment vertical="top" wrapText="1"/>
    </xf>
    <xf numFmtId="0" fontId="85" fillId="36" borderId="122" xfId="0" applyFont="1" applyFill="1" applyBorder="1" applyAlignment="1">
      <alignment horizontal="center" vertical="center" wrapText="1"/>
    </xf>
    <xf numFmtId="14" fontId="87" fillId="21" borderId="190" xfId="1" applyNumberFormat="1" applyFont="1" applyFill="1" applyBorder="1" applyAlignment="1" applyProtection="1">
      <alignment horizontal="center" vertical="center" wrapText="1"/>
    </xf>
    <xf numFmtId="0" fontId="150" fillId="21" borderId="148" xfId="1" applyFont="1" applyFill="1" applyBorder="1" applyAlignment="1" applyProtection="1">
      <alignment horizontal="center" vertical="center" wrapText="1"/>
    </xf>
    <xf numFmtId="0" fontId="0" fillId="37" borderId="0" xfId="0" applyFill="1">
      <alignment vertical="center"/>
    </xf>
    <xf numFmtId="0" fontId="125" fillId="37" borderId="0" xfId="0" applyFont="1" applyFill="1">
      <alignment vertical="center"/>
    </xf>
    <xf numFmtId="0" fontId="145" fillId="37" borderId="0" xfId="0" applyFont="1" applyFill="1">
      <alignment vertical="center"/>
    </xf>
    <xf numFmtId="0" fontId="146" fillId="37" borderId="0" xfId="0" applyFont="1" applyFill="1">
      <alignment vertical="center"/>
    </xf>
    <xf numFmtId="0" fontId="144" fillId="37" borderId="0" xfId="0" applyFont="1" applyFill="1">
      <alignment vertical="center"/>
    </xf>
    <xf numFmtId="0" fontId="114" fillId="37" borderId="0" xfId="0" applyFont="1" applyFill="1">
      <alignment vertical="center"/>
    </xf>
    <xf numFmtId="0" fontId="142" fillId="37" borderId="0" xfId="0" applyFont="1" applyFill="1">
      <alignment vertical="center"/>
    </xf>
    <xf numFmtId="0" fontId="149" fillId="37" borderId="0" xfId="0" applyFont="1" applyFill="1">
      <alignment vertical="center"/>
    </xf>
    <xf numFmtId="0" fontId="133" fillId="37" borderId="0" xfId="0" applyFont="1" applyFill="1" applyAlignment="1">
      <alignment vertical="center" wrapText="1"/>
    </xf>
    <xf numFmtId="0" fontId="147" fillId="37" borderId="0" xfId="0" applyFont="1" applyFill="1">
      <alignment vertical="center"/>
    </xf>
    <xf numFmtId="0" fontId="148" fillId="37" borderId="0" xfId="0" applyFont="1" applyFill="1">
      <alignment vertical="center"/>
    </xf>
    <xf numFmtId="0" fontId="120" fillId="37" borderId="0" xfId="1" applyFont="1" applyFill="1" applyAlignment="1" applyProtection="1">
      <alignment vertical="center"/>
    </xf>
    <xf numFmtId="0" fontId="119" fillId="37" borderId="0" xfId="0" applyFont="1" applyFill="1">
      <alignment vertical="center"/>
    </xf>
    <xf numFmtId="0" fontId="116" fillId="19" borderId="227" xfId="0" applyFont="1" applyFill="1" applyBorder="1" applyAlignment="1">
      <alignment horizontal="left" vertical="center"/>
    </xf>
    <xf numFmtId="0" fontId="116" fillId="19" borderId="228" xfId="0" applyFont="1" applyFill="1" applyBorder="1" applyAlignment="1">
      <alignment horizontal="left" vertical="center"/>
    </xf>
    <xf numFmtId="14" fontId="116" fillId="19" borderId="228" xfId="0" applyNumberFormat="1" applyFont="1" applyFill="1" applyBorder="1" applyAlignment="1">
      <alignment horizontal="center" vertical="center"/>
    </xf>
    <xf numFmtId="14" fontId="116" fillId="19" borderId="229" xfId="0" applyNumberFormat="1" applyFont="1" applyFill="1" applyBorder="1" applyAlignment="1">
      <alignment horizontal="center" vertical="center"/>
    </xf>
    <xf numFmtId="0" fontId="160" fillId="0" borderId="230" xfId="2" applyFont="1" applyBorder="1" applyAlignment="1">
      <alignment horizontal="left" vertical="top" wrapText="1"/>
    </xf>
    <xf numFmtId="180" fontId="50" fillId="11" borderId="231" xfId="17" applyNumberFormat="1" applyFont="1" applyFill="1" applyBorder="1" applyAlignment="1">
      <alignment horizontal="center" vertical="center"/>
    </xf>
    <xf numFmtId="0" fontId="13" fillId="0" borderId="233" xfId="2" applyFont="1" applyBorder="1" applyAlignment="1">
      <alignment horizontal="center" vertical="center" wrapText="1"/>
    </xf>
    <xf numFmtId="177" fontId="90" fillId="34" borderId="8" xfId="2" applyNumberFormat="1" applyFont="1" applyFill="1" applyBorder="1" applyAlignment="1">
      <alignment horizontal="center" vertical="center" shrinkToFit="1"/>
    </xf>
    <xf numFmtId="177" fontId="161" fillId="34" borderId="8" xfId="2" applyNumberFormat="1" applyFont="1" applyFill="1" applyBorder="1" applyAlignment="1">
      <alignment horizontal="center" vertical="center" wrapText="1"/>
    </xf>
    <xf numFmtId="0" fontId="90" fillId="34" borderId="10" xfId="2" applyFont="1" applyFill="1" applyBorder="1" applyAlignment="1">
      <alignment horizontal="center" vertical="center"/>
    </xf>
    <xf numFmtId="177" fontId="90" fillId="34" borderId="10" xfId="2" applyNumberFormat="1" applyFont="1" applyFill="1" applyBorder="1" applyAlignment="1">
      <alignment horizontal="center" vertical="center" shrinkToFit="1"/>
    </xf>
    <xf numFmtId="0" fontId="151" fillId="30" borderId="0" xfId="0" applyFont="1" applyFill="1" applyAlignment="1">
      <alignment horizontal="center" vertical="center" wrapText="1"/>
    </xf>
    <xf numFmtId="0" fontId="153" fillId="21" borderId="217" xfId="2" applyFont="1" applyFill="1" applyBorder="1" applyAlignment="1">
      <alignment horizontal="center" vertical="center" shrinkToFit="1"/>
    </xf>
    <xf numFmtId="14" fontId="23" fillId="19" borderId="135" xfId="17" applyNumberFormat="1" applyFont="1" applyFill="1" applyBorder="1" applyAlignment="1">
      <alignment horizontal="center" vertical="center"/>
    </xf>
    <xf numFmtId="0" fontId="0" fillId="38" borderId="105" xfId="0" applyFill="1" applyBorder="1">
      <alignment vertical="center"/>
    </xf>
    <xf numFmtId="0" fontId="0" fillId="38" borderId="236" xfId="0" applyFill="1" applyBorder="1">
      <alignment vertical="center"/>
    </xf>
    <xf numFmtId="0" fontId="71" fillId="29" borderId="239" xfId="0" applyFont="1" applyFill="1" applyBorder="1" applyAlignment="1">
      <alignment horizontal="center" vertical="center"/>
    </xf>
    <xf numFmtId="0" fontId="6" fillId="19" borderId="240" xfId="2" applyFill="1" applyBorder="1" applyAlignment="1">
      <alignment horizontal="center" vertical="center" wrapText="1"/>
    </xf>
    <xf numFmtId="0" fontId="6" fillId="19" borderId="241" xfId="2" applyFill="1" applyBorder="1" applyAlignment="1">
      <alignment horizontal="center" vertical="center"/>
    </xf>
    <xf numFmtId="0" fontId="6" fillId="19" borderId="241" xfId="2" applyFill="1" applyBorder="1" applyAlignment="1">
      <alignment horizontal="center" vertical="center" wrapText="1"/>
    </xf>
    <xf numFmtId="0" fontId="6" fillId="19" borderId="242" xfId="2" applyFill="1" applyBorder="1" applyAlignment="1">
      <alignment horizontal="center" vertical="center"/>
    </xf>
    <xf numFmtId="0" fontId="0" fillId="23" borderId="237" xfId="0" applyFill="1" applyBorder="1" applyAlignment="1">
      <alignment horizontal="left" vertical="center"/>
    </xf>
    <xf numFmtId="0" fontId="0" fillId="23" borderId="238" xfId="0" applyFill="1" applyBorder="1" applyAlignment="1">
      <alignment horizontal="left" vertical="center"/>
    </xf>
    <xf numFmtId="0" fontId="71" fillId="29" borderId="238" xfId="0" applyFont="1" applyFill="1" applyBorder="1" applyAlignment="1">
      <alignment horizontal="left" vertical="center"/>
    </xf>
    <xf numFmtId="14" fontId="87" fillId="21" borderId="1" xfId="1" applyNumberFormat="1" applyFont="1" applyFill="1" applyBorder="1" applyAlignment="1" applyProtection="1">
      <alignment horizontal="center" vertical="center" shrinkToFit="1"/>
    </xf>
    <xf numFmtId="0" fontId="151" fillId="0" borderId="0" xfId="0" applyFont="1" applyAlignment="1">
      <alignment vertical="center" wrapText="1"/>
    </xf>
    <xf numFmtId="0" fontId="85" fillId="0" borderId="245" xfId="0" applyFont="1" applyBorder="1" applyAlignment="1">
      <alignment horizontal="center" vertical="center" wrapText="1"/>
    </xf>
    <xf numFmtId="0" fontId="85" fillId="0" borderId="246" xfId="0" applyFont="1" applyBorder="1" applyAlignment="1">
      <alignment horizontal="center" vertical="center" wrapText="1"/>
    </xf>
    <xf numFmtId="0" fontId="85" fillId="0" borderId="247" xfId="0" applyFont="1" applyBorder="1" applyAlignment="1">
      <alignment horizontal="center" vertical="center" wrapText="1"/>
    </xf>
    <xf numFmtId="0" fontId="116" fillId="19" borderId="248" xfId="0" applyFont="1" applyFill="1" applyBorder="1" applyAlignment="1">
      <alignment horizontal="left" vertical="center"/>
    </xf>
    <xf numFmtId="0" fontId="116" fillId="19" borderId="249" xfId="0" applyFont="1" applyFill="1" applyBorder="1" applyAlignment="1">
      <alignment horizontal="left" vertical="center"/>
    </xf>
    <xf numFmtId="14" fontId="116" fillId="19" borderId="249" xfId="0" applyNumberFormat="1" applyFont="1" applyFill="1" applyBorder="1" applyAlignment="1">
      <alignment horizontal="center" vertical="center"/>
    </xf>
    <xf numFmtId="14" fontId="116" fillId="19" borderId="250" xfId="0" applyNumberFormat="1" applyFont="1" applyFill="1" applyBorder="1" applyAlignment="1">
      <alignment horizontal="center" vertical="center"/>
    </xf>
    <xf numFmtId="0" fontId="160" fillId="0" borderId="251" xfId="1" applyFont="1" applyFill="1" applyBorder="1" applyAlignment="1" applyProtection="1">
      <alignment vertical="top" wrapText="1"/>
    </xf>
    <xf numFmtId="0" fontId="164" fillId="21" borderId="153" xfId="2" applyFont="1" applyFill="1" applyBorder="1" applyAlignment="1">
      <alignment horizontal="center" vertical="center" wrapText="1"/>
    </xf>
    <xf numFmtId="184" fontId="0" fillId="39" borderId="252" xfId="0" applyNumberFormat="1" applyFill="1" applyBorder="1">
      <alignment vertical="center"/>
    </xf>
    <xf numFmtId="0" fontId="137" fillId="0" borderId="30" xfId="1" applyFont="1" applyBorder="1" applyAlignment="1" applyProtection="1">
      <alignment horizontal="left" vertical="top" wrapText="1"/>
    </xf>
    <xf numFmtId="0" fontId="153" fillId="21" borderId="217" xfId="2" applyFont="1" applyFill="1" applyBorder="1" applyAlignment="1">
      <alignment horizontal="center" vertical="center" wrapText="1"/>
    </xf>
    <xf numFmtId="0" fontId="100" fillId="19" borderId="0" xfId="0" applyFont="1" applyFill="1" applyAlignment="1">
      <alignment horizontal="center" vertical="center" wrapText="1"/>
    </xf>
    <xf numFmtId="14" fontId="13" fillId="19" borderId="135" xfId="17" applyNumberFormat="1" applyFont="1" applyFill="1" applyBorder="1" applyAlignment="1">
      <alignment horizontal="center" vertical="center" wrapText="1"/>
    </xf>
    <xf numFmtId="0" fontId="32" fillId="31" borderId="105" xfId="1" applyFont="1" applyFill="1" applyBorder="1" applyAlignment="1" applyProtection="1">
      <alignment horizontal="center" vertical="center" wrapText="1" shrinkToFit="1"/>
    </xf>
    <xf numFmtId="0" fontId="6" fillId="19" borderId="253" xfId="2" applyFill="1" applyBorder="1" applyAlignment="1">
      <alignment horizontal="center" vertical="center" wrapText="1"/>
    </xf>
    <xf numFmtId="0" fontId="6" fillId="19" borderId="254" xfId="2" applyFill="1" applyBorder="1" applyAlignment="1">
      <alignment horizontal="center" vertical="center"/>
    </xf>
    <xf numFmtId="0" fontId="6" fillId="19" borderId="254" xfId="2" applyFill="1" applyBorder="1" applyAlignment="1">
      <alignment horizontal="center" vertical="center" wrapText="1"/>
    </xf>
    <xf numFmtId="0" fontId="6" fillId="19" borderId="255" xfId="2" applyFill="1" applyBorder="1" applyAlignment="1">
      <alignment horizontal="center" vertical="center"/>
    </xf>
    <xf numFmtId="0" fontId="6" fillId="19" borderId="256" xfId="2" applyFill="1" applyBorder="1" applyAlignment="1">
      <alignment horizontal="center" vertical="center" wrapText="1"/>
    </xf>
    <xf numFmtId="0" fontId="6" fillId="19" borderId="257" xfId="2" applyFill="1" applyBorder="1" applyAlignment="1">
      <alignment horizontal="center" vertical="center"/>
    </xf>
    <xf numFmtId="0" fontId="6" fillId="19" borderId="257" xfId="2" applyFill="1" applyBorder="1" applyAlignment="1">
      <alignment horizontal="center" vertical="center" wrapText="1"/>
    </xf>
    <xf numFmtId="0" fontId="6" fillId="19" borderId="258" xfId="2" applyFill="1" applyBorder="1" applyAlignment="1">
      <alignment horizontal="center" vertical="center"/>
    </xf>
    <xf numFmtId="0" fontId="0" fillId="37" borderId="0" xfId="0" applyFill="1" applyAlignment="1">
      <alignment horizontal="center" vertical="center"/>
    </xf>
    <xf numFmtId="0" fontId="165" fillId="37" borderId="0" xfId="0" applyFont="1" applyFill="1">
      <alignment vertical="center"/>
    </xf>
    <xf numFmtId="0" fontId="93" fillId="21" borderId="134" xfId="17" applyFont="1" applyFill="1" applyBorder="1" applyAlignment="1">
      <alignment horizontal="center" vertical="center" wrapText="1"/>
    </xf>
    <xf numFmtId="14" fontId="93" fillId="21" borderId="135" xfId="17" applyNumberFormat="1" applyFont="1" applyFill="1" applyBorder="1" applyAlignment="1">
      <alignment horizontal="center" vertical="center"/>
    </xf>
    <xf numFmtId="0" fontId="71" fillId="21" borderId="0" xfId="0" applyFont="1" applyFill="1" applyAlignment="1">
      <alignment horizontal="center" vertical="center"/>
    </xf>
    <xf numFmtId="56" fontId="93" fillId="21" borderId="134" xfId="17" applyNumberFormat="1" applyFont="1" applyFill="1" applyBorder="1" applyAlignment="1">
      <alignment horizontal="center" vertical="center" wrapText="1"/>
    </xf>
    <xf numFmtId="0" fontId="116" fillId="21" borderId="249" xfId="0" applyFont="1" applyFill="1" applyBorder="1" applyAlignment="1">
      <alignment horizontal="left" vertical="center"/>
    </xf>
    <xf numFmtId="0" fontId="116" fillId="21" borderId="228" xfId="0" applyFont="1" applyFill="1" applyBorder="1" applyAlignment="1">
      <alignment horizontal="left" vertical="center"/>
    </xf>
    <xf numFmtId="0" fontId="116" fillId="29" borderId="223" xfId="0" applyFont="1" applyFill="1" applyBorder="1" applyAlignment="1">
      <alignment horizontal="left" vertical="center"/>
    </xf>
    <xf numFmtId="0" fontId="116" fillId="29" borderId="228" xfId="0" applyFont="1" applyFill="1" applyBorder="1" applyAlignment="1">
      <alignment horizontal="left" vertical="center"/>
    </xf>
    <xf numFmtId="0" fontId="116" fillId="29" borderId="249" xfId="0" applyFont="1" applyFill="1" applyBorder="1" applyAlignment="1">
      <alignment horizontal="left" vertical="center"/>
    </xf>
    <xf numFmtId="0" fontId="116" fillId="28" borderId="249" xfId="0" applyFont="1" applyFill="1" applyBorder="1" applyAlignment="1">
      <alignment horizontal="left" vertical="center"/>
    </xf>
    <xf numFmtId="0" fontId="116" fillId="40" borderId="228" xfId="0" applyFont="1" applyFill="1" applyBorder="1" applyAlignment="1">
      <alignment horizontal="left" vertical="center"/>
    </xf>
    <xf numFmtId="0" fontId="116" fillId="40" borderId="223" xfId="0" applyFont="1" applyFill="1" applyBorder="1" applyAlignment="1">
      <alignment horizontal="left" vertical="center"/>
    </xf>
    <xf numFmtId="0" fontId="116" fillId="41" borderId="223" xfId="0" applyFont="1" applyFill="1" applyBorder="1" applyAlignment="1">
      <alignment horizontal="left" vertical="center"/>
    </xf>
    <xf numFmtId="0" fontId="116" fillId="41" borderId="249" xfId="0" applyFont="1" applyFill="1" applyBorder="1" applyAlignment="1">
      <alignment horizontal="left" vertical="center"/>
    </xf>
    <xf numFmtId="0" fontId="6" fillId="0" borderId="0" xfId="20">
      <alignment vertical="center"/>
    </xf>
    <xf numFmtId="0" fontId="6" fillId="0" borderId="0" xfId="4"/>
    <xf numFmtId="0" fontId="68" fillId="9" borderId="0" xfId="4" applyFont="1" applyFill="1" applyAlignment="1">
      <alignment vertical="top"/>
    </xf>
    <xf numFmtId="0" fontId="68" fillId="9" borderId="0" xfId="20" applyFont="1" applyFill="1" applyAlignment="1">
      <alignment vertical="top"/>
    </xf>
    <xf numFmtId="0" fontId="172" fillId="0" borderId="0" xfId="20" applyFont="1">
      <alignment vertical="center"/>
    </xf>
    <xf numFmtId="0" fontId="173" fillId="3" borderId="0" xfId="4" applyFont="1" applyFill="1" applyAlignment="1">
      <alignment vertical="top"/>
    </xf>
    <xf numFmtId="0" fontId="173" fillId="3" borderId="0" xfId="20" applyFont="1" applyFill="1" applyAlignment="1">
      <alignment horizontal="center" vertical="center"/>
    </xf>
    <xf numFmtId="0" fontId="173" fillId="3" borderId="0" xfId="20" applyFont="1" applyFill="1" applyAlignment="1">
      <alignment vertical="top"/>
    </xf>
    <xf numFmtId="0" fontId="7" fillId="3" borderId="0" xfId="20" applyFont="1" applyFill="1" applyAlignment="1">
      <alignment vertical="top"/>
    </xf>
    <xf numFmtId="0" fontId="34" fillId="3" borderId="0" xfId="20" applyFont="1" applyFill="1" applyAlignment="1">
      <alignment vertical="top"/>
    </xf>
    <xf numFmtId="0" fontId="179" fillId="3" borderId="0" xfId="20" applyFont="1" applyFill="1" applyAlignment="1">
      <alignment vertical="top"/>
    </xf>
    <xf numFmtId="0" fontId="6" fillId="3" borderId="0" xfId="20" applyFill="1" applyAlignment="1">
      <alignment horizontal="left" vertical="center"/>
    </xf>
    <xf numFmtId="0" fontId="34" fillId="5" borderId="0" xfId="4" applyFont="1" applyFill="1"/>
    <xf numFmtId="0" fontId="180" fillId="5" borderId="0" xfId="4" applyFont="1" applyFill="1"/>
    <xf numFmtId="0" fontId="17" fillId="5" borderId="0" xfId="4" applyFont="1" applyFill="1"/>
    <xf numFmtId="0" fontId="17" fillId="44" borderId="0" xfId="4" applyFont="1" applyFill="1"/>
    <xf numFmtId="0" fontId="17" fillId="44" borderId="0" xfId="4" applyFont="1" applyFill="1" applyAlignment="1">
      <alignment horizontal="left" vertical="top"/>
    </xf>
    <xf numFmtId="0" fontId="181" fillId="44" borderId="0" xfId="4" applyFont="1" applyFill="1" applyAlignment="1">
      <alignment horizontal="left" vertical="top"/>
    </xf>
    <xf numFmtId="0" fontId="182" fillId="44" borderId="0" xfId="3" applyFont="1" applyFill="1" applyAlignment="1">
      <alignment horizontal="left" vertical="top"/>
    </xf>
    <xf numFmtId="0" fontId="6" fillId="0" borderId="0" xfId="4" applyAlignment="1">
      <alignment horizontal="center" vertical="center"/>
    </xf>
    <xf numFmtId="0" fontId="6" fillId="44" borderId="0" xfId="4" applyFill="1"/>
    <xf numFmtId="0" fontId="6" fillId="44" borderId="0" xfId="4" applyFill="1" applyAlignment="1">
      <alignment horizontal="left" vertical="top"/>
    </xf>
    <xf numFmtId="0" fontId="70" fillId="0" borderId="0" xfId="3" applyAlignment="1">
      <alignment vertical="top"/>
    </xf>
    <xf numFmtId="0" fontId="74" fillId="0" borderId="0" xfId="0" applyFont="1" applyAlignment="1">
      <alignment horizontal="left" vertical="center" wrapText="1"/>
    </xf>
    <xf numFmtId="0" fontId="78" fillId="0" borderId="0" xfId="0" applyFont="1" applyAlignment="1">
      <alignment horizontal="left" vertical="center" wrapText="1"/>
    </xf>
    <xf numFmtId="0" fontId="77" fillId="0" borderId="0" xfId="0" applyFont="1" applyAlignment="1">
      <alignment horizontal="left" vertical="center" wrapText="1"/>
    </xf>
    <xf numFmtId="0" fontId="78" fillId="0" borderId="0" xfId="0" applyFont="1" applyAlignment="1">
      <alignment horizontal="left" vertical="top" wrapText="1"/>
    </xf>
    <xf numFmtId="0" fontId="74" fillId="0" borderId="0" xfId="0" applyFont="1" applyAlignment="1">
      <alignment horizontal="left" vertical="top" wrapText="1"/>
    </xf>
    <xf numFmtId="0" fontId="75" fillId="0" borderId="0" xfId="0" applyFont="1" applyAlignment="1">
      <alignment horizontal="left" vertical="center" wrapText="1"/>
    </xf>
    <xf numFmtId="0" fontId="6" fillId="0" borderId="68" xfId="0" applyFont="1" applyBorder="1" applyAlignment="1">
      <alignment horizontal="left" vertical="center"/>
    </xf>
    <xf numFmtId="0" fontId="6" fillId="0" borderId="0" xfId="0" applyFont="1" applyAlignment="1">
      <alignment horizontal="left" vertical="center"/>
    </xf>
    <xf numFmtId="0" fontId="6" fillId="0" borderId="70" xfId="0" applyFont="1" applyBorder="1" applyAlignment="1">
      <alignment horizontal="left" vertical="center"/>
    </xf>
    <xf numFmtId="0" fontId="105" fillId="5" borderId="0" xfId="0" applyFont="1" applyFill="1" applyAlignment="1">
      <alignment horizontal="left" vertical="center" wrapText="1"/>
    </xf>
    <xf numFmtId="0" fontId="105" fillId="5" borderId="70" xfId="0" applyFont="1" applyFill="1" applyBorder="1" applyAlignment="1">
      <alignment horizontal="left" vertical="center" wrapText="1"/>
    </xf>
    <xf numFmtId="0" fontId="105" fillId="5" borderId="0" xfId="0" applyFont="1" applyFill="1" applyAlignment="1">
      <alignment horizontal="left" vertical="center"/>
    </xf>
    <xf numFmtId="0" fontId="105" fillId="5" borderId="0" xfId="0" applyFont="1" applyFill="1" applyAlignment="1">
      <alignment horizontal="left" vertical="top" wrapText="1"/>
    </xf>
    <xf numFmtId="0" fontId="8" fillId="0" borderId="0" xfId="1" applyAlignment="1" applyProtection="1">
      <alignment horizontal="center" vertical="center" wrapText="1"/>
    </xf>
    <xf numFmtId="0" fontId="108" fillId="37" borderId="0" xfId="0" applyFont="1" applyFill="1" applyAlignment="1">
      <alignment horizontal="left" vertical="top" wrapText="1"/>
    </xf>
    <xf numFmtId="0" fontId="99" fillId="37" borderId="0" xfId="1" applyFont="1" applyFill="1" applyAlignment="1" applyProtection="1">
      <alignment horizontal="center" vertical="center"/>
    </xf>
    <xf numFmtId="0" fontId="50" fillId="0" borderId="48" xfId="17" applyFont="1" applyBorder="1" applyAlignment="1">
      <alignment horizontal="center" vertical="center"/>
    </xf>
    <xf numFmtId="0" fontId="50" fillId="0" borderId="49" xfId="17" applyFont="1" applyBorder="1" applyAlignment="1">
      <alignment horizontal="center" vertical="center"/>
    </xf>
    <xf numFmtId="0" fontId="50" fillId="0" borderId="50" xfId="17" applyFont="1" applyBorder="1" applyAlignment="1">
      <alignment horizontal="center" vertical="center"/>
    </xf>
    <xf numFmtId="0" fontId="1" fillId="0" borderId="75" xfId="17" applyBorder="1" applyAlignment="1">
      <alignment horizontal="center" vertical="center"/>
    </xf>
    <xf numFmtId="0" fontId="1" fillId="0" borderId="76" xfId="17" applyBorder="1" applyAlignment="1">
      <alignment horizontal="center" vertical="center"/>
    </xf>
    <xf numFmtId="0" fontId="1" fillId="0" borderId="77" xfId="17" applyBorder="1" applyAlignment="1">
      <alignment horizontal="center" vertical="center"/>
    </xf>
    <xf numFmtId="0" fontId="38" fillId="0" borderId="78" xfId="17" applyFont="1" applyBorder="1" applyAlignment="1">
      <alignment horizontal="center" vertical="center" wrapText="1"/>
    </xf>
    <xf numFmtId="0" fontId="38" fillId="0" borderId="44" xfId="17" applyFont="1" applyBorder="1" applyAlignment="1">
      <alignment horizontal="center" vertical="center" wrapText="1"/>
    </xf>
    <xf numFmtId="0" fontId="34" fillId="17" borderId="0" xfId="17" applyFont="1" applyFill="1" applyAlignment="1">
      <alignment horizontal="center" vertical="center"/>
    </xf>
    <xf numFmtId="179" fontId="11" fillId="0" borderId="79" xfId="17" applyNumberFormat="1" applyFont="1" applyBorder="1" applyAlignment="1">
      <alignment horizontal="center" vertical="center" shrinkToFit="1"/>
    </xf>
    <xf numFmtId="179" fontId="11" fillId="0" borderId="80" xfId="17" applyNumberFormat="1" applyFont="1" applyBorder="1" applyAlignment="1">
      <alignment horizontal="center" vertical="center" shrinkToFit="1"/>
    </xf>
    <xf numFmtId="0" fontId="48" fillId="0" borderId="81" xfId="17" applyFont="1" applyBorder="1" applyAlignment="1">
      <alignment horizontal="center" vertical="center"/>
    </xf>
    <xf numFmtId="0" fontId="48" fillId="0" borderId="82" xfId="17" applyFont="1" applyBorder="1" applyAlignment="1">
      <alignment horizontal="center" vertical="center"/>
    </xf>
    <xf numFmtId="0" fontId="10" fillId="6" borderId="234" xfId="17" applyFont="1" applyFill="1" applyBorder="1" applyAlignment="1">
      <alignment horizontal="center" vertical="center" wrapText="1"/>
    </xf>
    <xf numFmtId="0" fontId="10" fillId="6" borderId="232" xfId="17" applyFont="1" applyFill="1" applyBorder="1" applyAlignment="1">
      <alignment horizontal="center" vertical="center" wrapText="1"/>
    </xf>
    <xf numFmtId="0" fontId="10" fillId="6" borderId="235" xfId="17" applyFont="1" applyFill="1" applyBorder="1" applyAlignment="1">
      <alignment horizontal="center" vertical="center" wrapText="1"/>
    </xf>
    <xf numFmtId="0" fontId="37" fillId="19" borderId="163" xfId="17" applyFont="1" applyFill="1" applyBorder="1" applyAlignment="1">
      <alignment horizontal="left" vertical="top" wrapText="1"/>
    </xf>
    <xf numFmtId="0" fontId="37" fillId="19" borderId="164" xfId="17" applyFont="1" applyFill="1" applyBorder="1" applyAlignment="1">
      <alignment horizontal="left" vertical="top" wrapText="1"/>
    </xf>
    <xf numFmtId="0" fontId="37" fillId="19" borderId="165" xfId="17" applyFont="1" applyFill="1" applyBorder="1" applyAlignment="1">
      <alignment horizontal="left" vertical="top" wrapText="1"/>
    </xf>
    <xf numFmtId="0" fontId="37" fillId="19" borderId="83" xfId="18" applyFont="1" applyFill="1" applyBorder="1" applyAlignment="1">
      <alignment horizontal="center" vertical="center"/>
    </xf>
    <xf numFmtId="0" fontId="37" fillId="19" borderId="84" xfId="18" applyFont="1" applyFill="1" applyBorder="1" applyAlignment="1">
      <alignment horizontal="center" vertical="center"/>
    </xf>
    <xf numFmtId="0" fontId="12" fillId="0" borderId="123" xfId="17" applyFont="1" applyBorder="1" applyAlignment="1">
      <alignment horizontal="center" vertical="center" wrapText="1"/>
    </xf>
    <xf numFmtId="0" fontId="12" fillId="0" borderId="124" xfId="17" applyFont="1" applyBorder="1" applyAlignment="1">
      <alignment horizontal="center" vertical="center" wrapText="1"/>
    </xf>
    <xf numFmtId="0" fontId="12" fillId="0" borderId="125" xfId="17" applyFont="1" applyBorder="1" applyAlignment="1">
      <alignment horizontal="center" vertical="center" wrapText="1"/>
    </xf>
    <xf numFmtId="0" fontId="55" fillId="19" borderId="127" xfId="17" applyFont="1" applyFill="1" applyBorder="1" applyAlignment="1">
      <alignment horizontal="center" vertical="center"/>
    </xf>
    <xf numFmtId="0" fontId="55" fillId="19" borderId="128" xfId="17" applyFont="1" applyFill="1" applyBorder="1" applyAlignment="1">
      <alignment horizontal="center" vertical="center"/>
    </xf>
    <xf numFmtId="0" fontId="55" fillId="19" borderId="129" xfId="17" applyFont="1" applyFill="1" applyBorder="1" applyAlignment="1">
      <alignment horizontal="center" vertical="center"/>
    </xf>
    <xf numFmtId="0" fontId="111" fillId="19" borderId="163" xfId="17" applyFont="1" applyFill="1" applyBorder="1" applyAlignment="1">
      <alignment horizontal="left" vertical="top" wrapText="1"/>
    </xf>
    <xf numFmtId="0" fontId="111" fillId="19" borderId="164" xfId="17" applyFont="1" applyFill="1" applyBorder="1" applyAlignment="1">
      <alignment horizontal="left" vertical="top" wrapText="1"/>
    </xf>
    <xf numFmtId="0" fontId="111" fillId="19" borderId="165" xfId="17" applyFont="1" applyFill="1" applyBorder="1" applyAlignment="1">
      <alignment horizontal="left" vertical="top" wrapText="1"/>
    </xf>
    <xf numFmtId="0" fontId="13" fillId="19" borderId="163" xfId="17" applyFont="1" applyFill="1" applyBorder="1" applyAlignment="1">
      <alignment horizontal="left" vertical="top" wrapText="1"/>
    </xf>
    <xf numFmtId="0" fontId="13" fillId="19" borderId="164" xfId="17" applyFont="1" applyFill="1" applyBorder="1" applyAlignment="1">
      <alignment horizontal="left" vertical="top" wrapText="1"/>
    </xf>
    <xf numFmtId="0" fontId="13" fillId="19" borderId="165" xfId="17" applyFont="1" applyFill="1" applyBorder="1" applyAlignment="1">
      <alignment horizontal="left" vertical="top" wrapText="1"/>
    </xf>
    <xf numFmtId="0" fontId="37" fillId="21" borderId="163" xfId="17" applyFont="1" applyFill="1" applyBorder="1" applyAlignment="1">
      <alignment horizontal="left" vertical="top" wrapText="1"/>
    </xf>
    <xf numFmtId="0" fontId="37" fillId="21" borderId="164" xfId="17" applyFont="1" applyFill="1" applyBorder="1" applyAlignment="1">
      <alignment horizontal="left" vertical="top" wrapText="1"/>
    </xf>
    <xf numFmtId="0" fontId="37" fillId="21" borderId="165" xfId="17" applyFont="1" applyFill="1" applyBorder="1" applyAlignment="1">
      <alignment horizontal="left" vertical="top" wrapText="1"/>
    </xf>
    <xf numFmtId="0" fontId="37" fillId="19" borderId="200" xfId="17" applyFont="1" applyFill="1" applyBorder="1" applyAlignment="1">
      <alignment horizontal="left" vertical="top" wrapText="1"/>
    </xf>
    <xf numFmtId="0" fontId="37" fillId="19" borderId="134" xfId="17" applyFont="1" applyFill="1" applyBorder="1" applyAlignment="1">
      <alignment horizontal="left" vertical="top" wrapText="1"/>
    </xf>
    <xf numFmtId="0" fontId="93" fillId="19" borderId="163" xfId="17" applyFont="1" applyFill="1" applyBorder="1" applyAlignment="1">
      <alignment horizontal="left" vertical="top" wrapText="1"/>
    </xf>
    <xf numFmtId="0" fontId="93" fillId="19" borderId="164" xfId="17" applyFont="1" applyFill="1" applyBorder="1" applyAlignment="1">
      <alignment horizontal="left" vertical="top" wrapText="1"/>
    </xf>
    <xf numFmtId="0" fontId="93" fillId="19" borderId="165" xfId="17" applyFont="1" applyFill="1" applyBorder="1" applyAlignment="1">
      <alignment horizontal="left" vertical="top" wrapText="1"/>
    </xf>
    <xf numFmtId="0" fontId="13" fillId="19" borderId="163" xfId="2" applyFont="1" applyFill="1" applyBorder="1" applyAlignment="1">
      <alignment horizontal="left" vertical="top" wrapText="1"/>
    </xf>
    <xf numFmtId="0" fontId="13" fillId="19" borderId="164" xfId="2" applyFont="1" applyFill="1" applyBorder="1" applyAlignment="1">
      <alignment horizontal="left" vertical="top" wrapText="1"/>
    </xf>
    <xf numFmtId="0" fontId="13" fillId="19" borderId="165" xfId="2" applyFont="1" applyFill="1" applyBorder="1" applyAlignment="1">
      <alignment horizontal="left" vertical="top" wrapText="1"/>
    </xf>
    <xf numFmtId="0" fontId="60" fillId="12" borderId="58" xfId="17" applyFont="1" applyFill="1" applyBorder="1" applyAlignment="1">
      <alignment horizontal="right" vertical="center" wrapText="1"/>
    </xf>
    <xf numFmtId="0" fontId="61" fillId="12" borderId="58" xfId="0" applyFont="1" applyFill="1" applyBorder="1" applyAlignment="1">
      <alignment horizontal="right" vertical="center"/>
    </xf>
    <xf numFmtId="0" fontId="0" fillId="12" borderId="58" xfId="0" applyFill="1" applyBorder="1" applyAlignment="1">
      <alignment horizontal="right" vertical="center"/>
    </xf>
    <xf numFmtId="180" fontId="60" fillId="12" borderId="58" xfId="17" applyNumberFormat="1" applyFont="1" applyFill="1" applyBorder="1" applyAlignment="1">
      <alignment horizontal="center" vertical="center" wrapText="1"/>
    </xf>
    <xf numFmtId="180" fontId="0" fillId="12" borderId="58" xfId="0" applyNumberFormat="1" applyFill="1" applyBorder="1" applyAlignment="1">
      <alignment horizontal="center" vertical="center" wrapText="1"/>
    </xf>
    <xf numFmtId="0" fontId="62" fillId="13" borderId="59" xfId="17" applyFont="1" applyFill="1" applyBorder="1" applyAlignment="1">
      <alignment horizontal="center" vertical="center" wrapText="1"/>
    </xf>
    <xf numFmtId="0" fontId="63" fillId="13" borderId="59" xfId="0" applyFont="1" applyFill="1" applyBorder="1" applyAlignment="1">
      <alignment horizontal="center" vertical="center"/>
    </xf>
    <xf numFmtId="0" fontId="62" fillId="10" borderId="59" xfId="0" applyFont="1" applyFill="1" applyBorder="1" applyAlignment="1">
      <alignment horizontal="center" vertical="center"/>
    </xf>
    <xf numFmtId="0" fontId="65" fillId="10" borderId="59" xfId="0" applyFont="1" applyFill="1" applyBorder="1" applyAlignment="1">
      <alignment horizontal="center" vertical="center"/>
    </xf>
    <xf numFmtId="0" fontId="67" fillId="18" borderId="109" xfId="16" applyFont="1" applyFill="1" applyBorder="1" applyAlignment="1">
      <alignment horizontal="center" vertical="center"/>
    </xf>
    <xf numFmtId="0" fontId="67" fillId="18" borderId="114" xfId="16" applyFont="1" applyFill="1" applyBorder="1" applyAlignment="1">
      <alignment horizontal="center" vertical="center"/>
    </xf>
    <xf numFmtId="0" fontId="67" fillId="18" borderId="116" xfId="16" applyFont="1" applyFill="1" applyBorder="1" applyAlignment="1">
      <alignment horizontal="center" vertical="center"/>
    </xf>
    <xf numFmtId="0" fontId="68" fillId="2" borderId="110" xfId="16" applyFont="1" applyFill="1" applyBorder="1" applyAlignment="1">
      <alignment vertical="center" wrapText="1"/>
    </xf>
    <xf numFmtId="0" fontId="68" fillId="2" borderId="111" xfId="16" applyFont="1" applyFill="1" applyBorder="1" applyAlignment="1">
      <alignment vertical="center" wrapText="1"/>
    </xf>
    <xf numFmtId="0" fontId="68" fillId="2" borderId="112" xfId="16" applyFont="1" applyFill="1" applyBorder="1" applyAlignment="1">
      <alignment vertical="center" wrapText="1"/>
    </xf>
    <xf numFmtId="0" fontId="68" fillId="2" borderId="99" xfId="16" applyFont="1" applyFill="1" applyBorder="1" applyAlignment="1">
      <alignment vertical="center" wrapText="1"/>
    </xf>
    <xf numFmtId="0" fontId="68" fillId="2" borderId="0" xfId="16" applyFont="1" applyFill="1" applyAlignment="1">
      <alignment vertical="center" wrapText="1"/>
    </xf>
    <xf numFmtId="0" fontId="68" fillId="2" borderId="100" xfId="16" applyFont="1" applyFill="1" applyBorder="1" applyAlignment="1">
      <alignment vertical="center" wrapText="1"/>
    </xf>
    <xf numFmtId="0" fontId="68" fillId="2" borderId="117" xfId="16" applyFont="1" applyFill="1" applyBorder="1" applyAlignment="1">
      <alignment vertical="center" wrapText="1"/>
    </xf>
    <xf numFmtId="0" fontId="68" fillId="2" borderId="118" xfId="16" applyFont="1" applyFill="1" applyBorder="1" applyAlignment="1">
      <alignment vertical="center" wrapText="1"/>
    </xf>
    <xf numFmtId="0" fontId="68" fillId="2" borderId="119" xfId="16" applyFont="1" applyFill="1" applyBorder="1" applyAlignment="1">
      <alignment vertical="center" wrapText="1"/>
    </xf>
    <xf numFmtId="0" fontId="68" fillId="2" borderId="110" xfId="16" applyFont="1" applyFill="1" applyBorder="1" applyAlignment="1">
      <alignment horizontal="left" vertical="center" wrapText="1"/>
    </xf>
    <xf numFmtId="0" fontId="68" fillId="2" borderId="111" xfId="16" applyFont="1" applyFill="1" applyBorder="1" applyAlignment="1">
      <alignment horizontal="left" vertical="center" wrapText="1"/>
    </xf>
    <xf numFmtId="0" fontId="68" fillId="2" borderId="113" xfId="16" applyFont="1" applyFill="1" applyBorder="1" applyAlignment="1">
      <alignment horizontal="left" vertical="center" wrapText="1"/>
    </xf>
    <xf numFmtId="0" fontId="68" fillId="2" borderId="99"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15" xfId="16" applyFont="1" applyFill="1" applyBorder="1" applyAlignment="1">
      <alignment horizontal="left" vertical="center" wrapText="1"/>
    </xf>
    <xf numFmtId="0" fontId="68" fillId="2" borderId="117" xfId="16" applyFont="1" applyFill="1" applyBorder="1" applyAlignment="1">
      <alignment horizontal="left" vertical="center" wrapText="1"/>
    </xf>
    <xf numFmtId="0" fontId="68" fillId="2" borderId="118" xfId="16" applyFont="1" applyFill="1" applyBorder="1" applyAlignment="1">
      <alignment horizontal="left" vertical="center" wrapText="1"/>
    </xf>
    <xf numFmtId="0" fontId="68" fillId="2" borderId="120" xfId="16" applyFont="1" applyFill="1" applyBorder="1" applyAlignment="1">
      <alignment horizontal="left" vertical="center" wrapText="1"/>
    </xf>
    <xf numFmtId="0" fontId="7" fillId="5" borderId="36" xfId="17" applyFont="1" applyFill="1" applyBorder="1" applyAlignment="1">
      <alignment horizontal="center" vertical="center" wrapText="1"/>
    </xf>
    <xf numFmtId="0" fontId="60" fillId="25" borderId="72" xfId="17" applyFont="1" applyFill="1" applyBorder="1" applyAlignment="1">
      <alignment horizontal="center" vertical="center" wrapText="1"/>
    </xf>
    <xf numFmtId="0" fontId="58" fillId="16" borderId="72" xfId="17" applyFont="1" applyFill="1" applyBorder="1" applyAlignment="1">
      <alignment horizontal="center" vertical="center" wrapText="1"/>
    </xf>
    <xf numFmtId="0" fontId="0" fillId="16" borderId="72" xfId="0" applyFill="1" applyBorder="1" applyAlignment="1">
      <alignment horizontal="center" vertical="center" wrapText="1"/>
    </xf>
    <xf numFmtId="180" fontId="60" fillId="3" borderId="73" xfId="17" applyNumberFormat="1" applyFont="1" applyFill="1" applyBorder="1" applyAlignment="1">
      <alignment horizontal="center" vertical="center" wrapText="1"/>
    </xf>
    <xf numFmtId="180" fontId="60" fillId="3" borderId="74" xfId="17" applyNumberFormat="1" applyFont="1" applyFill="1" applyBorder="1" applyAlignment="1">
      <alignment horizontal="center" vertical="center" wrapText="1"/>
    </xf>
    <xf numFmtId="0" fontId="68" fillId="3" borderId="73" xfId="17" applyFont="1" applyFill="1" applyBorder="1" applyAlignment="1">
      <alignment horizontal="center" vertical="center" wrapText="1"/>
    </xf>
    <xf numFmtId="0" fontId="68" fillId="3" borderId="202" xfId="17" applyFont="1" applyFill="1" applyBorder="1" applyAlignment="1">
      <alignment horizontal="center" vertical="center" wrapText="1"/>
    </xf>
    <xf numFmtId="0" fontId="68" fillId="3" borderId="74" xfId="17" applyFont="1" applyFill="1" applyBorder="1" applyAlignment="1">
      <alignment horizontal="center" vertical="center" wrapText="1"/>
    </xf>
    <xf numFmtId="0" fontId="43" fillId="19" borderId="0" xfId="17" applyFont="1" applyFill="1" applyAlignment="1">
      <alignment horizontal="left" vertical="center"/>
    </xf>
    <xf numFmtId="0" fontId="96" fillId="19" borderId="163" xfId="2" applyFont="1" applyFill="1" applyBorder="1" applyAlignment="1">
      <alignment horizontal="left" vertical="top" wrapText="1"/>
    </xf>
    <xf numFmtId="0" fontId="96" fillId="19" borderId="164" xfId="2" applyFont="1" applyFill="1" applyBorder="1" applyAlignment="1">
      <alignment horizontal="left" vertical="top" wrapText="1"/>
    </xf>
    <xf numFmtId="0" fontId="96" fillId="19" borderId="165" xfId="2" applyFont="1" applyFill="1" applyBorder="1" applyAlignment="1">
      <alignment horizontal="left" vertical="top" wrapText="1"/>
    </xf>
    <xf numFmtId="0" fontId="51" fillId="44" borderId="0" xfId="4" applyFont="1" applyFill="1" applyAlignment="1">
      <alignment horizontal="left" vertical="top" wrapText="1"/>
    </xf>
    <xf numFmtId="0" fontId="168" fillId="42" borderId="0" xfId="20" applyFont="1" applyFill="1" applyAlignment="1">
      <alignment horizontal="center" vertical="center"/>
    </xf>
    <xf numFmtId="0" fontId="6" fillId="0" borderId="0" xfId="20">
      <alignment vertical="center"/>
    </xf>
    <xf numFmtId="0" fontId="21" fillId="21" borderId="0" xfId="20" applyFont="1" applyFill="1" applyAlignment="1">
      <alignment horizontal="center" vertical="center" wrapText="1"/>
    </xf>
    <xf numFmtId="0" fontId="169" fillId="0" borderId="0" xfId="20" applyFont="1" applyAlignment="1">
      <alignment horizontal="center" vertical="center"/>
    </xf>
    <xf numFmtId="0" fontId="6" fillId="0" borderId="0" xfId="20" applyAlignment="1">
      <alignment horizontal="center" vertical="center"/>
    </xf>
    <xf numFmtId="0" fontId="170" fillId="9" borderId="0" xfId="20" applyFont="1" applyFill="1" applyAlignment="1">
      <alignment horizontal="center" vertical="center"/>
    </xf>
    <xf numFmtId="0" fontId="21" fillId="9" borderId="0" xfId="20" applyFont="1" applyFill="1" applyAlignment="1">
      <alignment horizontal="center" vertical="center"/>
    </xf>
    <xf numFmtId="0" fontId="171" fillId="9" borderId="0" xfId="20" applyFont="1" applyFill="1" applyAlignment="1">
      <alignment horizontal="center" vertical="center" wrapText="1"/>
    </xf>
    <xf numFmtId="0" fontId="171" fillId="9" borderId="0" xfId="20" applyFont="1" applyFill="1" applyAlignment="1">
      <alignment horizontal="center" vertical="center"/>
    </xf>
    <xf numFmtId="0" fontId="174" fillId="3" borderId="0" xfId="20" applyFont="1" applyFill="1" applyAlignment="1">
      <alignment vertical="top" wrapText="1"/>
    </xf>
    <xf numFmtId="0" fontId="175" fillId="3" borderId="0" xfId="20" applyFont="1" applyFill="1" applyAlignment="1">
      <alignment vertical="top" wrapText="1"/>
    </xf>
    <xf numFmtId="0" fontId="6" fillId="3" borderId="0" xfId="20" applyFill="1" applyAlignment="1">
      <alignment vertical="top" wrapText="1"/>
    </xf>
    <xf numFmtId="0" fontId="35" fillId="23" borderId="0" xfId="20" applyFont="1" applyFill="1" applyAlignment="1">
      <alignment horizontal="left" vertical="top" wrapText="1"/>
    </xf>
    <xf numFmtId="0" fontId="51" fillId="43" borderId="0" xfId="20" applyFont="1" applyFill="1" applyAlignment="1">
      <alignment horizontal="left" vertical="top" wrapText="1"/>
    </xf>
    <xf numFmtId="14" fontId="87" fillId="21" borderId="141" xfId="2" applyNumberFormat="1" applyFont="1" applyFill="1" applyBorder="1" applyAlignment="1">
      <alignment horizontal="center" vertical="center" wrapText="1" shrinkToFit="1"/>
    </xf>
    <xf numFmtId="14" fontId="87" fillId="21" borderId="139" xfId="2" applyNumberFormat="1" applyFont="1" applyFill="1" applyBorder="1" applyAlignment="1">
      <alignment horizontal="center" vertical="center" wrapText="1" shrinkToFit="1"/>
    </xf>
    <xf numFmtId="14" fontId="87" fillId="21" borderId="140" xfId="2" applyNumberFormat="1" applyFont="1" applyFill="1" applyBorder="1" applyAlignment="1">
      <alignment horizontal="center" vertical="center" wrapText="1" shrinkToFit="1"/>
    </xf>
    <xf numFmtId="14" fontId="87" fillId="21" borderId="188" xfId="2" applyNumberFormat="1" applyFont="1" applyFill="1" applyBorder="1" applyAlignment="1">
      <alignment horizontal="center" vertical="center" wrapText="1" shrinkToFit="1"/>
    </xf>
    <xf numFmtId="14" fontId="87" fillId="21" borderId="1" xfId="2" applyNumberFormat="1" applyFont="1" applyFill="1" applyBorder="1" applyAlignment="1">
      <alignment horizontal="center" vertical="center" shrinkToFit="1"/>
    </xf>
    <xf numFmtId="14" fontId="87" fillId="21" borderId="138" xfId="2" applyNumberFormat="1" applyFont="1" applyFill="1" applyBorder="1" applyAlignment="1">
      <alignment horizontal="center" vertical="center" shrinkToFit="1"/>
    </xf>
    <xf numFmtId="0" fontId="91" fillId="21" borderId="40" xfId="2" applyFont="1" applyFill="1" applyBorder="1" applyAlignment="1">
      <alignment horizontal="center" vertical="center" wrapText="1"/>
    </xf>
    <xf numFmtId="0" fontId="91" fillId="21" borderId="1" xfId="2" applyFont="1" applyFill="1" applyBorder="1" applyAlignment="1">
      <alignment horizontal="center" vertical="center" wrapText="1"/>
    </xf>
    <xf numFmtId="0" fontId="91" fillId="21" borderId="2" xfId="2" applyFont="1" applyFill="1" applyBorder="1" applyAlignment="1">
      <alignment horizontal="center" vertical="center" wrapText="1"/>
    </xf>
    <xf numFmtId="56" fontId="87" fillId="21" borderId="40" xfId="1" applyNumberFormat="1" applyFont="1" applyFill="1" applyBorder="1" applyAlignment="1" applyProtection="1">
      <alignment horizontal="center" vertical="center" wrapText="1"/>
    </xf>
    <xf numFmtId="56" fontId="87" fillId="21" borderId="1" xfId="1" applyNumberFormat="1" applyFont="1" applyFill="1" applyBorder="1" applyAlignment="1" applyProtection="1">
      <alignment horizontal="center" vertical="center" wrapText="1"/>
    </xf>
    <xf numFmtId="56" fontId="87" fillId="21" borderId="2" xfId="1" applyNumberFormat="1" applyFont="1" applyFill="1" applyBorder="1" applyAlignment="1" applyProtection="1">
      <alignment horizontal="center" vertical="center" wrapText="1"/>
    </xf>
    <xf numFmtId="14" fontId="87" fillId="21" borderId="188" xfId="2" applyNumberFormat="1" applyFont="1" applyFill="1" applyBorder="1" applyAlignment="1">
      <alignment horizontal="center" vertical="center" shrinkToFit="1"/>
    </xf>
    <xf numFmtId="56" fontId="87" fillId="21" borderId="1" xfId="2" applyNumberFormat="1" applyFont="1" applyFill="1" applyBorder="1" applyAlignment="1">
      <alignment horizontal="center" vertical="center" wrapText="1"/>
    </xf>
    <xf numFmtId="56" fontId="87" fillId="21" borderId="138" xfId="2" applyNumberFormat="1" applyFont="1" applyFill="1" applyBorder="1" applyAlignment="1">
      <alignment horizontal="center" vertical="center" wrapText="1"/>
    </xf>
    <xf numFmtId="14" fontId="87" fillId="21" borderId="1" xfId="2" applyNumberFormat="1" applyFont="1" applyFill="1" applyBorder="1" applyAlignment="1">
      <alignment horizontal="center" vertical="center" wrapText="1" shrinkToFit="1"/>
    </xf>
    <xf numFmtId="14" fontId="87" fillId="21" borderId="138" xfId="2" applyNumberFormat="1" applyFont="1" applyFill="1" applyBorder="1" applyAlignment="1">
      <alignment horizontal="center" vertical="center" wrapText="1" shrinkToFit="1"/>
    </xf>
    <xf numFmtId="14" fontId="87" fillId="21" borderId="2" xfId="2" applyNumberFormat="1" applyFont="1" applyFill="1" applyBorder="1" applyAlignment="1">
      <alignment horizontal="center" vertical="center" wrapText="1" shrinkToFit="1"/>
    </xf>
    <xf numFmtId="14" fontId="87" fillId="21" borderId="154" xfId="1" applyNumberFormat="1" applyFont="1" applyFill="1" applyBorder="1" applyAlignment="1" applyProtection="1">
      <alignment horizontal="center" vertical="center" wrapText="1"/>
    </xf>
    <xf numFmtId="0" fontId="87" fillId="21" borderId="154" xfId="2" applyFont="1" applyFill="1" applyBorder="1" applyAlignment="1">
      <alignment horizontal="center" vertical="center"/>
    </xf>
    <xf numFmtId="0" fontId="87" fillId="21" borderId="158" xfId="2" applyFont="1" applyFill="1" applyBorder="1" applyAlignment="1">
      <alignment horizontal="center" vertical="center"/>
    </xf>
    <xf numFmtId="14" fontId="87" fillId="21" borderId="178" xfId="2" applyNumberFormat="1" applyFont="1" applyFill="1" applyBorder="1" applyAlignment="1">
      <alignment horizontal="center" vertical="center"/>
    </xf>
    <xf numFmtId="14" fontId="87" fillId="21" borderId="179" xfId="2" applyNumberFormat="1" applyFont="1" applyFill="1" applyBorder="1" applyAlignment="1">
      <alignment horizontal="center" vertical="center"/>
    </xf>
    <xf numFmtId="14" fontId="87" fillId="21" borderId="180" xfId="2" applyNumberFormat="1" applyFont="1" applyFill="1" applyBorder="1" applyAlignment="1">
      <alignment horizontal="center" vertical="center"/>
    </xf>
    <xf numFmtId="14" fontId="87" fillId="21" borderId="183" xfId="1" applyNumberFormat="1" applyFont="1" applyFill="1" applyBorder="1" applyAlignment="1" applyProtection="1">
      <alignment horizontal="center" vertical="center" wrapText="1"/>
    </xf>
    <xf numFmtId="56" fontId="87" fillId="21" borderId="40" xfId="2" applyNumberFormat="1" applyFont="1" applyFill="1" applyBorder="1" applyAlignment="1">
      <alignment horizontal="center" vertical="center" wrapText="1"/>
    </xf>
    <xf numFmtId="14" fontId="87" fillId="21" borderId="181" xfId="1" applyNumberFormat="1" applyFont="1" applyFill="1" applyBorder="1" applyAlignment="1" applyProtection="1">
      <alignment horizontal="center" vertical="center" wrapText="1"/>
    </xf>
    <xf numFmtId="14" fontId="87" fillId="21" borderId="182" xfId="1" applyNumberFormat="1" applyFont="1" applyFill="1" applyBorder="1" applyAlignment="1" applyProtection="1">
      <alignment horizontal="center" vertical="center" wrapText="1"/>
    </xf>
    <xf numFmtId="14" fontId="35" fillId="21" borderId="188" xfId="1" applyNumberFormat="1" applyFont="1" applyFill="1" applyBorder="1" applyAlignment="1" applyProtection="1">
      <alignment horizontal="center" vertical="center" shrinkToFit="1"/>
    </xf>
    <xf numFmtId="14" fontId="35" fillId="21" borderId="1" xfId="2" applyNumberFormat="1" applyFont="1" applyFill="1" applyBorder="1" applyAlignment="1">
      <alignment horizontal="center" vertical="center" shrinkToFit="1"/>
    </xf>
    <xf numFmtId="14" fontId="35" fillId="21" borderId="138" xfId="2" applyNumberFormat="1" applyFont="1" applyFill="1" applyBorder="1" applyAlignment="1">
      <alignment horizontal="center" vertical="center" shrinkToFit="1"/>
    </xf>
    <xf numFmtId="0" fontId="6" fillId="0" borderId="0" xfId="2" applyAlignment="1">
      <alignment horizontal="center" vertical="center" wrapText="1"/>
    </xf>
    <xf numFmtId="0" fontId="23" fillId="33" borderId="0" xfId="2" applyFont="1" applyFill="1" applyAlignment="1">
      <alignment horizontal="left" vertical="center" wrapText="1"/>
    </xf>
    <xf numFmtId="0" fontId="23" fillId="33" borderId="0" xfId="2" applyFont="1" applyFill="1" applyAlignment="1">
      <alignment horizontal="left" vertical="center"/>
    </xf>
    <xf numFmtId="0" fontId="1" fillId="15" borderId="66" xfId="2" applyFont="1" applyFill="1" applyBorder="1" applyAlignment="1">
      <alignment vertical="top" wrapText="1"/>
    </xf>
    <xf numFmtId="0" fontId="6" fillId="0" borderId="62" xfId="2" applyBorder="1" applyAlignment="1">
      <alignment vertical="top" wrapText="1"/>
    </xf>
    <xf numFmtId="0" fontId="69" fillId="0" borderId="0" xfId="1" applyFont="1" applyAlignment="1" applyProtection="1">
      <alignment vertical="center"/>
    </xf>
    <xf numFmtId="0" fontId="6" fillId="0" borderId="0" xfId="2">
      <alignment vertical="center"/>
    </xf>
    <xf numFmtId="0" fontId="6" fillId="24" borderId="54" xfId="2" applyFill="1" applyBorder="1" applyAlignment="1">
      <alignment horizontal="left" vertical="top" wrapText="1"/>
    </xf>
    <xf numFmtId="0" fontId="6" fillId="24" borderId="126" xfId="2" applyFill="1" applyBorder="1" applyAlignment="1">
      <alignment horizontal="left" vertical="top" wrapText="1"/>
    </xf>
    <xf numFmtId="0" fontId="6" fillId="24" borderId="143" xfId="2" applyFill="1" applyBorder="1" applyAlignment="1">
      <alignment horizontal="left" vertical="top" wrapText="1"/>
    </xf>
    <xf numFmtId="0" fontId="1" fillId="28" borderId="54" xfId="2" applyFont="1" applyFill="1" applyBorder="1" applyAlignment="1">
      <alignment horizontal="left" vertical="top" wrapText="1"/>
    </xf>
    <xf numFmtId="0" fontId="1" fillId="28" borderId="65" xfId="2" applyFont="1" applyFill="1" applyBorder="1" applyAlignment="1">
      <alignment horizontal="left" vertical="top" wrapText="1"/>
    </xf>
    <xf numFmtId="0" fontId="8" fillId="28" borderId="126" xfId="1" applyFill="1" applyBorder="1" applyAlignment="1" applyProtection="1">
      <alignment horizontal="left" vertical="top"/>
    </xf>
    <xf numFmtId="0" fontId="6" fillId="28" borderId="142" xfId="2" applyFill="1" applyBorder="1" applyAlignment="1">
      <alignment horizontal="left" vertical="top"/>
    </xf>
    <xf numFmtId="0" fontId="6" fillId="2" borderId="71" xfId="2" applyFill="1" applyBorder="1" applyAlignment="1">
      <alignment vertical="top" wrapText="1"/>
    </xf>
    <xf numFmtId="0" fontId="15" fillId="2" borderId="62" xfId="0" applyFont="1" applyFill="1" applyBorder="1" applyAlignment="1">
      <alignment vertical="top" wrapText="1"/>
    </xf>
    <xf numFmtId="0" fontId="1" fillId="2" borderId="71" xfId="2" applyFont="1" applyFill="1" applyBorder="1" applyAlignment="1">
      <alignment horizontal="left" vertical="top" wrapText="1"/>
    </xf>
    <xf numFmtId="0" fontId="1" fillId="2" borderId="62" xfId="2" applyFont="1" applyFill="1" applyBorder="1" applyAlignment="1">
      <alignment horizontal="left" vertical="top" wrapText="1"/>
    </xf>
    <xf numFmtId="0" fontId="14" fillId="5" borderId="210" xfId="2" applyFont="1" applyFill="1" applyBorder="1" applyAlignment="1">
      <alignment horizontal="center" vertical="center" wrapText="1"/>
    </xf>
    <xf numFmtId="0" fontId="14" fillId="5" borderId="211" xfId="2" applyFont="1" applyFill="1" applyBorder="1" applyAlignment="1">
      <alignment horizontal="center" vertical="center" wrapText="1"/>
    </xf>
    <xf numFmtId="0" fontId="14" fillId="5" borderId="212" xfId="2" applyFont="1" applyFill="1" applyBorder="1" applyAlignment="1">
      <alignment horizontal="center" vertical="center" wrapText="1"/>
    </xf>
    <xf numFmtId="0" fontId="6" fillId="5" borderId="85" xfId="2" applyFill="1" applyBorder="1">
      <alignment vertical="center"/>
    </xf>
    <xf numFmtId="0" fontId="6" fillId="5" borderId="24" xfId="2" applyFill="1" applyBorder="1">
      <alignment vertical="center"/>
    </xf>
    <xf numFmtId="0" fontId="6" fillId="5" borderId="86" xfId="2" applyFill="1" applyBorder="1">
      <alignment vertical="center"/>
    </xf>
    <xf numFmtId="0" fontId="6" fillId="5" borderId="87" xfId="2" applyFill="1" applyBorder="1">
      <alignment vertical="center"/>
    </xf>
    <xf numFmtId="0" fontId="6" fillId="5" borderId="88" xfId="2" applyFill="1" applyBorder="1">
      <alignment vertical="center"/>
    </xf>
    <xf numFmtId="0" fontId="6" fillId="5" borderId="89" xfId="2" applyFill="1" applyBorder="1">
      <alignment vertical="center"/>
    </xf>
    <xf numFmtId="0" fontId="22" fillId="5" borderId="90" xfId="2" applyFont="1" applyFill="1" applyBorder="1" applyAlignment="1">
      <alignment horizontal="center" vertical="top" wrapText="1"/>
    </xf>
    <xf numFmtId="0" fontId="22" fillId="5" borderId="82" xfId="2" applyFont="1" applyFill="1" applyBorder="1" applyAlignment="1">
      <alignment horizontal="center" vertical="top" wrapText="1"/>
    </xf>
    <xf numFmtId="0" fontId="22" fillId="5" borderId="91" xfId="2" applyFont="1" applyFill="1" applyBorder="1" applyAlignment="1">
      <alignment horizontal="center" vertical="top" wrapText="1"/>
    </xf>
    <xf numFmtId="0" fontId="22" fillId="5" borderId="92" xfId="2" applyFont="1" applyFill="1" applyBorder="1" applyAlignment="1">
      <alignment horizontal="center" vertical="top" wrapText="1"/>
    </xf>
    <xf numFmtId="0" fontId="22" fillId="5" borderId="93" xfId="2" applyFont="1" applyFill="1" applyBorder="1" applyAlignment="1">
      <alignment horizontal="center" vertical="top" wrapText="1"/>
    </xf>
    <xf numFmtId="0" fontId="1" fillId="5" borderId="14" xfId="2" applyFont="1" applyFill="1" applyBorder="1" applyAlignment="1">
      <alignment vertical="top" wrapText="1"/>
    </xf>
    <xf numFmtId="0" fontId="6" fillId="5" borderId="0" xfId="2" applyFill="1" applyAlignment="1">
      <alignment vertical="top" wrapText="1"/>
    </xf>
    <xf numFmtId="0" fontId="6" fillId="5" borderId="15" xfId="2" applyFill="1" applyBorder="1" applyAlignment="1">
      <alignment vertical="top" wrapText="1"/>
    </xf>
    <xf numFmtId="0" fontId="0" fillId="23" borderId="243" xfId="0" applyFill="1" applyBorder="1" applyAlignment="1">
      <alignment horizontal="center" vertical="center"/>
    </xf>
    <xf numFmtId="0" fontId="0" fillId="23" borderId="107" xfId="0" applyFill="1" applyBorder="1" applyAlignment="1">
      <alignment horizontal="center" vertical="center"/>
    </xf>
    <xf numFmtId="0" fontId="71" fillId="29" borderId="107" xfId="0" applyFont="1" applyFill="1" applyBorder="1" applyAlignment="1">
      <alignment horizontal="center" vertical="center"/>
    </xf>
    <xf numFmtId="0" fontId="71" fillId="29" borderId="244" xfId="0" applyFont="1" applyFill="1" applyBorder="1" applyAlignment="1">
      <alignment horizontal="center" vertical="center"/>
    </xf>
    <xf numFmtId="0" fontId="26" fillId="19" borderId="0" xfId="19" applyFont="1" applyFill="1" applyAlignment="1">
      <alignment vertical="center" wrapText="1"/>
    </xf>
    <xf numFmtId="0" fontId="28" fillId="21" borderId="97" xfId="2" applyFont="1" applyFill="1" applyBorder="1" applyAlignment="1">
      <alignment horizontal="center" vertical="center" shrinkToFit="1"/>
    </xf>
    <xf numFmtId="0" fontId="18" fillId="21" borderId="28" xfId="2" applyFont="1" applyFill="1" applyBorder="1" applyAlignment="1">
      <alignment horizontal="center" vertical="center" shrinkToFit="1"/>
    </xf>
    <xf numFmtId="0" fontId="18" fillId="21" borderId="98" xfId="2" applyFont="1" applyFill="1" applyBorder="1" applyAlignment="1">
      <alignment horizontal="center" vertical="center" shrinkToFit="1"/>
    </xf>
    <xf numFmtId="0" fontId="118" fillId="19" borderId="97" xfId="2" applyFont="1" applyFill="1" applyBorder="1" applyAlignment="1">
      <alignment horizontal="center" vertical="center" wrapText="1" shrinkToFit="1"/>
    </xf>
    <xf numFmtId="0" fontId="32" fillId="19" borderId="28" xfId="2" applyFont="1" applyFill="1" applyBorder="1" applyAlignment="1">
      <alignment horizontal="center" vertical="center" shrinkToFit="1"/>
    </xf>
    <xf numFmtId="0" fontId="32" fillId="19" borderId="98" xfId="2" applyFont="1" applyFill="1" applyBorder="1" applyAlignment="1">
      <alignment horizontal="center" vertical="center" shrinkToFit="1"/>
    </xf>
    <xf numFmtId="0" fontId="137" fillId="19" borderId="94" xfId="1" applyFont="1" applyFill="1" applyBorder="1" applyAlignment="1" applyProtection="1">
      <alignment vertical="top" wrapText="1"/>
    </xf>
    <xf numFmtId="0" fontId="21" fillId="19" borderId="95" xfId="2" applyFont="1" applyFill="1" applyBorder="1" applyAlignment="1">
      <alignment vertical="top" wrapText="1"/>
    </xf>
    <xf numFmtId="0" fontId="21" fillId="19" borderId="96" xfId="2" applyFont="1" applyFill="1" applyBorder="1" applyAlignment="1">
      <alignment vertical="top" wrapText="1"/>
    </xf>
    <xf numFmtId="0" fontId="118" fillId="29" borderId="97" xfId="2" applyFont="1" applyFill="1" applyBorder="1" applyAlignment="1">
      <alignment horizontal="center" vertical="center" wrapText="1" shrinkToFit="1"/>
    </xf>
    <xf numFmtId="0" fontId="18" fillId="29" borderId="28" xfId="2" applyFont="1" applyFill="1" applyBorder="1" applyAlignment="1">
      <alignment horizontal="center" vertical="center" shrinkToFit="1"/>
    </xf>
    <xf numFmtId="0" fontId="18" fillId="29" borderId="98" xfId="2" applyFont="1" applyFill="1" applyBorder="1" applyAlignment="1">
      <alignment horizontal="center" vertical="center" shrinkToFit="1"/>
    </xf>
    <xf numFmtId="0" fontId="139" fillId="29" borderId="225" xfId="1" applyFont="1" applyFill="1" applyBorder="1" applyAlignment="1" applyProtection="1">
      <alignment horizontal="left" vertical="top" wrapText="1"/>
    </xf>
    <xf numFmtId="0" fontId="139" fillId="29" borderId="107" xfId="1" applyFont="1" applyFill="1" applyBorder="1" applyAlignment="1" applyProtection="1">
      <alignment horizontal="left" vertical="top" wrapText="1"/>
    </xf>
    <xf numFmtId="0" fontId="139" fillId="29" borderId="226" xfId="1" applyFont="1" applyFill="1" applyBorder="1" applyAlignment="1" applyProtection="1">
      <alignment horizontal="left" vertical="top" wrapText="1"/>
    </xf>
    <xf numFmtId="0" fontId="88" fillId="19" borderId="145" xfId="1" applyFont="1" applyFill="1" applyBorder="1" applyAlignment="1" applyProtection="1">
      <alignment horizontal="center" vertical="center" wrapText="1" shrinkToFit="1"/>
    </xf>
    <xf numFmtId="0" fontId="28" fillId="19" borderId="146" xfId="2" applyFont="1" applyFill="1" applyBorder="1" applyAlignment="1">
      <alignment horizontal="center" vertical="center" wrapText="1" shrinkToFit="1"/>
    </xf>
    <xf numFmtId="0" fontId="28" fillId="19" borderId="147" xfId="2" applyFont="1" applyFill="1" applyBorder="1" applyAlignment="1">
      <alignment horizontal="center" vertical="center" wrapText="1" shrinkToFit="1"/>
    </xf>
    <xf numFmtId="0" fontId="139" fillId="19" borderId="55" xfId="2" applyFont="1" applyFill="1" applyBorder="1" applyAlignment="1">
      <alignment horizontal="left" vertical="top" wrapText="1" shrinkToFit="1"/>
    </xf>
    <xf numFmtId="0" fontId="20" fillId="19" borderId="56" xfId="2" applyFont="1" applyFill="1" applyBorder="1" applyAlignment="1">
      <alignment horizontal="left" vertical="top" wrapText="1" shrinkToFit="1"/>
    </xf>
    <xf numFmtId="0" fontId="20" fillId="19" borderId="57" xfId="2" applyFont="1" applyFill="1" applyBorder="1" applyAlignment="1">
      <alignment horizontal="left" vertical="top" wrapText="1" shrinkToFit="1"/>
    </xf>
    <xf numFmtId="0" fontId="10" fillId="0" borderId="0" xfId="2" applyFont="1" applyAlignment="1">
      <alignment vertical="center" wrapText="1"/>
    </xf>
    <xf numFmtId="0" fontId="10" fillId="0" borderId="0" xfId="2" applyFont="1">
      <alignment vertical="center"/>
    </xf>
    <xf numFmtId="0" fontId="10" fillId="0" borderId="56" xfId="2" applyFont="1" applyBorder="1">
      <alignment vertical="center"/>
    </xf>
    <xf numFmtId="0" fontId="28" fillId="29" borderId="145" xfId="2" applyFont="1" applyFill="1" applyBorder="1" applyAlignment="1">
      <alignment horizontal="center" vertical="center" wrapText="1" shrinkToFit="1"/>
    </xf>
    <xf numFmtId="0" fontId="28" fillId="29" borderId="146" xfId="2" applyFont="1" applyFill="1" applyBorder="1" applyAlignment="1">
      <alignment horizontal="center" vertical="center" wrapText="1" shrinkToFit="1"/>
    </xf>
    <xf numFmtId="0" fontId="28" fillId="29" borderId="147" xfId="2" applyFont="1" applyFill="1" applyBorder="1" applyAlignment="1">
      <alignment horizontal="center" vertical="center" wrapText="1" shrinkToFit="1"/>
    </xf>
    <xf numFmtId="0" fontId="163" fillId="29" borderId="55" xfId="2" applyFont="1" applyFill="1" applyBorder="1" applyAlignment="1">
      <alignment horizontal="left" vertical="top" wrapText="1" shrinkToFit="1"/>
    </xf>
    <xf numFmtId="0" fontId="163" fillId="29" borderId="56" xfId="2" applyFont="1" applyFill="1" applyBorder="1" applyAlignment="1">
      <alignment horizontal="left" vertical="top" wrapText="1" shrinkToFit="1"/>
    </xf>
    <xf numFmtId="0" fontId="163" fillId="29" borderId="57" xfId="2" applyFont="1" applyFill="1" applyBorder="1" applyAlignment="1">
      <alignment horizontal="left" vertical="top" wrapText="1" shrinkToFit="1"/>
    </xf>
    <xf numFmtId="0" fontId="88" fillId="19" borderId="97" xfId="1" applyFont="1" applyFill="1" applyBorder="1" applyAlignment="1" applyProtection="1">
      <alignment horizontal="center" vertical="center" wrapText="1"/>
    </xf>
    <xf numFmtId="0" fontId="88" fillId="19" borderId="28" xfId="1" applyFont="1" applyFill="1" applyBorder="1" applyAlignment="1" applyProtection="1">
      <alignment horizontal="center" vertical="center" wrapText="1"/>
    </xf>
    <xf numFmtId="0" fontId="88" fillId="19" borderId="98" xfId="1" applyFont="1" applyFill="1" applyBorder="1" applyAlignment="1" applyProtection="1">
      <alignment horizontal="center" vertical="center" wrapText="1"/>
    </xf>
    <xf numFmtId="0" fontId="137" fillId="19" borderId="94" xfId="1" applyFont="1" applyFill="1" applyBorder="1" applyAlignment="1" applyProtection="1">
      <alignment horizontal="left" vertical="top" wrapText="1"/>
    </xf>
    <xf numFmtId="0" fontId="21" fillId="19" borderId="160" xfId="1" applyFont="1" applyFill="1" applyBorder="1" applyAlignment="1" applyProtection="1">
      <alignment horizontal="left" vertical="top" wrapText="1"/>
    </xf>
    <xf numFmtId="0" fontId="21" fillId="19" borderId="161" xfId="1" applyFont="1" applyFill="1" applyBorder="1" applyAlignment="1" applyProtection="1">
      <alignment horizontal="left" vertical="top" wrapText="1"/>
    </xf>
    <xf numFmtId="0" fontId="88" fillId="29" borderId="97" xfId="1" applyFont="1" applyFill="1" applyBorder="1" applyAlignment="1" applyProtection="1">
      <alignment horizontal="center" vertical="center" wrapText="1"/>
    </xf>
    <xf numFmtId="0" fontId="88" fillId="29" borderId="28" xfId="1" applyFont="1" applyFill="1" applyBorder="1" applyAlignment="1" applyProtection="1">
      <alignment horizontal="center" vertical="center" wrapText="1"/>
    </xf>
    <xf numFmtId="0" fontId="88" fillId="29" borderId="98" xfId="1" applyFont="1" applyFill="1" applyBorder="1" applyAlignment="1" applyProtection="1">
      <alignment horizontal="center" vertical="center" wrapText="1"/>
    </xf>
    <xf numFmtId="0" fontId="137" fillId="29" borderId="94" xfId="1" applyFont="1" applyFill="1" applyBorder="1" applyAlignment="1" applyProtection="1">
      <alignment horizontal="left" vertical="top" wrapText="1"/>
    </xf>
    <xf numFmtId="0" fontId="21" fillId="29" borderId="160" xfId="1" applyFont="1" applyFill="1" applyBorder="1" applyAlignment="1" applyProtection="1">
      <alignment horizontal="left" vertical="top" wrapText="1"/>
    </xf>
    <xf numFmtId="0" fontId="21" fillId="29" borderId="161" xfId="1" applyFont="1" applyFill="1" applyBorder="1" applyAlignment="1" applyProtection="1">
      <alignment horizontal="left" vertical="top" wrapTex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xf numFmtId="0" fontId="85" fillId="0" borderId="259" xfId="0" applyFont="1" applyBorder="1" applyAlignment="1">
      <alignment horizontal="center" vertical="center" wrapText="1"/>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6DDDF7"/>
      <color rgb="FF6EF729"/>
      <color rgb="FFD4FDC3"/>
      <color rgb="FFFF99FF"/>
      <color rgb="FFFAFEC2"/>
      <color rgb="FF00CC00"/>
      <color rgb="FF3399FF"/>
      <color rgb="FFFFCC00"/>
      <color rgb="FFCC00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'46　感染症統計'!$A$7</c:f>
              <c:strCache>
                <c:ptCount val="1"/>
                <c:pt idx="0">
                  <c:v>2023年</c:v>
                </c:pt>
              </c:strCache>
            </c:strRef>
          </c:tx>
          <c:spPr>
            <a:ln w="63500" cap="rnd">
              <a:solidFill>
                <a:srgbClr val="FF0000"/>
              </a:solidFill>
              <a:round/>
            </a:ln>
            <a:effectLst/>
          </c:spPr>
          <c:marker>
            <c:symbol val="none"/>
          </c:marker>
          <c:cat>
            <c:multiLvlStrRef>
              <c:f>'46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260 </c:v>
                  </c:pt>
                </c:lvl>
              </c:multiLvlStrCache>
            </c:multiLvlStrRef>
          </c:cat>
          <c:val>
            <c:numRef>
              <c:f>'46　感染症統計'!$B$7:$M$7</c:f>
              <c:numCache>
                <c:formatCode>#,##0_ </c:formatCode>
                <c:ptCount val="12"/>
                <c:pt idx="0" formatCode="General">
                  <c:v>82</c:v>
                </c:pt>
                <c:pt idx="1">
                  <c:v>62</c:v>
                </c:pt>
                <c:pt idx="2">
                  <c:v>99</c:v>
                </c:pt>
                <c:pt idx="3">
                  <c:v>112</c:v>
                </c:pt>
                <c:pt idx="4" formatCode="General">
                  <c:v>224</c:v>
                </c:pt>
                <c:pt idx="5" formatCode="General">
                  <c:v>524</c:v>
                </c:pt>
                <c:pt idx="6" formatCode="General">
                  <c:v>521</c:v>
                </c:pt>
                <c:pt idx="7">
                  <c:v>767</c:v>
                </c:pt>
                <c:pt idx="8">
                  <c:v>454</c:v>
                </c:pt>
                <c:pt idx="9">
                  <c:v>384</c:v>
                </c:pt>
                <c:pt idx="10">
                  <c:v>260</c:v>
                </c:pt>
              </c:numCache>
            </c:numRef>
          </c:val>
          <c:smooth val="0"/>
          <c:extLst>
            <c:ext xmlns:c16="http://schemas.microsoft.com/office/drawing/2014/chart" uri="{C3380CC4-5D6E-409C-BE32-E72D297353CC}">
              <c16:uniqueId val="{00000000-EF25-4824-8530-875CCEE0B185}"/>
            </c:ext>
          </c:extLst>
        </c:ser>
        <c:ser>
          <c:idx val="7"/>
          <c:order val="1"/>
          <c:tx>
            <c:strRef>
              <c:f>'46　感染症統計'!$A$8</c:f>
              <c:strCache>
                <c:ptCount val="1"/>
                <c:pt idx="0">
                  <c:v>2022年</c:v>
                </c:pt>
              </c:strCache>
            </c:strRef>
          </c:tx>
          <c:spPr>
            <a:ln w="25400" cap="rnd">
              <a:solidFill>
                <a:schemeClr val="accent6">
                  <a:lumMod val="75000"/>
                </a:schemeClr>
              </a:solidFill>
              <a:round/>
            </a:ln>
            <a:effectLst/>
          </c:spPr>
          <c:marker>
            <c:symbol val="none"/>
          </c:marker>
          <c:cat>
            <c:multiLvlStrRef>
              <c:f>'46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260 </c:v>
                  </c:pt>
                </c:lvl>
              </c:multiLvlStrCache>
            </c:multiLvlStrRef>
          </c:cat>
          <c:val>
            <c:numRef>
              <c:f>'46　感染症統計'!$B$8:$M$8</c:f>
              <c:numCache>
                <c:formatCode>#,##0_ </c:formatCode>
                <c:ptCount val="12"/>
                <c:pt idx="0" formatCode="General">
                  <c:v>81</c:v>
                </c:pt>
                <c:pt idx="1">
                  <c:v>39</c:v>
                </c:pt>
                <c:pt idx="2">
                  <c:v>72</c:v>
                </c:pt>
                <c:pt idx="3" formatCode="General">
                  <c:v>89</c:v>
                </c:pt>
                <c:pt idx="4" formatCode="General">
                  <c:v>258</c:v>
                </c:pt>
                <c:pt idx="5" formatCode="General">
                  <c:v>416</c:v>
                </c:pt>
                <c:pt idx="6" formatCode="General">
                  <c:v>554</c:v>
                </c:pt>
                <c:pt idx="7" formatCode="General">
                  <c:v>568</c:v>
                </c:pt>
                <c:pt idx="8" formatCode="General">
                  <c:v>578</c:v>
                </c:pt>
                <c:pt idx="9" formatCode="General">
                  <c:v>337</c:v>
                </c:pt>
                <c:pt idx="10" formatCode="General">
                  <c:v>169</c:v>
                </c:pt>
                <c:pt idx="11" formatCode="General">
                  <c:v>168</c:v>
                </c:pt>
              </c:numCache>
            </c:numRef>
          </c:val>
          <c:smooth val="0"/>
          <c:extLst>
            <c:ext xmlns:c16="http://schemas.microsoft.com/office/drawing/2014/chart" uri="{C3380CC4-5D6E-409C-BE32-E72D297353CC}">
              <c16:uniqueId val="{00000001-EF25-4824-8530-875CCEE0B185}"/>
            </c:ext>
          </c:extLst>
        </c:ser>
        <c:ser>
          <c:idx val="0"/>
          <c:order val="2"/>
          <c:tx>
            <c:strRef>
              <c:f>'46　感染症統計'!$A$9</c:f>
              <c:strCache>
                <c:ptCount val="1"/>
                <c:pt idx="0">
                  <c:v>2021年</c:v>
                </c:pt>
              </c:strCache>
            </c:strRef>
          </c:tx>
          <c:spPr>
            <a:ln w="28575" cap="rnd">
              <a:solidFill>
                <a:schemeClr val="accent6"/>
              </a:solidFill>
              <a:round/>
            </a:ln>
            <a:effectLst/>
          </c:spPr>
          <c:marker>
            <c:symbol val="none"/>
          </c:marker>
          <c:cat>
            <c:multiLvlStrRef>
              <c:f>'46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260 </c:v>
                  </c:pt>
                </c:lvl>
              </c:multiLvlStrCache>
            </c:multiLvlStrRef>
          </c:cat>
          <c:val>
            <c:numRef>
              <c:f>'46　感染症統計'!$B$9:$M$9</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2-EF25-4824-8530-875CCEE0B185}"/>
            </c:ext>
          </c:extLst>
        </c:ser>
        <c:ser>
          <c:idx val="1"/>
          <c:order val="3"/>
          <c:tx>
            <c:strRef>
              <c:f>'46　感染症統計'!$A$10</c:f>
              <c:strCache>
                <c:ptCount val="1"/>
                <c:pt idx="0">
                  <c:v>2020年</c:v>
                </c:pt>
              </c:strCache>
            </c:strRef>
          </c:tx>
          <c:spPr>
            <a:ln w="12700" cap="rnd">
              <a:solidFill>
                <a:srgbClr val="FF0066"/>
              </a:solidFill>
              <a:round/>
            </a:ln>
            <a:effectLst/>
          </c:spPr>
          <c:marker>
            <c:symbol val="none"/>
          </c:marker>
          <c:cat>
            <c:multiLvlStrRef>
              <c:f>'46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260 </c:v>
                  </c:pt>
                </c:lvl>
              </c:multiLvlStrCache>
            </c:multiLvlStrRef>
          </c:cat>
          <c:val>
            <c:numRef>
              <c:f>'46　感染症統計'!$B$10:$M$10</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3-EF25-4824-8530-875CCEE0B185}"/>
            </c:ext>
          </c:extLst>
        </c:ser>
        <c:ser>
          <c:idx val="2"/>
          <c:order val="4"/>
          <c:tx>
            <c:strRef>
              <c:f>'46　感染症統計'!$A$11</c:f>
              <c:strCache>
                <c:ptCount val="1"/>
                <c:pt idx="0">
                  <c:v>2019年</c:v>
                </c:pt>
              </c:strCache>
            </c:strRef>
          </c:tx>
          <c:spPr>
            <a:ln w="19050" cap="rnd">
              <a:solidFill>
                <a:srgbClr val="0070C0"/>
              </a:solidFill>
              <a:round/>
            </a:ln>
            <a:effectLst/>
          </c:spPr>
          <c:marker>
            <c:symbol val="none"/>
          </c:marker>
          <c:cat>
            <c:multiLvlStrRef>
              <c:f>'46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260 </c:v>
                  </c:pt>
                </c:lvl>
              </c:multiLvlStrCache>
            </c:multiLvlStrRef>
          </c:cat>
          <c:val>
            <c:numRef>
              <c:f>'46　感染症統計'!$B$11:$M$11</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4-EF25-4824-8530-875CCEE0B185}"/>
            </c:ext>
          </c:extLst>
        </c:ser>
        <c:ser>
          <c:idx val="3"/>
          <c:order val="5"/>
          <c:tx>
            <c:strRef>
              <c:f>'46　感染症統計'!$A$12</c:f>
              <c:strCache>
                <c:ptCount val="1"/>
                <c:pt idx="0">
                  <c:v>2018年</c:v>
                </c:pt>
              </c:strCache>
            </c:strRef>
          </c:tx>
          <c:spPr>
            <a:ln w="12700" cap="rnd">
              <a:solidFill>
                <a:schemeClr val="accent4"/>
              </a:solidFill>
              <a:round/>
            </a:ln>
            <a:effectLst/>
          </c:spPr>
          <c:marker>
            <c:symbol val="none"/>
          </c:marker>
          <c:cat>
            <c:multiLvlStrRef>
              <c:f>'46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260 </c:v>
                  </c:pt>
                </c:lvl>
              </c:multiLvlStrCache>
            </c:multiLvlStrRef>
          </c:cat>
          <c:val>
            <c:numRef>
              <c:f>'46　感染症統計'!$B$12:$M$12</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5-EF25-4824-8530-875CCEE0B185}"/>
            </c:ext>
          </c:extLst>
        </c:ser>
        <c:ser>
          <c:idx val="4"/>
          <c:order val="6"/>
          <c:tx>
            <c:strRef>
              <c:f>'46　感染症統計'!$A$13</c:f>
              <c:strCache>
                <c:ptCount val="1"/>
                <c:pt idx="0">
                  <c:v>2017年</c:v>
                </c:pt>
              </c:strCache>
            </c:strRef>
          </c:tx>
          <c:spPr>
            <a:ln w="12700" cap="rnd">
              <a:solidFill>
                <a:schemeClr val="accent5"/>
              </a:solidFill>
              <a:round/>
            </a:ln>
            <a:effectLst/>
          </c:spPr>
          <c:marker>
            <c:symbol val="none"/>
          </c:marker>
          <c:cat>
            <c:multiLvlStrRef>
              <c:f>'46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260 </c:v>
                  </c:pt>
                </c:lvl>
              </c:multiLvlStrCache>
            </c:multiLvlStrRef>
          </c:cat>
          <c:val>
            <c:numRef>
              <c:f>'46　感染症統計'!$B$13:$M$13</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6-EF25-4824-8530-875CCEE0B185}"/>
            </c:ext>
          </c:extLst>
        </c:ser>
        <c:ser>
          <c:idx val="5"/>
          <c:order val="7"/>
          <c:tx>
            <c:strRef>
              <c:f>'46　感染症統計'!$A$14</c:f>
              <c:strCache>
                <c:ptCount val="1"/>
                <c:pt idx="0">
                  <c:v>2016年</c:v>
                </c:pt>
              </c:strCache>
            </c:strRef>
          </c:tx>
          <c:spPr>
            <a:ln w="12700" cap="rnd">
              <a:solidFill>
                <a:schemeClr val="tx2"/>
              </a:solidFill>
              <a:round/>
            </a:ln>
            <a:effectLst/>
          </c:spPr>
          <c:marker>
            <c:symbol val="none"/>
          </c:marker>
          <c:cat>
            <c:multiLvlStrRef>
              <c:f>'46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260 </c:v>
                  </c:pt>
                </c:lvl>
              </c:multiLvlStrCache>
            </c:multiLvlStrRef>
          </c:cat>
          <c:val>
            <c:numRef>
              <c:f>'46　感染症統計'!$B$14:$M$14</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7-EF25-4824-8530-875CCEE0B185}"/>
            </c:ext>
          </c:extLst>
        </c:ser>
        <c:ser>
          <c:idx val="8"/>
          <c:order val="8"/>
          <c:tx>
            <c:strRef>
              <c:f>'46　感染症統計'!$A$15</c:f>
              <c:strCache>
                <c:ptCount val="1"/>
                <c:pt idx="0">
                  <c:v>2015年</c:v>
                </c:pt>
              </c:strCache>
            </c:strRef>
          </c:tx>
          <c:spPr>
            <a:ln w="28575" cap="rnd">
              <a:solidFill>
                <a:schemeClr val="accent3">
                  <a:lumMod val="60000"/>
                </a:schemeClr>
              </a:solidFill>
              <a:round/>
            </a:ln>
            <a:effectLst/>
          </c:spPr>
          <c:marker>
            <c:symbol val="none"/>
          </c:marker>
          <c:cat>
            <c:multiLvlStrRef>
              <c:f>'46　感染症統計'!$A$7:$N$14</c:f>
              <c:multiLvlStrCache>
                <c:ptCount val="14"/>
                <c:lvl>
                  <c:pt idx="0">
                    <c:v>2016年</c:v>
                  </c:pt>
                  <c:pt idx="1">
                    <c:v>68</c:v>
                  </c:pt>
                  <c:pt idx="2">
                    <c:v>42 </c:v>
                  </c:pt>
                  <c:pt idx="3">
                    <c:v>44 </c:v>
                  </c:pt>
                  <c:pt idx="4">
                    <c:v>75 </c:v>
                  </c:pt>
                  <c:pt idx="5">
                    <c:v>135 </c:v>
                  </c:pt>
                  <c:pt idx="6">
                    <c:v>448 </c:v>
                  </c:pt>
                  <c:pt idx="7">
                    <c:v>507 </c:v>
                  </c:pt>
                  <c:pt idx="8">
                    <c:v>808 </c:v>
                  </c:pt>
                  <c:pt idx="9">
                    <c:v>795 </c:v>
                  </c:pt>
                  <c:pt idx="10">
                    <c:v>313 </c:v>
                  </c:pt>
                  <c:pt idx="11">
                    <c:v>246 </c:v>
                  </c:pt>
                  <c:pt idx="12">
                    <c:v>143 </c:v>
                  </c:pt>
                  <c:pt idx="13">
                    <c:v>3,624 </c:v>
                  </c:pt>
                </c:lvl>
                <c:lvl>
                  <c:pt idx="0">
                    <c:v>2017年</c:v>
                  </c:pt>
                  <c:pt idx="1">
                    <c:v>57 </c:v>
                  </c:pt>
                  <c:pt idx="2">
                    <c:v>35 </c:v>
                  </c:pt>
                  <c:pt idx="3">
                    <c:v>95 </c:v>
                  </c:pt>
                  <c:pt idx="4">
                    <c:v>112 </c:v>
                  </c:pt>
                  <c:pt idx="5">
                    <c:v>131 </c:v>
                  </c:pt>
                  <c:pt idx="6">
                    <c:v>340</c:v>
                  </c:pt>
                  <c:pt idx="7">
                    <c:v>483</c:v>
                  </c:pt>
                  <c:pt idx="8">
                    <c:v>1339</c:v>
                  </c:pt>
                  <c:pt idx="9">
                    <c:v>614</c:v>
                  </c:pt>
                  <c:pt idx="10">
                    <c:v>349</c:v>
                  </c:pt>
                  <c:pt idx="11">
                    <c:v>236</c:v>
                  </c:pt>
                  <c:pt idx="12">
                    <c:v>68</c:v>
                  </c:pt>
                  <c:pt idx="13">
                    <c:v>3,859 </c:v>
                  </c:pt>
                </c:lvl>
                <c:lvl>
                  <c:pt idx="0">
                    <c:v>2018年</c:v>
                  </c:pt>
                  <c:pt idx="1">
                    <c:v>41 </c:v>
                  </c:pt>
                  <c:pt idx="2">
                    <c:v>44 </c:v>
                  </c:pt>
                  <c:pt idx="3">
                    <c:v>67 </c:v>
                  </c:pt>
                  <c:pt idx="4">
                    <c:v>103 </c:v>
                  </c:pt>
                  <c:pt idx="5">
                    <c:v>311 </c:v>
                  </c:pt>
                  <c:pt idx="6">
                    <c:v>415 </c:v>
                  </c:pt>
                  <c:pt idx="7">
                    <c:v>539 </c:v>
                  </c:pt>
                  <c:pt idx="8">
                    <c:v>1,165 </c:v>
                  </c:pt>
                  <c:pt idx="9">
                    <c:v>534 </c:v>
                  </c:pt>
                  <c:pt idx="10">
                    <c:v>297 </c:v>
                  </c:pt>
                  <c:pt idx="11">
                    <c:v>205 </c:v>
                  </c:pt>
                  <c:pt idx="12">
                    <c:v>92 </c:v>
                  </c:pt>
                  <c:pt idx="13">
                    <c:v>3,813 </c:v>
                  </c:pt>
                </c:lvl>
                <c:lvl>
                  <c:pt idx="0">
                    <c:v>2019年</c:v>
                  </c:pt>
                  <c:pt idx="1">
                    <c:v>84 </c:v>
                  </c:pt>
                  <c:pt idx="2">
                    <c:v>100 </c:v>
                  </c:pt>
                  <c:pt idx="3">
                    <c:v>77 </c:v>
                  </c:pt>
                  <c:pt idx="4">
                    <c:v>80 </c:v>
                  </c:pt>
                  <c:pt idx="5">
                    <c:v>236</c:v>
                  </c:pt>
                  <c:pt idx="6">
                    <c:v>438</c:v>
                  </c:pt>
                  <c:pt idx="7">
                    <c:v>631</c:v>
                  </c:pt>
                  <c:pt idx="8">
                    <c:v>752</c:v>
                  </c:pt>
                  <c:pt idx="9">
                    <c:v>523</c:v>
                  </c:pt>
                  <c:pt idx="10">
                    <c:v>427</c:v>
                  </c:pt>
                  <c:pt idx="11">
                    <c:v>253</c:v>
                  </c:pt>
                  <c:pt idx="12">
                    <c:v>136 </c:v>
                  </c:pt>
                  <c:pt idx="13">
                    <c:v>3,737 </c:v>
                  </c:pt>
                </c:lvl>
                <c:lvl>
                  <c:pt idx="0">
                    <c:v>2020年</c:v>
                  </c:pt>
                  <c:pt idx="1">
                    <c:v>112</c:v>
                  </c:pt>
                  <c:pt idx="2">
                    <c:v>85</c:v>
                  </c:pt>
                  <c:pt idx="3">
                    <c:v>60</c:v>
                  </c:pt>
                  <c:pt idx="4">
                    <c:v>97</c:v>
                  </c:pt>
                  <c:pt idx="5">
                    <c:v>95</c:v>
                  </c:pt>
                  <c:pt idx="6">
                    <c:v>305</c:v>
                  </c:pt>
                  <c:pt idx="7">
                    <c:v>544</c:v>
                  </c:pt>
                  <c:pt idx="8">
                    <c:v>449</c:v>
                  </c:pt>
                  <c:pt idx="9">
                    <c:v>475</c:v>
                  </c:pt>
                  <c:pt idx="10">
                    <c:v>505</c:v>
                  </c:pt>
                  <c:pt idx="11">
                    <c:v>219</c:v>
                  </c:pt>
                  <c:pt idx="12">
                    <c:v>98 </c:v>
                  </c:pt>
                  <c:pt idx="13">
                    <c:v>3,044 </c:v>
                  </c:pt>
                </c:lvl>
                <c:lvl>
                  <c:pt idx="0">
                    <c:v>2021年</c:v>
                  </c:pt>
                  <c:pt idx="1">
                    <c:v>81</c:v>
                  </c:pt>
                  <c:pt idx="2">
                    <c:v>48</c:v>
                  </c:pt>
                  <c:pt idx="3">
                    <c:v>71</c:v>
                  </c:pt>
                  <c:pt idx="4">
                    <c:v>128</c:v>
                  </c:pt>
                  <c:pt idx="5">
                    <c:v>171</c:v>
                  </c:pt>
                  <c:pt idx="6">
                    <c:v>350</c:v>
                  </c:pt>
                  <c:pt idx="7">
                    <c:v>569</c:v>
                  </c:pt>
                  <c:pt idx="8">
                    <c:v>553</c:v>
                  </c:pt>
                  <c:pt idx="9">
                    <c:v>458</c:v>
                  </c:pt>
                  <c:pt idx="10">
                    <c:v>306</c:v>
                  </c:pt>
                  <c:pt idx="11">
                    <c:v>220</c:v>
                  </c:pt>
                  <c:pt idx="12">
                    <c:v>229</c:v>
                  </c:pt>
                  <c:pt idx="13">
                    <c:v>3,184 </c:v>
                  </c:pt>
                </c:lvl>
                <c:lvl>
                  <c:pt idx="0">
                    <c:v>2022年</c:v>
                  </c:pt>
                  <c:pt idx="1">
                    <c:v>81</c:v>
                  </c:pt>
                  <c:pt idx="2">
                    <c:v>39 </c:v>
                  </c:pt>
                  <c:pt idx="3">
                    <c:v>72 </c:v>
                  </c:pt>
                  <c:pt idx="4">
                    <c:v>89</c:v>
                  </c:pt>
                  <c:pt idx="5">
                    <c:v>258</c:v>
                  </c:pt>
                  <c:pt idx="6">
                    <c:v>416</c:v>
                  </c:pt>
                  <c:pt idx="7">
                    <c:v>554</c:v>
                  </c:pt>
                  <c:pt idx="8">
                    <c:v>568</c:v>
                  </c:pt>
                  <c:pt idx="9">
                    <c:v>578</c:v>
                  </c:pt>
                  <c:pt idx="10">
                    <c:v>337</c:v>
                  </c:pt>
                  <c:pt idx="11">
                    <c:v>169</c:v>
                  </c:pt>
                  <c:pt idx="12">
                    <c:v>168</c:v>
                  </c:pt>
                  <c:pt idx="13">
                    <c:v>3,329 </c:v>
                  </c:pt>
                </c:lvl>
                <c:lvl>
                  <c:pt idx="0">
                    <c:v>2023年</c:v>
                  </c:pt>
                  <c:pt idx="1">
                    <c:v>82</c:v>
                  </c:pt>
                  <c:pt idx="2">
                    <c:v>62 </c:v>
                  </c:pt>
                  <c:pt idx="3">
                    <c:v>99 </c:v>
                  </c:pt>
                  <c:pt idx="4">
                    <c:v>112 </c:v>
                  </c:pt>
                  <c:pt idx="5">
                    <c:v>224</c:v>
                  </c:pt>
                  <c:pt idx="6">
                    <c:v>524</c:v>
                  </c:pt>
                  <c:pt idx="7">
                    <c:v>521</c:v>
                  </c:pt>
                  <c:pt idx="8">
                    <c:v>767 </c:v>
                  </c:pt>
                  <c:pt idx="9">
                    <c:v>454 </c:v>
                  </c:pt>
                  <c:pt idx="10">
                    <c:v>384 </c:v>
                  </c:pt>
                  <c:pt idx="11">
                    <c:v>260 </c:v>
                  </c:pt>
                </c:lvl>
              </c:multiLvlStrCache>
            </c:multiLvlStrRef>
          </c:cat>
          <c:val>
            <c:numRef>
              <c:f>'46　感染症統計'!$B$15:$M$15</c:f>
            </c:numRef>
          </c:val>
          <c:smooth val="0"/>
          <c:extLst>
            <c:ext xmlns:c16="http://schemas.microsoft.com/office/drawing/2014/chart" uri="{C3380CC4-5D6E-409C-BE32-E72D297353CC}">
              <c16:uniqueId val="{00000000-6506-44AA-9707-A37582B7246C}"/>
            </c:ext>
          </c:extLst>
        </c:ser>
        <c:dLbls>
          <c:showLegendKey val="0"/>
          <c:showVal val="0"/>
          <c:showCatName val="0"/>
          <c:showSerName val="0"/>
          <c:showPercent val="0"/>
          <c:showBubbleSize val="0"/>
        </c:dLbls>
        <c:smooth val="0"/>
        <c:axId val="473875992"/>
        <c:axId val="473875208"/>
      </c:lineChart>
      <c:catAx>
        <c:axId val="4738759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ja-JP"/>
          </a:p>
        </c:txPr>
        <c:crossAx val="473875208"/>
        <c:crosses val="autoZero"/>
        <c:auto val="1"/>
        <c:lblAlgn val="ctr"/>
        <c:lblOffset val="100"/>
        <c:noMultiLvlLbl val="0"/>
      </c:catAx>
      <c:valAx>
        <c:axId val="473875208"/>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5992"/>
        <c:crosses val="autoZero"/>
        <c:crossBetween val="midCat"/>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3028580731600248"/>
          <c:h val="0.8420143887986288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'46　感染症統計'!$P$7</c:f>
              <c:strCache>
                <c:ptCount val="1"/>
                <c:pt idx="0">
                  <c:v>2023年</c:v>
                </c:pt>
              </c:strCache>
            </c:strRef>
          </c:tx>
          <c:spPr>
            <a:ln w="63500" cap="rnd">
              <a:solidFill>
                <a:srgbClr val="FF0000"/>
              </a:solidFill>
              <a:round/>
            </a:ln>
            <a:effectLst/>
          </c:spPr>
          <c:marker>
            <c:symbol val="none"/>
          </c:marker>
          <c:val>
            <c:numRef>
              <c:f>'46　感染症統計'!$Q$7:$AB$7</c:f>
              <c:numCache>
                <c:formatCode>#,##0_ </c:formatCode>
                <c:ptCount val="12"/>
                <c:pt idx="0" formatCode="General">
                  <c:v>1</c:v>
                </c:pt>
                <c:pt idx="1">
                  <c:v>1</c:v>
                </c:pt>
                <c:pt idx="2">
                  <c:v>4</c:v>
                </c:pt>
                <c:pt idx="3">
                  <c:v>2</c:v>
                </c:pt>
                <c:pt idx="4">
                  <c:v>2</c:v>
                </c:pt>
                <c:pt idx="5">
                  <c:v>7</c:v>
                </c:pt>
                <c:pt idx="6">
                  <c:v>7</c:v>
                </c:pt>
                <c:pt idx="7">
                  <c:v>3</c:v>
                </c:pt>
                <c:pt idx="8">
                  <c:v>1</c:v>
                </c:pt>
                <c:pt idx="9">
                  <c:v>7</c:v>
                </c:pt>
                <c:pt idx="10">
                  <c:v>2</c:v>
                </c:pt>
              </c:numCache>
            </c:numRef>
          </c:val>
          <c:smooth val="0"/>
          <c:extLst>
            <c:ext xmlns:c16="http://schemas.microsoft.com/office/drawing/2014/chart" uri="{C3380CC4-5D6E-409C-BE32-E72D297353CC}">
              <c16:uniqueId val="{00000000-691A-4A61-BF12-3A5977548A2F}"/>
            </c:ext>
          </c:extLst>
        </c:ser>
        <c:ser>
          <c:idx val="7"/>
          <c:order val="1"/>
          <c:tx>
            <c:strRef>
              <c:f>'46　感染症統計'!$P$8</c:f>
              <c:strCache>
                <c:ptCount val="1"/>
                <c:pt idx="0">
                  <c:v>2022年</c:v>
                </c:pt>
              </c:strCache>
            </c:strRef>
          </c:tx>
          <c:spPr>
            <a:ln w="25400" cap="rnd">
              <a:solidFill>
                <a:schemeClr val="accent6">
                  <a:lumMod val="75000"/>
                </a:schemeClr>
              </a:solidFill>
              <a:round/>
            </a:ln>
            <a:effectLst/>
          </c:spPr>
          <c:marker>
            <c:symbol val="none"/>
          </c:marker>
          <c:val>
            <c:numRef>
              <c:f>'46　感染症統計'!$Q$8:$AB$8</c:f>
              <c:numCache>
                <c:formatCode>#,##0_ </c:formatCode>
                <c:ptCount val="12"/>
                <c:pt idx="0" formatCode="General">
                  <c:v>0</c:v>
                </c:pt>
                <c:pt idx="1">
                  <c:v>5</c:v>
                </c:pt>
                <c:pt idx="2">
                  <c:v>4</c:v>
                </c:pt>
                <c:pt idx="3">
                  <c:v>1</c:v>
                </c:pt>
                <c:pt idx="4">
                  <c:v>1</c:v>
                </c:pt>
                <c:pt idx="5">
                  <c:v>1</c:v>
                </c:pt>
                <c:pt idx="6">
                  <c:v>1</c:v>
                </c:pt>
                <c:pt idx="7">
                  <c:v>1</c:v>
                </c:pt>
                <c:pt idx="8" formatCode="General">
                  <c:v>0</c:v>
                </c:pt>
                <c:pt idx="9" formatCode="General">
                  <c:v>0</c:v>
                </c:pt>
                <c:pt idx="10" formatCode="General">
                  <c:v>0</c:v>
                </c:pt>
                <c:pt idx="11" formatCode="General">
                  <c:v>2</c:v>
                </c:pt>
              </c:numCache>
            </c:numRef>
          </c:val>
          <c:smooth val="0"/>
          <c:extLst>
            <c:ext xmlns:c16="http://schemas.microsoft.com/office/drawing/2014/chart" uri="{C3380CC4-5D6E-409C-BE32-E72D297353CC}">
              <c16:uniqueId val="{00000001-691A-4A61-BF12-3A5977548A2F}"/>
            </c:ext>
          </c:extLst>
        </c:ser>
        <c:ser>
          <c:idx val="0"/>
          <c:order val="2"/>
          <c:tx>
            <c:strRef>
              <c:f>'46　感染症統計'!$P$9</c:f>
              <c:strCache>
                <c:ptCount val="1"/>
                <c:pt idx="0">
                  <c:v>2021年</c:v>
                </c:pt>
              </c:strCache>
            </c:strRef>
          </c:tx>
          <c:spPr>
            <a:ln w="28575" cap="rnd">
              <a:solidFill>
                <a:srgbClr val="FF0066"/>
              </a:solidFill>
              <a:round/>
            </a:ln>
            <a:effectLst/>
          </c:spPr>
          <c:marker>
            <c:symbol val="none"/>
          </c:marker>
          <c:val>
            <c:numRef>
              <c:f>'46　感染症統計'!$Q$9:$AB$9</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2-691A-4A61-BF12-3A5977548A2F}"/>
            </c:ext>
          </c:extLst>
        </c:ser>
        <c:ser>
          <c:idx val="1"/>
          <c:order val="3"/>
          <c:tx>
            <c:strRef>
              <c:f>'46　感染症統計'!$P$10</c:f>
              <c:strCache>
                <c:ptCount val="1"/>
                <c:pt idx="0">
                  <c:v>2020年</c:v>
                </c:pt>
              </c:strCache>
            </c:strRef>
          </c:tx>
          <c:spPr>
            <a:ln w="28575" cap="rnd">
              <a:solidFill>
                <a:schemeClr val="accent2"/>
              </a:solidFill>
              <a:round/>
            </a:ln>
            <a:effectLst/>
          </c:spPr>
          <c:marker>
            <c:symbol val="none"/>
          </c:marker>
          <c:val>
            <c:numRef>
              <c:f>'46　感染症統計'!$Q$10:$AB$10</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2</c:v>
                </c:pt>
              </c:numCache>
            </c:numRef>
          </c:val>
          <c:smooth val="0"/>
          <c:extLst>
            <c:ext xmlns:c16="http://schemas.microsoft.com/office/drawing/2014/chart" uri="{C3380CC4-5D6E-409C-BE32-E72D297353CC}">
              <c16:uniqueId val="{00000003-691A-4A61-BF12-3A5977548A2F}"/>
            </c:ext>
          </c:extLst>
        </c:ser>
        <c:ser>
          <c:idx val="2"/>
          <c:order val="4"/>
          <c:tx>
            <c:strRef>
              <c:f>'46　感染症統計'!$P$11</c:f>
              <c:strCache>
                <c:ptCount val="1"/>
                <c:pt idx="0">
                  <c:v>2019年</c:v>
                </c:pt>
              </c:strCache>
            </c:strRef>
          </c:tx>
          <c:spPr>
            <a:ln w="28575" cap="rnd">
              <a:solidFill>
                <a:schemeClr val="accent3">
                  <a:lumMod val="50000"/>
                </a:schemeClr>
              </a:solidFill>
              <a:round/>
            </a:ln>
            <a:effectLst/>
          </c:spPr>
          <c:marker>
            <c:symbol val="none"/>
          </c:marker>
          <c:val>
            <c:numRef>
              <c:f>'46　感染症統計'!$Q$11:$AB$11</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37</c:v>
                </c:pt>
              </c:numCache>
            </c:numRef>
          </c:val>
          <c:smooth val="0"/>
          <c:extLst>
            <c:ext xmlns:c16="http://schemas.microsoft.com/office/drawing/2014/chart" uri="{C3380CC4-5D6E-409C-BE32-E72D297353CC}">
              <c16:uniqueId val="{00000004-691A-4A61-BF12-3A5977548A2F}"/>
            </c:ext>
          </c:extLst>
        </c:ser>
        <c:ser>
          <c:idx val="3"/>
          <c:order val="5"/>
          <c:tx>
            <c:strRef>
              <c:f>'46　感染症統計'!$P$12</c:f>
              <c:strCache>
                <c:ptCount val="1"/>
                <c:pt idx="0">
                  <c:v>2018年</c:v>
                </c:pt>
              </c:strCache>
            </c:strRef>
          </c:tx>
          <c:spPr>
            <a:ln w="28575" cap="rnd">
              <a:solidFill>
                <a:schemeClr val="accent4">
                  <a:lumMod val="75000"/>
                </a:schemeClr>
              </a:solidFill>
              <a:round/>
            </a:ln>
            <a:effectLst/>
          </c:spPr>
          <c:marker>
            <c:symbol val="none"/>
          </c:marker>
          <c:val>
            <c:numRef>
              <c:f>'46　感染症統計'!$Q$12:$AB$12</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5-691A-4A61-BF12-3A5977548A2F}"/>
            </c:ext>
          </c:extLst>
        </c:ser>
        <c:ser>
          <c:idx val="4"/>
          <c:order val="6"/>
          <c:tx>
            <c:strRef>
              <c:f>'46　感染症統計'!$P$13</c:f>
              <c:strCache>
                <c:ptCount val="1"/>
                <c:pt idx="0">
                  <c:v>2017年</c:v>
                </c:pt>
              </c:strCache>
            </c:strRef>
          </c:tx>
          <c:spPr>
            <a:ln w="28575" cap="rnd">
              <a:solidFill>
                <a:schemeClr val="accent5"/>
              </a:solidFill>
              <a:round/>
            </a:ln>
            <a:effectLst/>
          </c:spPr>
          <c:marker>
            <c:symbol val="none"/>
          </c:marker>
          <c:val>
            <c:numRef>
              <c:f>'46　感染症統計'!$Q$13:$AB$13</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6-691A-4A61-BF12-3A5977548A2F}"/>
            </c:ext>
          </c:extLst>
        </c:ser>
        <c:ser>
          <c:idx val="5"/>
          <c:order val="7"/>
          <c:tx>
            <c:strRef>
              <c:f>'46　感染症統計'!$P$14</c:f>
              <c:strCache>
                <c:ptCount val="1"/>
                <c:pt idx="0">
                  <c:v>2016年</c:v>
                </c:pt>
              </c:strCache>
            </c:strRef>
          </c:tx>
          <c:spPr>
            <a:ln w="28575" cap="rnd">
              <a:solidFill>
                <a:srgbClr val="3399FF"/>
              </a:solidFill>
              <a:round/>
            </a:ln>
            <a:effectLst/>
          </c:spPr>
          <c:marker>
            <c:symbol val="none"/>
          </c:marker>
          <c:val>
            <c:numRef>
              <c:f>'46　感染症統計'!$Q$14:$AB$14</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0-1CAA-40BC-BA86-DDE164B336AE}"/>
            </c:ext>
          </c:extLst>
        </c:ser>
        <c:dLbls>
          <c:showLegendKey val="0"/>
          <c:showVal val="0"/>
          <c:showCatName val="0"/>
          <c:showSerName val="0"/>
          <c:showPercent val="0"/>
          <c:showBubbleSize val="0"/>
        </c:dLbls>
        <c:smooth val="0"/>
        <c:axId val="473874032"/>
        <c:axId val="473874424"/>
        <c:extLst/>
      </c:lineChart>
      <c:catAx>
        <c:axId val="473874032"/>
        <c:scaling>
          <c:orientation val="minMax"/>
        </c:scaling>
        <c:delete val="1"/>
        <c:axPos val="b"/>
        <c:numFmt formatCode="General" sourceLinked="1"/>
        <c:majorTickMark val="none"/>
        <c:minorTickMark val="none"/>
        <c:tickLblPos val="nextTo"/>
        <c:crossAx val="473874424"/>
        <c:crosses val="autoZero"/>
        <c:auto val="0"/>
        <c:lblAlgn val="ctr"/>
        <c:lblOffset val="100"/>
        <c:noMultiLvlLbl val="0"/>
      </c:catAx>
      <c:valAx>
        <c:axId val="473874424"/>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73874032"/>
        <c:crosses val="max"/>
        <c:crossBetween val="between"/>
      </c:valAx>
      <c:spPr>
        <a:noFill/>
        <a:ln>
          <a:noFill/>
        </a:ln>
        <a:effectLst/>
      </c:spPr>
    </c:plotArea>
    <c:legend>
      <c:legendPos val="b"/>
      <c:layout>
        <c:manualLayout>
          <c:xMode val="edge"/>
          <c:yMode val="edge"/>
          <c:x val="0.85543391131567292"/>
          <c:y val="8.9866993536922485E-2"/>
          <c:w val="0.1445661342448421"/>
          <c:h val="0.9101329872319845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gif"/><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6.gif"/></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1</xdr:col>
      <xdr:colOff>0</xdr:colOff>
      <xdr:row>27</xdr:row>
      <xdr:rowOff>76200</xdr:rowOff>
    </xdr:from>
    <xdr:to>
      <xdr:col>6</xdr:col>
      <xdr:colOff>28575</xdr:colOff>
      <xdr:row>33</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41</xdr:row>
      <xdr:rowOff>0</xdr:rowOff>
    </xdr:from>
    <xdr:to>
      <xdr:col>10</xdr:col>
      <xdr:colOff>50165</xdr:colOff>
      <xdr:row>41</xdr:row>
      <xdr:rowOff>12065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41</xdr:row>
      <xdr:rowOff>0</xdr:rowOff>
    </xdr:from>
    <xdr:to>
      <xdr:col>10</xdr:col>
      <xdr:colOff>50165</xdr:colOff>
      <xdr:row>41</xdr:row>
      <xdr:rowOff>12065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209052</xdr:colOff>
      <xdr:row>0</xdr:row>
      <xdr:rowOff>281608</xdr:rowOff>
    </xdr:from>
    <xdr:to>
      <xdr:col>34</xdr:col>
      <xdr:colOff>470628</xdr:colOff>
      <xdr:row>28</xdr:row>
      <xdr:rowOff>91107</xdr:rowOff>
    </xdr:to>
    <xdr:pic>
      <xdr:nvPicPr>
        <xdr:cNvPr id="8" name="図 7">
          <a:extLst>
            <a:ext uri="{FF2B5EF4-FFF2-40B4-BE49-F238E27FC236}">
              <a16:creationId xmlns:a16="http://schemas.microsoft.com/office/drawing/2014/main" id="{66315AFE-B2A8-7EB6-9E7C-A95DF797ABA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769" y="281608"/>
          <a:ext cx="17729598" cy="508552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22860</xdr:colOff>
      <xdr:row>4</xdr:row>
      <xdr:rowOff>7620</xdr:rowOff>
    </xdr:from>
    <xdr:to>
      <xdr:col>13</xdr:col>
      <xdr:colOff>175260</xdr:colOff>
      <xdr:row>18</xdr:row>
      <xdr:rowOff>22860</xdr:rowOff>
    </xdr:to>
    <xdr:pic>
      <xdr:nvPicPr>
        <xdr:cNvPr id="28" name="図 27" descr="感染性胃腸炎患者報告数　直近5シーズン">
          <a:extLst>
            <a:ext uri="{FF2B5EF4-FFF2-40B4-BE49-F238E27FC236}">
              <a16:creationId xmlns:a16="http://schemas.microsoft.com/office/drawing/2014/main" id="{9FDB5A01-61B8-AD37-4F91-CEA61F2E61A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56760" y="998220"/>
          <a:ext cx="7360920" cy="2827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487679</xdr:colOff>
      <xdr:row>9</xdr:row>
      <xdr:rowOff>137139</xdr:rowOff>
    </xdr:from>
    <xdr:to>
      <xdr:col>13</xdr:col>
      <xdr:colOff>304800</xdr:colOff>
      <xdr:row>16</xdr:row>
      <xdr:rowOff>68563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21579" y="2019279"/>
          <a:ext cx="7025641" cy="1104904"/>
          <a:chOff x="15480370" y="3871792"/>
          <a:chExt cx="7209369"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9525" algn="ctr">
            <a:solidFill>
              <a:schemeClr val="tx1"/>
            </a:solidFill>
            <a:prstDash val="sys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a:off x="15480370" y="4470969"/>
            <a:ext cx="7209369" cy="2736"/>
          </a:xfrm>
          <a:prstGeom prst="line">
            <a:avLst/>
          </a:prstGeom>
          <a:noFill/>
          <a:ln w="19050" algn="ctr">
            <a:solidFill>
              <a:srgbClr val="FF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 </a:t>
          </a:r>
          <a:r>
            <a:rPr lang="en-US" altLang="ja-JP" sz="1200" b="1" i="0" u="none" strike="noStrike" baseline="0">
              <a:solidFill>
                <a:srgbClr val="FF0000"/>
              </a:solidFill>
              <a:latin typeface="ＭＳ Ｐゴシック"/>
              <a:ea typeface="ＭＳ Ｐゴシック"/>
            </a:rPr>
            <a:t>3</a:t>
          </a:r>
          <a:r>
            <a:rPr lang="en-US" altLang="ja-JP"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800" b="1" i="0" u="none" strike="noStrike" baseline="0">
              <a:solidFill>
                <a:srgbClr val="FF0000"/>
              </a:solidFill>
              <a:latin typeface="ＭＳ Ｐゴシック"/>
              <a:ea typeface="ＭＳ Ｐゴシック"/>
            </a:rPr>
            <a:t>2</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4.36</a:t>
          </a:r>
          <a:endParaRPr lang="en-US" altLang="ja-JP" sz="1000" b="0" i="0" u="none" strike="noStrike" baseline="0">
            <a:solidFill>
              <a:sysClr val="windowText" lastClr="000000"/>
            </a:solidFill>
            <a:effectLst/>
            <a:latin typeface="+mn-lt"/>
            <a:ea typeface="+mn-ea"/>
            <a:cs typeface="+mn-cs"/>
          </a:endParaRPr>
        </a:p>
        <a:p>
          <a:pPr algn="ctr" rtl="0">
            <a:defRPr sz="1000"/>
          </a:pPr>
          <a:r>
            <a:rPr lang="ja-JP" altLang="en-US"/>
            <a:t> </a:t>
          </a:r>
          <a:endParaRPr lang="ja-JP" altLang="en-US" sz="1000" b="0" i="0" u="none" strike="noStrike" baseline="0">
            <a:solidFill>
              <a:sysClr val="windowText" lastClr="000000"/>
            </a:solidFill>
            <a:effectLst/>
            <a:latin typeface="+mn-lt"/>
            <a:ea typeface="+mn-ea"/>
            <a:cs typeface="+mn-cs"/>
          </a:endParaRP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615142</xdr:colOff>
      <xdr:row>4</xdr:row>
      <xdr:rowOff>152771</xdr:rowOff>
    </xdr:from>
    <xdr:to>
      <xdr:col>13</xdr:col>
      <xdr:colOff>748871</xdr:colOff>
      <xdr:row>8</xdr:row>
      <xdr:rowOff>23043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896302" y="1143371"/>
          <a:ext cx="2594989" cy="594172"/>
        </a:xfrm>
        <a:prstGeom prst="borderCallout2">
          <a:avLst>
            <a:gd name="adj1" fmla="val 101279"/>
            <a:gd name="adj2" fmla="val 51060"/>
            <a:gd name="adj3" fmla="val 210486"/>
            <a:gd name="adj4" fmla="val 51057"/>
            <a:gd name="adj5" fmla="val 287802"/>
            <a:gd name="adj6" fmla="val -127288"/>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ノロウイルスのピークは</a:t>
          </a:r>
        </a:p>
        <a:p>
          <a:pPr algn="l" rtl="0">
            <a:defRPr sz="1000"/>
          </a:pPr>
          <a:r>
            <a:rPr lang="en-US" altLang="ja-JP" sz="1400" b="1" i="0" u="none" strike="noStrike" baseline="0">
              <a:solidFill>
                <a:srgbClr val="FF0000"/>
              </a:solidFill>
              <a:latin typeface="ＭＳ Ｐゴシック"/>
              <a:ea typeface="ＭＳ Ｐゴシック"/>
            </a:rPr>
            <a:t>11-12</a:t>
          </a:r>
          <a:r>
            <a:rPr lang="ja-JP" altLang="en-US" sz="1400" b="1" i="0" u="none" strike="noStrike" baseline="0">
              <a:solidFill>
                <a:srgbClr val="FF0000"/>
              </a:solidFill>
              <a:latin typeface="ＭＳ Ｐゴシック"/>
              <a:ea typeface="ＭＳ Ｐゴシック"/>
            </a:rPr>
            <a:t>月です。</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8</xdr:col>
      <xdr:colOff>15964</xdr:colOff>
      <xdr:row>14</xdr:row>
      <xdr:rowOff>30480</xdr:rowOff>
    </xdr:from>
    <xdr:to>
      <xdr:col>8</xdr:col>
      <xdr:colOff>338782</xdr:colOff>
      <xdr:row>16</xdr:row>
      <xdr:rowOff>0</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6378664" y="2750820"/>
          <a:ext cx="322818" cy="304800"/>
        </a:xfrm>
        <a:prstGeom prst="ellipse">
          <a:avLst/>
        </a:prstGeom>
        <a:noFill/>
        <a:ln w="25400" algn="ctr">
          <a:solidFill>
            <a:srgbClr val="000000"/>
          </a:solidFill>
          <a:round/>
          <a:headEnd/>
          <a:tailEnd/>
        </a:ln>
      </xdr:spPr>
    </xdr:sp>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 name="図 1">
          <a:extLst>
            <a:ext uri="{FF2B5EF4-FFF2-40B4-BE49-F238E27FC236}">
              <a16:creationId xmlns:a16="http://schemas.microsoft.com/office/drawing/2014/main" id="{2D16E8F2-B1AD-4ED1-A4D3-960FAA39376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4" name="図 13">
          <a:extLst>
            <a:ext uri="{FF2B5EF4-FFF2-40B4-BE49-F238E27FC236}">
              <a16:creationId xmlns:a16="http://schemas.microsoft.com/office/drawing/2014/main" id="{EB21ACAE-943D-4A31-B7F1-62A0BD139E3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5" name="図 14">
          <a:extLst>
            <a:ext uri="{FF2B5EF4-FFF2-40B4-BE49-F238E27FC236}">
              <a16:creationId xmlns:a16="http://schemas.microsoft.com/office/drawing/2014/main" id="{FA10BB8C-BD8E-49FD-9A13-7E128D1B191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7" name="図 16">
          <a:extLst>
            <a:ext uri="{FF2B5EF4-FFF2-40B4-BE49-F238E27FC236}">
              <a16:creationId xmlns:a16="http://schemas.microsoft.com/office/drawing/2014/main" id="{AD2D2AB9-000A-4AEE-BBBE-31967CB0F63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5" name="図 24">
          <a:extLst>
            <a:ext uri="{FF2B5EF4-FFF2-40B4-BE49-F238E27FC236}">
              <a16:creationId xmlns:a16="http://schemas.microsoft.com/office/drawing/2014/main" id="{ED1C992E-D8CA-4418-ADCA-2F0D75A5A6E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6" name="図 25">
          <a:extLst>
            <a:ext uri="{FF2B5EF4-FFF2-40B4-BE49-F238E27FC236}">
              <a16:creationId xmlns:a16="http://schemas.microsoft.com/office/drawing/2014/main" id="{794C03DF-CB0A-4E11-BA7A-EFA43DEF510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7" name="図 26">
          <a:extLst>
            <a:ext uri="{FF2B5EF4-FFF2-40B4-BE49-F238E27FC236}">
              <a16:creationId xmlns:a16="http://schemas.microsoft.com/office/drawing/2014/main" id="{1A2A6859-F065-411F-86FE-D677A0895D4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58340" y="515645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754380</xdr:colOff>
      <xdr:row>21</xdr:row>
      <xdr:rowOff>99060</xdr:rowOff>
    </xdr:from>
    <xdr:to>
      <xdr:col>10</xdr:col>
      <xdr:colOff>205740</xdr:colOff>
      <xdr:row>21</xdr:row>
      <xdr:rowOff>365760</xdr:rowOff>
    </xdr:to>
    <xdr:sp macro="" textlink="">
      <xdr:nvSpPr>
        <xdr:cNvPr id="30" name="テキスト ボックス 29">
          <a:extLst>
            <a:ext uri="{FF2B5EF4-FFF2-40B4-BE49-F238E27FC236}">
              <a16:creationId xmlns:a16="http://schemas.microsoft.com/office/drawing/2014/main" id="{02C65A6D-3A04-947A-2B56-E9ECE88156A7}"/>
            </a:ext>
          </a:extLst>
        </xdr:cNvPr>
        <xdr:cNvSpPr txBox="1"/>
      </xdr:nvSpPr>
      <xdr:spPr>
        <a:xfrm>
          <a:off x="8008620" y="4716780"/>
          <a:ext cx="556260" cy="266700"/>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先週</a:t>
          </a:r>
        </a:p>
      </xdr:txBody>
    </xdr:sp>
    <xdr:clientData/>
  </xdr:twoCellAnchor>
  <xdr:twoCellAnchor>
    <xdr:from>
      <xdr:col>10</xdr:col>
      <xdr:colOff>259080</xdr:colOff>
      <xdr:row>21</xdr:row>
      <xdr:rowOff>106680</xdr:rowOff>
    </xdr:from>
    <xdr:to>
      <xdr:col>10</xdr:col>
      <xdr:colOff>838200</xdr:colOff>
      <xdr:row>21</xdr:row>
      <xdr:rowOff>373380</xdr:rowOff>
    </xdr:to>
    <xdr:sp macro="" textlink="">
      <xdr:nvSpPr>
        <xdr:cNvPr id="33" name="テキスト ボックス 32">
          <a:extLst>
            <a:ext uri="{FF2B5EF4-FFF2-40B4-BE49-F238E27FC236}">
              <a16:creationId xmlns:a16="http://schemas.microsoft.com/office/drawing/2014/main" id="{67036CB7-03DF-4E83-9651-8F18F051F9E9}"/>
            </a:ext>
          </a:extLst>
        </xdr:cNvPr>
        <xdr:cNvSpPr txBox="1"/>
      </xdr:nvSpPr>
      <xdr:spPr>
        <a:xfrm>
          <a:off x="8618220" y="4724400"/>
          <a:ext cx="579120" cy="2667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b="1">
              <a:solidFill>
                <a:sysClr val="windowText" lastClr="000000"/>
              </a:solidFill>
            </a:rPr>
            <a:t>今週</a:t>
          </a:r>
        </a:p>
      </xdr:txBody>
    </xdr:sp>
    <xdr:clientData/>
  </xdr:twoCellAnchor>
  <xdr:twoCellAnchor editAs="oneCell">
    <xdr:from>
      <xdr:col>4</xdr:col>
      <xdr:colOff>0</xdr:colOff>
      <xdr:row>23</xdr:row>
      <xdr:rowOff>0</xdr:rowOff>
    </xdr:from>
    <xdr:to>
      <xdr:col>4</xdr:col>
      <xdr:colOff>45720</xdr:colOff>
      <xdr:row>23</xdr:row>
      <xdr:rowOff>7620</xdr:rowOff>
    </xdr:to>
    <xdr:pic>
      <xdr:nvPicPr>
        <xdr:cNvPr id="38" name="図 37">
          <a:extLst>
            <a:ext uri="{FF2B5EF4-FFF2-40B4-BE49-F238E27FC236}">
              <a16:creationId xmlns:a16="http://schemas.microsoft.com/office/drawing/2014/main" id="{E3FB0C9B-4FA0-4EFC-998B-3EAA57465FD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144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29</xdr:row>
      <xdr:rowOff>0</xdr:rowOff>
    </xdr:from>
    <xdr:to>
      <xdr:col>4</xdr:col>
      <xdr:colOff>45720</xdr:colOff>
      <xdr:row>29</xdr:row>
      <xdr:rowOff>7620</xdr:rowOff>
    </xdr:to>
    <xdr:pic>
      <xdr:nvPicPr>
        <xdr:cNvPr id="39" name="図 38">
          <a:extLst>
            <a:ext uri="{FF2B5EF4-FFF2-40B4-BE49-F238E27FC236}">
              <a16:creationId xmlns:a16="http://schemas.microsoft.com/office/drawing/2014/main" id="{A58AF400-0AD0-4B90-8751-2BB14F0D0D2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2860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36</xdr:row>
      <xdr:rowOff>0</xdr:rowOff>
    </xdr:from>
    <xdr:to>
      <xdr:col>4</xdr:col>
      <xdr:colOff>45720</xdr:colOff>
      <xdr:row>36</xdr:row>
      <xdr:rowOff>7620</xdr:rowOff>
    </xdr:to>
    <xdr:pic>
      <xdr:nvPicPr>
        <xdr:cNvPr id="40" name="図 39">
          <a:extLst>
            <a:ext uri="{FF2B5EF4-FFF2-40B4-BE49-F238E27FC236}">
              <a16:creationId xmlns:a16="http://schemas.microsoft.com/office/drawing/2014/main" id="{04C67915-B922-49AF-8C6B-F06F7F1DD58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86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46</xdr:row>
      <xdr:rowOff>0</xdr:rowOff>
    </xdr:from>
    <xdr:to>
      <xdr:col>4</xdr:col>
      <xdr:colOff>45720</xdr:colOff>
      <xdr:row>46</xdr:row>
      <xdr:rowOff>7620</xdr:rowOff>
    </xdr:to>
    <xdr:pic>
      <xdr:nvPicPr>
        <xdr:cNvPr id="41" name="図 40">
          <a:extLst>
            <a:ext uri="{FF2B5EF4-FFF2-40B4-BE49-F238E27FC236}">
              <a16:creationId xmlns:a16="http://schemas.microsoft.com/office/drawing/2014/main" id="{2DB09E40-B22F-4534-B9A7-518A5BA9418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6172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52</xdr:row>
      <xdr:rowOff>0</xdr:rowOff>
    </xdr:from>
    <xdr:to>
      <xdr:col>4</xdr:col>
      <xdr:colOff>45720</xdr:colOff>
      <xdr:row>52</xdr:row>
      <xdr:rowOff>7620</xdr:rowOff>
    </xdr:to>
    <xdr:pic>
      <xdr:nvPicPr>
        <xdr:cNvPr id="42" name="図 41">
          <a:extLst>
            <a:ext uri="{FF2B5EF4-FFF2-40B4-BE49-F238E27FC236}">
              <a16:creationId xmlns:a16="http://schemas.microsoft.com/office/drawing/2014/main" id="{A95777CC-1965-4058-BB35-71304C7A1CE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7543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45720</xdr:colOff>
      <xdr:row>57</xdr:row>
      <xdr:rowOff>7620</xdr:rowOff>
    </xdr:to>
    <xdr:pic>
      <xdr:nvPicPr>
        <xdr:cNvPr id="43" name="図 42">
          <a:extLst>
            <a:ext uri="{FF2B5EF4-FFF2-40B4-BE49-F238E27FC236}">
              <a16:creationId xmlns:a16="http://schemas.microsoft.com/office/drawing/2014/main" id="{43B6D77D-722F-4EC9-BDA6-CD7177E76E2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86868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61</xdr:row>
      <xdr:rowOff>0</xdr:rowOff>
    </xdr:from>
    <xdr:to>
      <xdr:col>4</xdr:col>
      <xdr:colOff>45720</xdr:colOff>
      <xdr:row>61</xdr:row>
      <xdr:rowOff>7620</xdr:rowOff>
    </xdr:to>
    <xdr:pic>
      <xdr:nvPicPr>
        <xdr:cNvPr id="44" name="図 43">
          <a:extLst>
            <a:ext uri="{FF2B5EF4-FFF2-40B4-BE49-F238E27FC236}">
              <a16:creationId xmlns:a16="http://schemas.microsoft.com/office/drawing/2014/main" id="{3D4C9275-4456-408F-BED5-D9FE53D0255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960120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15241</xdr:colOff>
      <xdr:row>2</xdr:row>
      <xdr:rowOff>6306</xdr:rowOff>
    </xdr:from>
    <xdr:to>
      <xdr:col>6</xdr:col>
      <xdr:colOff>762001</xdr:colOff>
      <xdr:row>16</xdr:row>
      <xdr:rowOff>53340</xdr:rowOff>
    </xdr:to>
    <xdr:pic>
      <xdr:nvPicPr>
        <xdr:cNvPr id="47" name="図 46">
          <a:extLst>
            <a:ext uri="{FF2B5EF4-FFF2-40B4-BE49-F238E27FC236}">
              <a16:creationId xmlns:a16="http://schemas.microsoft.com/office/drawing/2014/main" id="{32B33893-2806-10CC-CDE4-6E2E7568B93B}"/>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72741" y="554946"/>
          <a:ext cx="1645920" cy="2554014"/>
        </a:xfrm>
        <a:prstGeom prst="rect">
          <a:avLst/>
        </a:prstGeom>
      </xdr:spPr>
    </xdr:pic>
    <xdr:clientData/>
  </xdr:twoCellAnchor>
  <xdr:twoCellAnchor editAs="oneCell">
    <xdr:from>
      <xdr:col>0</xdr:col>
      <xdr:colOff>0</xdr:colOff>
      <xdr:row>2</xdr:row>
      <xdr:rowOff>0</xdr:rowOff>
    </xdr:from>
    <xdr:to>
      <xdr:col>3</xdr:col>
      <xdr:colOff>160020</xdr:colOff>
      <xdr:row>16</xdr:row>
      <xdr:rowOff>47034</xdr:rowOff>
    </xdr:to>
    <xdr:pic>
      <xdr:nvPicPr>
        <xdr:cNvPr id="16" name="図 15">
          <a:extLst>
            <a:ext uri="{FF2B5EF4-FFF2-40B4-BE49-F238E27FC236}">
              <a16:creationId xmlns:a16="http://schemas.microsoft.com/office/drawing/2014/main" id="{304F96A9-E539-414A-B0C5-5DAEA44FDE3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0" y="548640"/>
          <a:ext cx="1645920" cy="255401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176463</xdr:colOff>
      <xdr:row>6</xdr:row>
      <xdr:rowOff>128337</xdr:rowOff>
    </xdr:from>
    <xdr:to>
      <xdr:col>7</xdr:col>
      <xdr:colOff>518082</xdr:colOff>
      <xdr:row>15</xdr:row>
      <xdr:rowOff>264695</xdr:rowOff>
    </xdr:to>
    <xdr:pic>
      <xdr:nvPicPr>
        <xdr:cNvPr id="2" name="図 1">
          <a:extLst>
            <a:ext uri="{FF2B5EF4-FFF2-40B4-BE49-F238E27FC236}">
              <a16:creationId xmlns:a16="http://schemas.microsoft.com/office/drawing/2014/main" id="{7C7482C1-AEDC-4D42-B46B-4900B48275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6463" y="2505777"/>
          <a:ext cx="4098279" cy="260523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49306</xdr:colOff>
      <xdr:row>0</xdr:row>
      <xdr:rowOff>13335</xdr:rowOff>
    </xdr:from>
    <xdr:to>
      <xdr:col>2</xdr:col>
      <xdr:colOff>245204</xdr:colOff>
      <xdr:row>0</xdr:row>
      <xdr:rowOff>230505</xdr:rowOff>
    </xdr:to>
    <xdr:pic>
      <xdr:nvPicPr>
        <xdr:cNvPr id="2" name="図 1" descr="感染症・食中毒情報">
          <a:extLst>
            <a:ext uri="{FF2B5EF4-FFF2-40B4-BE49-F238E27FC236}">
              <a16:creationId xmlns:a16="http://schemas.microsoft.com/office/drawing/2014/main" id="{F3DC39EB-F9B0-439D-9039-ED38C533729B}"/>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49306" y="13335"/>
          <a:ext cx="2303817" cy="217170"/>
        </a:xfrm>
        <a:prstGeom prst="rect">
          <a:avLst/>
        </a:prstGeom>
        <a:noFill/>
        <a:ln w="9525">
          <a:noFill/>
          <a:miter lim="800000"/>
          <a:headEnd/>
          <a:tailEnd/>
        </a:ln>
      </xdr:spPr>
    </xdr:pic>
    <xdr:clientData/>
  </xdr:twoCellAnchor>
  <xdr:twoCellAnchor editAs="oneCell">
    <xdr:from>
      <xdr:col>2</xdr:col>
      <xdr:colOff>0</xdr:colOff>
      <xdr:row>14</xdr:row>
      <xdr:rowOff>22860</xdr:rowOff>
    </xdr:from>
    <xdr:to>
      <xdr:col>2</xdr:col>
      <xdr:colOff>4511040</xdr:colOff>
      <xdr:row>32</xdr:row>
      <xdr:rowOff>152058</xdr:rowOff>
    </xdr:to>
    <xdr:pic>
      <xdr:nvPicPr>
        <xdr:cNvPr id="3" name="図 2">
          <a:extLst>
            <a:ext uri="{FF2B5EF4-FFF2-40B4-BE49-F238E27FC236}">
              <a16:creationId xmlns:a16="http://schemas.microsoft.com/office/drawing/2014/main" id="{78E742AE-A090-E849-1DDF-9716C79259E2}"/>
            </a:ext>
          </a:extLst>
        </xdr:cNvPr>
        <xdr:cNvPicPr>
          <a:picLocks noChangeAspect="1"/>
        </xdr:cNvPicPr>
      </xdr:nvPicPr>
      <xdr:blipFill>
        <a:blip xmlns:r="http://schemas.openxmlformats.org/officeDocument/2006/relationships" r:embed="rId2"/>
        <a:stretch>
          <a:fillRect/>
        </a:stretch>
      </xdr:blipFill>
      <xdr:spPr>
        <a:xfrm>
          <a:off x="2110740" y="6682740"/>
          <a:ext cx="4511040" cy="32381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0</xdr:colOff>
      <xdr:row>35</xdr:row>
      <xdr:rowOff>0</xdr:rowOff>
    </xdr:from>
    <xdr:ext cx="47625" cy="9525"/>
    <xdr:pic>
      <xdr:nvPicPr>
        <xdr:cNvPr id="2" name="図 4" descr="http://www1.pref.shimane.lg.jp/contents/kansen/dis/zensu/sp.gif">
          <a:extLst>
            <a:ext uri="{FF2B5EF4-FFF2-40B4-BE49-F238E27FC236}">
              <a16:creationId xmlns:a16="http://schemas.microsoft.com/office/drawing/2014/main" id="{D0BF3FAD-8B78-4829-B409-A1954F13E75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737860"/>
          <a:ext cx="47625" cy="9525"/>
        </a:xfrm>
        <a:prstGeom prst="rect">
          <a:avLst/>
        </a:prstGeom>
        <a:noFill/>
        <a:ln w="9525">
          <a:noFill/>
          <a:miter lim="800000"/>
          <a:headEnd/>
          <a:tailEnd/>
        </a:ln>
      </xdr:spPr>
    </xdr:pic>
    <xdr:clientData/>
  </xdr:oneCellAnchor>
  <xdr:twoCellAnchor>
    <xdr:from>
      <xdr:col>6</xdr:col>
      <xdr:colOff>457199</xdr:colOff>
      <xdr:row>23</xdr:row>
      <xdr:rowOff>66675</xdr:rowOff>
    </xdr:from>
    <xdr:to>
      <xdr:col>9</xdr:col>
      <xdr:colOff>447674</xdr:colOff>
      <xdr:row>25</xdr:row>
      <xdr:rowOff>811</xdr:rowOff>
    </xdr:to>
    <xdr:sp macro="" textlink="">
      <xdr:nvSpPr>
        <xdr:cNvPr id="3" name="テキスト ボックス 2">
          <a:extLst>
            <a:ext uri="{FF2B5EF4-FFF2-40B4-BE49-F238E27FC236}">
              <a16:creationId xmlns:a16="http://schemas.microsoft.com/office/drawing/2014/main" id="{9874C449-DF02-47AB-A1B5-1BE9F751027B}"/>
            </a:ext>
          </a:extLst>
        </xdr:cNvPr>
        <xdr:cNvSpPr txBox="1"/>
      </xdr:nvSpPr>
      <xdr:spPr>
        <a:xfrm>
          <a:off x="3284219" y="3815715"/>
          <a:ext cx="1384935" cy="238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15</xdr:row>
      <xdr:rowOff>0</xdr:rowOff>
    </xdr:from>
    <xdr:to>
      <xdr:col>24</xdr:col>
      <xdr:colOff>851</xdr:colOff>
      <xdr:row>21</xdr:row>
      <xdr:rowOff>90488</xdr:rowOff>
    </xdr:to>
    <xdr:cxnSp macro="">
      <xdr:nvCxnSpPr>
        <xdr:cNvPr id="4" name="直線矢印コネクタ 3">
          <a:extLst>
            <a:ext uri="{FF2B5EF4-FFF2-40B4-BE49-F238E27FC236}">
              <a16:creationId xmlns:a16="http://schemas.microsoft.com/office/drawing/2014/main" id="{5BE9AAA2-3CF1-4EB9-ADD2-016A5D44ED73}"/>
            </a:ext>
          </a:extLst>
        </xdr:cNvPr>
        <xdr:cNvCxnSpPr>
          <a:stCxn id="5" idx="1"/>
        </xdr:cNvCxnSpPr>
      </xdr:nvCxnSpPr>
      <xdr:spPr>
        <a:xfrm flipV="1">
          <a:off x="9925050" y="3025140"/>
          <a:ext cx="1300061" cy="42576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19</xdr:row>
      <xdr:rowOff>95250</xdr:rowOff>
    </xdr:from>
    <xdr:to>
      <xdr:col>27</xdr:col>
      <xdr:colOff>171450</xdr:colOff>
      <xdr:row>23</xdr:row>
      <xdr:rowOff>28575</xdr:rowOff>
    </xdr:to>
    <xdr:sp macro="" textlink="">
      <xdr:nvSpPr>
        <xdr:cNvPr id="5" name="テキスト ボックス 4">
          <a:extLst>
            <a:ext uri="{FF2B5EF4-FFF2-40B4-BE49-F238E27FC236}">
              <a16:creationId xmlns:a16="http://schemas.microsoft.com/office/drawing/2014/main" id="{45ED006D-DD6E-4DF8-A09F-29C04193D3D4}"/>
            </a:ext>
          </a:extLst>
        </xdr:cNvPr>
        <xdr:cNvSpPr txBox="1"/>
      </xdr:nvSpPr>
      <xdr:spPr>
        <a:xfrm>
          <a:off x="9925050" y="3120390"/>
          <a:ext cx="2865120" cy="657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11</xdr:row>
      <xdr:rowOff>9525</xdr:rowOff>
    </xdr:from>
    <xdr:to>
      <xdr:col>31</xdr:col>
      <xdr:colOff>613410</xdr:colOff>
      <xdr:row>15</xdr:row>
      <xdr:rowOff>0</xdr:rowOff>
    </xdr:to>
    <xdr:grpSp>
      <xdr:nvGrpSpPr>
        <xdr:cNvPr id="6" name="グループ化 8580">
          <a:extLst>
            <a:ext uri="{FF2B5EF4-FFF2-40B4-BE49-F238E27FC236}">
              <a16:creationId xmlns:a16="http://schemas.microsoft.com/office/drawing/2014/main" id="{A1FB5C9D-4D8F-41EE-8774-C92108824141}"/>
            </a:ext>
          </a:extLst>
        </xdr:cNvPr>
        <xdr:cNvGrpSpPr>
          <a:grpSpLocks/>
        </xdr:cNvGrpSpPr>
      </xdr:nvGrpSpPr>
      <xdr:grpSpPr bwMode="auto">
        <a:xfrm>
          <a:off x="12021608" y="2515658"/>
          <a:ext cx="3493135" cy="676275"/>
          <a:chOff x="13125451" y="1438276"/>
          <a:chExt cx="3733799" cy="628650"/>
        </a:xfrm>
      </xdr:grpSpPr>
      <xdr:sp macro="" textlink="">
        <xdr:nvSpPr>
          <xdr:cNvPr id="7" name="テキスト ボックス 6">
            <a:extLst>
              <a:ext uri="{FF2B5EF4-FFF2-40B4-BE49-F238E27FC236}">
                <a16:creationId xmlns:a16="http://schemas.microsoft.com/office/drawing/2014/main" id="{369D07B1-2BE8-B005-7442-FCBB27DC269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EEF2FA7D-E6F0-ECF9-D8A0-55043142E6B4}"/>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12</xdr:row>
      <xdr:rowOff>129541</xdr:rowOff>
    </xdr:from>
    <xdr:to>
      <xdr:col>13</xdr:col>
      <xdr:colOff>447675</xdr:colOff>
      <xdr:row>22</xdr:row>
      <xdr:rowOff>190501</xdr:rowOff>
    </xdr:to>
    <xdr:grpSp>
      <xdr:nvGrpSpPr>
        <xdr:cNvPr id="9" name="グループ化 8584">
          <a:extLst>
            <a:ext uri="{FF2B5EF4-FFF2-40B4-BE49-F238E27FC236}">
              <a16:creationId xmlns:a16="http://schemas.microsoft.com/office/drawing/2014/main" id="{AD25D3A4-E7CF-4BE7-9153-B13E42E8A083}"/>
            </a:ext>
          </a:extLst>
        </xdr:cNvPr>
        <xdr:cNvGrpSpPr>
          <a:grpSpLocks/>
        </xdr:cNvGrpSpPr>
      </xdr:nvGrpSpPr>
      <xdr:grpSpPr bwMode="auto">
        <a:xfrm>
          <a:off x="4147820" y="2864274"/>
          <a:ext cx="2387388" cy="1034627"/>
          <a:chOff x="4514850" y="1800225"/>
          <a:chExt cx="2619375" cy="1809750"/>
        </a:xfrm>
      </xdr:grpSpPr>
      <xdr:sp macro="" textlink="">
        <xdr:nvSpPr>
          <xdr:cNvPr id="10" name="テキスト ボックス 9">
            <a:extLst>
              <a:ext uri="{FF2B5EF4-FFF2-40B4-BE49-F238E27FC236}">
                <a16:creationId xmlns:a16="http://schemas.microsoft.com/office/drawing/2014/main" id="{7ABD20E2-3584-7111-C688-E2BBD454D021}"/>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B028657F-0923-CEB3-13FA-9782CECAE55B}"/>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15</xdr:row>
      <xdr:rowOff>0</xdr:rowOff>
    </xdr:from>
    <xdr:to>
      <xdr:col>9</xdr:col>
      <xdr:colOff>68580</xdr:colOff>
      <xdr:row>22</xdr:row>
      <xdr:rowOff>190500</xdr:rowOff>
    </xdr:to>
    <xdr:grpSp>
      <xdr:nvGrpSpPr>
        <xdr:cNvPr id="12" name="グループ化 8588">
          <a:extLst>
            <a:ext uri="{FF2B5EF4-FFF2-40B4-BE49-F238E27FC236}">
              <a16:creationId xmlns:a16="http://schemas.microsoft.com/office/drawing/2014/main" id="{AD6FB91A-FC0A-431C-AE93-C95D7FDA015E}"/>
            </a:ext>
          </a:extLst>
        </xdr:cNvPr>
        <xdr:cNvGrpSpPr>
          <a:grpSpLocks/>
        </xdr:cNvGrpSpPr>
      </xdr:nvGrpSpPr>
      <xdr:grpSpPr bwMode="auto">
        <a:xfrm>
          <a:off x="2514600" y="3191933"/>
          <a:ext cx="1778847" cy="706967"/>
          <a:chOff x="2697628" y="2705100"/>
          <a:chExt cx="1969622" cy="904876"/>
        </a:xfrm>
      </xdr:grpSpPr>
      <xdr:sp macro="" textlink="">
        <xdr:nvSpPr>
          <xdr:cNvPr id="13" name="テキスト ボックス 12">
            <a:extLst>
              <a:ext uri="{FF2B5EF4-FFF2-40B4-BE49-F238E27FC236}">
                <a16:creationId xmlns:a16="http://schemas.microsoft.com/office/drawing/2014/main" id="{D1644F0A-6F85-2AC0-63E7-16EE67D92D0D}"/>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783C007-B86C-84C9-EAD4-5A9AE3A2C294}"/>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187960</xdr:colOff>
      <xdr:row>25</xdr:row>
      <xdr:rowOff>39794</xdr:rowOff>
    </xdr:from>
    <xdr:to>
      <xdr:col>14</xdr:col>
      <xdr:colOff>5080</xdr:colOff>
      <xdr:row>52</xdr:row>
      <xdr:rowOff>85514</xdr:rowOff>
    </xdr:to>
    <xdr:graphicFrame macro="">
      <xdr:nvGraphicFramePr>
        <xdr:cNvPr id="15" name="グラフ 14">
          <a:extLst>
            <a:ext uri="{FF2B5EF4-FFF2-40B4-BE49-F238E27FC236}">
              <a16:creationId xmlns:a16="http://schemas.microsoft.com/office/drawing/2014/main" id="{8AFFB15A-B59B-446B-B3EE-D335EE6590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14</xdr:col>
      <xdr:colOff>406399</xdr:colOff>
      <xdr:row>25</xdr:row>
      <xdr:rowOff>45720</xdr:rowOff>
    </xdr:from>
    <xdr:to>
      <xdr:col>29</xdr:col>
      <xdr:colOff>7619</xdr:colOff>
      <xdr:row>52</xdr:row>
      <xdr:rowOff>114300</xdr:rowOff>
    </xdr:to>
    <xdr:graphicFrame macro="">
      <xdr:nvGraphicFramePr>
        <xdr:cNvPr id="16" name="グラフ 15">
          <a:extLst>
            <a:ext uri="{FF2B5EF4-FFF2-40B4-BE49-F238E27FC236}">
              <a16:creationId xmlns:a16="http://schemas.microsoft.com/office/drawing/2014/main" id="{65600D1D-0D0E-4857-B616-BC62B2EF26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398420</xdr:colOff>
      <xdr:row>46</xdr:row>
      <xdr:rowOff>144457</xdr:rowOff>
    </xdr:from>
    <xdr:ext cx="4553463" cy="261674"/>
    <xdr:pic>
      <xdr:nvPicPr>
        <xdr:cNvPr id="17" name="図 16">
          <a:extLst>
            <a:ext uri="{FF2B5EF4-FFF2-40B4-BE49-F238E27FC236}">
              <a16:creationId xmlns:a16="http://schemas.microsoft.com/office/drawing/2014/main" id="{F64DD475-14BE-4FFE-8C20-C05DD39895B7}"/>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7501953" y="8043857"/>
          <a:ext cx="4553463" cy="261674"/>
        </a:xfrm>
        <a:prstGeom prst="rect">
          <a:avLst/>
        </a:prstGeom>
      </xdr:spPr>
    </xdr:pic>
    <xdr:clientData/>
  </xdr:oneCellAnchor>
  <xdr:twoCellAnchor>
    <xdr:from>
      <xdr:col>18</xdr:col>
      <xdr:colOff>18887</xdr:colOff>
      <xdr:row>23</xdr:row>
      <xdr:rowOff>24319</xdr:rowOff>
    </xdr:from>
    <xdr:to>
      <xdr:col>24</xdr:col>
      <xdr:colOff>203200</xdr:colOff>
      <xdr:row>45</xdr:row>
      <xdr:rowOff>118534</xdr:rowOff>
    </xdr:to>
    <xdr:cxnSp macro="">
      <xdr:nvCxnSpPr>
        <xdr:cNvPr id="18" name="直線矢印コネクタ 17">
          <a:extLst>
            <a:ext uri="{FF2B5EF4-FFF2-40B4-BE49-F238E27FC236}">
              <a16:creationId xmlns:a16="http://schemas.microsoft.com/office/drawing/2014/main" id="{D21625EA-34DF-4C50-B7D6-2A0A7EA30A32}"/>
            </a:ext>
          </a:extLst>
        </xdr:cNvPr>
        <xdr:cNvCxnSpPr/>
      </xdr:nvCxnSpPr>
      <xdr:spPr>
        <a:xfrm>
          <a:off x="8561754" y="4156052"/>
          <a:ext cx="2978313" cy="3904215"/>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6079</xdr:colOff>
      <xdr:row>23</xdr:row>
      <xdr:rowOff>20267</xdr:rowOff>
    </xdr:from>
    <xdr:to>
      <xdr:col>10</xdr:col>
      <xdr:colOff>270934</xdr:colOff>
      <xdr:row>43</xdr:row>
      <xdr:rowOff>8466</xdr:rowOff>
    </xdr:to>
    <xdr:cxnSp macro="">
      <xdr:nvCxnSpPr>
        <xdr:cNvPr id="19" name="直線矢印コネクタ 18">
          <a:extLst>
            <a:ext uri="{FF2B5EF4-FFF2-40B4-BE49-F238E27FC236}">
              <a16:creationId xmlns:a16="http://schemas.microsoft.com/office/drawing/2014/main" id="{D249B7C0-7F55-40B6-935B-264CF8BDD566}"/>
            </a:ext>
          </a:extLst>
        </xdr:cNvPr>
        <xdr:cNvCxnSpPr/>
      </xdr:nvCxnSpPr>
      <xdr:spPr>
        <a:xfrm>
          <a:off x="1902612" y="4152000"/>
          <a:ext cx="3058855" cy="3459533"/>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9</xdr:col>
      <xdr:colOff>137160</xdr:colOff>
      <xdr:row>27</xdr:row>
      <xdr:rowOff>53340</xdr:rowOff>
    </xdr:from>
    <xdr:to>
      <xdr:col>18</xdr:col>
      <xdr:colOff>15240</xdr:colOff>
      <xdr:row>29</xdr:row>
      <xdr:rowOff>190500</xdr:rowOff>
    </xdr:to>
    <xdr:sp macro="" textlink="">
      <xdr:nvSpPr>
        <xdr:cNvPr id="22" name="吹き出し: 折線 21">
          <a:extLst>
            <a:ext uri="{FF2B5EF4-FFF2-40B4-BE49-F238E27FC236}">
              <a16:creationId xmlns:a16="http://schemas.microsoft.com/office/drawing/2014/main" id="{8A32EA83-7289-2A49-BFC3-05E401CCD300}"/>
            </a:ext>
          </a:extLst>
        </xdr:cNvPr>
        <xdr:cNvSpPr/>
      </xdr:nvSpPr>
      <xdr:spPr>
        <a:xfrm>
          <a:off x="4358640" y="4594860"/>
          <a:ext cx="4191000" cy="472440"/>
        </a:xfrm>
        <a:prstGeom prst="borderCallout2">
          <a:avLst>
            <a:gd name="adj1" fmla="val 21976"/>
            <a:gd name="adj2" fmla="val 394"/>
            <a:gd name="adj3" fmla="val 18751"/>
            <a:gd name="adj4" fmla="val -485"/>
            <a:gd name="adj5" fmla="val 13890"/>
            <a:gd name="adj6" fmla="val 236"/>
          </a:avLst>
        </a:prstGeom>
        <a:solidFill>
          <a:schemeClr val="accent4">
            <a:lumMod val="20000"/>
            <a:lumOff val="80000"/>
          </a:schemeClr>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b="1"/>
            <a:t>コロナ５類移行に伴う　人の往来の増加、会食機会の増加。　　　　　　食肉原材不足から　衛生度合いの低い原材料の市場への放出</a:t>
          </a:r>
          <a:r>
            <a:rPr kumimoji="1" lang="en-US" altLang="ja-JP" sz="1100" b="1"/>
            <a:t>?</a:t>
          </a:r>
          <a:endParaRPr kumimoji="1" lang="ja-JP" altLang="en-US" sz="1100" b="1"/>
        </a:p>
      </xdr:txBody>
    </xdr:sp>
    <xdr:clientData/>
  </xdr:twoCellAnchor>
  <xdr:twoCellAnchor>
    <xdr:from>
      <xdr:col>6</xdr:col>
      <xdr:colOff>381000</xdr:colOff>
      <xdr:row>6</xdr:row>
      <xdr:rowOff>182880</xdr:rowOff>
    </xdr:from>
    <xdr:to>
      <xdr:col>11</xdr:col>
      <xdr:colOff>259080</xdr:colOff>
      <xdr:row>26</xdr:row>
      <xdr:rowOff>129540</xdr:rowOff>
    </xdr:to>
    <xdr:cxnSp macro="">
      <xdr:nvCxnSpPr>
        <xdr:cNvPr id="24" name="直線矢印コネクタ 23">
          <a:extLst>
            <a:ext uri="{FF2B5EF4-FFF2-40B4-BE49-F238E27FC236}">
              <a16:creationId xmlns:a16="http://schemas.microsoft.com/office/drawing/2014/main" id="{7550AFDD-42A5-9905-4905-A7277AED0E56}"/>
            </a:ext>
          </a:extLst>
        </xdr:cNvPr>
        <xdr:cNvCxnSpPr/>
      </xdr:nvCxnSpPr>
      <xdr:spPr>
        <a:xfrm flipH="1" flipV="1">
          <a:off x="3208020" y="1531620"/>
          <a:ext cx="2202180" cy="2971800"/>
        </a:xfrm>
        <a:prstGeom prst="straightConnector1">
          <a:avLst/>
        </a:prstGeom>
        <a:ln>
          <a:tailEnd type="triangle"/>
        </a:ln>
      </xdr:spPr>
      <xdr:style>
        <a:lnRef idx="2">
          <a:schemeClr val="accent2"/>
        </a:lnRef>
        <a:fillRef idx="0">
          <a:schemeClr val="accent2"/>
        </a:fillRef>
        <a:effectRef idx="1">
          <a:schemeClr val="accent2"/>
        </a:effectRef>
        <a:fontRef idx="minor">
          <a:schemeClr val="tx1"/>
        </a:fontRef>
      </xdr:style>
    </xdr:cxnSp>
    <xdr:clientData/>
  </xdr:twoCellAnchor>
  <xdr:oneCellAnchor>
    <xdr:from>
      <xdr:col>1</xdr:col>
      <xdr:colOff>118534</xdr:colOff>
      <xdr:row>46</xdr:row>
      <xdr:rowOff>152401</xdr:rowOff>
    </xdr:from>
    <xdr:ext cx="5009237" cy="287866"/>
    <xdr:pic>
      <xdr:nvPicPr>
        <xdr:cNvPr id="25" name="図 24">
          <a:extLst>
            <a:ext uri="{FF2B5EF4-FFF2-40B4-BE49-F238E27FC236}">
              <a16:creationId xmlns:a16="http://schemas.microsoft.com/office/drawing/2014/main" id="{47EB66A0-2030-4501-95D6-8B954730864F}"/>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618067" y="8051801"/>
          <a:ext cx="5009237" cy="287866"/>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txDef>
      <a:spPr>
        <a:solidFill>
          <a:schemeClr val="lt1"/>
        </a:solidFill>
        <a:ln w="9525" cmpd="sng">
          <a:solidFill>
            <a:schemeClr val="lt1">
              <a:shade val="50000"/>
            </a:schemeClr>
          </a:solidFill>
        </a:ln>
      </a:spPr>
      <a:bodyPr vertOverflow="clip" horzOverflow="clip" wrap="square" rtlCol="0" anchor="t"/>
      <a:lstStyle>
        <a:defPPr algn="l">
          <a:defRPr kumimoji="1" sz="2000">
            <a:solidFill>
              <a:srgbClr val="FF0000"/>
            </a:solidFill>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youtube.com/watch?v=w_ymt6X6e-M&amp;t=6s" TargetMode="External"/><Relationship Id="rId1" Type="http://schemas.openxmlformats.org/officeDocument/2006/relationships/hyperlink" Target="https://www.youtube.com/watch?v=R9uri9cb6gA"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s://gunosy.com/articles/exM8E" TargetMode="External"/><Relationship Id="rId13" Type="http://schemas.openxmlformats.org/officeDocument/2006/relationships/printerSettings" Target="../printerSettings/printerSettings5.bin"/><Relationship Id="rId3" Type="http://schemas.openxmlformats.org/officeDocument/2006/relationships/hyperlink" Target="https://news.tv-asahi.co.jp/news_society/articles/900000820.html?page2" TargetMode="External"/><Relationship Id="rId7" Type="http://schemas.openxmlformats.org/officeDocument/2006/relationships/hyperlink" Target="https://news.ksb.co.jp/ann/article/15065055" TargetMode="External"/><Relationship Id="rId12" Type="http://schemas.openxmlformats.org/officeDocument/2006/relationships/hyperlink" Target="https://news.yahoo.co.jp/articles/eee3eca0386fa36c44ae3fef84965d4e8e59d78e" TargetMode="External"/><Relationship Id="rId2" Type="http://schemas.openxmlformats.org/officeDocument/2006/relationships/hyperlink" Target="https://news.yahoo.co.jp/articles/452dc255071ff8cfd7dc9f62e0c231c4addc81db" TargetMode="External"/><Relationship Id="rId1" Type="http://schemas.openxmlformats.org/officeDocument/2006/relationships/hyperlink" Target="https://news.yahoo.co.jp/articles/214eb2b467c67c7a90c9e8717b494dd98452580f" TargetMode="External"/><Relationship Id="rId6" Type="http://schemas.openxmlformats.org/officeDocument/2006/relationships/hyperlink" Target="https://news.yahoo.co.jp/articles/c09b6dacea41f6a5591b07b6aae530816acf5018" TargetMode="External"/><Relationship Id="rId11" Type="http://schemas.openxmlformats.org/officeDocument/2006/relationships/hyperlink" Target="https://www.vietnam.vn/ja/17-hoc-sinh-tai-dak-lak-nhap-vien-nghi-do-ngo-doc-thuc-an/" TargetMode="External"/><Relationship Id="rId5" Type="http://schemas.openxmlformats.org/officeDocument/2006/relationships/hyperlink" Target="https://www.sanyonews.jp/article/1480372" TargetMode="External"/><Relationship Id="rId10" Type="http://schemas.openxmlformats.org/officeDocument/2006/relationships/hyperlink" Target="https://news.nifty.com/article/item/neta/12189-2660989/" TargetMode="External"/><Relationship Id="rId4" Type="http://schemas.openxmlformats.org/officeDocument/2006/relationships/hyperlink" Target="https://www.toonippo.co.jp/articles/-/1677623" TargetMode="External"/><Relationship Id="rId9" Type="http://schemas.openxmlformats.org/officeDocument/2006/relationships/hyperlink" Target="https://nordot.app/1099289277650436333?c=768367547562557440" TargetMode="Externa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news.yahoo.co.jp/articles/9c3697ef9efe1467ba9039ad623629b8fa371572" TargetMode="External"/><Relationship Id="rId7" Type="http://schemas.openxmlformats.org/officeDocument/2006/relationships/hyperlink" Target="https://www.asahi.com/articles/ASRCL6QRCRCHOHGB00C.html" TargetMode="External"/><Relationship Id="rId2" Type="http://schemas.openxmlformats.org/officeDocument/2006/relationships/hyperlink" Target="https://www.zakzak.co.jp/article/20231119-54DL7G7HWFLKJH3HL2BTBXXGRA/" TargetMode="External"/><Relationship Id="rId1" Type="http://schemas.openxmlformats.org/officeDocument/2006/relationships/hyperlink" Target="https://jp.reuters.com/life/sports/TG3S6EJTLFNE7KHUMEEK7VSP4M-2023-11-21/" TargetMode="External"/><Relationship Id="rId6" Type="http://schemas.openxmlformats.org/officeDocument/2006/relationships/hyperlink" Target="https://eiga.com/news/20231119/4/" TargetMode="External"/><Relationship Id="rId5" Type="http://schemas.openxmlformats.org/officeDocument/2006/relationships/hyperlink" Target="https://news.nissyoku.co.jp/news/kwsk20231102060158504" TargetMode="External"/><Relationship Id="rId4" Type="http://schemas.openxmlformats.org/officeDocument/2006/relationships/hyperlink" Target="https://www.tokyo-np.co.jp/article/290579"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7.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65"/>
  <sheetViews>
    <sheetView zoomScaleNormal="100" workbookViewId="0">
      <selection activeCell="A14" sqref="A14:H22"/>
    </sheetView>
  </sheetViews>
  <sheetFormatPr defaultRowHeight="13.2"/>
  <cols>
    <col min="1" max="1" width="16.77734375" customWidth="1"/>
    <col min="2" max="2" width="10.4414062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9" ht="13.8" thickTop="1">
      <c r="A1" s="142" t="s">
        <v>208</v>
      </c>
      <c r="B1" s="143"/>
      <c r="C1" s="143" t="s">
        <v>167</v>
      </c>
      <c r="D1" s="143"/>
      <c r="E1" s="143"/>
      <c r="F1" s="143"/>
      <c r="G1" s="143"/>
      <c r="H1" s="143"/>
      <c r="I1" s="101"/>
    </row>
    <row r="2" spans="1:9">
      <c r="A2" s="144" t="s">
        <v>116</v>
      </c>
      <c r="B2" s="145"/>
      <c r="C2" s="145"/>
      <c r="D2" s="145"/>
      <c r="E2" s="145"/>
      <c r="F2" s="145"/>
      <c r="G2" s="145"/>
      <c r="H2" s="145"/>
      <c r="I2" s="101"/>
    </row>
    <row r="3" spans="1:9" ht="15.75" customHeight="1">
      <c r="A3" s="545" t="s">
        <v>28</v>
      </c>
      <c r="B3" s="546"/>
      <c r="C3" s="546"/>
      <c r="D3" s="546"/>
      <c r="E3" s="546"/>
      <c r="F3" s="546"/>
      <c r="G3" s="546"/>
      <c r="H3" s="547"/>
      <c r="I3" s="101"/>
    </row>
    <row r="4" spans="1:9">
      <c r="A4" s="144" t="s">
        <v>146</v>
      </c>
      <c r="B4" s="145"/>
      <c r="C4" s="145"/>
      <c r="D4" s="145"/>
      <c r="E4" s="145"/>
      <c r="F4" s="145"/>
      <c r="G4" s="145"/>
      <c r="H4" s="145"/>
      <c r="I4" s="101"/>
    </row>
    <row r="5" spans="1:9">
      <c r="A5" s="144" t="s">
        <v>117</v>
      </c>
      <c r="B5" s="145"/>
      <c r="C5" s="145"/>
      <c r="D5" s="145"/>
      <c r="E5" s="145"/>
      <c r="F5" s="145"/>
      <c r="G5" s="145"/>
      <c r="H5" s="145"/>
      <c r="I5" s="101"/>
    </row>
    <row r="6" spans="1:9">
      <c r="A6" s="146" t="s">
        <v>116</v>
      </c>
      <c r="B6" s="147"/>
      <c r="C6" s="147"/>
      <c r="D6" s="147"/>
      <c r="E6" s="147"/>
      <c r="F6" s="147"/>
      <c r="G6" s="147"/>
      <c r="H6" s="147"/>
      <c r="I6" s="101"/>
    </row>
    <row r="7" spans="1:9">
      <c r="A7" s="146" t="s">
        <v>118</v>
      </c>
      <c r="B7" s="147"/>
      <c r="C7" s="147"/>
      <c r="D7" s="147"/>
      <c r="E7" s="147"/>
      <c r="F7" s="147"/>
      <c r="G7" s="147"/>
      <c r="H7" s="147"/>
      <c r="I7" s="101"/>
    </row>
    <row r="8" spans="1:9">
      <c r="A8" s="148" t="s">
        <v>119</v>
      </c>
      <c r="B8" s="149"/>
      <c r="C8" s="149"/>
      <c r="D8" s="149"/>
      <c r="E8" s="149"/>
      <c r="F8" s="149"/>
      <c r="G8" s="149"/>
      <c r="H8" s="149"/>
      <c r="I8" s="101"/>
    </row>
    <row r="9" spans="1:9" ht="15" customHeight="1">
      <c r="A9" s="355" t="s">
        <v>177</v>
      </c>
      <c r="C9" s="173"/>
      <c r="D9" s="173"/>
      <c r="E9" s="173"/>
      <c r="F9" s="173"/>
      <c r="G9" s="173"/>
      <c r="H9" s="173"/>
      <c r="I9" s="101"/>
    </row>
    <row r="10" spans="1:9" ht="15" customHeight="1">
      <c r="A10" s="355" t="s">
        <v>181</v>
      </c>
      <c r="B10" s="172"/>
      <c r="C10" s="173"/>
      <c r="D10" s="173"/>
      <c r="E10" s="173"/>
      <c r="F10" s="173"/>
      <c r="G10" s="173"/>
      <c r="H10" s="173"/>
      <c r="I10" s="101"/>
    </row>
    <row r="11" spans="1:9" ht="15" customHeight="1">
      <c r="A11" s="355" t="s">
        <v>182</v>
      </c>
      <c r="B11" s="172"/>
      <c r="C11" s="173"/>
      <c r="D11" s="173"/>
      <c r="E11" s="173"/>
      <c r="F11" s="173"/>
      <c r="G11" s="173"/>
      <c r="H11" s="173"/>
      <c r="I11" s="101"/>
    </row>
    <row r="12" spans="1:9" ht="15" customHeight="1">
      <c r="A12" s="355" t="s">
        <v>183</v>
      </c>
      <c r="G12" s="173" t="s">
        <v>28</v>
      </c>
      <c r="H12" s="173"/>
      <c r="I12" s="101"/>
    </row>
    <row r="13" spans="1:9" ht="15" customHeight="1">
      <c r="A13" s="355"/>
      <c r="G13" s="173"/>
      <c r="H13" s="173"/>
      <c r="I13" s="101"/>
    </row>
    <row r="14" spans="1:9" ht="15" customHeight="1">
      <c r="A14" s="355" t="s">
        <v>184</v>
      </c>
      <c r="B14" s="172" t="str">
        <f>+'46　食中毒記事等 '!A2</f>
        <v>客13人が食中毒…ご飯、みそ汁、ハンバーグ、生卵、おしんこ定食を店で食べていた　客は10～20代、10人からO157検出…5人が入院　店は営業停止に</v>
      </c>
      <c r="C14" s="172"/>
      <c r="D14" s="174"/>
      <c r="E14" s="172"/>
      <c r="F14" s="175"/>
      <c r="G14" s="173"/>
      <c r="H14" s="173"/>
      <c r="I14" s="101"/>
    </row>
    <row r="15" spans="1:9" ht="15" customHeight="1">
      <c r="A15" s="355" t="s">
        <v>185</v>
      </c>
      <c r="B15" s="172" t="s">
        <v>186</v>
      </c>
      <c r="C15" s="172"/>
      <c r="D15" s="172" t="s">
        <v>187</v>
      </c>
      <c r="E15" s="172"/>
      <c r="F15" s="174">
        <f>+'46　ノロウイルス関連情報 '!G73</f>
        <v>4.3600000000000003</v>
      </c>
      <c r="G15" s="172" t="str">
        <f>+'46　ノロウイルス関連情報 '!H73</f>
        <v>　：先週より</v>
      </c>
      <c r="H15" s="400">
        <f>+'46　ノロウイルス関連情報 '!I73</f>
        <v>0.64000000000000012</v>
      </c>
      <c r="I15" s="101"/>
    </row>
    <row r="16" spans="1:9" s="113" customFormat="1" ht="15" customHeight="1">
      <c r="A16" s="176" t="s">
        <v>120</v>
      </c>
      <c r="B16" s="551" t="s">
        <v>435</v>
      </c>
      <c r="C16" s="551"/>
      <c r="D16" s="551"/>
      <c r="E16" s="551"/>
      <c r="F16" s="551"/>
      <c r="G16" s="551"/>
      <c r="H16" s="177"/>
      <c r="I16" s="112"/>
    </row>
    <row r="17" spans="1:16" ht="15" customHeight="1">
      <c r="A17" s="171" t="s">
        <v>121</v>
      </c>
      <c r="B17" s="551" t="str">
        <f>+'46　食品表示'!A2</f>
        <v xml:space="preserve">地鶏めしの素 一部特定原材料(鶏肉)表示欠落｜食品事故情報 </v>
      </c>
      <c r="C17" s="551"/>
      <c r="D17" s="551"/>
      <c r="E17" s="551"/>
      <c r="F17" s="551"/>
      <c r="G17" s="551"/>
      <c r="H17" s="173"/>
      <c r="I17" s="101"/>
    </row>
    <row r="18" spans="1:16" ht="15" customHeight="1">
      <c r="A18" s="171" t="s">
        <v>122</v>
      </c>
      <c r="B18" s="173" t="str">
        <f>+'46　海外情報'!A2</f>
        <v xml:space="preserve">中国産花粉の輸入停止、国産供給強化で「ナシ」収穫のピンチを救え　中国で「火傷病」確認、依存脱却へ生産者は試行錯誤（1/2ページ） </v>
      </c>
      <c r="D18" s="173"/>
      <c r="E18" s="173"/>
      <c r="F18" s="173"/>
      <c r="G18" s="173"/>
      <c r="H18" s="173"/>
      <c r="I18" s="101"/>
    </row>
    <row r="19" spans="1:16" ht="15" customHeight="1">
      <c r="A19" s="178" t="s">
        <v>123</v>
      </c>
      <c r="B19" s="179" t="str">
        <f>+'46　海外情報'!A5</f>
        <v>★イタリア、培養肉禁止法案を可決　「食文化と健康を保護」：東京新聞 TOKYO Web</v>
      </c>
      <c r="C19" s="548" t="s">
        <v>191</v>
      </c>
      <c r="D19" s="548"/>
      <c r="E19" s="548"/>
      <c r="F19" s="548"/>
      <c r="G19" s="548"/>
      <c r="H19" s="549"/>
      <c r="I19" s="101"/>
    </row>
    <row r="20" spans="1:16" ht="15" customHeight="1">
      <c r="A20" s="171" t="s">
        <v>124</v>
      </c>
      <c r="B20" s="172" t="str">
        <f>+'46　感染症統計'!A21</f>
        <v>※2023年 第45週（11/13～11/20） 現在</v>
      </c>
      <c r="C20" s="173"/>
      <c r="D20" s="172" t="s">
        <v>21</v>
      </c>
      <c r="E20" s="173"/>
      <c r="F20" s="173"/>
      <c r="G20" s="173"/>
      <c r="H20" s="173"/>
      <c r="I20" s="101"/>
    </row>
    <row r="21" spans="1:16" ht="15" customHeight="1">
      <c r="A21" s="171" t="s">
        <v>125</v>
      </c>
      <c r="B21" s="550" t="s">
        <v>207</v>
      </c>
      <c r="C21" s="550"/>
      <c r="D21" s="550"/>
      <c r="E21" s="550"/>
      <c r="F21" s="550"/>
      <c r="G21" s="550"/>
      <c r="H21" s="173"/>
      <c r="I21" s="101"/>
    </row>
    <row r="22" spans="1:16" ht="15" customHeight="1">
      <c r="A22" s="171" t="s">
        <v>163</v>
      </c>
      <c r="B22" s="286" t="str">
        <f>+'46  衛生訓話'!A2</f>
        <v>今週のお題( 新型コロナウイルスとの付き合い方)</v>
      </c>
      <c r="C22" s="173"/>
      <c r="D22" s="173"/>
      <c r="E22" s="173"/>
      <c r="F22" s="180"/>
      <c r="G22" s="173"/>
      <c r="H22" s="173"/>
      <c r="I22" s="101"/>
    </row>
    <row r="23" spans="1:16" ht="15" customHeight="1">
      <c r="A23" s="171" t="s">
        <v>194</v>
      </c>
      <c r="B23" s="317" t="s">
        <v>228</v>
      </c>
      <c r="C23" s="173"/>
      <c r="D23" s="173"/>
      <c r="E23" s="173"/>
      <c r="F23" s="173" t="s">
        <v>21</v>
      </c>
      <c r="G23" s="173"/>
      <c r="H23" s="173"/>
      <c r="I23" s="101"/>
      <c r="P23" t="s">
        <v>173</v>
      </c>
    </row>
    <row r="24" spans="1:16" ht="15" customHeight="1">
      <c r="A24" s="171" t="s">
        <v>21</v>
      </c>
      <c r="C24" s="173"/>
      <c r="D24" s="173"/>
      <c r="E24" s="173"/>
      <c r="F24" s="173"/>
      <c r="G24" s="173"/>
      <c r="H24" s="173"/>
      <c r="I24" s="101"/>
      <c r="L24" t="s">
        <v>191</v>
      </c>
    </row>
    <row r="25" spans="1:16">
      <c r="A25" s="148" t="s">
        <v>119</v>
      </c>
      <c r="B25" s="149"/>
      <c r="C25" s="149"/>
      <c r="D25" s="149"/>
      <c r="E25" s="149"/>
      <c r="F25" s="149"/>
      <c r="G25" s="149"/>
      <c r="H25" s="149"/>
      <c r="I25" s="101"/>
    </row>
    <row r="26" spans="1:16">
      <c r="A26" s="146" t="s">
        <v>21</v>
      </c>
      <c r="B26" s="147"/>
      <c r="C26" s="147"/>
      <c r="D26" s="147"/>
      <c r="E26" s="147"/>
      <c r="F26" s="147"/>
      <c r="G26" s="147"/>
      <c r="H26" s="147"/>
      <c r="I26" s="101"/>
    </row>
    <row r="27" spans="1:16">
      <c r="A27" s="102" t="s">
        <v>126</v>
      </c>
      <c r="I27" s="101"/>
    </row>
    <row r="28" spans="1:16">
      <c r="A28" s="101"/>
      <c r="I28" s="101"/>
    </row>
    <row r="29" spans="1:16">
      <c r="A29" s="101"/>
      <c r="I29" s="101"/>
    </row>
    <row r="30" spans="1:16">
      <c r="A30" s="101"/>
      <c r="I30" s="101"/>
    </row>
    <row r="31" spans="1:16">
      <c r="A31" s="101"/>
      <c r="I31" s="101"/>
    </row>
    <row r="32" spans="1:16">
      <c r="A32" s="101"/>
      <c r="I32" s="101"/>
    </row>
    <row r="33" spans="1:9">
      <c r="A33" s="101"/>
      <c r="I33" s="101"/>
    </row>
    <row r="34" spans="1:9">
      <c r="A34" s="101"/>
      <c r="H34" t="s">
        <v>175</v>
      </c>
      <c r="I34" s="101"/>
    </row>
    <row r="35" spans="1:9">
      <c r="A35" s="101"/>
      <c r="I35" s="101"/>
    </row>
    <row r="36" spans="1:9">
      <c r="A36" s="101"/>
      <c r="I36" s="101"/>
    </row>
    <row r="37" spans="1:9">
      <c r="A37" s="101"/>
      <c r="I37" s="101"/>
    </row>
    <row r="38" spans="1:9" ht="13.8" thickBot="1">
      <c r="A38" s="103"/>
      <c r="B38" s="104"/>
      <c r="C38" s="104"/>
      <c r="D38" s="104"/>
      <c r="E38" s="104"/>
      <c r="F38" s="104"/>
      <c r="G38" s="104"/>
      <c r="H38" s="104"/>
      <c r="I38" s="101"/>
    </row>
    <row r="39" spans="1:9" ht="13.8" thickTop="1"/>
    <row r="42" spans="1:9" ht="24.6">
      <c r="A42" s="117" t="s">
        <v>129</v>
      </c>
    </row>
    <row r="43" spans="1:9" ht="40.5" customHeight="1">
      <c r="A43" s="552" t="s">
        <v>130</v>
      </c>
      <c r="B43" s="552"/>
      <c r="C43" s="552"/>
      <c r="D43" s="552"/>
      <c r="E43" s="552"/>
      <c r="F43" s="552"/>
      <c r="G43" s="552"/>
    </row>
    <row r="44" spans="1:9" ht="30.75" customHeight="1">
      <c r="A44" s="544" t="s">
        <v>131</v>
      </c>
      <c r="B44" s="544"/>
      <c r="C44" s="544"/>
      <c r="D44" s="544"/>
      <c r="E44" s="544"/>
      <c r="F44" s="544"/>
      <c r="G44" s="544"/>
    </row>
    <row r="45" spans="1:9" ht="15">
      <c r="A45" s="118"/>
    </row>
    <row r="46" spans="1:9" ht="69.75" customHeight="1">
      <c r="A46" s="539" t="s">
        <v>139</v>
      </c>
      <c r="B46" s="539"/>
      <c r="C46" s="539"/>
      <c r="D46" s="539"/>
      <c r="E46" s="539"/>
      <c r="F46" s="539"/>
      <c r="G46" s="539"/>
    </row>
    <row r="47" spans="1:9" ht="35.25" customHeight="1">
      <c r="A47" s="544" t="s">
        <v>132</v>
      </c>
      <c r="B47" s="544"/>
      <c r="C47" s="544"/>
      <c r="D47" s="544"/>
      <c r="E47" s="544"/>
      <c r="F47" s="544"/>
      <c r="G47" s="544"/>
    </row>
    <row r="48" spans="1:9" ht="59.25" customHeight="1">
      <c r="A48" s="539" t="s">
        <v>133</v>
      </c>
      <c r="B48" s="539"/>
      <c r="C48" s="539"/>
      <c r="D48" s="539"/>
      <c r="E48" s="539"/>
      <c r="F48" s="539"/>
      <c r="G48" s="539"/>
    </row>
    <row r="49" spans="1:7" ht="15">
      <c r="A49" s="119"/>
    </row>
    <row r="50" spans="1:7" ht="27.75" customHeight="1">
      <c r="A50" s="541" t="s">
        <v>134</v>
      </c>
      <c r="B50" s="541"/>
      <c r="C50" s="541"/>
      <c r="D50" s="541"/>
      <c r="E50" s="541"/>
      <c r="F50" s="541"/>
      <c r="G50" s="541"/>
    </row>
    <row r="51" spans="1:7" ht="53.25" customHeight="1">
      <c r="A51" s="540" t="s">
        <v>140</v>
      </c>
      <c r="B51" s="539"/>
      <c r="C51" s="539"/>
      <c r="D51" s="539"/>
      <c r="E51" s="539"/>
      <c r="F51" s="539"/>
      <c r="G51" s="539"/>
    </row>
    <row r="52" spans="1:7" ht="15">
      <c r="A52" s="119"/>
    </row>
    <row r="53" spans="1:7" ht="32.25" customHeight="1">
      <c r="A53" s="541" t="s">
        <v>135</v>
      </c>
      <c r="B53" s="541"/>
      <c r="C53" s="541"/>
      <c r="D53" s="541"/>
      <c r="E53" s="541"/>
      <c r="F53" s="541"/>
      <c r="G53" s="541"/>
    </row>
    <row r="54" spans="1:7" ht="15">
      <c r="A54" s="118"/>
    </row>
    <row r="55" spans="1:7" ht="87" customHeight="1">
      <c r="A55" s="540" t="s">
        <v>141</v>
      </c>
      <c r="B55" s="539"/>
      <c r="C55" s="539"/>
      <c r="D55" s="539"/>
      <c r="E55" s="539"/>
      <c r="F55" s="539"/>
      <c r="G55" s="539"/>
    </row>
    <row r="56" spans="1:7" ht="15">
      <c r="A56" s="119"/>
    </row>
    <row r="57" spans="1:7" ht="32.25" customHeight="1">
      <c r="A57" s="541" t="s">
        <v>136</v>
      </c>
      <c r="B57" s="541"/>
      <c r="C57" s="541"/>
      <c r="D57" s="541"/>
      <c r="E57" s="541"/>
      <c r="F57" s="541"/>
      <c r="G57" s="541"/>
    </row>
    <row r="58" spans="1:7" ht="29.25" customHeight="1">
      <c r="A58" s="539" t="s">
        <v>137</v>
      </c>
      <c r="B58" s="539"/>
      <c r="C58" s="539"/>
      <c r="D58" s="539"/>
      <c r="E58" s="539"/>
      <c r="F58" s="539"/>
      <c r="G58" s="539"/>
    </row>
    <row r="59" spans="1:7" ht="15">
      <c r="A59" s="119"/>
    </row>
    <row r="60" spans="1:7" s="113" customFormat="1" ht="110.25" customHeight="1">
      <c r="A60" s="542" t="s">
        <v>142</v>
      </c>
      <c r="B60" s="543"/>
      <c r="C60" s="543"/>
      <c r="D60" s="543"/>
      <c r="E60" s="543"/>
      <c r="F60" s="543"/>
      <c r="G60" s="543"/>
    </row>
    <row r="61" spans="1:7" ht="34.5" customHeight="1">
      <c r="A61" s="544" t="s">
        <v>138</v>
      </c>
      <c r="B61" s="544"/>
      <c r="C61" s="544"/>
      <c r="D61" s="544"/>
      <c r="E61" s="544"/>
      <c r="F61" s="544"/>
      <c r="G61" s="544"/>
    </row>
    <row r="62" spans="1:7" ht="114" customHeight="1">
      <c r="A62" s="540" t="s">
        <v>143</v>
      </c>
      <c r="B62" s="539"/>
      <c r="C62" s="539"/>
      <c r="D62" s="539"/>
      <c r="E62" s="539"/>
      <c r="F62" s="539"/>
      <c r="G62" s="539"/>
    </row>
    <row r="63" spans="1:7" ht="109.5" customHeight="1">
      <c r="A63" s="539"/>
      <c r="B63" s="539"/>
      <c r="C63" s="539"/>
      <c r="D63" s="539"/>
      <c r="E63" s="539"/>
      <c r="F63" s="539"/>
      <c r="G63" s="539"/>
    </row>
    <row r="64" spans="1:7" ht="15">
      <c r="A64" s="119"/>
    </row>
    <row r="65" spans="1:7" s="116" customFormat="1" ht="57.75" customHeight="1">
      <c r="A65" s="539"/>
      <c r="B65" s="539"/>
      <c r="C65" s="539"/>
      <c r="D65" s="539"/>
      <c r="E65" s="539"/>
      <c r="F65" s="539"/>
      <c r="G65" s="539"/>
    </row>
  </sheetData>
  <mergeCells count="21">
    <mergeCell ref="A3:H3"/>
    <mergeCell ref="C19:H19"/>
    <mergeCell ref="B21:G21"/>
    <mergeCell ref="B16:G16"/>
    <mergeCell ref="A43:G43"/>
    <mergeCell ref="B17:G17"/>
    <mergeCell ref="A51:G51"/>
    <mergeCell ref="A50:G50"/>
    <mergeCell ref="A57:G57"/>
    <mergeCell ref="A44:G44"/>
    <mergeCell ref="A46:G46"/>
    <mergeCell ref="A48:G48"/>
    <mergeCell ref="A47:G47"/>
    <mergeCell ref="A63:G63"/>
    <mergeCell ref="A62:G62"/>
    <mergeCell ref="A65:G65"/>
    <mergeCell ref="A55:G55"/>
    <mergeCell ref="A53:G53"/>
    <mergeCell ref="A60:G60"/>
    <mergeCell ref="A58:G58"/>
    <mergeCell ref="A61:G61"/>
  </mergeCells>
  <phoneticPr fontId="33"/>
  <hyperlinks>
    <hyperlink ref="A43"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EEC-0D5A-452A-8DA2-5BC0A5532224}">
  <dimension ref="A1:H28"/>
  <sheetViews>
    <sheetView topLeftCell="A2" workbookViewId="0">
      <selection activeCell="M14" sqref="M14"/>
    </sheetView>
  </sheetViews>
  <sheetFormatPr defaultRowHeight="13.2"/>
  <cols>
    <col min="2" max="4" width="11" customWidth="1"/>
    <col min="5" max="7" width="12.109375" customWidth="1"/>
  </cols>
  <sheetData>
    <row r="1" spans="1:8">
      <c r="A1" s="107"/>
      <c r="B1" s="107"/>
      <c r="C1" s="107"/>
      <c r="D1" s="107"/>
      <c r="E1" s="107"/>
      <c r="F1" s="107"/>
      <c r="G1" s="107"/>
      <c r="H1" s="107"/>
    </row>
    <row r="2" spans="1:8">
      <c r="A2" s="107"/>
      <c r="B2" s="107"/>
      <c r="C2" s="107"/>
      <c r="D2" s="107"/>
      <c r="E2" s="107"/>
      <c r="F2" s="107"/>
      <c r="G2" s="107"/>
      <c r="H2" s="107"/>
    </row>
    <row r="3" spans="1:8">
      <c r="A3" s="107"/>
      <c r="B3" s="107"/>
      <c r="C3" s="107"/>
      <c r="D3" s="107"/>
      <c r="E3" s="107"/>
      <c r="F3" s="107"/>
      <c r="G3" s="107"/>
      <c r="H3" s="107"/>
    </row>
    <row r="4" spans="1:8">
      <c r="A4" s="107"/>
      <c r="B4" s="465" t="s">
        <v>220</v>
      </c>
      <c r="C4" s="466"/>
      <c r="D4" s="107"/>
      <c r="E4" s="107"/>
      <c r="F4" s="107"/>
      <c r="G4" s="107"/>
      <c r="H4" s="107"/>
    </row>
    <row r="5" spans="1:8" ht="13.8" thickBot="1">
      <c r="A5" s="107"/>
      <c r="B5" s="723" t="s">
        <v>196</v>
      </c>
      <c r="C5" s="724"/>
      <c r="D5" s="724"/>
      <c r="E5" s="725" t="s">
        <v>197</v>
      </c>
      <c r="F5" s="725"/>
      <c r="G5" s="726"/>
      <c r="H5" s="107"/>
    </row>
    <row r="6" spans="1:8">
      <c r="A6" s="107"/>
      <c r="B6" s="492" t="s">
        <v>198</v>
      </c>
      <c r="C6" s="493" t="s">
        <v>198</v>
      </c>
      <c r="D6" s="493" t="s">
        <v>199</v>
      </c>
      <c r="E6" s="494" t="s">
        <v>198</v>
      </c>
      <c r="F6" s="493" t="s">
        <v>198</v>
      </c>
      <c r="G6" s="495" t="s">
        <v>199</v>
      </c>
      <c r="H6" s="107"/>
    </row>
    <row r="7" spans="1:8">
      <c r="A7" s="107"/>
      <c r="B7" s="496" t="s">
        <v>200</v>
      </c>
      <c r="C7" s="497" t="s">
        <v>201</v>
      </c>
      <c r="D7" s="497" t="s">
        <v>202</v>
      </c>
      <c r="E7" s="498" t="s">
        <v>200</v>
      </c>
      <c r="F7" s="497" t="s">
        <v>201</v>
      </c>
      <c r="G7" s="499" t="s">
        <v>202</v>
      </c>
      <c r="H7" s="107"/>
    </row>
    <row r="8" spans="1:8">
      <c r="A8" s="107"/>
      <c r="B8">
        <v>104359</v>
      </c>
      <c r="C8">
        <v>54969</v>
      </c>
      <c r="D8">
        <v>49390</v>
      </c>
      <c r="E8">
        <v>12065</v>
      </c>
      <c r="F8">
        <v>5903</v>
      </c>
      <c r="G8">
        <v>6162</v>
      </c>
      <c r="H8" s="107"/>
    </row>
    <row r="9" spans="1:8">
      <c r="A9" s="107"/>
      <c r="B9" s="107"/>
      <c r="C9" s="107"/>
      <c r="D9" s="107"/>
      <c r="E9" s="107"/>
      <c r="F9" s="107"/>
      <c r="G9" s="107"/>
      <c r="H9" s="107"/>
    </row>
    <row r="10" spans="1:8">
      <c r="A10" s="107"/>
      <c r="B10" s="107"/>
      <c r="C10" s="107"/>
      <c r="D10" s="107"/>
      <c r="E10" s="107"/>
      <c r="F10" s="107"/>
      <c r="G10" s="107"/>
      <c r="H10" s="107"/>
    </row>
    <row r="11" spans="1:8">
      <c r="A11" s="107"/>
      <c r="B11" s="107"/>
      <c r="C11" s="107"/>
      <c r="D11" s="107"/>
      <c r="E11" s="107"/>
      <c r="F11" s="107"/>
      <c r="G11" s="107"/>
      <c r="H11" s="107"/>
    </row>
    <row r="12" spans="1:8">
      <c r="A12" s="107"/>
      <c r="B12" s="465" t="s">
        <v>432</v>
      </c>
      <c r="C12" s="466"/>
      <c r="D12" s="107"/>
      <c r="E12" s="107"/>
      <c r="F12" s="107"/>
      <c r="G12" s="107"/>
      <c r="H12" s="107"/>
    </row>
    <row r="13" spans="1:8" ht="13.8" thickBot="1">
      <c r="A13" s="107"/>
      <c r="B13" s="723" t="s">
        <v>196</v>
      </c>
      <c r="C13" s="724"/>
      <c r="D13" s="724"/>
      <c r="E13" s="725" t="s">
        <v>197</v>
      </c>
      <c r="F13" s="725"/>
      <c r="G13" s="726"/>
      <c r="H13" s="107"/>
    </row>
    <row r="14" spans="1:8">
      <c r="A14" s="107"/>
      <c r="B14" s="492" t="s">
        <v>198</v>
      </c>
      <c r="C14" s="493" t="s">
        <v>198</v>
      </c>
      <c r="D14" s="493" t="s">
        <v>199</v>
      </c>
      <c r="E14" s="494" t="s">
        <v>198</v>
      </c>
      <c r="F14" s="493" t="s">
        <v>198</v>
      </c>
      <c r="G14" s="495" t="s">
        <v>199</v>
      </c>
      <c r="H14" s="107"/>
    </row>
    <row r="15" spans="1:8">
      <c r="A15" s="107"/>
      <c r="B15" s="496" t="s">
        <v>200</v>
      </c>
      <c r="C15" s="497" t="s">
        <v>201</v>
      </c>
      <c r="D15" s="497" t="s">
        <v>202</v>
      </c>
      <c r="E15" s="498" t="s">
        <v>200</v>
      </c>
      <c r="F15" s="497" t="s">
        <v>201</v>
      </c>
      <c r="G15" s="499" t="s">
        <v>202</v>
      </c>
      <c r="H15" s="107"/>
    </row>
    <row r="16" spans="1:8">
      <c r="A16" s="107"/>
      <c r="B16">
        <v>85766</v>
      </c>
      <c r="C16">
        <v>45381</v>
      </c>
      <c r="D16">
        <v>40385</v>
      </c>
      <c r="E16">
        <v>9941</v>
      </c>
      <c r="F16">
        <v>4831</v>
      </c>
      <c r="G16">
        <v>5110</v>
      </c>
      <c r="H16" s="107"/>
    </row>
    <row r="17" spans="1:8">
      <c r="A17" s="107"/>
      <c r="B17" s="107"/>
      <c r="C17" s="107"/>
      <c r="D17" s="107"/>
      <c r="E17" s="107"/>
      <c r="F17" s="107"/>
      <c r="G17" s="107"/>
      <c r="H17" s="107"/>
    </row>
    <row r="18" spans="1:8">
      <c r="A18" s="107"/>
      <c r="B18" s="107"/>
      <c r="C18" s="107"/>
      <c r="D18" s="107"/>
      <c r="E18" s="107"/>
      <c r="F18" s="107"/>
      <c r="G18" s="107"/>
      <c r="H18" s="107"/>
    </row>
    <row r="19" spans="1:8">
      <c r="A19" s="107"/>
      <c r="B19" s="107"/>
      <c r="C19" s="107"/>
      <c r="D19" s="107"/>
      <c r="E19" s="107"/>
      <c r="F19" s="107"/>
      <c r="G19" s="107"/>
      <c r="H19" s="107"/>
    </row>
    <row r="20" spans="1:8" ht="18" customHeight="1">
      <c r="A20" s="107"/>
      <c r="B20" s="472" t="s">
        <v>196</v>
      </c>
      <c r="C20" s="473"/>
      <c r="D20" s="473"/>
      <c r="E20" s="474" t="s">
        <v>197</v>
      </c>
      <c r="F20" s="474"/>
      <c r="G20" s="467"/>
      <c r="H20" s="107"/>
    </row>
    <row r="21" spans="1:8" ht="18" customHeight="1">
      <c r="A21" s="107"/>
      <c r="B21" s="468" t="s">
        <v>211</v>
      </c>
      <c r="C21" s="469" t="s">
        <v>210</v>
      </c>
      <c r="D21" s="469" t="s">
        <v>203</v>
      </c>
      <c r="E21" s="470" t="s">
        <v>204</v>
      </c>
      <c r="F21" s="469" t="s">
        <v>209</v>
      </c>
      <c r="G21" s="471" t="s">
        <v>205</v>
      </c>
      <c r="H21" s="107"/>
    </row>
    <row r="22" spans="1:8" ht="18" customHeight="1">
      <c r="A22" s="107"/>
      <c r="B22" s="486">
        <f>+B16/B8</f>
        <v>0.82183616171101681</v>
      </c>
      <c r="C22" s="486">
        <f t="shared" ref="C22:G22" si="0">+C16/C8</f>
        <v>0.82557441467008674</v>
      </c>
      <c r="D22" s="486">
        <f t="shared" si="0"/>
        <v>0.81767564284268068</v>
      </c>
      <c r="E22" s="486">
        <f t="shared" si="0"/>
        <v>0.82395358474927471</v>
      </c>
      <c r="F22" s="486">
        <f t="shared" si="0"/>
        <v>0.81839742503811619</v>
      </c>
      <c r="G22" s="486">
        <f t="shared" si="0"/>
        <v>0.82927620902304444</v>
      </c>
      <c r="H22" s="107"/>
    </row>
    <row r="23" spans="1:8">
      <c r="B23" s="107"/>
      <c r="C23" s="107"/>
      <c r="D23" s="107"/>
      <c r="E23" s="107"/>
      <c r="F23" s="107"/>
      <c r="G23" s="107"/>
      <c r="H23" s="107"/>
    </row>
    <row r="24" spans="1:8">
      <c r="B24" s="107"/>
      <c r="C24" s="107"/>
      <c r="D24" s="107"/>
      <c r="E24" s="107"/>
      <c r="F24" s="107"/>
      <c r="G24" s="107"/>
      <c r="H24" s="107"/>
    </row>
    <row r="25" spans="1:8">
      <c r="B25" s="107"/>
      <c r="C25" s="107"/>
      <c r="D25" s="107"/>
      <c r="E25" s="107"/>
      <c r="F25" s="107"/>
      <c r="G25" s="107"/>
      <c r="H25" s="107"/>
    </row>
    <row r="26" spans="1:8">
      <c r="H26" s="107"/>
    </row>
    <row r="28" spans="1:8">
      <c r="H28" t="s">
        <v>434</v>
      </c>
    </row>
  </sheetData>
  <mergeCells count="4">
    <mergeCell ref="B13:D13"/>
    <mergeCell ref="E13:G13"/>
    <mergeCell ref="B5:D5"/>
    <mergeCell ref="E5:G5"/>
  </mergeCells>
  <phoneticPr fontId="86"/>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53"/>
  <sheetViews>
    <sheetView view="pageBreakPreview" zoomScale="96" zoomScaleNormal="100" zoomScaleSheetLayoutView="96" workbookViewId="0">
      <selection activeCell="G21" sqref="G21"/>
    </sheetView>
  </sheetViews>
  <sheetFormatPr defaultColWidth="9" defaultRowHeight="13.2"/>
  <cols>
    <col min="1" max="1" width="21.33203125" style="42" customWidth="1"/>
    <col min="2" max="2" width="19.77734375" style="42" customWidth="1"/>
    <col min="3" max="3" width="80.21875" style="260" customWidth="1"/>
    <col min="4" max="4" width="14.44140625" style="43" customWidth="1"/>
    <col min="5" max="5" width="13.6640625" style="43"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274" t="s">
        <v>233</v>
      </c>
      <c r="B1" s="275" t="s">
        <v>157</v>
      </c>
      <c r="C1" s="341" t="s">
        <v>172</v>
      </c>
      <c r="D1" s="276" t="s">
        <v>25</v>
      </c>
      <c r="E1" s="277" t="s">
        <v>26</v>
      </c>
    </row>
    <row r="2" spans="1:5" s="106" customFormat="1" ht="24" customHeight="1">
      <c r="A2" s="417" t="s">
        <v>361</v>
      </c>
      <c r="B2" s="418" t="s">
        <v>311</v>
      </c>
      <c r="C2" s="508" t="s">
        <v>362</v>
      </c>
      <c r="D2" s="419">
        <v>45254</v>
      </c>
      <c r="E2" s="420">
        <v>45254</v>
      </c>
    </row>
    <row r="3" spans="1:5" s="106" customFormat="1" ht="24" customHeight="1">
      <c r="A3" s="480" t="s">
        <v>312</v>
      </c>
      <c r="B3" s="481" t="s">
        <v>313</v>
      </c>
      <c r="C3" s="506" t="s">
        <v>363</v>
      </c>
      <c r="D3" s="482">
        <v>45254</v>
      </c>
      <c r="E3" s="483">
        <v>45254</v>
      </c>
    </row>
    <row r="4" spans="1:5" s="106" customFormat="1" ht="24" customHeight="1">
      <c r="A4" s="480" t="s">
        <v>314</v>
      </c>
      <c r="B4" s="481" t="s">
        <v>315</v>
      </c>
      <c r="C4" s="511" t="s">
        <v>364</v>
      </c>
      <c r="D4" s="482">
        <v>45254</v>
      </c>
      <c r="E4" s="483">
        <v>45254</v>
      </c>
    </row>
    <row r="5" spans="1:5" s="106" customFormat="1" ht="24" customHeight="1">
      <c r="A5" s="480" t="s">
        <v>316</v>
      </c>
      <c r="B5" s="481" t="s">
        <v>317</v>
      </c>
      <c r="C5" s="506" t="s">
        <v>365</v>
      </c>
      <c r="D5" s="482">
        <v>45254</v>
      </c>
      <c r="E5" s="483">
        <v>45254</v>
      </c>
    </row>
    <row r="6" spans="1:5" s="106" customFormat="1" ht="24" customHeight="1">
      <c r="A6" s="417" t="s">
        <v>310</v>
      </c>
      <c r="B6" s="418" t="s">
        <v>318</v>
      </c>
      <c r="C6" s="508" t="s">
        <v>366</v>
      </c>
      <c r="D6" s="419">
        <v>45252</v>
      </c>
      <c r="E6" s="420">
        <v>45254</v>
      </c>
    </row>
    <row r="7" spans="1:5" s="106" customFormat="1" ht="24" customHeight="1">
      <c r="A7" s="417" t="s">
        <v>316</v>
      </c>
      <c r="B7" s="418" t="s">
        <v>319</v>
      </c>
      <c r="C7" s="508" t="s">
        <v>367</v>
      </c>
      <c r="D7" s="419">
        <v>45252</v>
      </c>
      <c r="E7" s="420">
        <v>45254</v>
      </c>
    </row>
    <row r="8" spans="1:5" ht="24" customHeight="1">
      <c r="A8" s="417" t="s">
        <v>314</v>
      </c>
      <c r="B8" s="418" t="s">
        <v>320</v>
      </c>
      <c r="C8" s="508" t="s">
        <v>368</v>
      </c>
      <c r="D8" s="419">
        <v>45252</v>
      </c>
      <c r="E8" s="420">
        <v>45254</v>
      </c>
    </row>
    <row r="9" spans="1:5" s="106" customFormat="1" ht="22.95" customHeight="1">
      <c r="A9" s="417" t="s">
        <v>310</v>
      </c>
      <c r="B9" s="418" t="s">
        <v>321</v>
      </c>
      <c r="C9" s="508" t="s">
        <v>369</v>
      </c>
      <c r="D9" s="419">
        <v>45252</v>
      </c>
      <c r="E9" s="420">
        <v>45254</v>
      </c>
    </row>
    <row r="10" spans="1:5" s="106" customFormat="1" ht="22.95" customHeight="1">
      <c r="A10" s="417" t="s">
        <v>310</v>
      </c>
      <c r="B10" s="418" t="s">
        <v>322</v>
      </c>
      <c r="C10" s="513" t="s">
        <v>370</v>
      </c>
      <c r="D10" s="419">
        <v>45252</v>
      </c>
      <c r="E10" s="420">
        <v>45254</v>
      </c>
    </row>
    <row r="11" spans="1:5" s="106" customFormat="1" ht="22.95" customHeight="1">
      <c r="A11" s="106" t="s">
        <v>316</v>
      </c>
      <c r="B11" s="418" t="s">
        <v>323</v>
      </c>
      <c r="C11" s="514" t="s">
        <v>371</v>
      </c>
      <c r="D11" s="419">
        <v>45252</v>
      </c>
      <c r="E11" s="420">
        <v>45254</v>
      </c>
    </row>
    <row r="12" spans="1:5" s="106" customFormat="1" ht="22.95" customHeight="1">
      <c r="A12" s="417" t="s">
        <v>310</v>
      </c>
      <c r="B12" s="418" t="s">
        <v>324</v>
      </c>
      <c r="C12" s="508" t="s">
        <v>325</v>
      </c>
      <c r="D12" s="419">
        <v>45251</v>
      </c>
      <c r="E12" s="420">
        <v>45252</v>
      </c>
    </row>
    <row r="13" spans="1:5" s="106" customFormat="1" ht="22.95" customHeight="1">
      <c r="A13" s="451" t="s">
        <v>314</v>
      </c>
      <c r="B13" s="452" t="s">
        <v>326</v>
      </c>
      <c r="C13" s="509" t="s">
        <v>327</v>
      </c>
      <c r="D13" s="453">
        <v>45251</v>
      </c>
      <c r="E13" s="454">
        <v>45252</v>
      </c>
    </row>
    <row r="14" spans="1:5" s="106" customFormat="1" ht="22.95" customHeight="1">
      <c r="A14" s="451" t="s">
        <v>310</v>
      </c>
      <c r="B14" s="452" t="s">
        <v>328</v>
      </c>
      <c r="C14" s="452" t="s">
        <v>329</v>
      </c>
      <c r="D14" s="453">
        <v>45251</v>
      </c>
      <c r="E14" s="454">
        <v>45252</v>
      </c>
    </row>
    <row r="15" spans="1:5" s="106" customFormat="1" ht="22.95" customHeight="1">
      <c r="A15" s="451" t="s">
        <v>316</v>
      </c>
      <c r="B15" s="452" t="s">
        <v>330</v>
      </c>
      <c r="C15" s="512" t="s">
        <v>331</v>
      </c>
      <c r="D15" s="453">
        <v>45251</v>
      </c>
      <c r="E15" s="454">
        <v>45252</v>
      </c>
    </row>
    <row r="16" spans="1:5" s="106" customFormat="1" ht="22.95" customHeight="1">
      <c r="A16" s="451" t="s">
        <v>310</v>
      </c>
      <c r="B16" s="452" t="s">
        <v>332</v>
      </c>
      <c r="C16" s="507" t="s">
        <v>333</v>
      </c>
      <c r="D16" s="453">
        <v>45251</v>
      </c>
      <c r="E16" s="454">
        <v>45252</v>
      </c>
    </row>
    <row r="17" spans="1:5" s="106" customFormat="1" ht="22.95" customHeight="1">
      <c r="A17" s="451" t="s">
        <v>310</v>
      </c>
      <c r="B17" s="452" t="s">
        <v>334</v>
      </c>
      <c r="C17" s="509" t="s">
        <v>335</v>
      </c>
      <c r="D17" s="453">
        <v>45251</v>
      </c>
      <c r="E17" s="454">
        <v>45252</v>
      </c>
    </row>
    <row r="18" spans="1:5" s="106" customFormat="1" ht="22.95" customHeight="1">
      <c r="A18" s="451" t="s">
        <v>310</v>
      </c>
      <c r="B18" s="452" t="s">
        <v>336</v>
      </c>
      <c r="C18" s="507" t="s">
        <v>337</v>
      </c>
      <c r="D18" s="453">
        <v>45251</v>
      </c>
      <c r="E18" s="454">
        <v>45252</v>
      </c>
    </row>
    <row r="19" spans="1:5" s="106" customFormat="1" ht="22.95" customHeight="1">
      <c r="A19" s="480" t="s">
        <v>310</v>
      </c>
      <c r="B19" s="481" t="s">
        <v>338</v>
      </c>
      <c r="C19" s="510" t="s">
        <v>339</v>
      </c>
      <c r="D19" s="482">
        <v>45251</v>
      </c>
      <c r="E19" s="483">
        <v>45252</v>
      </c>
    </row>
    <row r="20" spans="1:5" s="106" customFormat="1" ht="22.95" customHeight="1">
      <c r="A20" s="480" t="s">
        <v>314</v>
      </c>
      <c r="B20" s="481" t="s">
        <v>340</v>
      </c>
      <c r="C20" s="515" t="s">
        <v>341</v>
      </c>
      <c r="D20" s="482">
        <v>45251</v>
      </c>
      <c r="E20" s="483">
        <v>45252</v>
      </c>
    </row>
    <row r="21" spans="1:5" s="106" customFormat="1" ht="22.95" customHeight="1">
      <c r="A21" s="480" t="s">
        <v>310</v>
      </c>
      <c r="B21" s="481" t="s">
        <v>342</v>
      </c>
      <c r="C21" s="510" t="s">
        <v>343</v>
      </c>
      <c r="D21" s="482">
        <v>45251</v>
      </c>
      <c r="E21" s="483">
        <v>45251</v>
      </c>
    </row>
    <row r="22" spans="1:5" s="106" customFormat="1" ht="22.95" customHeight="1">
      <c r="A22" s="480" t="s">
        <v>310</v>
      </c>
      <c r="B22" s="481" t="s">
        <v>344</v>
      </c>
      <c r="C22" s="510" t="s">
        <v>345</v>
      </c>
      <c r="D22" s="482">
        <v>45251</v>
      </c>
      <c r="E22" s="483">
        <v>45251</v>
      </c>
    </row>
    <row r="23" spans="1:5" s="106" customFormat="1" ht="22.95" customHeight="1">
      <c r="A23" s="480" t="s">
        <v>316</v>
      </c>
      <c r="B23" s="481" t="s">
        <v>346</v>
      </c>
      <c r="C23" s="511" t="s">
        <v>347</v>
      </c>
      <c r="D23" s="482">
        <v>45251</v>
      </c>
      <c r="E23" s="483">
        <v>45251</v>
      </c>
    </row>
    <row r="24" spans="1:5" s="106" customFormat="1" ht="22.95" customHeight="1">
      <c r="A24" s="480" t="s">
        <v>310</v>
      </c>
      <c r="B24" s="481" t="s">
        <v>311</v>
      </c>
      <c r="C24" s="510" t="s">
        <v>348</v>
      </c>
      <c r="D24" s="482">
        <v>45250</v>
      </c>
      <c r="E24" s="483">
        <v>45251</v>
      </c>
    </row>
    <row r="25" spans="1:5" s="106" customFormat="1" ht="22.95" customHeight="1">
      <c r="A25" s="480" t="s">
        <v>310</v>
      </c>
      <c r="B25" s="481" t="s">
        <v>349</v>
      </c>
      <c r="C25" s="510" t="s">
        <v>350</v>
      </c>
      <c r="D25" s="482">
        <v>45250</v>
      </c>
      <c r="E25" s="483">
        <v>45251</v>
      </c>
    </row>
    <row r="26" spans="1:5" s="106" customFormat="1" ht="22.95" customHeight="1">
      <c r="A26" s="480" t="s">
        <v>310</v>
      </c>
      <c r="B26" s="481" t="s">
        <v>351</v>
      </c>
      <c r="C26" s="511" t="s">
        <v>352</v>
      </c>
      <c r="D26" s="482">
        <v>45250</v>
      </c>
      <c r="E26" s="483">
        <v>45251</v>
      </c>
    </row>
    <row r="27" spans="1:5" s="106" customFormat="1" ht="22.95" customHeight="1">
      <c r="A27" s="480" t="s">
        <v>310</v>
      </c>
      <c r="B27" s="481" t="s">
        <v>353</v>
      </c>
      <c r="C27" s="511" t="s">
        <v>354</v>
      </c>
      <c r="D27" s="482">
        <v>45250</v>
      </c>
      <c r="E27" s="483">
        <v>45251</v>
      </c>
    </row>
    <row r="28" spans="1:5" s="106" customFormat="1" ht="22.95" customHeight="1">
      <c r="A28" s="480" t="s">
        <v>310</v>
      </c>
      <c r="B28" s="481" t="s">
        <v>355</v>
      </c>
      <c r="C28" s="481" t="s">
        <v>356</v>
      </c>
      <c r="D28" s="482">
        <v>45247</v>
      </c>
      <c r="E28" s="483">
        <v>45250</v>
      </c>
    </row>
    <row r="29" spans="1:5" s="106" customFormat="1" ht="22.95" customHeight="1">
      <c r="A29" s="480" t="s">
        <v>310</v>
      </c>
      <c r="B29" s="481" t="s">
        <v>357</v>
      </c>
      <c r="C29" s="506" t="s">
        <v>358</v>
      </c>
      <c r="D29" s="482">
        <v>45247</v>
      </c>
      <c r="E29" s="483">
        <v>45250</v>
      </c>
    </row>
    <row r="30" spans="1:5" s="106" customFormat="1" ht="22.95" customHeight="1">
      <c r="A30" s="480" t="s">
        <v>310</v>
      </c>
      <c r="B30" s="481" t="s">
        <v>359</v>
      </c>
      <c r="C30" s="506" t="s">
        <v>360</v>
      </c>
      <c r="D30" s="482">
        <v>45247</v>
      </c>
      <c r="E30" s="483">
        <v>45232</v>
      </c>
    </row>
    <row r="31" spans="1:5" s="106" customFormat="1" ht="22.95" customHeight="1">
      <c r="A31" s="480"/>
      <c r="B31" s="481"/>
      <c r="C31" s="481"/>
      <c r="D31" s="482"/>
      <c r="E31" s="483"/>
    </row>
    <row r="32" spans="1:5" s="106" customFormat="1" ht="22.95" customHeight="1">
      <c r="A32" s="480"/>
      <c r="B32" s="481"/>
      <c r="C32" s="481"/>
      <c r="D32" s="482"/>
      <c r="E32" s="483"/>
    </row>
    <row r="33" spans="1:5" s="106" customFormat="1" ht="22.95" customHeight="1">
      <c r="A33" s="480"/>
      <c r="B33" s="481"/>
      <c r="C33" s="481"/>
      <c r="D33" s="482"/>
      <c r="E33" s="483"/>
    </row>
    <row r="34" spans="1:5" s="106" customFormat="1" ht="22.95" customHeight="1">
      <c r="A34" s="480"/>
      <c r="B34" s="481"/>
      <c r="C34" s="481"/>
      <c r="D34" s="482"/>
      <c r="E34" s="483"/>
    </row>
    <row r="35" spans="1:5" s="106" customFormat="1" ht="22.95" customHeight="1">
      <c r="A35" s="480"/>
      <c r="B35" s="481"/>
      <c r="C35" s="481"/>
      <c r="D35" s="482"/>
      <c r="E35" s="483"/>
    </row>
    <row r="36" spans="1:5" s="106" customFormat="1" ht="22.95" customHeight="1">
      <c r="A36" s="480"/>
      <c r="B36" s="481"/>
      <c r="C36" s="481"/>
      <c r="D36" s="482"/>
      <c r="E36" s="483"/>
    </row>
    <row r="37" spans="1:5" s="106" customFormat="1" ht="22.95" customHeight="1">
      <c r="A37" s="480"/>
      <c r="B37" s="481"/>
      <c r="C37" s="481"/>
      <c r="D37" s="482"/>
      <c r="E37" s="483"/>
    </row>
    <row r="38" spans="1:5" s="106" customFormat="1" ht="22.95" customHeight="1">
      <c r="A38" s="480"/>
      <c r="B38" s="481"/>
      <c r="C38" s="481"/>
      <c r="D38" s="482"/>
      <c r="E38" s="483"/>
    </row>
    <row r="39" spans="1:5" s="106" customFormat="1" ht="22.95" customHeight="1">
      <c r="A39" s="480"/>
      <c r="B39" s="481"/>
      <c r="C39" s="481"/>
      <c r="D39" s="482"/>
      <c r="E39" s="483"/>
    </row>
    <row r="40" spans="1:5" s="106" customFormat="1" ht="22.95" customHeight="1">
      <c r="A40" s="480"/>
      <c r="B40" s="481"/>
      <c r="C40" s="481"/>
      <c r="D40" s="482"/>
      <c r="E40" s="483"/>
    </row>
    <row r="41" spans="1:5" s="106" customFormat="1" ht="22.95" customHeight="1">
      <c r="A41" s="480"/>
      <c r="B41" s="481"/>
      <c r="C41" s="481"/>
      <c r="D41" s="482"/>
      <c r="E41" s="483"/>
    </row>
    <row r="42" spans="1:5" s="106" customFormat="1" ht="22.95" customHeight="1">
      <c r="A42" s="480"/>
      <c r="B42" s="481"/>
      <c r="C42" s="481"/>
      <c r="D42" s="482"/>
      <c r="E42" s="483"/>
    </row>
    <row r="43" spans="1:5" s="106" customFormat="1" ht="22.95" customHeight="1">
      <c r="A43" s="480"/>
      <c r="B43" s="481"/>
      <c r="C43" s="481"/>
      <c r="D43" s="482"/>
      <c r="E43" s="483"/>
    </row>
    <row r="44" spans="1:5" s="106" customFormat="1" ht="22.95" customHeight="1">
      <c r="A44" s="480"/>
      <c r="B44" s="481"/>
      <c r="C44" s="481"/>
      <c r="D44" s="482"/>
      <c r="E44" s="483"/>
    </row>
    <row r="45" spans="1:5" s="106" customFormat="1" ht="22.95" customHeight="1">
      <c r="A45" s="480"/>
      <c r="B45" s="481"/>
      <c r="C45" s="481"/>
      <c r="D45" s="482"/>
      <c r="E45" s="483"/>
    </row>
    <row r="46" spans="1:5" s="106" customFormat="1" ht="22.95" customHeight="1">
      <c r="A46" s="451"/>
      <c r="B46" s="452"/>
      <c r="C46" s="452"/>
      <c r="D46" s="453"/>
      <c r="E46" s="454"/>
    </row>
    <row r="47" spans="1:5" s="106" customFormat="1" ht="22.95" customHeight="1">
      <c r="A47" s="451"/>
      <c r="B47" s="452"/>
      <c r="C47" s="452"/>
      <c r="D47" s="453"/>
      <c r="E47" s="454"/>
    </row>
    <row r="48" spans="1:5" s="106" customFormat="1" ht="22.95" customHeight="1">
      <c r="A48" s="451"/>
      <c r="B48" s="452"/>
      <c r="C48" s="452"/>
      <c r="D48" s="453"/>
      <c r="E48" s="454"/>
    </row>
    <row r="49" spans="1:11" ht="20.25" customHeight="1">
      <c r="A49" s="308"/>
      <c r="B49" s="309"/>
      <c r="C49" s="258"/>
      <c r="D49" s="310"/>
      <c r="E49" s="310"/>
      <c r="J49" s="124"/>
      <c r="K49" s="124"/>
    </row>
    <row r="50" spans="1:11" ht="20.25" customHeight="1">
      <c r="A50" s="39"/>
      <c r="B50" s="40"/>
      <c r="C50" s="258" t="s">
        <v>168</v>
      </c>
      <c r="D50" s="41"/>
      <c r="E50" s="41"/>
      <c r="J50" s="124"/>
      <c r="K50" s="124"/>
    </row>
    <row r="51" spans="1:11" ht="20.25" customHeight="1">
      <c r="A51" s="308"/>
      <c r="B51" s="309"/>
      <c r="C51" s="258"/>
      <c r="D51" s="310"/>
      <c r="E51" s="310"/>
      <c r="J51" s="124"/>
      <c r="K51" s="124"/>
    </row>
    <row r="52" spans="1:11">
      <c r="A52" s="259" t="s">
        <v>144</v>
      </c>
      <c r="B52" s="259"/>
      <c r="C52" s="259"/>
      <c r="D52" s="311"/>
      <c r="E52" s="311"/>
    </row>
    <row r="53" spans="1:11">
      <c r="A53" s="727" t="s">
        <v>27</v>
      </c>
      <c r="B53" s="727"/>
      <c r="C53" s="727"/>
      <c r="D53" s="312"/>
      <c r="E53" s="312"/>
    </row>
  </sheetData>
  <mergeCells count="1">
    <mergeCell ref="A53:C53"/>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P22"/>
  <sheetViews>
    <sheetView zoomScale="92" zoomScaleNormal="92" zoomScaleSheetLayoutView="100" workbookViewId="0">
      <selection activeCell="A13" sqref="A12:XFD13"/>
    </sheetView>
  </sheetViews>
  <sheetFormatPr defaultColWidth="9" defaultRowHeight="276.60000000000002" customHeight="1"/>
  <cols>
    <col min="1" max="13" width="9" style="1"/>
    <col min="14" max="14" width="108.6640625" style="1" customWidth="1"/>
    <col min="15" max="15" width="26.88671875" style="10" customWidth="1"/>
    <col min="16" max="16384" width="9" style="1"/>
  </cols>
  <sheetData>
    <row r="1" spans="1:16" ht="46.2" customHeight="1" thickBot="1">
      <c r="A1" s="728" t="s">
        <v>234</v>
      </c>
      <c r="B1" s="729"/>
      <c r="C1" s="729"/>
      <c r="D1" s="729"/>
      <c r="E1" s="729"/>
      <c r="F1" s="729"/>
      <c r="G1" s="729"/>
      <c r="H1" s="729"/>
      <c r="I1" s="729"/>
      <c r="J1" s="729"/>
      <c r="K1" s="729"/>
      <c r="L1" s="729"/>
      <c r="M1" s="729"/>
      <c r="N1" s="730"/>
    </row>
    <row r="2" spans="1:16" ht="42.6" customHeight="1">
      <c r="A2" s="731" t="s">
        <v>372</v>
      </c>
      <c r="B2" s="732"/>
      <c r="C2" s="732"/>
      <c r="D2" s="732"/>
      <c r="E2" s="732"/>
      <c r="F2" s="732"/>
      <c r="G2" s="732"/>
      <c r="H2" s="732"/>
      <c r="I2" s="732"/>
      <c r="J2" s="732"/>
      <c r="K2" s="732"/>
      <c r="L2" s="732"/>
      <c r="M2" s="732"/>
      <c r="N2" s="733"/>
    </row>
    <row r="3" spans="1:16" ht="237" customHeight="1" thickBot="1">
      <c r="A3" s="734" t="s">
        <v>373</v>
      </c>
      <c r="B3" s="735"/>
      <c r="C3" s="735"/>
      <c r="D3" s="735"/>
      <c r="E3" s="735"/>
      <c r="F3" s="735"/>
      <c r="G3" s="735"/>
      <c r="H3" s="735"/>
      <c r="I3" s="735"/>
      <c r="J3" s="735"/>
      <c r="K3" s="735"/>
      <c r="L3" s="735"/>
      <c r="M3" s="735"/>
      <c r="N3" s="736"/>
      <c r="P3" s="299"/>
    </row>
    <row r="4" spans="1:16" ht="47.4" customHeight="1">
      <c r="A4" s="737" t="s">
        <v>374</v>
      </c>
      <c r="B4" s="738"/>
      <c r="C4" s="738"/>
      <c r="D4" s="738"/>
      <c r="E4" s="738"/>
      <c r="F4" s="738"/>
      <c r="G4" s="738"/>
      <c r="H4" s="738"/>
      <c r="I4" s="738"/>
      <c r="J4" s="738"/>
      <c r="K4" s="738"/>
      <c r="L4" s="738"/>
      <c r="M4" s="738"/>
      <c r="N4" s="739"/>
    </row>
    <row r="5" spans="1:16" ht="163.80000000000001" customHeight="1" thickBot="1">
      <c r="A5" s="740" t="s">
        <v>375</v>
      </c>
      <c r="B5" s="741"/>
      <c r="C5" s="741"/>
      <c r="D5" s="741"/>
      <c r="E5" s="741"/>
      <c r="F5" s="741"/>
      <c r="G5" s="741"/>
      <c r="H5" s="741"/>
      <c r="I5" s="741"/>
      <c r="J5" s="741"/>
      <c r="K5" s="741"/>
      <c r="L5" s="741"/>
      <c r="M5" s="741"/>
      <c r="N5" s="742"/>
    </row>
    <row r="6" spans="1:16" ht="49.2" customHeight="1" thickBot="1">
      <c r="A6" s="743" t="s">
        <v>376</v>
      </c>
      <c r="B6" s="744"/>
      <c r="C6" s="744"/>
      <c r="D6" s="744"/>
      <c r="E6" s="744"/>
      <c r="F6" s="744"/>
      <c r="G6" s="744"/>
      <c r="H6" s="744"/>
      <c r="I6" s="744"/>
      <c r="J6" s="744"/>
      <c r="K6" s="744"/>
      <c r="L6" s="744"/>
      <c r="M6" s="744"/>
      <c r="N6" s="745"/>
    </row>
    <row r="7" spans="1:16" ht="276.60000000000002" customHeight="1" thickBot="1">
      <c r="A7" s="746" t="s">
        <v>377</v>
      </c>
      <c r="B7" s="747"/>
      <c r="C7" s="747"/>
      <c r="D7" s="747"/>
      <c r="E7" s="747"/>
      <c r="F7" s="747"/>
      <c r="G7" s="747"/>
      <c r="H7" s="747"/>
      <c r="I7" s="747"/>
      <c r="J7" s="747"/>
      <c r="K7" s="747"/>
      <c r="L7" s="747"/>
      <c r="M7" s="747"/>
      <c r="N7" s="748"/>
      <c r="O7" s="44" t="s">
        <v>188</v>
      </c>
    </row>
    <row r="8" spans="1:16" ht="49.2" customHeight="1" thickBot="1">
      <c r="A8" s="752" t="s">
        <v>378</v>
      </c>
      <c r="B8" s="753"/>
      <c r="C8" s="753"/>
      <c r="D8" s="753"/>
      <c r="E8" s="753"/>
      <c r="F8" s="753"/>
      <c r="G8" s="753"/>
      <c r="H8" s="753"/>
      <c r="I8" s="753"/>
      <c r="J8" s="753"/>
      <c r="K8" s="753"/>
      <c r="L8" s="753"/>
      <c r="M8" s="753"/>
      <c r="N8" s="754"/>
      <c r="O8" s="47"/>
    </row>
    <row r="9" spans="1:16" ht="276.60000000000002" customHeight="1" thickBot="1">
      <c r="A9" s="755" t="s">
        <v>379</v>
      </c>
      <c r="B9" s="756"/>
      <c r="C9" s="756"/>
      <c r="D9" s="756"/>
      <c r="E9" s="756"/>
      <c r="F9" s="756"/>
      <c r="G9" s="756"/>
      <c r="H9" s="756"/>
      <c r="I9" s="756"/>
      <c r="J9" s="756"/>
      <c r="K9" s="756"/>
      <c r="L9" s="756"/>
      <c r="M9" s="756"/>
      <c r="N9" s="757"/>
      <c r="O9" s="47"/>
    </row>
    <row r="10" spans="1:16" s="106" customFormat="1" ht="49.2" customHeight="1">
      <c r="A10" s="758" t="s">
        <v>380</v>
      </c>
      <c r="B10" s="759"/>
      <c r="C10" s="759"/>
      <c r="D10" s="759"/>
      <c r="E10" s="759"/>
      <c r="F10" s="759"/>
      <c r="G10" s="759"/>
      <c r="H10" s="759"/>
      <c r="I10" s="759"/>
      <c r="J10" s="759"/>
      <c r="K10" s="759"/>
      <c r="L10" s="759"/>
      <c r="M10" s="759"/>
      <c r="N10" s="760"/>
      <c r="O10" s="280"/>
    </row>
    <row r="11" spans="1:16" s="106" customFormat="1" ht="169.2" customHeight="1" thickBot="1">
      <c r="A11" s="761" t="s">
        <v>381</v>
      </c>
      <c r="B11" s="762"/>
      <c r="C11" s="762"/>
      <c r="D11" s="762"/>
      <c r="E11" s="762"/>
      <c r="F11" s="762"/>
      <c r="G11" s="762"/>
      <c r="H11" s="762"/>
      <c r="I11" s="762"/>
      <c r="J11" s="762"/>
      <c r="K11" s="762"/>
      <c r="L11" s="762"/>
      <c r="M11" s="762"/>
      <c r="N11" s="763"/>
      <c r="O11" s="280"/>
    </row>
    <row r="12" spans="1:16" ht="49.8" hidden="1" customHeight="1">
      <c r="A12" s="764"/>
      <c r="B12" s="765"/>
      <c r="C12" s="765"/>
      <c r="D12" s="765"/>
      <c r="E12" s="765"/>
      <c r="F12" s="765"/>
      <c r="G12" s="765"/>
      <c r="H12" s="765"/>
      <c r="I12" s="765"/>
      <c r="J12" s="765"/>
      <c r="K12" s="765"/>
      <c r="L12" s="765"/>
      <c r="M12" s="765"/>
      <c r="N12" s="766"/>
    </row>
    <row r="13" spans="1:16" ht="137.4" hidden="1" customHeight="1" thickBot="1">
      <c r="A13" s="767"/>
      <c r="B13" s="768"/>
      <c r="C13" s="768"/>
      <c r="D13" s="768"/>
      <c r="E13" s="768"/>
      <c r="F13" s="768"/>
      <c r="G13" s="768"/>
      <c r="H13" s="768"/>
      <c r="I13" s="768"/>
      <c r="J13" s="768"/>
      <c r="K13" s="768"/>
      <c r="L13" s="768"/>
      <c r="M13" s="768"/>
      <c r="N13" s="769"/>
    </row>
    <row r="14" spans="1:16" ht="38.4" customHeight="1">
      <c r="A14" s="751" t="s">
        <v>28</v>
      </c>
      <c r="B14" s="751"/>
      <c r="C14" s="751"/>
      <c r="D14" s="751"/>
      <c r="E14" s="751"/>
      <c r="F14" s="751"/>
      <c r="G14" s="751"/>
      <c r="H14" s="751"/>
      <c r="I14" s="751"/>
      <c r="J14" s="751"/>
      <c r="K14" s="751"/>
      <c r="L14" s="751"/>
      <c r="M14" s="751"/>
      <c r="N14" s="751"/>
    </row>
    <row r="15" spans="1:16" ht="43.8" customHeight="1">
      <c r="A15" s="749" t="s">
        <v>27</v>
      </c>
      <c r="B15" s="750"/>
      <c r="C15" s="750"/>
      <c r="D15" s="750"/>
      <c r="E15" s="750"/>
      <c r="F15" s="750"/>
      <c r="G15" s="750"/>
      <c r="H15" s="750"/>
      <c r="I15" s="750"/>
      <c r="J15" s="750"/>
      <c r="K15" s="750"/>
      <c r="L15" s="750"/>
      <c r="M15" s="750"/>
      <c r="N15" s="750"/>
    </row>
    <row r="22" spans="1:1" ht="276.60000000000002" customHeight="1">
      <c r="A22" s="476"/>
    </row>
  </sheetData>
  <mergeCells count="15">
    <mergeCell ref="A6:N6"/>
    <mergeCell ref="A7:N7"/>
    <mergeCell ref="A15:N15"/>
    <mergeCell ref="A14:N14"/>
    <mergeCell ref="A8:N8"/>
    <mergeCell ref="A9:N9"/>
    <mergeCell ref="A10:N10"/>
    <mergeCell ref="A11:N11"/>
    <mergeCell ref="A12:N12"/>
    <mergeCell ref="A13:N13"/>
    <mergeCell ref="A1:N1"/>
    <mergeCell ref="A2:N2"/>
    <mergeCell ref="A3:N3"/>
    <mergeCell ref="A4:N4"/>
    <mergeCell ref="A5:N5"/>
  </mergeCells>
  <phoneticPr fontId="16"/>
  <pageMargins left="0.7" right="0.7" top="0.75" bottom="0.75" header="0.3" footer="0.3"/>
  <pageSetup paperSize="9" scale="59" orientation="portrait" horizontalDpi="300" verticalDpi="300" r:id="rId1"/>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C38"/>
  <sheetViews>
    <sheetView view="pageBreakPreview" zoomScale="86" zoomScaleNormal="75" zoomScaleSheetLayoutView="86" workbookViewId="0">
      <selection activeCell="A9" sqref="A9:A10"/>
    </sheetView>
  </sheetViews>
  <sheetFormatPr defaultColWidth="9" defaultRowHeight="14.4"/>
  <cols>
    <col min="1" max="1" width="216.77734375" style="5" customWidth="1"/>
    <col min="2" max="2" width="33.109375" style="3" hidden="1" customWidth="1"/>
    <col min="3" max="3" width="23.109375" style="4" hidden="1" customWidth="1"/>
    <col min="4" max="16384" width="9" style="1"/>
  </cols>
  <sheetData>
    <row r="1" spans="1:3" s="42" customFormat="1" ht="46.2" customHeight="1" thickBot="1">
      <c r="A1" s="129" t="s">
        <v>235</v>
      </c>
      <c r="B1" s="45" t="s">
        <v>0</v>
      </c>
      <c r="C1" s="46" t="s">
        <v>2</v>
      </c>
    </row>
    <row r="2" spans="1:3" ht="46.8" customHeight="1">
      <c r="A2" s="306"/>
      <c r="B2" s="2"/>
      <c r="C2" s="770"/>
    </row>
    <row r="3" spans="1:3" ht="151.80000000000001" customHeight="1">
      <c r="A3" s="487"/>
      <c r="B3" s="48"/>
      <c r="C3" s="771"/>
    </row>
    <row r="4" spans="1:3" ht="34.799999999999997" customHeight="1" thickBot="1">
      <c r="A4" s="120"/>
      <c r="B4" s="1"/>
      <c r="C4" s="1"/>
    </row>
    <row r="5" spans="1:3" ht="41.4" customHeight="1">
      <c r="A5" s="433"/>
      <c r="B5" s="2"/>
      <c r="C5" s="770"/>
    </row>
    <row r="6" spans="1:3" ht="142.80000000000001" customHeight="1">
      <c r="A6" s="387"/>
      <c r="B6" s="48"/>
      <c r="C6" s="771"/>
    </row>
    <row r="7" spans="1:3" ht="33.6" customHeight="1">
      <c r="A7" s="299"/>
      <c r="B7" s="1"/>
      <c r="C7" s="1"/>
    </row>
    <row r="8" spans="1:3" ht="43.2" customHeight="1">
      <c r="A8" s="462"/>
      <c r="B8" s="157"/>
      <c r="C8" s="770"/>
    </row>
    <row r="9" spans="1:3" ht="174" customHeight="1" thickBot="1">
      <c r="A9" s="404"/>
      <c r="B9" s="158"/>
      <c r="C9" s="771"/>
    </row>
    <row r="10" spans="1:3" ht="36" customHeight="1">
      <c r="A10" s="349"/>
      <c r="B10" s="1"/>
      <c r="C10" s="1"/>
    </row>
    <row r="11" spans="1:3" s="351" customFormat="1" ht="42.6" hidden="1" customHeight="1">
      <c r="A11" s="491"/>
      <c r="B11" s="350"/>
      <c r="C11" s="350"/>
    </row>
    <row r="12" spans="1:3" ht="121.8" hidden="1" customHeight="1" thickBot="1">
      <c r="A12" s="388"/>
      <c r="B12" s="352"/>
      <c r="C12" s="352"/>
    </row>
    <row r="13" spans="1:3" s="354" customFormat="1" ht="34.200000000000003" hidden="1" customHeight="1">
      <c r="A13" s="353"/>
    </row>
    <row r="14" spans="1:3" ht="29.4" customHeight="1">
      <c r="A14" s="389"/>
      <c r="B14" s="1"/>
      <c r="C14" s="1"/>
    </row>
    <row r="15" spans="1:3" ht="29.4" customHeight="1">
      <c r="A15" s="389"/>
      <c r="B15" s="1"/>
      <c r="C15" s="1"/>
    </row>
    <row r="16" spans="1:3" ht="39" customHeight="1">
      <c r="A16" s="1" t="s">
        <v>155</v>
      </c>
      <c r="B16" s="1"/>
      <c r="C16" s="1"/>
    </row>
    <row r="17" spans="1:3" ht="32.25" customHeight="1">
      <c r="A17" s="1" t="s">
        <v>156</v>
      </c>
      <c r="B17" s="1"/>
      <c r="C17" s="1"/>
    </row>
    <row r="18" spans="1:3" ht="36.75" customHeight="1"/>
    <row r="19" spans="1:3" ht="33" customHeight="1"/>
    <row r="20" spans="1:3" ht="36.75" customHeight="1"/>
    <row r="21" spans="1:3" ht="36.75" customHeight="1"/>
    <row r="22" spans="1:3" ht="25.5" customHeight="1"/>
    <row r="23" spans="1:3" ht="32.25" customHeight="1"/>
    <row r="24" spans="1:3" ht="30.75" customHeight="1"/>
    <row r="25" spans="1:3" ht="42.75" customHeight="1"/>
    <row r="26" spans="1:3" ht="43.5" customHeight="1"/>
    <row r="27" spans="1:3" ht="27.75" customHeight="1"/>
    <row r="28" spans="1:3" ht="30.75" customHeight="1"/>
    <row r="29" spans="1:3" ht="29.25" customHeight="1"/>
    <row r="30" spans="1:3" ht="27" customHeight="1"/>
    <row r="31" spans="1:3" ht="27" customHeight="1"/>
    <row r="32" spans="1:3" ht="27" customHeight="1"/>
    <row r="33" ht="27" customHeight="1"/>
    <row r="34" ht="27" customHeight="1"/>
    <row r="35" ht="27" customHeight="1"/>
    <row r="36" ht="27" customHeight="1"/>
    <row r="37" ht="27" customHeight="1"/>
    <row r="38" ht="27" customHeight="1"/>
  </sheetData>
  <mergeCells count="3">
    <mergeCell ref="C2:C3"/>
    <mergeCell ref="C5:C6"/>
    <mergeCell ref="C8:C9"/>
  </mergeCells>
  <phoneticPr fontId="16"/>
  <pageMargins left="0" right="0" top="0.19685039370078741" bottom="0.39370078740157483" header="0" footer="0.19685039370078741"/>
  <pageSetup paperSize="9" scale="6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3177C5-1616-4CA5-A211-6B1BE283E847}">
  <sheetPr codeName="Sheet2"/>
  <dimension ref="A1:AJ36"/>
  <sheetViews>
    <sheetView view="pageBreakPreview" topLeftCell="J1" zoomScale="92" zoomScaleNormal="100" zoomScaleSheetLayoutView="92" workbookViewId="0">
      <selection activeCell="AL22" sqref="AL22"/>
    </sheetView>
  </sheetViews>
  <sheetFormatPr defaultRowHeight="13.2"/>
  <cols>
    <col min="1" max="1" width="2.5546875" customWidth="1"/>
    <col min="2" max="2" width="6" customWidth="1"/>
    <col min="3" max="3" width="8.88671875" customWidth="1"/>
    <col min="8" max="8" width="8.88671875" customWidth="1"/>
    <col min="9" max="9" width="8.88671875" hidden="1" customWidth="1"/>
    <col min="10" max="10" width="0.77734375" customWidth="1"/>
    <col min="15" max="15" width="4.88671875" customWidth="1"/>
    <col min="17" max="17" width="1.77734375" customWidth="1"/>
    <col min="18" max="18" width="8.88671875" hidden="1" customWidth="1"/>
    <col min="20" max="20" width="11.6640625" customWidth="1"/>
    <col min="26" max="26" width="6.109375" customWidth="1"/>
    <col min="36" max="36" width="4.109375" customWidth="1"/>
  </cols>
  <sheetData>
    <row r="1" spans="1:36" ht="24.6" customHeight="1">
      <c r="A1" s="438"/>
      <c r="B1" s="438"/>
      <c r="C1" s="438"/>
      <c r="D1" s="438"/>
      <c r="E1" s="438"/>
      <c r="F1" s="438"/>
      <c r="G1" s="438"/>
      <c r="H1" s="438"/>
      <c r="I1" s="438"/>
      <c r="J1" s="438"/>
      <c r="K1" s="438"/>
      <c r="L1" s="438"/>
      <c r="M1" s="438"/>
      <c r="N1" s="438"/>
      <c r="O1" s="438"/>
      <c r="P1" s="438"/>
      <c r="Q1" s="438"/>
      <c r="R1" s="438"/>
      <c r="S1" s="438"/>
      <c r="T1" s="438"/>
      <c r="U1" s="438"/>
      <c r="V1" s="438"/>
      <c r="W1" s="438"/>
      <c r="X1" s="438"/>
      <c r="Y1" s="438"/>
      <c r="Z1" s="438"/>
      <c r="AA1" s="438"/>
      <c r="AB1" s="438"/>
      <c r="AC1" s="438"/>
      <c r="AD1" s="438"/>
      <c r="AE1" s="438"/>
      <c r="AF1" s="438"/>
      <c r="AG1" s="438"/>
      <c r="AH1" s="438"/>
      <c r="AI1" s="438"/>
      <c r="AJ1" s="438"/>
    </row>
    <row r="2" spans="1:36" ht="24.6" customHeight="1">
      <c r="A2" s="438"/>
      <c r="B2" s="439"/>
      <c r="C2" s="440"/>
      <c r="D2" s="441"/>
      <c r="E2" s="441"/>
      <c r="F2" s="441"/>
      <c r="G2" s="441"/>
      <c r="H2" s="441"/>
      <c r="I2" s="441"/>
      <c r="J2" s="441"/>
      <c r="K2" s="441"/>
      <c r="L2" s="441"/>
      <c r="M2" s="441"/>
      <c r="N2" s="441"/>
      <c r="O2" s="441"/>
      <c r="P2" s="442"/>
      <c r="Q2" s="438"/>
      <c r="R2" s="438"/>
      <c r="S2" s="438"/>
      <c r="T2" s="438"/>
      <c r="U2" s="501" t="s">
        <v>224</v>
      </c>
      <c r="V2" s="501" t="s">
        <v>225</v>
      </c>
      <c r="W2" s="501"/>
      <c r="X2" s="501"/>
      <c r="Y2" s="501"/>
      <c r="Z2" s="501"/>
      <c r="AA2" s="501"/>
      <c r="AB2" s="438"/>
      <c r="AC2" s="438"/>
      <c r="AD2" s="438"/>
      <c r="AE2" s="438"/>
      <c r="AF2" s="438"/>
      <c r="AG2" s="438"/>
      <c r="AH2" s="438"/>
      <c r="AI2" s="438"/>
      <c r="AJ2" s="438"/>
    </row>
    <row r="3" spans="1:36" ht="24.6" customHeight="1">
      <c r="A3" s="438"/>
      <c r="B3" s="438"/>
      <c r="C3" s="443"/>
      <c r="D3" s="444"/>
      <c r="E3" s="444"/>
      <c r="F3" s="444"/>
      <c r="G3" s="444"/>
      <c r="H3" s="444"/>
      <c r="I3" s="444"/>
      <c r="J3" s="444"/>
      <c r="K3" s="444"/>
      <c r="L3" s="444"/>
      <c r="M3" s="445"/>
      <c r="N3" s="445"/>
      <c r="O3" s="445"/>
      <c r="P3" s="445"/>
      <c r="Q3" s="438"/>
      <c r="R3" s="438"/>
      <c r="S3" s="438"/>
      <c r="T3" s="438"/>
      <c r="U3" s="501" t="s">
        <v>226</v>
      </c>
      <c r="V3" s="501" t="s">
        <v>227</v>
      </c>
      <c r="W3" s="501"/>
      <c r="X3" s="501"/>
      <c r="Y3" s="501"/>
      <c r="Z3" s="501"/>
      <c r="AA3" s="501"/>
      <c r="AB3" s="438"/>
      <c r="AC3" s="438"/>
      <c r="AD3" s="438"/>
      <c r="AE3" s="438"/>
      <c r="AF3" s="438"/>
      <c r="AG3" s="438"/>
      <c r="AH3" s="438"/>
      <c r="AI3" s="438"/>
      <c r="AJ3" s="438"/>
    </row>
    <row r="4" spans="1:36" ht="7.2" customHeight="1">
      <c r="A4" s="438"/>
      <c r="B4" s="438"/>
      <c r="C4" s="443"/>
      <c r="D4" s="438"/>
      <c r="E4" s="438"/>
      <c r="F4" s="438"/>
      <c r="G4" s="438"/>
      <c r="H4" s="446"/>
      <c r="I4" s="446"/>
      <c r="J4" s="446"/>
      <c r="K4" s="446"/>
      <c r="L4" s="446"/>
      <c r="M4" s="446"/>
      <c r="N4" s="446"/>
      <c r="O4" s="446"/>
      <c r="P4" s="446"/>
      <c r="Q4" s="438"/>
      <c r="R4" s="438"/>
      <c r="S4" s="438"/>
      <c r="T4" s="438"/>
      <c r="U4" s="438"/>
      <c r="V4" s="438"/>
      <c r="W4" s="438"/>
      <c r="X4" s="438"/>
      <c r="Y4" s="438"/>
      <c r="Z4" s="438"/>
      <c r="AA4" s="438"/>
      <c r="AB4" s="438"/>
      <c r="AC4" s="438"/>
      <c r="AD4" s="438"/>
      <c r="AE4" s="438"/>
      <c r="AF4" s="438"/>
      <c r="AG4" s="438"/>
      <c r="AH4" s="438"/>
      <c r="AI4" s="438"/>
      <c r="AJ4" s="438"/>
    </row>
    <row r="5" spans="1:36" ht="24.6" customHeight="1">
      <c r="A5" s="438"/>
      <c r="B5" s="438"/>
      <c r="C5" s="447"/>
      <c r="D5" s="448"/>
      <c r="E5" s="448"/>
      <c r="F5" s="448"/>
      <c r="G5" s="448"/>
      <c r="H5" s="448"/>
      <c r="I5" s="448"/>
      <c r="J5" s="448"/>
      <c r="K5" s="448"/>
      <c r="L5" s="448"/>
      <c r="M5" s="448"/>
      <c r="N5" s="448"/>
      <c r="O5" s="448"/>
      <c r="P5" s="448"/>
      <c r="Q5" s="438"/>
      <c r="R5" s="438"/>
      <c r="S5" s="438"/>
      <c r="T5" s="438"/>
      <c r="U5" s="438"/>
      <c r="V5" s="438"/>
      <c r="W5" s="438"/>
      <c r="X5" s="438"/>
      <c r="Y5" s="438"/>
      <c r="Z5" s="438"/>
      <c r="AA5" s="438"/>
      <c r="AB5" s="438"/>
      <c r="AC5" s="438"/>
      <c r="AD5" s="438"/>
      <c r="AE5" s="438"/>
      <c r="AF5" s="438"/>
      <c r="AG5" s="438"/>
      <c r="AH5" s="438"/>
      <c r="AI5" s="438"/>
      <c r="AJ5" s="438"/>
    </row>
    <row r="6" spans="1:36" ht="13.2" customHeight="1">
      <c r="A6" s="438"/>
      <c r="B6" s="438"/>
      <c r="C6" s="438"/>
      <c r="D6" s="438"/>
      <c r="E6" s="438"/>
      <c r="F6" s="438"/>
      <c r="G6" s="438"/>
      <c r="H6" s="446"/>
      <c r="I6" s="446"/>
      <c r="J6" s="446"/>
      <c r="K6" s="446"/>
      <c r="L6" s="446"/>
      <c r="M6" s="446"/>
      <c r="N6" s="446"/>
      <c r="O6" s="446"/>
      <c r="P6" s="446"/>
      <c r="Q6" s="438"/>
      <c r="R6" s="438"/>
      <c r="S6" s="438"/>
      <c r="T6" s="438"/>
      <c r="U6" s="438"/>
      <c r="V6" s="438"/>
      <c r="W6" s="438"/>
      <c r="X6" s="438"/>
      <c r="Y6" s="438"/>
      <c r="Z6" s="438"/>
      <c r="AA6" s="438"/>
      <c r="AB6" s="438"/>
      <c r="AC6" s="438"/>
      <c r="AD6" s="438"/>
      <c r="AE6" s="438"/>
      <c r="AF6" s="438"/>
      <c r="AG6" s="438"/>
      <c r="AH6" s="438"/>
      <c r="AI6" s="438"/>
      <c r="AJ6" s="438"/>
    </row>
    <row r="7" spans="1:36" ht="13.2" customHeight="1">
      <c r="A7" s="438"/>
      <c r="B7" s="438"/>
      <c r="C7" s="438"/>
      <c r="D7" s="438"/>
      <c r="E7" s="438"/>
      <c r="F7" s="438"/>
      <c r="G7" s="438"/>
      <c r="H7" s="446"/>
      <c r="I7" s="446"/>
      <c r="J7" s="446"/>
      <c r="K7" s="446"/>
      <c r="L7" s="446"/>
      <c r="M7" s="446"/>
      <c r="N7" s="446"/>
      <c r="O7" s="446"/>
      <c r="P7" s="446"/>
      <c r="Q7" s="438"/>
      <c r="R7" s="438"/>
      <c r="S7" s="438"/>
      <c r="T7" s="438"/>
      <c r="U7" s="438"/>
      <c r="V7" s="438"/>
      <c r="W7" s="438"/>
      <c r="X7" s="438"/>
      <c r="Y7" s="438"/>
      <c r="Z7" s="438"/>
      <c r="AA7" s="438"/>
      <c r="AB7" s="438"/>
      <c r="AC7" s="438"/>
      <c r="AD7" s="438"/>
      <c r="AE7" s="438"/>
      <c r="AF7" s="438"/>
      <c r="AG7" s="438"/>
      <c r="AH7" s="438"/>
      <c r="AI7" s="438"/>
      <c r="AJ7" s="438"/>
    </row>
    <row r="8" spans="1:36" ht="13.2" customHeight="1">
      <c r="A8" s="438"/>
      <c r="B8" s="438"/>
      <c r="C8" s="438"/>
      <c r="D8" s="438"/>
      <c r="E8" s="438"/>
      <c r="F8" s="438"/>
      <c r="G8" s="438"/>
      <c r="H8" s="446"/>
      <c r="I8" s="446"/>
      <c r="J8" s="446"/>
      <c r="K8" s="446"/>
      <c r="L8" s="446"/>
      <c r="M8" s="446"/>
      <c r="N8" s="446"/>
      <c r="O8" s="446"/>
      <c r="P8" s="446"/>
      <c r="Q8" s="446"/>
      <c r="R8" s="446"/>
      <c r="S8" s="446"/>
      <c r="T8" s="446"/>
      <c r="U8" s="446"/>
      <c r="V8" s="438"/>
      <c r="W8" s="438"/>
      <c r="X8" s="438"/>
      <c r="Y8" s="438"/>
      <c r="Z8" s="438"/>
      <c r="AA8" s="438"/>
      <c r="AB8" s="438"/>
      <c r="AC8" s="438"/>
      <c r="AD8" s="438"/>
      <c r="AE8" s="438"/>
      <c r="AF8" s="438"/>
      <c r="AG8" s="438"/>
      <c r="AH8" s="438"/>
      <c r="AI8" s="438"/>
      <c r="AJ8" s="438"/>
    </row>
    <row r="9" spans="1:36" ht="13.2" customHeight="1">
      <c r="A9" s="438"/>
      <c r="B9" s="438"/>
      <c r="C9" s="438"/>
      <c r="D9" s="438"/>
      <c r="E9" s="438"/>
      <c r="F9" s="438"/>
      <c r="G9" s="438"/>
      <c r="H9" s="446"/>
      <c r="I9" s="446"/>
      <c r="J9" s="446"/>
      <c r="K9" s="446"/>
      <c r="L9" s="446"/>
      <c r="M9" s="446"/>
      <c r="N9" s="446"/>
      <c r="O9" s="446"/>
      <c r="P9" s="446"/>
      <c r="Q9" s="446"/>
      <c r="R9" s="446"/>
      <c r="S9" s="446"/>
      <c r="T9" s="446"/>
      <c r="U9" s="446"/>
      <c r="V9" s="438"/>
      <c r="W9" s="438"/>
      <c r="X9" s="438"/>
      <c r="Y9" s="438"/>
      <c r="Z9" s="438"/>
      <c r="AA9" s="438"/>
      <c r="AB9" s="438"/>
      <c r="AC9" s="438"/>
      <c r="AD9" s="438"/>
      <c r="AE9" s="438"/>
      <c r="AF9" s="438"/>
      <c r="AG9" s="438"/>
      <c r="AH9" s="438"/>
      <c r="AI9" s="438"/>
      <c r="AJ9" s="438"/>
    </row>
    <row r="10" spans="1:36">
      <c r="A10" s="438"/>
      <c r="B10" s="438"/>
      <c r="C10" s="438"/>
      <c r="D10" s="438"/>
      <c r="E10" s="438"/>
      <c r="F10" s="438"/>
      <c r="G10" s="438"/>
      <c r="H10" s="438"/>
      <c r="I10" s="438"/>
      <c r="J10" s="438"/>
      <c r="K10" s="438"/>
      <c r="L10" s="438"/>
      <c r="M10" s="438"/>
      <c r="N10" s="438"/>
      <c r="O10" s="438"/>
      <c r="P10" s="438"/>
      <c r="Q10" s="438"/>
      <c r="R10" s="438"/>
      <c r="S10" s="438"/>
      <c r="T10" s="438"/>
      <c r="U10" s="438"/>
      <c r="V10" s="438"/>
      <c r="W10" s="438"/>
      <c r="X10" s="438"/>
      <c r="Y10" s="438"/>
      <c r="Z10" s="438"/>
      <c r="AA10" s="438"/>
      <c r="AB10" s="438"/>
      <c r="AC10" s="438"/>
      <c r="AD10" s="438"/>
      <c r="AE10" s="438"/>
      <c r="AF10" s="438"/>
      <c r="AG10" s="438"/>
      <c r="AH10" s="438"/>
      <c r="AI10" s="438"/>
      <c r="AJ10" s="438"/>
    </row>
    <row r="11" spans="1:36" ht="21" customHeight="1">
      <c r="A11" s="438"/>
      <c r="B11" s="438"/>
      <c r="C11" s="438"/>
      <c r="D11" s="438"/>
      <c r="E11" s="438"/>
      <c r="F11" s="438"/>
      <c r="G11" s="438"/>
      <c r="H11" s="438"/>
      <c r="I11" s="438"/>
      <c r="J11" s="438"/>
      <c r="K11" s="438"/>
      <c r="L11" s="438"/>
      <c r="M11" s="438"/>
      <c r="N11" s="438"/>
      <c r="O11" s="438"/>
      <c r="P11" s="438"/>
      <c r="Q11" s="438"/>
      <c r="R11" s="438"/>
      <c r="S11" s="438"/>
      <c r="T11" s="438"/>
      <c r="U11" s="438"/>
      <c r="V11" s="438"/>
      <c r="W11" s="438"/>
      <c r="X11" s="438"/>
      <c r="Y11" s="438"/>
      <c r="Z11" s="438"/>
      <c r="AA11" s="438"/>
      <c r="AB11" s="438"/>
      <c r="AC11" s="438"/>
      <c r="AD11" s="438"/>
      <c r="AE11" s="438"/>
      <c r="AF11" s="438"/>
      <c r="AG11" s="438"/>
      <c r="AH11" s="438"/>
      <c r="AI11" s="438"/>
      <c r="AJ11" s="438"/>
    </row>
    <row r="12" spans="1:36" ht="13.2" customHeight="1">
      <c r="A12" s="438"/>
      <c r="B12" s="438"/>
      <c r="C12" s="438"/>
      <c r="D12" s="438"/>
      <c r="E12" s="438"/>
      <c r="F12" s="438"/>
      <c r="G12" s="438"/>
      <c r="H12" s="438"/>
      <c r="I12" s="438"/>
      <c r="J12" s="438"/>
      <c r="K12" s="438"/>
      <c r="L12" s="438"/>
      <c r="M12" s="438"/>
      <c r="N12" s="438"/>
      <c r="O12" s="438"/>
      <c r="P12" s="438"/>
      <c r="Q12" s="438"/>
      <c r="R12" s="438"/>
      <c r="S12" s="438"/>
      <c r="T12" s="438"/>
      <c r="U12" s="438"/>
      <c r="V12" s="438"/>
      <c r="W12" s="438"/>
      <c r="X12" s="438"/>
      <c r="Y12" s="438"/>
      <c r="Z12" s="438"/>
      <c r="AA12" s="438"/>
      <c r="AB12" s="438"/>
      <c r="AC12" s="438"/>
      <c r="AD12" s="438"/>
      <c r="AE12" s="438"/>
      <c r="AF12" s="438"/>
      <c r="AG12" s="438"/>
      <c r="AH12" s="438"/>
      <c r="AI12" s="438"/>
      <c r="AJ12" s="438"/>
    </row>
    <row r="13" spans="1:36" ht="13.2" customHeight="1">
      <c r="A13" s="438"/>
      <c r="B13" s="438"/>
      <c r="C13" s="438"/>
      <c r="D13" s="438"/>
      <c r="E13" s="438"/>
      <c r="F13" s="438"/>
      <c r="G13" s="438"/>
      <c r="H13" s="438"/>
      <c r="I13" s="438"/>
      <c r="J13" s="438"/>
      <c r="K13" s="438"/>
      <c r="L13" s="438"/>
      <c r="M13" s="438"/>
      <c r="N13" s="438"/>
      <c r="O13" s="438"/>
      <c r="P13" s="438"/>
      <c r="Q13" s="438"/>
      <c r="R13" s="438"/>
      <c r="S13" s="438"/>
      <c r="T13" s="438"/>
      <c r="U13" s="438"/>
      <c r="V13" s="438"/>
      <c r="W13" s="438"/>
      <c r="X13" s="438"/>
      <c r="Y13" s="438"/>
      <c r="Z13" s="438"/>
      <c r="AA13" s="438"/>
      <c r="AB13" s="438"/>
      <c r="AC13" s="438"/>
      <c r="AD13" s="438"/>
      <c r="AE13" s="438"/>
      <c r="AF13" s="438"/>
      <c r="AG13" s="438"/>
      <c r="AH13" s="438"/>
      <c r="AI13" s="438"/>
      <c r="AJ13" s="438"/>
    </row>
    <row r="14" spans="1:36">
      <c r="A14" s="438"/>
      <c r="B14" s="438"/>
      <c r="C14" s="438"/>
      <c r="D14" s="438"/>
      <c r="E14" s="438"/>
      <c r="F14" s="438"/>
      <c r="G14" s="438"/>
      <c r="H14" s="438"/>
      <c r="I14" s="438"/>
      <c r="J14" s="438"/>
      <c r="K14" s="438"/>
      <c r="L14" s="438"/>
      <c r="M14" s="438"/>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row>
    <row r="15" spans="1:36">
      <c r="A15" s="438"/>
      <c r="B15" s="438"/>
      <c r="C15" s="438"/>
      <c r="D15" s="438"/>
      <c r="E15" s="438"/>
      <c r="F15" s="438"/>
      <c r="G15" s="438"/>
      <c r="H15" s="438"/>
      <c r="I15" s="438"/>
      <c r="J15" s="438"/>
      <c r="K15" s="438"/>
      <c r="L15" s="438"/>
      <c r="M15" s="438"/>
      <c r="N15" s="438"/>
      <c r="O15" s="438"/>
      <c r="P15" s="438"/>
      <c r="Q15" s="438"/>
      <c r="R15" s="438"/>
      <c r="S15" s="438"/>
      <c r="T15" s="438"/>
      <c r="U15" s="438"/>
      <c r="V15" s="438"/>
      <c r="W15" s="438"/>
      <c r="X15" s="438"/>
      <c r="Y15" s="438"/>
      <c r="Z15" s="438"/>
      <c r="AA15" s="438"/>
      <c r="AB15" s="438"/>
      <c r="AC15" s="438"/>
      <c r="AD15" s="438"/>
      <c r="AE15" s="438"/>
      <c r="AF15" s="500"/>
      <c r="AG15" s="438"/>
      <c r="AH15" s="438"/>
      <c r="AI15" s="438"/>
      <c r="AJ15" s="438"/>
    </row>
    <row r="16" spans="1:36">
      <c r="A16" s="438"/>
      <c r="B16" s="438"/>
      <c r="C16" s="438"/>
      <c r="D16" s="438"/>
      <c r="E16" s="438"/>
      <c r="F16" s="438"/>
      <c r="G16" s="438"/>
      <c r="H16" s="438"/>
      <c r="I16" s="438"/>
      <c r="J16" s="438"/>
      <c r="K16" s="438"/>
      <c r="L16" s="438"/>
      <c r="M16" s="438"/>
      <c r="N16" s="438"/>
      <c r="O16" s="438"/>
      <c r="P16" s="438"/>
      <c r="Q16" s="438"/>
      <c r="R16" s="438"/>
      <c r="S16" s="438"/>
      <c r="T16" s="438"/>
      <c r="U16" s="438"/>
      <c r="V16" s="438"/>
      <c r="W16" s="438"/>
      <c r="X16" s="438"/>
      <c r="Y16" s="438"/>
      <c r="Z16" s="438"/>
      <c r="AA16" s="438"/>
      <c r="AB16" s="438"/>
      <c r="AC16" s="438"/>
      <c r="AD16" s="438"/>
      <c r="AE16" s="438"/>
      <c r="AF16" s="438"/>
      <c r="AG16" s="438"/>
      <c r="AH16" s="438"/>
      <c r="AI16" s="438"/>
      <c r="AJ16" s="438"/>
    </row>
    <row r="17" spans="1:36">
      <c r="A17" s="438"/>
      <c r="B17" s="553"/>
      <c r="C17" s="553"/>
      <c r="D17" s="553"/>
      <c r="E17" s="553"/>
      <c r="F17" s="553"/>
      <c r="G17" s="553"/>
      <c r="H17" s="438"/>
      <c r="I17" s="438"/>
      <c r="J17" s="438"/>
      <c r="K17" s="438"/>
      <c r="L17" s="438"/>
      <c r="M17" s="438"/>
      <c r="N17" s="438"/>
      <c r="O17" s="438"/>
      <c r="P17" s="438"/>
      <c r="Q17" s="438"/>
      <c r="R17" s="438"/>
      <c r="S17" s="438"/>
      <c r="T17" s="438"/>
      <c r="U17" s="438"/>
      <c r="V17" s="438"/>
      <c r="W17" s="438"/>
      <c r="X17" s="438"/>
      <c r="Y17" s="438"/>
      <c r="Z17" s="438"/>
      <c r="AA17" s="438"/>
      <c r="AB17" s="438"/>
      <c r="AC17" s="438"/>
      <c r="AD17" s="438"/>
      <c r="AE17" s="438"/>
      <c r="AF17" s="438"/>
      <c r="AG17" s="438"/>
      <c r="AH17" s="438"/>
      <c r="AI17" s="438"/>
      <c r="AJ17" s="438"/>
    </row>
    <row r="18" spans="1:36">
      <c r="A18" s="438"/>
      <c r="B18" s="553"/>
      <c r="C18" s="553"/>
      <c r="D18" s="553"/>
      <c r="E18" s="553"/>
      <c r="F18" s="553"/>
      <c r="G18" s="553"/>
      <c r="H18" s="438"/>
      <c r="I18" s="438"/>
      <c r="J18" s="438"/>
      <c r="K18" s="438"/>
      <c r="L18" s="438"/>
      <c r="M18" s="438"/>
      <c r="N18" s="438"/>
      <c r="O18" s="438"/>
      <c r="P18" s="438"/>
      <c r="Q18" s="438"/>
      <c r="R18" s="438"/>
      <c r="S18" s="438"/>
      <c r="T18" s="438"/>
      <c r="U18" s="438"/>
      <c r="V18" s="438"/>
      <c r="W18" s="438"/>
      <c r="X18" s="438"/>
      <c r="Y18" s="438"/>
      <c r="Z18" s="438"/>
      <c r="AA18" s="438"/>
      <c r="AB18" s="438"/>
      <c r="AC18" s="438"/>
      <c r="AD18" s="438"/>
      <c r="AE18" s="438"/>
      <c r="AF18" s="438"/>
      <c r="AG18" s="438"/>
      <c r="AH18" s="438"/>
      <c r="AI18" s="438"/>
      <c r="AJ18" s="438"/>
    </row>
    <row r="19" spans="1:36">
      <c r="A19" s="438"/>
      <c r="B19" s="553"/>
      <c r="C19" s="553"/>
      <c r="D19" s="553"/>
      <c r="E19" s="553"/>
      <c r="F19" s="553"/>
      <c r="G19" s="553"/>
      <c r="H19" s="438"/>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38"/>
      <c r="AI19" s="438"/>
      <c r="AJ19" s="438"/>
    </row>
    <row r="20" spans="1:36">
      <c r="A20" s="438"/>
      <c r="B20" s="553"/>
      <c r="C20" s="553"/>
      <c r="D20" s="553"/>
      <c r="E20" s="553"/>
      <c r="F20" s="553"/>
      <c r="G20" s="553"/>
      <c r="H20" s="438"/>
      <c r="I20" s="438"/>
      <c r="J20" s="438"/>
      <c r="K20" s="438"/>
      <c r="L20" s="438"/>
      <c r="M20" s="438"/>
      <c r="N20" s="438"/>
      <c r="O20" s="438"/>
      <c r="P20" s="438"/>
      <c r="Q20" s="438"/>
      <c r="R20" s="438"/>
      <c r="S20" s="438"/>
      <c r="T20" s="438"/>
      <c r="U20" s="438"/>
      <c r="V20" s="438"/>
      <c r="W20" s="438"/>
      <c r="X20" s="438"/>
      <c r="Y20" s="438"/>
      <c r="Z20" s="438"/>
      <c r="AA20" s="438"/>
      <c r="AB20" s="438"/>
      <c r="AC20" s="438"/>
      <c r="AD20" s="438"/>
      <c r="AE20" s="438"/>
      <c r="AF20" s="438"/>
      <c r="AG20" s="438"/>
      <c r="AH20" s="438"/>
      <c r="AI20" s="438"/>
      <c r="AJ20" s="438"/>
    </row>
    <row r="21" spans="1:36">
      <c r="A21" s="438"/>
      <c r="B21" s="553"/>
      <c r="C21" s="553"/>
      <c r="D21" s="553"/>
      <c r="E21" s="553"/>
      <c r="F21" s="553"/>
      <c r="G21" s="553"/>
      <c r="H21" s="438"/>
      <c r="I21" s="438"/>
      <c r="J21" s="438"/>
      <c r="K21" s="438"/>
      <c r="L21" s="438"/>
      <c r="M21" s="438"/>
      <c r="N21" s="438"/>
      <c r="O21" s="438"/>
      <c r="P21" s="438"/>
      <c r="Q21" s="438"/>
      <c r="R21" s="438"/>
      <c r="S21" s="438"/>
      <c r="T21" s="438"/>
      <c r="U21" s="438"/>
      <c r="V21" s="438"/>
      <c r="W21" s="438"/>
      <c r="X21" s="438"/>
      <c r="Y21" s="438"/>
      <c r="Z21" s="438"/>
      <c r="AA21" s="438"/>
      <c r="AB21" s="438"/>
      <c r="AC21" s="438"/>
      <c r="AD21" s="438"/>
      <c r="AE21" s="438"/>
      <c r="AF21" s="438"/>
      <c r="AG21" s="438"/>
      <c r="AH21" s="438"/>
      <c r="AI21" s="438"/>
      <c r="AJ21" s="438"/>
    </row>
    <row r="22" spans="1:36">
      <c r="A22" s="438"/>
      <c r="B22" s="553"/>
      <c r="C22" s="553"/>
      <c r="D22" s="553"/>
      <c r="E22" s="553"/>
      <c r="F22" s="553"/>
      <c r="G22" s="553"/>
      <c r="H22" s="438"/>
      <c r="I22" s="438"/>
      <c r="J22" s="438"/>
      <c r="K22" s="438"/>
      <c r="L22" s="438"/>
      <c r="M22" s="438"/>
      <c r="N22" s="438"/>
      <c r="O22" s="438"/>
      <c r="P22" s="438"/>
      <c r="Q22" s="438"/>
      <c r="R22" s="438"/>
      <c r="S22" s="438"/>
      <c r="T22" s="438"/>
      <c r="U22" s="438"/>
      <c r="V22" s="438"/>
      <c r="W22" s="438"/>
      <c r="X22" s="438"/>
      <c r="Y22" s="438"/>
      <c r="Z22" s="438"/>
      <c r="AA22" s="438"/>
      <c r="AB22" s="438"/>
      <c r="AC22" s="438"/>
      <c r="AD22" s="438"/>
      <c r="AE22" s="438"/>
      <c r="AF22" s="438"/>
      <c r="AG22" s="438"/>
      <c r="AH22" s="438"/>
      <c r="AI22" s="438"/>
      <c r="AJ22" s="438"/>
    </row>
    <row r="23" spans="1:36">
      <c r="A23" s="438"/>
      <c r="B23" s="553"/>
      <c r="C23" s="553"/>
      <c r="D23" s="553"/>
      <c r="E23" s="553"/>
      <c r="F23" s="553"/>
      <c r="G23" s="553"/>
      <c r="H23" s="438"/>
      <c r="I23" s="438"/>
      <c r="J23" s="438"/>
      <c r="K23" s="438"/>
      <c r="L23" s="438"/>
      <c r="M23" s="438"/>
      <c r="N23" s="438"/>
      <c r="O23" s="438"/>
      <c r="P23" s="438"/>
      <c r="Q23" s="438"/>
      <c r="R23" s="438"/>
      <c r="S23" s="438"/>
      <c r="T23" s="438"/>
      <c r="U23" s="438"/>
      <c r="V23" s="438"/>
      <c r="W23" s="438"/>
      <c r="X23" s="438"/>
      <c r="Y23" s="438"/>
      <c r="Z23" s="438"/>
      <c r="AA23" s="438"/>
      <c r="AB23" s="438"/>
      <c r="AC23" s="438"/>
      <c r="AD23" s="438"/>
      <c r="AE23" s="438"/>
      <c r="AF23" s="438"/>
      <c r="AG23" s="438"/>
      <c r="AH23" s="438"/>
      <c r="AI23" s="438"/>
      <c r="AJ23" s="438"/>
    </row>
    <row r="24" spans="1:36">
      <c r="A24" s="438"/>
      <c r="B24" s="553"/>
      <c r="C24" s="553"/>
      <c r="D24" s="553"/>
      <c r="E24" s="553"/>
      <c r="F24" s="553"/>
      <c r="G24" s="553"/>
      <c r="H24" s="438"/>
      <c r="I24" s="438"/>
      <c r="J24" s="438"/>
      <c r="K24" s="438"/>
      <c r="L24" s="438"/>
      <c r="M24" s="438"/>
      <c r="N24" s="438"/>
      <c r="O24" s="438"/>
      <c r="P24" s="438"/>
      <c r="Q24" s="438"/>
      <c r="R24" s="438"/>
      <c r="S24" s="438"/>
      <c r="T24" s="438"/>
      <c r="U24" s="438"/>
      <c r="V24" s="438"/>
      <c r="W24" s="438"/>
      <c r="X24" s="438"/>
      <c r="Y24" s="438"/>
      <c r="Z24" s="438"/>
      <c r="AA24" s="438"/>
      <c r="AB24" s="438"/>
      <c r="AC24" s="438"/>
      <c r="AD24" s="438"/>
      <c r="AE24" s="438"/>
      <c r="AF24" s="438"/>
      <c r="AG24" s="438"/>
      <c r="AH24" s="438"/>
      <c r="AI24" s="438"/>
      <c r="AJ24" s="438"/>
    </row>
    <row r="25" spans="1:36">
      <c r="A25" s="438"/>
      <c r="B25" s="553"/>
      <c r="C25" s="553"/>
      <c r="D25" s="553"/>
      <c r="E25" s="553"/>
      <c r="F25" s="553"/>
      <c r="G25" s="553"/>
      <c r="H25" s="438"/>
      <c r="I25" s="438"/>
      <c r="J25" s="438"/>
      <c r="K25" s="438"/>
      <c r="L25" s="438"/>
      <c r="M25" s="438"/>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row>
    <row r="26" spans="1:36">
      <c r="A26" s="438"/>
      <c r="B26" s="553"/>
      <c r="C26" s="553"/>
      <c r="D26" s="553"/>
      <c r="E26" s="553"/>
      <c r="F26" s="553"/>
      <c r="G26" s="553"/>
      <c r="H26" s="438"/>
      <c r="I26" s="438"/>
      <c r="J26" s="438"/>
      <c r="K26" s="438"/>
      <c r="L26" s="438"/>
      <c r="M26" s="438"/>
      <c r="N26" s="438"/>
      <c r="O26" s="438"/>
      <c r="P26" s="438"/>
      <c r="Q26" s="438"/>
      <c r="R26" s="438"/>
      <c r="S26" s="438"/>
      <c r="T26" s="438"/>
      <c r="U26" s="438"/>
      <c r="V26" s="438"/>
      <c r="W26" s="438"/>
      <c r="X26" s="438"/>
      <c r="Y26" s="438"/>
      <c r="Z26" s="438"/>
      <c r="AA26" s="438"/>
      <c r="AB26" s="438"/>
      <c r="AC26" s="438"/>
      <c r="AD26" s="438"/>
      <c r="AE26" s="438"/>
      <c r="AF26" s="438"/>
      <c r="AG26" s="438"/>
      <c r="AH26" s="438"/>
      <c r="AI26" s="438"/>
      <c r="AJ26" s="438"/>
    </row>
    <row r="27" spans="1:36">
      <c r="A27" s="438"/>
      <c r="B27" s="553"/>
      <c r="C27" s="553"/>
      <c r="D27" s="553"/>
      <c r="E27" s="553"/>
      <c r="F27" s="553"/>
      <c r="G27" s="553"/>
      <c r="H27" s="438"/>
      <c r="I27" s="438"/>
      <c r="J27" s="438"/>
      <c r="K27" s="438"/>
      <c r="L27" s="438"/>
      <c r="M27" s="438"/>
      <c r="N27" s="438"/>
      <c r="O27" s="438"/>
      <c r="P27" s="438"/>
      <c r="Q27" s="438"/>
      <c r="R27" s="438"/>
      <c r="S27" s="438"/>
      <c r="T27" s="438"/>
      <c r="U27" s="438"/>
      <c r="V27" s="438"/>
      <c r="W27" s="438"/>
      <c r="X27" s="438"/>
      <c r="Y27" s="438"/>
      <c r="Z27" s="438"/>
      <c r="AA27" s="438"/>
      <c r="AB27" s="438"/>
      <c r="AC27" s="438"/>
      <c r="AD27" s="438"/>
      <c r="AE27" s="438"/>
      <c r="AF27" s="438"/>
      <c r="AG27" s="438"/>
      <c r="AH27" s="438"/>
      <c r="AI27" s="438"/>
      <c r="AJ27" s="438"/>
    </row>
    <row r="28" spans="1:36" ht="14.4">
      <c r="A28" s="438"/>
      <c r="B28" s="438"/>
      <c r="C28" s="438"/>
      <c r="D28" s="438"/>
      <c r="E28" s="438"/>
      <c r="F28" s="438"/>
      <c r="G28" s="438"/>
      <c r="H28" s="438"/>
      <c r="I28" s="438"/>
      <c r="J28" s="438"/>
      <c r="K28" s="438"/>
      <c r="L28" s="438"/>
      <c r="M28" s="438"/>
      <c r="N28" s="554" t="s">
        <v>222</v>
      </c>
      <c r="O28" s="554"/>
      <c r="P28" s="554"/>
      <c r="Q28" s="554"/>
      <c r="R28" s="554"/>
      <c r="S28" s="554"/>
      <c r="T28" s="554"/>
      <c r="U28" s="438"/>
      <c r="V28" s="438"/>
      <c r="W28" s="438"/>
      <c r="X28" s="438"/>
      <c r="Y28" s="438"/>
      <c r="Z28" s="438"/>
      <c r="AA28" s="438"/>
      <c r="AB28" s="554" t="s">
        <v>223</v>
      </c>
      <c r="AC28" s="554"/>
      <c r="AD28" s="554"/>
      <c r="AE28" s="554"/>
      <c r="AF28" s="438"/>
      <c r="AG28" s="438"/>
      <c r="AH28" s="438"/>
      <c r="AI28" s="438"/>
      <c r="AJ28" s="438"/>
    </row>
    <row r="29" spans="1:36" ht="16.2">
      <c r="A29" s="438"/>
      <c r="B29" s="449"/>
      <c r="C29" s="450"/>
      <c r="D29" s="450"/>
      <c r="E29" s="450"/>
      <c r="F29" s="450"/>
      <c r="G29" s="450"/>
      <c r="H29" s="450"/>
      <c r="I29" s="438"/>
      <c r="J29" s="438"/>
      <c r="K29" s="438"/>
      <c r="L29" s="438"/>
      <c r="M29" s="438"/>
      <c r="N29" s="438"/>
      <c r="O29" s="438"/>
      <c r="P29" s="438"/>
      <c r="Q29" s="438"/>
      <c r="R29" s="438"/>
      <c r="S29" s="438"/>
      <c r="T29" s="438"/>
      <c r="U29" s="438"/>
      <c r="V29" s="438"/>
      <c r="W29" s="438"/>
      <c r="X29" s="438"/>
      <c r="Y29" s="438"/>
      <c r="Z29" s="438"/>
      <c r="AA29" s="438"/>
      <c r="AB29" s="438"/>
      <c r="AC29" s="438"/>
      <c r="AD29" s="438"/>
      <c r="AE29" s="438"/>
      <c r="AF29" s="438"/>
      <c r="AG29" s="438"/>
      <c r="AH29" s="438"/>
      <c r="AI29" s="438"/>
      <c r="AJ29" s="438"/>
    </row>
    <row r="30" spans="1:36">
      <c r="A30" s="438"/>
      <c r="B30" s="438"/>
      <c r="C30" s="438"/>
      <c r="D30" s="438"/>
      <c r="E30" s="438"/>
      <c r="F30" s="438"/>
      <c r="G30" s="438"/>
      <c r="H30" s="438"/>
      <c r="I30" s="438"/>
      <c r="J30" s="438"/>
      <c r="K30" s="438"/>
      <c r="L30" s="438"/>
      <c r="M30" s="438"/>
      <c r="N30" s="438"/>
      <c r="O30" s="438"/>
      <c r="P30" s="438"/>
      <c r="Q30" s="438"/>
      <c r="R30" s="438"/>
      <c r="S30" s="438"/>
      <c r="T30" s="438"/>
      <c r="U30" s="438"/>
      <c r="V30" s="438"/>
      <c r="W30" s="438"/>
      <c r="X30" s="438"/>
      <c r="Y30" s="438"/>
      <c r="Z30" s="438"/>
      <c r="AA30" s="438"/>
      <c r="AB30" s="438"/>
      <c r="AC30" s="438"/>
      <c r="AD30" s="438"/>
      <c r="AE30" s="438"/>
      <c r="AF30" s="438"/>
      <c r="AG30" s="438"/>
      <c r="AH30" s="438"/>
      <c r="AI30" s="438"/>
      <c r="AJ30" s="438"/>
    </row>
    <row r="31" spans="1:36">
      <c r="A31" s="438"/>
      <c r="B31" s="438"/>
      <c r="C31" s="438"/>
      <c r="D31" s="438"/>
      <c r="E31" s="438"/>
      <c r="F31" s="438"/>
      <c r="G31" s="438"/>
      <c r="H31" s="438"/>
      <c r="I31" s="438"/>
      <c r="J31" s="438"/>
      <c r="K31" s="438"/>
      <c r="L31" s="438"/>
      <c r="M31" s="438"/>
      <c r="N31" s="438"/>
      <c r="O31" s="438"/>
      <c r="P31" s="438"/>
      <c r="Q31" s="438"/>
      <c r="R31" s="438"/>
      <c r="S31" s="438"/>
      <c r="T31" s="438"/>
      <c r="U31" s="438"/>
      <c r="V31" s="438"/>
      <c r="W31" s="438"/>
      <c r="X31" s="438"/>
      <c r="Y31" s="438"/>
      <c r="Z31" s="438"/>
      <c r="AA31" s="438"/>
      <c r="AB31" s="438"/>
      <c r="AC31" s="438"/>
      <c r="AD31" s="438"/>
      <c r="AE31" s="438"/>
      <c r="AF31" s="438"/>
      <c r="AG31" s="438"/>
      <c r="AH31" s="438"/>
      <c r="AI31" s="438"/>
      <c r="AJ31" s="438"/>
    </row>
    <row r="32" spans="1:36">
      <c r="A32" s="438"/>
      <c r="B32" s="438"/>
      <c r="C32" s="438"/>
      <c r="D32" s="438"/>
      <c r="E32" s="438"/>
      <c r="F32" s="438"/>
      <c r="G32" s="438"/>
      <c r="H32" s="438"/>
      <c r="I32" s="438"/>
      <c r="J32" s="438"/>
      <c r="K32" s="438"/>
      <c r="L32" s="438"/>
      <c r="M32" s="438"/>
      <c r="N32" s="438"/>
      <c r="O32" s="438"/>
      <c r="P32" s="438"/>
      <c r="Q32" s="438"/>
      <c r="R32" s="438"/>
      <c r="S32" s="438"/>
      <c r="T32" s="438"/>
      <c r="U32" s="438"/>
      <c r="V32" s="438"/>
      <c r="W32" s="438"/>
      <c r="X32" s="438"/>
      <c r="Y32" s="438"/>
      <c r="Z32" s="438"/>
      <c r="AA32" s="438"/>
      <c r="AB32" s="438"/>
      <c r="AC32" s="438"/>
      <c r="AD32" s="438"/>
      <c r="AE32" s="438"/>
      <c r="AF32" s="438"/>
      <c r="AG32" s="438"/>
      <c r="AH32" s="438"/>
      <c r="AI32" s="438"/>
      <c r="AJ32" s="438"/>
    </row>
    <row r="33" spans="1:36">
      <c r="A33" s="438"/>
      <c r="B33" s="438"/>
      <c r="C33" s="438"/>
      <c r="D33" s="438"/>
      <c r="E33" s="438"/>
      <c r="F33" s="438"/>
      <c r="G33" s="438"/>
      <c r="H33" s="438"/>
      <c r="I33" s="438"/>
      <c r="J33" s="438"/>
      <c r="K33" s="438"/>
      <c r="L33" s="438"/>
      <c r="M33" s="438"/>
      <c r="N33" s="438"/>
      <c r="O33" s="438"/>
      <c r="P33" s="438"/>
      <c r="Q33" s="438"/>
      <c r="R33" s="438"/>
      <c r="S33" s="438"/>
      <c r="T33" s="438"/>
      <c r="U33" s="438"/>
      <c r="V33" s="438"/>
      <c r="W33" s="438"/>
      <c r="X33" s="438"/>
      <c r="Y33" s="438"/>
      <c r="Z33" s="438"/>
      <c r="AA33" s="438"/>
      <c r="AB33" s="438"/>
      <c r="AC33" s="438"/>
      <c r="AD33" s="438"/>
      <c r="AE33" s="438"/>
      <c r="AF33" s="438"/>
      <c r="AG33" s="438"/>
      <c r="AH33" s="438"/>
      <c r="AI33" s="438"/>
      <c r="AJ33" s="438"/>
    </row>
    <row r="34" spans="1:36">
      <c r="A34" s="438"/>
      <c r="B34" s="438"/>
      <c r="C34" s="438"/>
      <c r="D34" s="438"/>
      <c r="E34" s="438"/>
      <c r="F34" s="438"/>
      <c r="G34" s="438"/>
      <c r="H34" s="438"/>
      <c r="I34" s="438"/>
      <c r="J34" s="438"/>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row>
    <row r="35" spans="1:36">
      <c r="A35" s="438"/>
      <c r="B35" s="438"/>
      <c r="C35" s="438"/>
      <c r="D35" s="438"/>
      <c r="E35" s="438"/>
      <c r="F35" s="438"/>
      <c r="G35" s="438"/>
      <c r="H35" s="438"/>
      <c r="I35" s="438"/>
      <c r="J35" s="438"/>
      <c r="K35" s="438"/>
      <c r="L35" s="438"/>
      <c r="M35" s="438"/>
      <c r="N35" s="438"/>
      <c r="O35" s="438"/>
      <c r="P35" s="438"/>
      <c r="Q35" s="438"/>
      <c r="R35" s="438"/>
      <c r="S35" s="438"/>
      <c r="T35" s="438"/>
      <c r="U35" s="438"/>
      <c r="V35" s="438"/>
      <c r="W35" s="438"/>
      <c r="X35" s="438"/>
      <c r="Y35" s="438"/>
      <c r="Z35" s="438"/>
      <c r="AA35" s="438"/>
      <c r="AB35" s="438"/>
      <c r="AC35" s="438"/>
      <c r="AD35" s="438"/>
      <c r="AE35" s="438"/>
      <c r="AF35" s="438"/>
      <c r="AG35" s="438"/>
      <c r="AH35" s="438"/>
      <c r="AI35" s="438"/>
      <c r="AJ35" s="438"/>
    </row>
    <row r="36" spans="1:36">
      <c r="A36" s="438"/>
      <c r="B36" s="438"/>
      <c r="C36" s="438"/>
      <c r="D36" s="438"/>
      <c r="E36" s="438"/>
      <c r="F36" s="438"/>
      <c r="G36" s="438"/>
      <c r="H36" s="438"/>
      <c r="I36" s="438"/>
      <c r="J36" s="438"/>
      <c r="K36" s="438"/>
      <c r="L36" s="438"/>
      <c r="M36" s="438"/>
      <c r="N36" s="438"/>
      <c r="O36" s="438"/>
      <c r="P36" s="438"/>
      <c r="Q36" s="438"/>
      <c r="R36" s="438"/>
      <c r="S36" s="438"/>
      <c r="T36" s="438"/>
      <c r="U36" s="438"/>
      <c r="V36" s="438"/>
      <c r="W36" s="438"/>
      <c r="X36" s="438"/>
      <c r="Y36" s="438"/>
      <c r="Z36" s="438"/>
      <c r="AA36" s="438"/>
      <c r="AB36" s="438"/>
      <c r="AC36" s="438"/>
      <c r="AD36" s="438"/>
      <c r="AE36" s="438"/>
      <c r="AF36" s="438"/>
      <c r="AG36" s="438"/>
      <c r="AH36" s="438"/>
      <c r="AI36" s="438"/>
      <c r="AJ36" s="438"/>
    </row>
  </sheetData>
  <sheetProtection formatCells="0" formatColumns="0" formatRows="0" insertColumns="0" insertRows="0" insertHyperlinks="0" deleteColumns="0" deleteRows="0" sort="0" autoFilter="0" pivotTables="0"/>
  <mergeCells count="3">
    <mergeCell ref="B17:G27"/>
    <mergeCell ref="N28:T28"/>
    <mergeCell ref="AB28:AE28"/>
  </mergeCells>
  <phoneticPr fontId="86"/>
  <hyperlinks>
    <hyperlink ref="N28" r:id="rId1" display="https://www.youtube.com/watch?v=R9uri9cb6gA" xr:uid="{BA2A0258-29D9-4DAA-A9CA-73301B4C7780}"/>
    <hyperlink ref="AB28" r:id="rId2" display="https://www.youtube.com/watch?v=w_ymt6X6e-M&amp;t=6s" xr:uid="{E71973EC-9F45-4A9A-A581-9E7AFCC8A291}"/>
  </hyperlinks>
  <pageMargins left="0.7" right="0.7" top="0.75" bottom="0.75" header="0.3" footer="0.3"/>
  <pageSetup paperSize="9" scale="32"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codeName="Sheet3">
    <tabColor theme="2" tint="-0.249977111117893"/>
    <pageSetUpPr fitToPage="1"/>
  </sheetPr>
  <dimension ref="A1:S84"/>
  <sheetViews>
    <sheetView tabSelected="1" zoomScaleNormal="100" zoomScaleSheetLayoutView="100" workbookViewId="0">
      <selection activeCell="H23" sqref="H23:L23"/>
    </sheetView>
  </sheetViews>
  <sheetFormatPr defaultColWidth="9" defaultRowHeight="13.2"/>
  <cols>
    <col min="1" max="1" width="12.77734375" style="54" customWidth="1"/>
    <col min="2" max="2" width="5.109375" style="54" customWidth="1"/>
    <col min="3" max="3" width="3.77734375" style="54" customWidth="1"/>
    <col min="4" max="4" width="6.88671875" style="54" customWidth="1"/>
    <col min="5" max="5" width="13.109375" style="54" customWidth="1"/>
    <col min="6" max="6" width="13.109375" style="89" customWidth="1"/>
    <col min="7" max="7" width="11.33203125" style="54" customWidth="1"/>
    <col min="8" max="8" width="26.6640625" style="66" customWidth="1"/>
    <col min="9" max="9" width="13" style="59" customWidth="1"/>
    <col min="10" max="10" width="16.109375" style="59" customWidth="1"/>
    <col min="11" max="11" width="13.44140625" style="89" customWidth="1"/>
    <col min="12" max="12" width="22.44140625" style="89" customWidth="1"/>
    <col min="13" max="13" width="13.44140625" style="64" customWidth="1"/>
    <col min="14" max="14" width="22.44140625" style="54" customWidth="1"/>
    <col min="15" max="15" width="9" style="55"/>
    <col min="16" max="16384" width="9" style="54"/>
  </cols>
  <sheetData>
    <row r="1" spans="1:16" ht="26.25" customHeight="1" thickTop="1">
      <c r="A1" s="49" t="s">
        <v>171</v>
      </c>
      <c r="B1" s="50"/>
      <c r="C1" s="50"/>
      <c r="D1" s="51"/>
      <c r="E1" s="51"/>
      <c r="F1" s="52"/>
      <c r="G1" s="53"/>
      <c r="H1" s="356"/>
      <c r="I1" s="357" t="s">
        <v>37</v>
      </c>
      <c r="J1" s="358"/>
      <c r="K1" s="359"/>
      <c r="L1" s="360"/>
      <c r="M1" s="361"/>
    </row>
    <row r="2" spans="1:16" ht="17.399999999999999">
      <c r="A2" s="56"/>
      <c r="B2" s="184"/>
      <c r="C2" s="184"/>
      <c r="D2" s="184"/>
      <c r="E2" s="184"/>
      <c r="F2" s="184"/>
      <c r="G2" s="57"/>
      <c r="H2" s="362"/>
      <c r="I2" s="638" t="s">
        <v>189</v>
      </c>
      <c r="J2" s="638"/>
      <c r="K2" s="638"/>
      <c r="L2" s="638"/>
      <c r="M2" s="638"/>
      <c r="N2" s="159"/>
      <c r="P2" s="121"/>
    </row>
    <row r="3" spans="1:16" ht="17.399999999999999">
      <c r="A3" s="185" t="s">
        <v>28</v>
      </c>
      <c r="B3" s="186"/>
      <c r="D3" s="187"/>
      <c r="E3" s="187"/>
      <c r="F3" s="187"/>
      <c r="G3" s="58"/>
      <c r="H3" s="107"/>
      <c r="I3" s="365"/>
      <c r="J3" s="366"/>
      <c r="K3" s="367"/>
      <c r="L3" s="359"/>
      <c r="M3" s="368"/>
    </row>
    <row r="4" spans="1:16" ht="17.399999999999999">
      <c r="A4" s="60"/>
      <c r="B4" s="186"/>
      <c r="C4" s="89"/>
      <c r="D4" s="187"/>
      <c r="E4" s="187"/>
      <c r="F4" s="188"/>
      <c r="G4" s="61"/>
      <c r="H4" s="369"/>
      <c r="I4" s="369"/>
      <c r="J4" s="358"/>
      <c r="K4" s="367"/>
      <c r="L4" s="359"/>
      <c r="M4" s="368"/>
      <c r="N4" s="248"/>
    </row>
    <row r="5" spans="1:16">
      <c r="A5" s="189"/>
      <c r="D5" s="187"/>
      <c r="E5" s="62"/>
      <c r="F5" s="190"/>
      <c r="G5" s="63"/>
      <c r="H5"/>
      <c r="I5" s="370"/>
      <c r="J5" s="358"/>
      <c r="K5" s="367"/>
      <c r="L5" s="367"/>
      <c r="M5" s="368"/>
    </row>
    <row r="6" spans="1:16" ht="17.399999999999999">
      <c r="A6" s="189"/>
      <c r="D6" s="187"/>
      <c r="E6" s="190"/>
      <c r="F6" s="190"/>
      <c r="G6" s="63"/>
      <c r="H6" s="362"/>
      <c r="I6" s="371"/>
      <c r="J6" s="358"/>
      <c r="K6" s="367"/>
      <c r="L6" s="367"/>
      <c r="M6" s="368"/>
    </row>
    <row r="7" spans="1:16">
      <c r="A7" s="189"/>
      <c r="D7" s="187"/>
      <c r="E7" s="190"/>
      <c r="F7" s="190"/>
      <c r="G7" s="63"/>
      <c r="H7" s="372"/>
      <c r="I7" s="370"/>
      <c r="J7" s="358"/>
      <c r="K7" s="367"/>
      <c r="L7" s="367"/>
      <c r="M7" s="368"/>
    </row>
    <row r="8" spans="1:16">
      <c r="A8" s="189"/>
      <c r="D8" s="187"/>
      <c r="E8" s="190"/>
      <c r="F8" s="190"/>
      <c r="G8" s="63"/>
      <c r="H8" s="363"/>
      <c r="I8" s="373"/>
      <c r="J8" s="373"/>
      <c r="K8" s="373"/>
      <c r="L8" s="367"/>
      <c r="M8" s="374"/>
    </row>
    <row r="9" spans="1:16">
      <c r="A9" s="189"/>
      <c r="D9" s="187"/>
      <c r="E9" s="190"/>
      <c r="F9" s="190"/>
      <c r="G9" s="63"/>
      <c r="H9" s="373"/>
      <c r="I9" s="373"/>
      <c r="J9" s="373"/>
      <c r="K9" s="373"/>
      <c r="L9" s="367"/>
      <c r="M9" s="374"/>
      <c r="N9" s="65"/>
    </row>
    <row r="10" spans="1:16">
      <c r="A10" s="189"/>
      <c r="D10" s="187"/>
      <c r="E10" s="190"/>
      <c r="F10" s="190"/>
      <c r="G10" s="63"/>
      <c r="H10" s="373"/>
      <c r="I10" s="373"/>
      <c r="J10" s="373"/>
      <c r="K10" s="373"/>
      <c r="L10" s="367"/>
      <c r="M10" s="374"/>
      <c r="N10" s="65" t="s">
        <v>38</v>
      </c>
    </row>
    <row r="11" spans="1:16">
      <c r="A11" s="189"/>
      <c r="D11" s="187"/>
      <c r="E11" s="190"/>
      <c r="F11" s="190"/>
      <c r="G11" s="63"/>
      <c r="H11" s="373"/>
      <c r="I11" s="373"/>
      <c r="J11" s="373"/>
      <c r="K11" s="373"/>
      <c r="L11" s="367"/>
      <c r="M11" s="374"/>
    </row>
    <row r="12" spans="1:16">
      <c r="A12" s="189"/>
      <c r="D12" s="187"/>
      <c r="E12" s="190"/>
      <c r="F12" s="190"/>
      <c r="G12" s="63"/>
      <c r="H12" s="373"/>
      <c r="I12" s="373"/>
      <c r="J12" s="373"/>
      <c r="K12" s="373"/>
      <c r="L12" s="367"/>
      <c r="M12" s="374"/>
      <c r="N12" s="65" t="s">
        <v>39</v>
      </c>
      <c r="O12" s="285"/>
    </row>
    <row r="13" spans="1:16">
      <c r="A13" s="189"/>
      <c r="D13" s="187"/>
      <c r="E13" s="190"/>
      <c r="F13" s="190"/>
      <c r="G13" s="63"/>
      <c r="H13" s="373"/>
      <c r="I13" s="373"/>
      <c r="J13" s="373"/>
      <c r="K13" s="373"/>
      <c r="L13" s="367"/>
      <c r="M13" s="374"/>
    </row>
    <row r="14" spans="1:16">
      <c r="A14" s="189"/>
      <c r="D14" s="187"/>
      <c r="E14" s="190"/>
      <c r="F14" s="190"/>
      <c r="G14" s="63"/>
      <c r="H14" s="373"/>
      <c r="I14" s="373"/>
      <c r="J14" s="373"/>
      <c r="K14" s="373"/>
      <c r="L14" s="367"/>
      <c r="M14" s="374"/>
      <c r="N14" s="318" t="s">
        <v>40</v>
      </c>
    </row>
    <row r="15" spans="1:16">
      <c r="A15" s="189"/>
      <c r="D15" s="187"/>
      <c r="E15" s="187" t="s">
        <v>21</v>
      </c>
      <c r="F15" s="188"/>
      <c r="G15" s="58"/>
      <c r="H15" s="372"/>
      <c r="I15" s="370"/>
      <c r="J15" s="363"/>
      <c r="K15" s="367"/>
      <c r="L15" s="367"/>
      <c r="M15" s="374"/>
    </row>
    <row r="16" spans="1:16">
      <c r="A16" s="189"/>
      <c r="D16" s="187"/>
      <c r="E16" s="187"/>
      <c r="F16" s="188"/>
      <c r="G16" s="58"/>
      <c r="H16" s="358"/>
      <c r="I16" s="370"/>
      <c r="J16" s="358"/>
      <c r="K16" s="367"/>
      <c r="L16" s="367"/>
      <c r="M16" s="374"/>
      <c r="N16" s="249" t="s">
        <v>169</v>
      </c>
    </row>
    <row r="17" spans="1:19" ht="20.25" customHeight="1" thickBot="1">
      <c r="A17" s="555" t="s">
        <v>229</v>
      </c>
      <c r="B17" s="556"/>
      <c r="C17" s="556"/>
      <c r="D17" s="192"/>
      <c r="E17" s="193"/>
      <c r="F17" s="556" t="s">
        <v>230</v>
      </c>
      <c r="G17" s="557"/>
      <c r="H17" s="372"/>
      <c r="I17" s="370"/>
      <c r="J17" s="363"/>
      <c r="K17" s="367"/>
      <c r="L17" s="364"/>
      <c r="M17" s="368"/>
      <c r="N17" s="191" t="s">
        <v>127</v>
      </c>
    </row>
    <row r="18" spans="1:19" ht="39" customHeight="1" thickTop="1">
      <c r="A18" s="558" t="s">
        <v>41</v>
      </c>
      <c r="B18" s="559"/>
      <c r="C18" s="560"/>
      <c r="D18" s="194" t="s">
        <v>42</v>
      </c>
      <c r="E18" s="195"/>
      <c r="F18" s="561" t="s">
        <v>43</v>
      </c>
      <c r="G18" s="562"/>
      <c r="H18" s="358"/>
      <c r="I18" s="370"/>
      <c r="J18" s="358"/>
      <c r="K18" s="367"/>
      <c r="L18" s="367"/>
      <c r="M18" s="368"/>
      <c r="Q18" s="54" t="s">
        <v>28</v>
      </c>
      <c r="S18" s="54" t="s">
        <v>21</v>
      </c>
    </row>
    <row r="19" spans="1:19" ht="30" customHeight="1">
      <c r="A19" s="563" t="s">
        <v>193</v>
      </c>
      <c r="B19" s="563"/>
      <c r="C19" s="563"/>
      <c r="D19" s="563"/>
      <c r="E19" s="563"/>
      <c r="F19" s="563"/>
      <c r="G19" s="563"/>
      <c r="H19" s="375"/>
      <c r="I19" s="376" t="s">
        <v>44</v>
      </c>
      <c r="J19" s="376"/>
      <c r="K19" s="376"/>
      <c r="L19" s="364"/>
      <c r="M19" s="368"/>
    </row>
    <row r="20" spans="1:19" ht="17.399999999999999">
      <c r="E20" s="196" t="s">
        <v>45</v>
      </c>
      <c r="F20" s="197" t="s">
        <v>46</v>
      </c>
      <c r="H20" s="287" t="s">
        <v>149</v>
      </c>
      <c r="I20" s="370"/>
      <c r="J20" s="358" t="s">
        <v>21</v>
      </c>
      <c r="K20" s="377" t="s">
        <v>21</v>
      </c>
      <c r="L20" s="367"/>
      <c r="M20" s="368"/>
    </row>
    <row r="21" spans="1:19" ht="16.8" thickBot="1">
      <c r="A21" s="198"/>
      <c r="B21" s="564">
        <v>45256</v>
      </c>
      <c r="C21" s="565"/>
      <c r="D21" s="199" t="s">
        <v>47</v>
      </c>
      <c r="E21" s="566" t="s">
        <v>48</v>
      </c>
      <c r="F21" s="567"/>
      <c r="G21" s="59" t="s">
        <v>49</v>
      </c>
      <c r="H21" s="574" t="s">
        <v>231</v>
      </c>
      <c r="I21" s="575"/>
      <c r="J21" s="575"/>
      <c r="K21" s="575"/>
      <c r="L21" s="575"/>
      <c r="M21" s="378"/>
      <c r="N21" s="380"/>
    </row>
    <row r="22" spans="1:19" ht="36" customHeight="1" thickTop="1" thickBot="1">
      <c r="A22" s="200" t="s">
        <v>50</v>
      </c>
      <c r="B22" s="576" t="s">
        <v>51</v>
      </c>
      <c r="C22" s="577"/>
      <c r="D22" s="578"/>
      <c r="E22" s="67" t="s">
        <v>236</v>
      </c>
      <c r="F22" s="67" t="s">
        <v>237</v>
      </c>
      <c r="G22" s="201" t="s">
        <v>52</v>
      </c>
      <c r="H22" s="579" t="s">
        <v>190</v>
      </c>
      <c r="I22" s="580"/>
      <c r="J22" s="580"/>
      <c r="K22" s="580"/>
      <c r="L22" s="581"/>
      <c r="M22" s="379" t="s">
        <v>53</v>
      </c>
      <c r="N22" s="381" t="s">
        <v>54</v>
      </c>
      <c r="R22" s="54" t="s">
        <v>28</v>
      </c>
    </row>
    <row r="23" spans="1:19" ht="79.2" customHeight="1" thickBot="1">
      <c r="A23" s="457" t="s">
        <v>55</v>
      </c>
      <c r="B23" s="568" t="str">
        <f>IF(G23&gt;5,"☆☆☆☆",IF(AND(G23&gt;=2.39,G23&lt;5),"☆☆☆",IF(AND(G23&gt;=1.39,G23&lt;2.4),"☆☆",IF(AND(G23&gt;0,G23&lt;1.4),"☆",IF(AND(G23&gt;=-1.39,G23&lt;0),"★",IF(AND(G23&gt;=-2.39,G23&lt;-1.4),"★★",IF(AND(G23&gt;=-3.39,G23&lt;-2.4),"★★★")))))))</f>
        <v>☆</v>
      </c>
      <c r="C23" s="569"/>
      <c r="D23" s="570"/>
      <c r="E23" s="345">
        <v>1.39</v>
      </c>
      <c r="F23" s="345">
        <v>1.48</v>
      </c>
      <c r="G23" s="291">
        <f t="shared" ref="G23:G69" si="0">F23-E23</f>
        <v>9.000000000000008E-2</v>
      </c>
      <c r="H23" s="572"/>
      <c r="I23" s="572"/>
      <c r="J23" s="572"/>
      <c r="K23" s="572"/>
      <c r="L23" s="573"/>
      <c r="M23" s="394"/>
      <c r="N23" s="426"/>
      <c r="O23" s="261" t="s">
        <v>162</v>
      </c>
    </row>
    <row r="24" spans="1:19" ht="66" customHeight="1" thickBot="1">
      <c r="A24" s="202" t="s">
        <v>56</v>
      </c>
      <c r="B24" s="568" t="str">
        <f t="shared" ref="B24:B70" si="1">IF(G24&gt;5,"☆☆☆☆",IF(AND(G24&gt;=2.39,G24&lt;5),"☆☆☆",IF(AND(G24&gt;=1.39,G24&lt;2.4),"☆☆",IF(AND(G24&gt;0,G24&lt;1.4),"☆",IF(AND(G24&gt;=-1.39,G24&lt;0),"★",IF(AND(G24&gt;=-2.39,G24&lt;-1.4),"★★",IF(AND(G24&gt;=-3.39,G24&lt;-2.4),"★★★")))))))</f>
        <v>☆</v>
      </c>
      <c r="C24" s="569"/>
      <c r="D24" s="570"/>
      <c r="E24" s="345">
        <v>2.13</v>
      </c>
      <c r="F24" s="345">
        <v>2.61</v>
      </c>
      <c r="G24" s="456">
        <f t="shared" si="0"/>
        <v>0.48</v>
      </c>
      <c r="H24" s="582"/>
      <c r="I24" s="583"/>
      <c r="J24" s="583"/>
      <c r="K24" s="583"/>
      <c r="L24" s="584"/>
      <c r="M24" s="152"/>
      <c r="N24" s="153"/>
      <c r="O24" s="261" t="s">
        <v>56</v>
      </c>
      <c r="Q24" s="54" t="s">
        <v>28</v>
      </c>
    </row>
    <row r="25" spans="1:19" ht="81" customHeight="1" thickBot="1">
      <c r="A25" s="267" t="s">
        <v>57</v>
      </c>
      <c r="B25" s="568" t="str">
        <f t="shared" si="1"/>
        <v>☆</v>
      </c>
      <c r="C25" s="569"/>
      <c r="D25" s="570"/>
      <c r="E25" s="123">
        <v>3.25</v>
      </c>
      <c r="F25" s="123">
        <v>4</v>
      </c>
      <c r="G25" s="291">
        <f t="shared" si="0"/>
        <v>0.75</v>
      </c>
      <c r="H25" s="571"/>
      <c r="I25" s="572"/>
      <c r="J25" s="572"/>
      <c r="K25" s="572"/>
      <c r="L25" s="573"/>
      <c r="M25" s="394"/>
      <c r="N25" s="153"/>
      <c r="O25" s="261" t="s">
        <v>57</v>
      </c>
    </row>
    <row r="26" spans="1:19" ht="83.25" customHeight="1" thickBot="1">
      <c r="A26" s="267" t="s">
        <v>58</v>
      </c>
      <c r="B26" s="568" t="str">
        <f t="shared" si="1"/>
        <v>☆</v>
      </c>
      <c r="C26" s="569"/>
      <c r="D26" s="570"/>
      <c r="E26" s="345">
        <v>2.04</v>
      </c>
      <c r="F26" s="345">
        <v>2.58</v>
      </c>
      <c r="G26" s="291">
        <f t="shared" si="0"/>
        <v>0.54</v>
      </c>
      <c r="H26" s="571"/>
      <c r="I26" s="572"/>
      <c r="J26" s="572"/>
      <c r="K26" s="572"/>
      <c r="L26" s="573"/>
      <c r="M26" s="152"/>
      <c r="N26" s="153"/>
      <c r="O26" s="261" t="s">
        <v>58</v>
      </c>
    </row>
    <row r="27" spans="1:19" ht="78.599999999999994" customHeight="1" thickBot="1">
      <c r="A27" s="267" t="s">
        <v>59</v>
      </c>
      <c r="B27" s="568" t="str">
        <f t="shared" si="1"/>
        <v>★</v>
      </c>
      <c r="C27" s="569"/>
      <c r="D27" s="570"/>
      <c r="E27" s="345">
        <v>2.5</v>
      </c>
      <c r="F27" s="345">
        <v>1.91</v>
      </c>
      <c r="G27" s="291">
        <f t="shared" si="0"/>
        <v>-0.59000000000000008</v>
      </c>
      <c r="H27" s="571"/>
      <c r="I27" s="572"/>
      <c r="J27" s="572"/>
      <c r="K27" s="572"/>
      <c r="L27" s="573"/>
      <c r="M27" s="152"/>
      <c r="N27" s="153"/>
      <c r="O27" s="261" t="s">
        <v>59</v>
      </c>
    </row>
    <row r="28" spans="1:19" ht="87" customHeight="1" thickBot="1">
      <c r="A28" s="267" t="s">
        <v>60</v>
      </c>
      <c r="B28" s="568" t="str">
        <f t="shared" si="1"/>
        <v>☆</v>
      </c>
      <c r="C28" s="569"/>
      <c r="D28" s="570"/>
      <c r="E28" s="345">
        <v>2.29</v>
      </c>
      <c r="F28" s="345">
        <v>2.96</v>
      </c>
      <c r="G28" s="291">
        <f t="shared" si="0"/>
        <v>0.66999999999999993</v>
      </c>
      <c r="H28" s="571"/>
      <c r="I28" s="572"/>
      <c r="J28" s="572"/>
      <c r="K28" s="572"/>
      <c r="L28" s="573"/>
      <c r="M28" s="152"/>
      <c r="N28" s="153"/>
      <c r="O28" s="261" t="s">
        <v>60</v>
      </c>
    </row>
    <row r="29" spans="1:19" ht="81" customHeight="1" thickBot="1">
      <c r="A29" s="267" t="s">
        <v>61</v>
      </c>
      <c r="B29" s="568" t="str">
        <f t="shared" si="1"/>
        <v>☆</v>
      </c>
      <c r="C29" s="569"/>
      <c r="D29" s="570"/>
      <c r="E29" s="345">
        <v>1.1599999999999999</v>
      </c>
      <c r="F29" s="345">
        <v>1.49</v>
      </c>
      <c r="G29" s="291">
        <f t="shared" si="0"/>
        <v>0.33000000000000007</v>
      </c>
      <c r="H29" s="571"/>
      <c r="I29" s="572"/>
      <c r="J29" s="572"/>
      <c r="K29" s="572"/>
      <c r="L29" s="573"/>
      <c r="M29" s="152"/>
      <c r="N29" s="153"/>
      <c r="O29" s="261" t="s">
        <v>61</v>
      </c>
    </row>
    <row r="30" spans="1:19" ht="73.5" customHeight="1" thickBot="1">
      <c r="A30" s="267" t="s">
        <v>62</v>
      </c>
      <c r="B30" s="568" t="str">
        <f t="shared" si="1"/>
        <v>☆</v>
      </c>
      <c r="C30" s="569"/>
      <c r="D30" s="570"/>
      <c r="E30" s="345">
        <v>2.5099999999999998</v>
      </c>
      <c r="F30" s="345">
        <v>2.64</v>
      </c>
      <c r="G30" s="291">
        <f t="shared" si="0"/>
        <v>0.13000000000000034</v>
      </c>
      <c r="H30" s="571"/>
      <c r="I30" s="572"/>
      <c r="J30" s="572"/>
      <c r="K30" s="572"/>
      <c r="L30" s="573"/>
      <c r="M30" s="152"/>
      <c r="N30" s="153"/>
      <c r="O30" s="261" t="s">
        <v>62</v>
      </c>
    </row>
    <row r="31" spans="1:19" ht="75.75" customHeight="1" thickBot="1">
      <c r="A31" s="267" t="s">
        <v>63</v>
      </c>
      <c r="B31" s="568" t="str">
        <f t="shared" si="1"/>
        <v>☆</v>
      </c>
      <c r="C31" s="569"/>
      <c r="D31" s="570"/>
      <c r="E31" s="345">
        <v>1.98</v>
      </c>
      <c r="F31" s="345">
        <v>2.69</v>
      </c>
      <c r="G31" s="291">
        <f t="shared" si="0"/>
        <v>0.71</v>
      </c>
      <c r="H31" s="571"/>
      <c r="I31" s="572"/>
      <c r="J31" s="572"/>
      <c r="K31" s="572"/>
      <c r="L31" s="573"/>
      <c r="M31" s="152"/>
      <c r="N31" s="153"/>
      <c r="O31" s="261" t="s">
        <v>63</v>
      </c>
    </row>
    <row r="32" spans="1:19" ht="90" customHeight="1" thickBot="1">
      <c r="A32" s="268" t="s">
        <v>64</v>
      </c>
      <c r="B32" s="568" t="str">
        <f t="shared" si="1"/>
        <v>☆</v>
      </c>
      <c r="C32" s="569"/>
      <c r="D32" s="570"/>
      <c r="E32" s="123">
        <v>5.1100000000000003</v>
      </c>
      <c r="F32" s="435">
        <v>6.24</v>
      </c>
      <c r="G32" s="291">
        <f t="shared" si="0"/>
        <v>1.1299999999999999</v>
      </c>
      <c r="H32" s="571"/>
      <c r="I32" s="572"/>
      <c r="J32" s="572"/>
      <c r="K32" s="572"/>
      <c r="L32" s="573"/>
      <c r="M32" s="152"/>
      <c r="N32" s="153"/>
      <c r="O32" s="261" t="s">
        <v>64</v>
      </c>
    </row>
    <row r="33" spans="1:16" ht="74.400000000000006" customHeight="1" thickBot="1">
      <c r="A33" s="269" t="s">
        <v>65</v>
      </c>
      <c r="B33" s="568" t="str">
        <f t="shared" si="1"/>
        <v>☆</v>
      </c>
      <c r="C33" s="569"/>
      <c r="D33" s="570"/>
      <c r="E33" s="123">
        <v>4.99</v>
      </c>
      <c r="F33" s="123">
        <v>5.26</v>
      </c>
      <c r="G33" s="291">
        <f t="shared" si="0"/>
        <v>0.26999999999999957</v>
      </c>
      <c r="H33" s="571"/>
      <c r="I33" s="572"/>
      <c r="J33" s="572"/>
      <c r="K33" s="572"/>
      <c r="L33" s="573"/>
      <c r="M33" s="152"/>
      <c r="N33" s="153"/>
      <c r="O33" s="261" t="s">
        <v>65</v>
      </c>
    </row>
    <row r="34" spans="1:16" ht="87" customHeight="1" thickBot="1">
      <c r="A34" s="202" t="s">
        <v>66</v>
      </c>
      <c r="B34" s="568" t="str">
        <f t="shared" si="1"/>
        <v>☆</v>
      </c>
      <c r="C34" s="569"/>
      <c r="D34" s="570"/>
      <c r="E34" s="123">
        <v>4.3600000000000003</v>
      </c>
      <c r="F34" s="123">
        <v>4.9800000000000004</v>
      </c>
      <c r="G34" s="291">
        <f t="shared" si="0"/>
        <v>0.62000000000000011</v>
      </c>
      <c r="H34" s="585"/>
      <c r="I34" s="586"/>
      <c r="J34" s="586"/>
      <c r="K34" s="586"/>
      <c r="L34" s="587"/>
      <c r="M34" s="489"/>
      <c r="N34" s="490"/>
      <c r="O34" s="261" t="s">
        <v>66</v>
      </c>
    </row>
    <row r="35" spans="1:16" ht="94.5" customHeight="1" thickBot="1">
      <c r="A35" s="268" t="s">
        <v>67</v>
      </c>
      <c r="B35" s="568" t="str">
        <f t="shared" ref="B35" si="2">IF(G35&gt;5,"☆☆☆☆",IF(AND(G35&gt;=2.39,G35&lt;5),"☆☆☆",IF(AND(G35&gt;=1.39,G35&lt;2.4),"☆☆",IF(AND(G35&gt;0,G35&lt;1.4),"☆",IF(AND(G35&gt;=-1.39,G35&lt;0),"★",IF(AND(G35&gt;=-2.39,G35&lt;-1.4),"★★",IF(AND(G35&gt;=-3.39,G35&lt;-2.4),"★★★")))))))</f>
        <v>☆</v>
      </c>
      <c r="C35" s="569"/>
      <c r="D35" s="570"/>
      <c r="E35" s="123">
        <v>4.32</v>
      </c>
      <c r="F35" s="123">
        <v>5.59</v>
      </c>
      <c r="G35" s="291">
        <f t="shared" si="0"/>
        <v>1.2699999999999996</v>
      </c>
      <c r="H35" s="585"/>
      <c r="I35" s="586"/>
      <c r="J35" s="586"/>
      <c r="K35" s="586"/>
      <c r="L35" s="587"/>
      <c r="M35" s="430"/>
      <c r="N35" s="431"/>
      <c r="O35" s="261" t="s">
        <v>67</v>
      </c>
    </row>
    <row r="36" spans="1:16" ht="92.4" customHeight="1" thickBot="1">
      <c r="A36" s="270" t="s">
        <v>68</v>
      </c>
      <c r="B36" s="568" t="str">
        <f t="shared" si="1"/>
        <v>☆</v>
      </c>
      <c r="C36" s="569"/>
      <c r="D36" s="570"/>
      <c r="E36" s="123">
        <v>3.71</v>
      </c>
      <c r="F36" s="123">
        <v>4.22</v>
      </c>
      <c r="G36" s="291">
        <f t="shared" si="0"/>
        <v>0.50999999999999979</v>
      </c>
      <c r="H36" s="571" t="s">
        <v>215</v>
      </c>
      <c r="I36" s="572"/>
      <c r="J36" s="572"/>
      <c r="K36" s="572"/>
      <c r="L36" s="573"/>
      <c r="M36" s="313" t="s">
        <v>216</v>
      </c>
      <c r="N36" s="314">
        <v>45246</v>
      </c>
      <c r="O36" s="261" t="s">
        <v>68</v>
      </c>
    </row>
    <row r="37" spans="1:16" ht="87.75" customHeight="1" thickBot="1">
      <c r="A37" s="267" t="s">
        <v>69</v>
      </c>
      <c r="B37" s="568" t="str">
        <f t="shared" si="1"/>
        <v>☆</v>
      </c>
      <c r="C37" s="569"/>
      <c r="D37" s="570"/>
      <c r="E37" s="123">
        <v>3.58</v>
      </c>
      <c r="F37" s="123">
        <v>4.3600000000000003</v>
      </c>
      <c r="G37" s="291">
        <f t="shared" si="0"/>
        <v>0.78000000000000025</v>
      </c>
      <c r="H37" s="571"/>
      <c r="I37" s="572"/>
      <c r="J37" s="572"/>
      <c r="K37" s="572"/>
      <c r="L37" s="573"/>
      <c r="M37" s="152"/>
      <c r="N37" s="153"/>
      <c r="O37" s="261" t="s">
        <v>69</v>
      </c>
    </row>
    <row r="38" spans="1:16" ht="75.75" customHeight="1" thickBot="1">
      <c r="A38" s="267" t="s">
        <v>70</v>
      </c>
      <c r="B38" s="568" t="str">
        <f t="shared" si="1"/>
        <v>☆☆</v>
      </c>
      <c r="C38" s="569"/>
      <c r="D38" s="570"/>
      <c r="E38" s="123">
        <v>4.03</v>
      </c>
      <c r="F38" s="123">
        <v>5.69</v>
      </c>
      <c r="G38" s="291">
        <f t="shared" si="0"/>
        <v>1.6600000000000001</v>
      </c>
      <c r="H38" s="571"/>
      <c r="I38" s="572"/>
      <c r="J38" s="572"/>
      <c r="K38" s="572"/>
      <c r="L38" s="573"/>
      <c r="M38" s="152"/>
      <c r="N38" s="153"/>
      <c r="O38" s="261" t="s">
        <v>70</v>
      </c>
    </row>
    <row r="39" spans="1:16" ht="70.2" customHeight="1" thickBot="1">
      <c r="A39" s="267" t="s">
        <v>71</v>
      </c>
      <c r="B39" s="568" t="str">
        <f t="shared" si="1"/>
        <v>☆</v>
      </c>
      <c r="C39" s="569"/>
      <c r="D39" s="570"/>
      <c r="E39" s="123">
        <v>5.07</v>
      </c>
      <c r="F39" s="435">
        <v>6.45</v>
      </c>
      <c r="G39" s="291">
        <f t="shared" si="0"/>
        <v>1.38</v>
      </c>
      <c r="H39" s="571"/>
      <c r="I39" s="572"/>
      <c r="J39" s="572"/>
      <c r="K39" s="572"/>
      <c r="L39" s="573"/>
      <c r="M39" s="313"/>
      <c r="N39" s="314"/>
      <c r="O39" s="261" t="s">
        <v>71</v>
      </c>
    </row>
    <row r="40" spans="1:16" ht="78.75" customHeight="1" thickBot="1">
      <c r="A40" s="267" t="s">
        <v>72</v>
      </c>
      <c r="B40" s="568" t="str">
        <f t="shared" si="1"/>
        <v>★</v>
      </c>
      <c r="C40" s="569"/>
      <c r="D40" s="570"/>
      <c r="E40" s="435">
        <v>7.76</v>
      </c>
      <c r="F40" s="435">
        <v>6.6</v>
      </c>
      <c r="G40" s="291">
        <f t="shared" si="0"/>
        <v>-1.1600000000000001</v>
      </c>
      <c r="H40" s="571"/>
      <c r="I40" s="572"/>
      <c r="J40" s="572"/>
      <c r="K40" s="572"/>
      <c r="L40" s="573"/>
      <c r="M40" s="152"/>
      <c r="N40" s="153"/>
      <c r="O40" s="261" t="s">
        <v>72</v>
      </c>
    </row>
    <row r="41" spans="1:16" ht="66" customHeight="1" thickBot="1">
      <c r="A41" s="267" t="s">
        <v>73</v>
      </c>
      <c r="B41" s="568" t="str">
        <f t="shared" si="1"/>
        <v>☆</v>
      </c>
      <c r="C41" s="569"/>
      <c r="D41" s="570"/>
      <c r="E41" s="123">
        <v>5.13</v>
      </c>
      <c r="F41" s="123">
        <v>5.88</v>
      </c>
      <c r="G41" s="291">
        <f t="shared" si="0"/>
        <v>0.75</v>
      </c>
      <c r="H41" s="571"/>
      <c r="I41" s="572"/>
      <c r="J41" s="572"/>
      <c r="K41" s="572"/>
      <c r="L41" s="573"/>
      <c r="M41" s="152"/>
      <c r="N41" s="153"/>
      <c r="O41" s="261" t="s">
        <v>73</v>
      </c>
    </row>
    <row r="42" spans="1:16" ht="77.25" customHeight="1" thickBot="1">
      <c r="A42" s="267" t="s">
        <v>74</v>
      </c>
      <c r="B42" s="568" t="str">
        <f t="shared" si="1"/>
        <v>☆</v>
      </c>
      <c r="C42" s="569"/>
      <c r="D42" s="570"/>
      <c r="E42" s="345">
        <v>2.2999999999999998</v>
      </c>
      <c r="F42" s="345">
        <v>2.87</v>
      </c>
      <c r="G42" s="291">
        <f t="shared" si="0"/>
        <v>0.57000000000000028</v>
      </c>
      <c r="H42" s="571"/>
      <c r="I42" s="572"/>
      <c r="J42" s="572"/>
      <c r="K42" s="572"/>
      <c r="L42" s="573"/>
      <c r="M42" s="313"/>
      <c r="N42" s="153"/>
      <c r="O42" s="261" t="s">
        <v>74</v>
      </c>
      <c r="P42" s="54" t="s">
        <v>149</v>
      </c>
    </row>
    <row r="43" spans="1:16" ht="77.400000000000006" customHeight="1" thickBot="1">
      <c r="A43" s="267" t="s">
        <v>75</v>
      </c>
      <c r="B43" s="568" t="str">
        <f t="shared" si="1"/>
        <v>☆</v>
      </c>
      <c r="C43" s="569"/>
      <c r="D43" s="570"/>
      <c r="E43" s="345">
        <v>2.38</v>
      </c>
      <c r="F43" s="345">
        <v>2.91</v>
      </c>
      <c r="G43" s="291">
        <f t="shared" si="0"/>
        <v>0.53000000000000025</v>
      </c>
      <c r="H43" s="588" t="s">
        <v>238</v>
      </c>
      <c r="I43" s="589"/>
      <c r="J43" s="589"/>
      <c r="K43" s="589"/>
      <c r="L43" s="590"/>
      <c r="M43" s="502" t="s">
        <v>239</v>
      </c>
      <c r="N43" s="503">
        <v>45254</v>
      </c>
      <c r="O43" s="261" t="s">
        <v>75</v>
      </c>
    </row>
    <row r="44" spans="1:16" ht="77.25" customHeight="1" thickBot="1">
      <c r="A44" s="271" t="s">
        <v>76</v>
      </c>
      <c r="B44" s="568" t="str">
        <f t="shared" si="1"/>
        <v>☆</v>
      </c>
      <c r="C44" s="569"/>
      <c r="D44" s="570"/>
      <c r="E44" s="123">
        <v>3.18</v>
      </c>
      <c r="F44" s="123">
        <v>3.81</v>
      </c>
      <c r="G44" s="291">
        <f t="shared" si="0"/>
        <v>0.62999999999999989</v>
      </c>
      <c r="H44" s="591"/>
      <c r="I44" s="592"/>
      <c r="J44" s="592"/>
      <c r="K44" s="592"/>
      <c r="L44" s="592"/>
      <c r="M44" s="152"/>
      <c r="N44" s="403"/>
      <c r="O44" s="261" t="s">
        <v>76</v>
      </c>
    </row>
    <row r="45" spans="1:16" ht="81.75" customHeight="1" thickBot="1">
      <c r="A45" s="267" t="s">
        <v>77</v>
      </c>
      <c r="B45" s="568" t="str">
        <f t="shared" si="1"/>
        <v>☆</v>
      </c>
      <c r="C45" s="569"/>
      <c r="D45" s="570"/>
      <c r="E45" s="123">
        <v>3.04</v>
      </c>
      <c r="F45" s="123">
        <v>3.1</v>
      </c>
      <c r="G45" s="291">
        <f t="shared" si="0"/>
        <v>6.0000000000000053E-2</v>
      </c>
      <c r="H45" s="593"/>
      <c r="I45" s="594"/>
      <c r="J45" s="594"/>
      <c r="K45" s="594"/>
      <c r="L45" s="595"/>
      <c r="M45" s="152"/>
      <c r="N45" s="402"/>
      <c r="O45" s="261" t="s">
        <v>77</v>
      </c>
    </row>
    <row r="46" spans="1:16" ht="72.75" customHeight="1" thickBot="1">
      <c r="A46" s="267" t="s">
        <v>78</v>
      </c>
      <c r="B46" s="568" t="str">
        <f t="shared" si="1"/>
        <v>☆</v>
      </c>
      <c r="C46" s="569"/>
      <c r="D46" s="570"/>
      <c r="E46" s="123">
        <v>4.1100000000000003</v>
      </c>
      <c r="F46" s="123">
        <v>4.24</v>
      </c>
      <c r="G46" s="291">
        <f t="shared" si="0"/>
        <v>0.12999999999999989</v>
      </c>
      <c r="H46" s="571"/>
      <c r="I46" s="572"/>
      <c r="J46" s="572"/>
      <c r="K46" s="572"/>
      <c r="L46" s="573"/>
      <c r="M46" s="152"/>
      <c r="N46" s="153"/>
      <c r="O46" s="261" t="s">
        <v>78</v>
      </c>
    </row>
    <row r="47" spans="1:16" ht="91.2" customHeight="1" thickBot="1">
      <c r="A47" s="267" t="s">
        <v>79</v>
      </c>
      <c r="B47" s="568" t="str">
        <f t="shared" si="1"/>
        <v>☆☆</v>
      </c>
      <c r="C47" s="569"/>
      <c r="D47" s="570"/>
      <c r="E47" s="123">
        <v>3.44</v>
      </c>
      <c r="F47" s="123">
        <v>5</v>
      </c>
      <c r="G47" s="291">
        <f t="shared" si="0"/>
        <v>1.56</v>
      </c>
      <c r="H47" s="571"/>
      <c r="I47" s="572"/>
      <c r="J47" s="572"/>
      <c r="K47" s="572"/>
      <c r="L47" s="573"/>
      <c r="M47" s="384"/>
      <c r="N47" s="153"/>
      <c r="O47" s="261" t="s">
        <v>79</v>
      </c>
    </row>
    <row r="48" spans="1:16" ht="78.75" customHeight="1" thickBot="1">
      <c r="A48" s="267" t="s">
        <v>80</v>
      </c>
      <c r="B48" s="568" t="str">
        <f t="shared" si="1"/>
        <v>☆</v>
      </c>
      <c r="C48" s="569"/>
      <c r="D48" s="570"/>
      <c r="E48" s="345">
        <v>2.13</v>
      </c>
      <c r="F48" s="345">
        <v>2.96</v>
      </c>
      <c r="G48" s="291">
        <f t="shared" si="0"/>
        <v>0.83000000000000007</v>
      </c>
      <c r="H48" s="596"/>
      <c r="I48" s="597"/>
      <c r="J48" s="597"/>
      <c r="K48" s="597"/>
      <c r="L48" s="598"/>
      <c r="M48" s="152"/>
      <c r="N48" s="153"/>
      <c r="O48" s="261" t="s">
        <v>80</v>
      </c>
    </row>
    <row r="49" spans="1:15" ht="74.25" customHeight="1" thickBot="1">
      <c r="A49" s="267" t="s">
        <v>81</v>
      </c>
      <c r="B49" s="568" t="str">
        <f t="shared" si="1"/>
        <v>☆</v>
      </c>
      <c r="C49" s="569"/>
      <c r="D49" s="570"/>
      <c r="E49" s="123">
        <v>3.95</v>
      </c>
      <c r="F49" s="123">
        <v>4.97</v>
      </c>
      <c r="G49" s="291">
        <f t="shared" si="0"/>
        <v>1.0199999999999996</v>
      </c>
      <c r="H49" s="571"/>
      <c r="I49" s="572"/>
      <c r="J49" s="572"/>
      <c r="K49" s="572"/>
      <c r="L49" s="573"/>
      <c r="M49" s="152"/>
      <c r="N49" s="153"/>
      <c r="O49" s="261" t="s">
        <v>81</v>
      </c>
    </row>
    <row r="50" spans="1:15" ht="73.2" customHeight="1" thickBot="1">
      <c r="A50" s="267" t="s">
        <v>82</v>
      </c>
      <c r="B50" s="568" t="str">
        <f t="shared" si="1"/>
        <v>☆</v>
      </c>
      <c r="C50" s="569"/>
      <c r="D50" s="570"/>
      <c r="E50" s="123">
        <v>4.07</v>
      </c>
      <c r="F50" s="123">
        <v>4.67</v>
      </c>
      <c r="G50" s="291">
        <f t="shared" si="0"/>
        <v>0.59999999999999964</v>
      </c>
      <c r="H50" s="596"/>
      <c r="I50" s="597"/>
      <c r="J50" s="597"/>
      <c r="K50" s="597"/>
      <c r="L50" s="598"/>
      <c r="M50" s="152"/>
      <c r="N50" s="464"/>
      <c r="O50" s="261" t="s">
        <v>82</v>
      </c>
    </row>
    <row r="51" spans="1:15" ht="73.5" customHeight="1" thickBot="1">
      <c r="A51" s="267" t="s">
        <v>83</v>
      </c>
      <c r="B51" s="568" t="str">
        <f t="shared" si="1"/>
        <v>☆</v>
      </c>
      <c r="C51" s="569"/>
      <c r="D51" s="570"/>
      <c r="E51" s="123">
        <v>3.41</v>
      </c>
      <c r="F51" s="123">
        <v>4.53</v>
      </c>
      <c r="G51" s="291">
        <f t="shared" si="0"/>
        <v>1.1200000000000001</v>
      </c>
      <c r="H51" s="571"/>
      <c r="I51" s="572"/>
      <c r="J51" s="572"/>
      <c r="K51" s="572"/>
      <c r="L51" s="573"/>
      <c r="M51" s="315"/>
      <c r="N51" s="316"/>
      <c r="O51" s="261" t="s">
        <v>83</v>
      </c>
    </row>
    <row r="52" spans="1:15" ht="75" customHeight="1" thickBot="1">
      <c r="A52" s="267" t="s">
        <v>84</v>
      </c>
      <c r="B52" s="568" t="str">
        <f t="shared" si="1"/>
        <v>☆</v>
      </c>
      <c r="C52" s="569"/>
      <c r="D52" s="570"/>
      <c r="E52" s="123">
        <v>4.07</v>
      </c>
      <c r="F52" s="123">
        <v>4.17</v>
      </c>
      <c r="G52" s="291">
        <f t="shared" si="0"/>
        <v>9.9999999999999645E-2</v>
      </c>
      <c r="H52" s="571"/>
      <c r="I52" s="572"/>
      <c r="J52" s="572"/>
      <c r="K52" s="572"/>
      <c r="L52" s="573"/>
      <c r="M52" s="152"/>
      <c r="N52" s="153"/>
      <c r="O52" s="261" t="s">
        <v>84</v>
      </c>
    </row>
    <row r="53" spans="1:15" ht="77.25" customHeight="1" thickBot="1">
      <c r="A53" s="267" t="s">
        <v>85</v>
      </c>
      <c r="B53" s="568" t="str">
        <f t="shared" ref="B53" si="3">IF(G53&gt;5,"☆☆☆☆",IF(AND(G53&gt;=2.39,G53&lt;5),"☆☆☆",IF(AND(G53&gt;=1.39,G53&lt;2.4),"☆☆",IF(AND(G53&gt;0,G53&lt;1.4),"☆",IF(AND(G53&gt;=-1.39,G53&lt;0),"★",IF(AND(G53&gt;=-2.39,G53&lt;-1.4),"★★",IF(AND(G53&gt;=-3.39,G53&lt;-2.4),"★★★")))))))</f>
        <v>★</v>
      </c>
      <c r="C53" s="569"/>
      <c r="D53" s="570"/>
      <c r="E53" s="123">
        <v>4.1100000000000003</v>
      </c>
      <c r="F53" s="123">
        <v>3.95</v>
      </c>
      <c r="G53" s="291">
        <f t="shared" si="0"/>
        <v>-0.16000000000000014</v>
      </c>
      <c r="H53" s="571"/>
      <c r="I53" s="572"/>
      <c r="J53" s="572"/>
      <c r="K53" s="572"/>
      <c r="L53" s="573"/>
      <c r="M53" s="152"/>
      <c r="N53" s="153"/>
      <c r="O53" s="261" t="s">
        <v>85</v>
      </c>
    </row>
    <row r="54" spans="1:15" ht="70.8" customHeight="1" thickBot="1">
      <c r="A54" s="267" t="s">
        <v>86</v>
      </c>
      <c r="B54" s="568" t="str">
        <f t="shared" si="1"/>
        <v>☆☆</v>
      </c>
      <c r="C54" s="569"/>
      <c r="D54" s="570"/>
      <c r="E54" s="123">
        <v>4.26</v>
      </c>
      <c r="F54" s="123">
        <v>5.74</v>
      </c>
      <c r="G54" s="291">
        <f t="shared" si="0"/>
        <v>1.4800000000000004</v>
      </c>
      <c r="H54" s="571"/>
      <c r="I54" s="572"/>
      <c r="J54" s="572"/>
      <c r="K54" s="572"/>
      <c r="L54" s="573"/>
      <c r="M54" s="152"/>
      <c r="N54" s="153"/>
      <c r="O54" s="261" t="s">
        <v>86</v>
      </c>
    </row>
    <row r="55" spans="1:15" ht="69" customHeight="1" thickBot="1">
      <c r="A55" s="267" t="s">
        <v>87</v>
      </c>
      <c r="B55" s="568" t="str">
        <f t="shared" si="1"/>
        <v>☆</v>
      </c>
      <c r="C55" s="569"/>
      <c r="D55" s="570"/>
      <c r="E55" s="123">
        <v>3.8</v>
      </c>
      <c r="F55" s="123">
        <v>4.41</v>
      </c>
      <c r="G55" s="291">
        <f t="shared" si="0"/>
        <v>0.61000000000000032</v>
      </c>
      <c r="H55" s="571"/>
      <c r="I55" s="572"/>
      <c r="J55" s="572"/>
      <c r="K55" s="572"/>
      <c r="L55" s="573"/>
      <c r="M55" s="152"/>
      <c r="N55" s="153"/>
      <c r="O55" s="261" t="s">
        <v>87</v>
      </c>
    </row>
    <row r="56" spans="1:15" ht="69" customHeight="1" thickBot="1">
      <c r="A56" s="267" t="s">
        <v>88</v>
      </c>
      <c r="B56" s="568" t="str">
        <f t="shared" si="1"/>
        <v>☆</v>
      </c>
      <c r="C56" s="569"/>
      <c r="D56" s="570"/>
      <c r="E56" s="123">
        <v>4.0599999999999996</v>
      </c>
      <c r="F56" s="123">
        <v>4.5999999999999996</v>
      </c>
      <c r="G56" s="291">
        <f t="shared" si="0"/>
        <v>0.54</v>
      </c>
      <c r="H56" s="571"/>
      <c r="I56" s="572"/>
      <c r="J56" s="572"/>
      <c r="K56" s="572"/>
      <c r="L56" s="573"/>
      <c r="M56" s="152"/>
      <c r="N56" s="153"/>
      <c r="O56" s="261" t="s">
        <v>88</v>
      </c>
    </row>
    <row r="57" spans="1:15" ht="63.75" customHeight="1" thickBot="1">
      <c r="A57" s="267" t="s">
        <v>89</v>
      </c>
      <c r="B57" s="568" t="str">
        <f t="shared" si="1"/>
        <v>☆☆</v>
      </c>
      <c r="C57" s="569"/>
      <c r="D57" s="570"/>
      <c r="E57" s="345">
        <v>2.19</v>
      </c>
      <c r="F57" s="123">
        <v>4.4400000000000004</v>
      </c>
      <c r="G57" s="291">
        <f t="shared" si="0"/>
        <v>2.2500000000000004</v>
      </c>
      <c r="H57" s="596"/>
      <c r="I57" s="597"/>
      <c r="J57" s="597"/>
      <c r="K57" s="597"/>
      <c r="L57" s="598"/>
      <c r="M57" s="152"/>
      <c r="N57" s="153"/>
      <c r="O57" s="261" t="s">
        <v>89</v>
      </c>
    </row>
    <row r="58" spans="1:15" ht="69.75" customHeight="1" thickBot="1">
      <c r="A58" s="267" t="s">
        <v>90</v>
      </c>
      <c r="B58" s="568" t="s">
        <v>424</v>
      </c>
      <c r="C58" s="569"/>
      <c r="D58" s="570"/>
      <c r="E58" s="123">
        <v>3.74</v>
      </c>
      <c r="F58" s="123">
        <v>3.74</v>
      </c>
      <c r="G58" s="291">
        <f t="shared" si="0"/>
        <v>0</v>
      </c>
      <c r="H58" s="588" t="s">
        <v>244</v>
      </c>
      <c r="I58" s="589"/>
      <c r="J58" s="589"/>
      <c r="K58" s="589"/>
      <c r="L58" s="590"/>
      <c r="M58" s="502" t="s">
        <v>245</v>
      </c>
      <c r="N58" s="503">
        <v>45248</v>
      </c>
      <c r="O58" s="261" t="s">
        <v>90</v>
      </c>
    </row>
    <row r="59" spans="1:15" ht="76.2" customHeight="1" thickBot="1">
      <c r="A59" s="267" t="s">
        <v>91</v>
      </c>
      <c r="B59" s="568" t="str">
        <f t="shared" si="1"/>
        <v>☆☆☆</v>
      </c>
      <c r="C59" s="569"/>
      <c r="D59" s="570"/>
      <c r="E59" s="123">
        <v>5.89</v>
      </c>
      <c r="F59" s="435">
        <v>9.75</v>
      </c>
      <c r="G59" s="291">
        <f t="shared" si="0"/>
        <v>3.8600000000000003</v>
      </c>
      <c r="H59" s="571"/>
      <c r="I59" s="572"/>
      <c r="J59" s="572"/>
      <c r="K59" s="572"/>
      <c r="L59" s="573"/>
      <c r="M59" s="315"/>
      <c r="N59" s="316"/>
      <c r="O59" s="261" t="s">
        <v>91</v>
      </c>
    </row>
    <row r="60" spans="1:15" ht="91.95" customHeight="1" thickBot="1">
      <c r="A60" s="267" t="s">
        <v>92</v>
      </c>
      <c r="B60" s="568" t="str">
        <f t="shared" si="1"/>
        <v>☆</v>
      </c>
      <c r="C60" s="569"/>
      <c r="D60" s="570"/>
      <c r="E60" s="123">
        <v>3.7</v>
      </c>
      <c r="F60" s="123">
        <v>4.84</v>
      </c>
      <c r="G60" s="291">
        <f t="shared" si="0"/>
        <v>1.1399999999999997</v>
      </c>
      <c r="H60" s="571"/>
      <c r="I60" s="572"/>
      <c r="J60" s="572"/>
      <c r="K60" s="572"/>
      <c r="L60" s="573"/>
      <c r="M60" s="152"/>
      <c r="N60" s="153"/>
      <c r="O60" s="261" t="s">
        <v>92</v>
      </c>
    </row>
    <row r="61" spans="1:15" ht="81" customHeight="1" thickBot="1">
      <c r="A61" s="267" t="s">
        <v>93</v>
      </c>
      <c r="B61" s="568" t="str">
        <f t="shared" ref="B61:B62" si="4">IF(G61&gt;5,"☆☆☆☆",IF(AND(G61&gt;=2.39,G61&lt;5),"☆☆☆",IF(AND(G61&gt;=1.39,G61&lt;2.4),"☆☆",IF(AND(G61&gt;0,G61&lt;1.4),"☆",IF(AND(G61&gt;=-1.39,G61&lt;0),"★",IF(AND(G61&gt;=-2.39,G61&lt;-1.4),"★★",IF(AND(G61&gt;=-3.39,G61&lt;-2.4),"★★★")))))))</f>
        <v>☆</v>
      </c>
      <c r="C61" s="569"/>
      <c r="D61" s="570"/>
      <c r="E61" s="345">
        <v>2.19</v>
      </c>
      <c r="F61" s="345">
        <v>2.5</v>
      </c>
      <c r="G61" s="291">
        <f t="shared" si="0"/>
        <v>0.31000000000000005</v>
      </c>
      <c r="H61" s="571"/>
      <c r="I61" s="572"/>
      <c r="J61" s="572"/>
      <c r="K61" s="572"/>
      <c r="L61" s="573"/>
      <c r="M61" s="152"/>
      <c r="N61" s="153"/>
      <c r="O61" s="261" t="s">
        <v>93</v>
      </c>
    </row>
    <row r="62" spans="1:15" ht="75.599999999999994" customHeight="1" thickBot="1">
      <c r="A62" s="267" t="s">
        <v>94</v>
      </c>
      <c r="B62" s="568" t="str">
        <f t="shared" si="4"/>
        <v>☆</v>
      </c>
      <c r="C62" s="569"/>
      <c r="D62" s="570"/>
      <c r="E62" s="435">
        <v>6.65</v>
      </c>
      <c r="F62" s="435">
        <v>7.54</v>
      </c>
      <c r="G62" s="291">
        <f t="shared" si="0"/>
        <v>0.88999999999999968</v>
      </c>
      <c r="H62" s="588" t="s">
        <v>242</v>
      </c>
      <c r="I62" s="589"/>
      <c r="J62" s="589"/>
      <c r="K62" s="589"/>
      <c r="L62" s="590"/>
      <c r="M62" s="505" t="s">
        <v>243</v>
      </c>
      <c r="N62" s="503">
        <v>45252</v>
      </c>
      <c r="O62" s="261" t="s">
        <v>94</v>
      </c>
    </row>
    <row r="63" spans="1:15" ht="87" customHeight="1" thickBot="1">
      <c r="A63" s="267" t="s">
        <v>95</v>
      </c>
      <c r="B63" s="568" t="str">
        <f t="shared" si="1"/>
        <v>☆☆</v>
      </c>
      <c r="C63" s="569"/>
      <c r="D63" s="570"/>
      <c r="E63" s="345">
        <v>2.09</v>
      </c>
      <c r="F63" s="123">
        <v>3.74</v>
      </c>
      <c r="G63" s="291">
        <f t="shared" si="0"/>
        <v>1.6500000000000004</v>
      </c>
      <c r="H63" s="588" t="s">
        <v>240</v>
      </c>
      <c r="I63" s="589"/>
      <c r="J63" s="589"/>
      <c r="K63" s="589"/>
      <c r="L63" s="590"/>
      <c r="M63" s="504" t="s">
        <v>241</v>
      </c>
      <c r="N63" s="503">
        <v>45253</v>
      </c>
      <c r="O63" s="261" t="s">
        <v>95</v>
      </c>
    </row>
    <row r="64" spans="1:15" ht="73.2" customHeight="1" thickBot="1">
      <c r="A64" s="267" t="s">
        <v>96</v>
      </c>
      <c r="B64" s="568" t="str">
        <f t="shared" si="1"/>
        <v>☆</v>
      </c>
      <c r="C64" s="569"/>
      <c r="D64" s="570"/>
      <c r="E64" s="123">
        <v>3.18</v>
      </c>
      <c r="F64" s="123">
        <v>3.93</v>
      </c>
      <c r="G64" s="291">
        <f t="shared" si="0"/>
        <v>0.75</v>
      </c>
      <c r="H64" s="639"/>
      <c r="I64" s="640"/>
      <c r="J64" s="640"/>
      <c r="K64" s="640"/>
      <c r="L64" s="641"/>
      <c r="M64" s="152"/>
      <c r="N64" s="153"/>
      <c r="O64" s="261" t="s">
        <v>96</v>
      </c>
    </row>
    <row r="65" spans="1:18" ht="80.25" customHeight="1" thickBot="1">
      <c r="A65" s="267" t="s">
        <v>97</v>
      </c>
      <c r="B65" s="568" t="str">
        <f t="shared" si="1"/>
        <v>★</v>
      </c>
      <c r="C65" s="569"/>
      <c r="D65" s="570"/>
      <c r="E65" s="435">
        <v>7.2</v>
      </c>
      <c r="F65" s="435">
        <v>6.16</v>
      </c>
      <c r="G65" s="291">
        <f t="shared" si="0"/>
        <v>-1.04</v>
      </c>
      <c r="H65" s="596"/>
      <c r="I65" s="597"/>
      <c r="J65" s="597"/>
      <c r="K65" s="597"/>
      <c r="L65" s="598"/>
      <c r="M65" s="390"/>
      <c r="N65" s="153"/>
      <c r="O65" s="261" t="s">
        <v>97</v>
      </c>
    </row>
    <row r="66" spans="1:18" ht="88.5" customHeight="1" thickBot="1">
      <c r="A66" s="267" t="s">
        <v>98</v>
      </c>
      <c r="B66" s="568" t="str">
        <f t="shared" si="1"/>
        <v>☆☆</v>
      </c>
      <c r="C66" s="569"/>
      <c r="D66" s="570"/>
      <c r="E66" s="435">
        <v>6.81</v>
      </c>
      <c r="F66" s="435">
        <v>8.39</v>
      </c>
      <c r="G66" s="291">
        <f t="shared" si="0"/>
        <v>1.580000000000001</v>
      </c>
      <c r="H66" s="596"/>
      <c r="I66" s="597"/>
      <c r="J66" s="597"/>
      <c r="K66" s="597"/>
      <c r="L66" s="598"/>
      <c r="M66" s="152"/>
      <c r="N66" s="153"/>
      <c r="O66" s="261" t="s">
        <v>98</v>
      </c>
    </row>
    <row r="67" spans="1:18" ht="78.75" customHeight="1" thickBot="1">
      <c r="A67" s="267" t="s">
        <v>99</v>
      </c>
      <c r="B67" s="568" t="str">
        <f t="shared" si="1"/>
        <v>★</v>
      </c>
      <c r="C67" s="569"/>
      <c r="D67" s="570"/>
      <c r="E67" s="123">
        <v>4.8099999999999996</v>
      </c>
      <c r="F67" s="123">
        <v>4.47</v>
      </c>
      <c r="G67" s="291">
        <f t="shared" si="0"/>
        <v>-0.33999999999999986</v>
      </c>
      <c r="H67" s="571"/>
      <c r="I67" s="572"/>
      <c r="J67" s="572"/>
      <c r="K67" s="572"/>
      <c r="L67" s="573"/>
      <c r="M67" s="152"/>
      <c r="N67" s="153"/>
      <c r="O67" s="261" t="s">
        <v>99</v>
      </c>
    </row>
    <row r="68" spans="1:18" ht="63" customHeight="1" thickBot="1">
      <c r="A68" s="270" t="s">
        <v>100</v>
      </c>
      <c r="B68" s="568" t="str">
        <f t="shared" si="1"/>
        <v>☆</v>
      </c>
      <c r="C68" s="569"/>
      <c r="D68" s="570"/>
      <c r="E68" s="123">
        <v>3.22</v>
      </c>
      <c r="F68" s="123">
        <v>3.27</v>
      </c>
      <c r="G68" s="291">
        <f t="shared" si="0"/>
        <v>4.9999999999999822E-2</v>
      </c>
      <c r="H68" s="571"/>
      <c r="I68" s="572"/>
      <c r="J68" s="572"/>
      <c r="K68" s="572"/>
      <c r="L68" s="573"/>
      <c r="M68" s="315"/>
      <c r="N68" s="153"/>
      <c r="O68" s="261" t="s">
        <v>100</v>
      </c>
    </row>
    <row r="69" spans="1:18" ht="72.75" customHeight="1" thickBot="1">
      <c r="A69" s="268" t="s">
        <v>101</v>
      </c>
      <c r="B69" s="568" t="str">
        <f t="shared" si="1"/>
        <v>☆</v>
      </c>
      <c r="C69" s="569"/>
      <c r="D69" s="570"/>
      <c r="E69" s="772">
        <v>1.97</v>
      </c>
      <c r="F69" s="772">
        <v>2.3199999999999998</v>
      </c>
      <c r="G69" s="291">
        <f t="shared" si="0"/>
        <v>0.34999999999999987</v>
      </c>
      <c r="H69" s="596"/>
      <c r="I69" s="597"/>
      <c r="J69" s="597"/>
      <c r="K69" s="597"/>
      <c r="L69" s="598"/>
      <c r="M69" s="152"/>
      <c r="N69" s="153"/>
      <c r="O69" s="261" t="s">
        <v>101</v>
      </c>
    </row>
    <row r="70" spans="1:18" ht="58.5" customHeight="1" thickBot="1">
      <c r="A70" s="203" t="s">
        <v>102</v>
      </c>
      <c r="B70" s="568" t="str">
        <f t="shared" si="1"/>
        <v>☆</v>
      </c>
      <c r="C70" s="569"/>
      <c r="D70" s="570"/>
      <c r="E70" s="123">
        <v>3.72</v>
      </c>
      <c r="F70" s="123">
        <v>4.3600000000000003</v>
      </c>
      <c r="G70" s="383">
        <f t="shared" ref="G70" si="5">F70-E70</f>
        <v>0.64000000000000012</v>
      </c>
      <c r="H70" s="571"/>
      <c r="I70" s="572"/>
      <c r="J70" s="572"/>
      <c r="K70" s="572"/>
      <c r="L70" s="573"/>
      <c r="M70" s="204"/>
      <c r="N70" s="153"/>
      <c r="O70" s="261"/>
    </row>
    <row r="71" spans="1:18" ht="42.75" customHeight="1" thickBot="1">
      <c r="A71" s="205"/>
      <c r="B71" s="205"/>
      <c r="C71" s="205"/>
      <c r="D71" s="205"/>
      <c r="E71" s="629"/>
      <c r="F71" s="629"/>
      <c r="G71" s="629"/>
      <c r="H71" s="629"/>
      <c r="I71" s="629"/>
      <c r="J71" s="629"/>
      <c r="K71" s="629"/>
      <c r="L71" s="629"/>
      <c r="M71" s="55">
        <f>COUNTIF(E24:E69,"&gt;=10")</f>
        <v>0</v>
      </c>
      <c r="N71" s="55">
        <f>COUNTIF(F24:F69,"&gt;=10")</f>
        <v>0</v>
      </c>
      <c r="O71" s="55" t="s">
        <v>28</v>
      </c>
    </row>
    <row r="72" spans="1:18" ht="36.75" customHeight="1" thickBot="1">
      <c r="A72" s="68" t="s">
        <v>21</v>
      </c>
      <c r="B72" s="69"/>
      <c r="C72" s="115"/>
      <c r="D72" s="115"/>
      <c r="E72" s="630" t="s">
        <v>20</v>
      </c>
      <c r="F72" s="630"/>
      <c r="G72" s="630"/>
      <c r="H72" s="631" t="s">
        <v>180</v>
      </c>
      <c r="I72" s="632"/>
      <c r="J72" s="69"/>
      <c r="K72" s="70"/>
      <c r="L72" s="70"/>
      <c r="M72" s="71"/>
      <c r="N72" s="72"/>
    </row>
    <row r="73" spans="1:18" ht="36.75" customHeight="1" thickBot="1">
      <c r="A73" s="73"/>
      <c r="B73" s="206"/>
      <c r="C73" s="635" t="s">
        <v>174</v>
      </c>
      <c r="D73" s="636"/>
      <c r="E73" s="636"/>
      <c r="F73" s="637"/>
      <c r="G73" s="74">
        <f>+F70</f>
        <v>4.3600000000000003</v>
      </c>
      <c r="H73" s="75" t="s">
        <v>103</v>
      </c>
      <c r="I73" s="633">
        <f>+G70</f>
        <v>0.64000000000000012</v>
      </c>
      <c r="J73" s="634"/>
      <c r="K73" s="207"/>
      <c r="L73" s="207"/>
      <c r="M73" s="208"/>
      <c r="N73" s="76"/>
    </row>
    <row r="74" spans="1:18" ht="36.75" customHeight="1" thickBot="1">
      <c r="A74" s="73"/>
      <c r="B74" s="206"/>
      <c r="C74" s="599" t="s">
        <v>104</v>
      </c>
      <c r="D74" s="600"/>
      <c r="E74" s="600"/>
      <c r="F74" s="601"/>
      <c r="G74" s="77">
        <f>+F35</f>
        <v>5.59</v>
      </c>
      <c r="H74" s="78" t="s">
        <v>103</v>
      </c>
      <c r="I74" s="602">
        <f>+G35</f>
        <v>1.2699999999999996</v>
      </c>
      <c r="J74" s="603"/>
      <c r="K74" s="207"/>
      <c r="L74" s="207"/>
      <c r="M74" s="208"/>
      <c r="N74" s="76"/>
      <c r="R74" s="245" t="s">
        <v>21</v>
      </c>
    </row>
    <row r="75" spans="1:18" ht="36.75" customHeight="1" thickBot="1">
      <c r="A75" s="73"/>
      <c r="B75" s="206"/>
      <c r="C75" s="604" t="s">
        <v>105</v>
      </c>
      <c r="D75" s="605"/>
      <c r="E75" s="605"/>
      <c r="F75" s="79" t="str">
        <f>VLOOKUP(G75,F:P,10,0)</f>
        <v>香川県</v>
      </c>
      <c r="G75" s="80">
        <f>MAX(F23:F70)</f>
        <v>9.75</v>
      </c>
      <c r="H75" s="606" t="s">
        <v>106</v>
      </c>
      <c r="I75" s="607"/>
      <c r="J75" s="607"/>
      <c r="K75" s="81">
        <f>+N71</f>
        <v>0</v>
      </c>
      <c r="L75" s="82" t="s">
        <v>107</v>
      </c>
      <c r="M75" s="83">
        <f>N71-M71</f>
        <v>0</v>
      </c>
      <c r="N75" s="76"/>
      <c r="R75" s="246"/>
    </row>
    <row r="76" spans="1:18" ht="36.75" customHeight="1" thickBot="1">
      <c r="A76" s="84"/>
      <c r="B76" s="85"/>
      <c r="C76" s="85"/>
      <c r="D76" s="85"/>
      <c r="E76" s="85"/>
      <c r="F76" s="85"/>
      <c r="G76" s="85"/>
      <c r="H76" s="85"/>
      <c r="I76" s="85"/>
      <c r="J76" s="85"/>
      <c r="K76" s="86"/>
      <c r="L76" s="86"/>
      <c r="M76" s="87"/>
      <c r="N76" s="88"/>
      <c r="R76" s="246"/>
    </row>
    <row r="77" spans="1:18" ht="30.75" customHeight="1">
      <c r="A77" s="111"/>
      <c r="B77" s="111"/>
      <c r="C77" s="111"/>
      <c r="D77" s="111"/>
      <c r="E77" s="111"/>
      <c r="F77" s="111"/>
      <c r="G77" s="111"/>
      <c r="H77" s="111"/>
      <c r="I77" s="111"/>
      <c r="J77" s="111"/>
      <c r="K77" s="209"/>
      <c r="L77" s="209"/>
      <c r="M77" s="210"/>
      <c r="N77" s="211"/>
      <c r="R77" s="247"/>
    </row>
    <row r="78" spans="1:18" ht="30.75" customHeight="1" thickBot="1">
      <c r="A78" s="212"/>
      <c r="B78" s="212"/>
      <c r="C78" s="212"/>
      <c r="D78" s="212"/>
      <c r="E78" s="212"/>
      <c r="F78" s="212"/>
      <c r="G78" s="212"/>
      <c r="H78" s="212"/>
      <c r="I78" s="212"/>
      <c r="J78" s="212"/>
      <c r="K78" s="213"/>
      <c r="L78" s="213"/>
      <c r="M78" s="214"/>
      <c r="N78" s="212"/>
    </row>
    <row r="79" spans="1:18" ht="24.75" customHeight="1" thickTop="1">
      <c r="A79" s="608">
        <v>2</v>
      </c>
      <c r="B79" s="611" t="s">
        <v>178</v>
      </c>
      <c r="C79" s="612"/>
      <c r="D79" s="612"/>
      <c r="E79" s="612"/>
      <c r="F79" s="613"/>
      <c r="G79" s="620" t="s">
        <v>179</v>
      </c>
      <c r="H79" s="621"/>
      <c r="I79" s="621"/>
      <c r="J79" s="621"/>
      <c r="K79" s="621"/>
      <c r="L79" s="621"/>
      <c r="M79" s="621"/>
      <c r="N79" s="622"/>
    </row>
    <row r="80" spans="1:18" ht="24.75" customHeight="1">
      <c r="A80" s="609"/>
      <c r="B80" s="614"/>
      <c r="C80" s="615"/>
      <c r="D80" s="615"/>
      <c r="E80" s="615"/>
      <c r="F80" s="616"/>
      <c r="G80" s="623"/>
      <c r="H80" s="624"/>
      <c r="I80" s="624"/>
      <c r="J80" s="624"/>
      <c r="K80" s="624"/>
      <c r="L80" s="624"/>
      <c r="M80" s="624"/>
      <c r="N80" s="625"/>
      <c r="O80" s="215" t="s">
        <v>28</v>
      </c>
      <c r="P80" s="215"/>
    </row>
    <row r="81" spans="1:16" ht="24.75" customHeight="1">
      <c r="A81" s="609"/>
      <c r="B81" s="614"/>
      <c r="C81" s="615"/>
      <c r="D81" s="615"/>
      <c r="E81" s="615"/>
      <c r="F81" s="616"/>
      <c r="G81" s="623"/>
      <c r="H81" s="624"/>
      <c r="I81" s="624"/>
      <c r="J81" s="624"/>
      <c r="K81" s="624"/>
      <c r="L81" s="624"/>
      <c r="M81" s="624"/>
      <c r="N81" s="625"/>
      <c r="O81" s="215" t="s">
        <v>21</v>
      </c>
      <c r="P81" s="215" t="s">
        <v>108</v>
      </c>
    </row>
    <row r="82" spans="1:16" ht="24.75" customHeight="1">
      <c r="A82" s="609"/>
      <c r="B82" s="614"/>
      <c r="C82" s="615"/>
      <c r="D82" s="615"/>
      <c r="E82" s="615"/>
      <c r="F82" s="616"/>
      <c r="G82" s="623"/>
      <c r="H82" s="624"/>
      <c r="I82" s="624"/>
      <c r="J82" s="624"/>
      <c r="K82" s="624"/>
      <c r="L82" s="624"/>
      <c r="M82" s="624"/>
      <c r="N82" s="625"/>
      <c r="O82" s="216"/>
      <c r="P82" s="215"/>
    </row>
    <row r="83" spans="1:16" ht="46.2" customHeight="1" thickBot="1">
      <c r="A83" s="610"/>
      <c r="B83" s="617"/>
      <c r="C83" s="618"/>
      <c r="D83" s="618"/>
      <c r="E83" s="618"/>
      <c r="F83" s="619"/>
      <c r="G83" s="626"/>
      <c r="H83" s="627"/>
      <c r="I83" s="627"/>
      <c r="J83" s="627"/>
      <c r="K83" s="627"/>
      <c r="L83" s="627"/>
      <c r="M83" s="627"/>
      <c r="N83" s="62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9">
    <mergeCell ref="I2:M2"/>
    <mergeCell ref="B67:D67"/>
    <mergeCell ref="H67:L67"/>
    <mergeCell ref="B68:D68"/>
    <mergeCell ref="H68:L68"/>
    <mergeCell ref="B69:D69"/>
    <mergeCell ref="H69:L69"/>
    <mergeCell ref="B64:D64"/>
    <mergeCell ref="H64:L64"/>
    <mergeCell ref="B65:D65"/>
    <mergeCell ref="B66:D66"/>
    <mergeCell ref="H66:L66"/>
    <mergeCell ref="H65:L65"/>
    <mergeCell ref="B61:D61"/>
    <mergeCell ref="H61:L61"/>
    <mergeCell ref="B62:D62"/>
    <mergeCell ref="H62:L62"/>
    <mergeCell ref="B63:D63"/>
    <mergeCell ref="H63:L63"/>
    <mergeCell ref="B58:D58"/>
    <mergeCell ref="H58:L58"/>
    <mergeCell ref="B59:D59"/>
    <mergeCell ref="H59:L59"/>
    <mergeCell ref="B60:D60"/>
    <mergeCell ref="C74:F74"/>
    <mergeCell ref="I74:J74"/>
    <mergeCell ref="C75:E75"/>
    <mergeCell ref="H75:J75"/>
    <mergeCell ref="A79:A83"/>
    <mergeCell ref="B79:F83"/>
    <mergeCell ref="G79:N83"/>
    <mergeCell ref="B70:D70"/>
    <mergeCell ref="H70:L70"/>
    <mergeCell ref="E71:L71"/>
    <mergeCell ref="E72:G72"/>
    <mergeCell ref="H72:I72"/>
    <mergeCell ref="I73:J73"/>
    <mergeCell ref="C73:F73"/>
    <mergeCell ref="H60:L60"/>
    <mergeCell ref="B55:D55"/>
    <mergeCell ref="H55:L55"/>
    <mergeCell ref="B56:D56"/>
    <mergeCell ref="H56:L56"/>
    <mergeCell ref="B57:D57"/>
    <mergeCell ref="B52:D52"/>
    <mergeCell ref="H52:L52"/>
    <mergeCell ref="B53:D53"/>
    <mergeCell ref="H53:L53"/>
    <mergeCell ref="B54:D54"/>
    <mergeCell ref="H54:L54"/>
    <mergeCell ref="H57:L57"/>
    <mergeCell ref="B50:D50"/>
    <mergeCell ref="H50:L50"/>
    <mergeCell ref="B51:D51"/>
    <mergeCell ref="H51:L51"/>
    <mergeCell ref="B46:D46"/>
    <mergeCell ref="H46:L46"/>
    <mergeCell ref="B47:D47"/>
    <mergeCell ref="H47:L47"/>
    <mergeCell ref="B48:D48"/>
    <mergeCell ref="H48:L48"/>
    <mergeCell ref="B45:D45"/>
    <mergeCell ref="H45:L45"/>
    <mergeCell ref="B40:D40"/>
    <mergeCell ref="H40:L40"/>
    <mergeCell ref="B41:D41"/>
    <mergeCell ref="H41:L41"/>
    <mergeCell ref="B42:D42"/>
    <mergeCell ref="H42:L42"/>
    <mergeCell ref="B49:D49"/>
    <mergeCell ref="H49:L49"/>
    <mergeCell ref="B39:D39"/>
    <mergeCell ref="H39:L39"/>
    <mergeCell ref="B35:D35"/>
    <mergeCell ref="H35:L35"/>
    <mergeCell ref="B36:D36"/>
    <mergeCell ref="H36:L36"/>
    <mergeCell ref="B43:D43"/>
    <mergeCell ref="H43:L43"/>
    <mergeCell ref="B44:D44"/>
    <mergeCell ref="H44:L44"/>
    <mergeCell ref="H33:L33"/>
    <mergeCell ref="B29:D29"/>
    <mergeCell ref="H29:L29"/>
    <mergeCell ref="B30:D30"/>
    <mergeCell ref="H30:L30"/>
    <mergeCell ref="B37:D37"/>
    <mergeCell ref="H37:L37"/>
    <mergeCell ref="B38:D38"/>
    <mergeCell ref="H38:L38"/>
    <mergeCell ref="B34:D34"/>
    <mergeCell ref="H34:L34"/>
    <mergeCell ref="B31:D31"/>
    <mergeCell ref="H31:L31"/>
    <mergeCell ref="B32:D32"/>
    <mergeCell ref="H32:L32"/>
    <mergeCell ref="B33:D33"/>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H23:L23"/>
    <mergeCell ref="B24:D24"/>
    <mergeCell ref="H24:L24"/>
    <mergeCell ref="B23:D23"/>
    <mergeCell ref="B26:D26"/>
    <mergeCell ref="H26:L26"/>
    <mergeCell ref="B27:D27"/>
    <mergeCell ref="H27:L27"/>
  </mergeCells>
  <phoneticPr fontId="86"/>
  <conditionalFormatting sqref="G23:G70">
    <cfRule type="cellIs" dxfId="5" priority="1" stopIfTrue="1" operator="between">
      <formula>10.1</formula>
      <formula>20</formula>
    </cfRule>
    <cfRule type="cellIs" dxfId="4" priority="2" stopIfTrue="1" operator="between">
      <formula>1.01</formula>
      <formula>10</formula>
    </cfRule>
    <cfRule type="cellIs" dxfId="3" priority="3" stopIfTrue="1" operator="between">
      <formula>0.01</formula>
      <formula>1</formula>
    </cfRule>
  </conditionalFormatting>
  <conditionalFormatting sqref="N77">
    <cfRule type="cellIs" dxfId="2" priority="4" stopIfTrue="1" operator="between">
      <formula>10.1</formula>
      <formula>20</formula>
    </cfRule>
    <cfRule type="cellIs" dxfId="1" priority="5" stopIfTrue="1" operator="between">
      <formula>1.01</formula>
      <formula>10</formula>
    </cfRule>
    <cfRule type="cellIs" dxfId="0" priority="6"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2ED2A-CCD6-47D1-91C2-D684B7B7935E}">
  <sheetPr>
    <pageSetUpPr fitToPage="1"/>
  </sheetPr>
  <dimension ref="A1:Q40"/>
  <sheetViews>
    <sheetView view="pageBreakPreview" zoomScale="95" zoomScaleNormal="100" zoomScaleSheetLayoutView="95" workbookViewId="0">
      <selection activeCell="S23" sqref="S23"/>
    </sheetView>
  </sheetViews>
  <sheetFormatPr defaultColWidth="9" defaultRowHeight="13.2"/>
  <cols>
    <col min="1" max="2" width="4.88671875" style="517" customWidth="1"/>
    <col min="3" max="9" width="9" style="517"/>
    <col min="10" max="10" width="6" style="517" customWidth="1"/>
    <col min="11" max="11" width="9" style="517"/>
    <col min="12" max="12" width="5.88671875" style="517" customWidth="1"/>
    <col min="13" max="13" width="47.109375" style="517" customWidth="1"/>
    <col min="14" max="14" width="6.33203125" style="517" customWidth="1"/>
    <col min="15" max="15" width="3.44140625" style="517" customWidth="1"/>
    <col min="16" max="16384" width="9" style="517"/>
  </cols>
  <sheetData>
    <row r="1" spans="1:15" ht="31.8" customHeight="1">
      <c r="A1" s="643" t="s">
        <v>416</v>
      </c>
      <c r="B1" s="643"/>
      <c r="C1" s="643"/>
      <c r="D1" s="643"/>
      <c r="E1" s="643"/>
      <c r="F1" s="643"/>
      <c r="G1" s="643"/>
      <c r="H1" s="643"/>
      <c r="I1" s="643"/>
      <c r="J1" s="643"/>
      <c r="K1" s="644"/>
      <c r="L1" s="644"/>
      <c r="M1" s="644"/>
      <c r="N1" s="644"/>
    </row>
    <row r="2" spans="1:15" s="516" customFormat="1" ht="42" customHeight="1">
      <c r="A2" s="645" t="s">
        <v>417</v>
      </c>
      <c r="B2" s="645"/>
      <c r="C2" s="645"/>
      <c r="D2" s="645"/>
      <c r="E2" s="645"/>
      <c r="F2" s="645"/>
      <c r="G2" s="645"/>
      <c r="H2" s="645"/>
      <c r="I2" s="645"/>
      <c r="J2" s="645"/>
      <c r="K2" s="645"/>
      <c r="L2" s="645"/>
      <c r="M2" s="645"/>
      <c r="N2" s="645"/>
    </row>
    <row r="3" spans="1:15" s="516" customFormat="1" ht="26.25" customHeight="1">
      <c r="A3" s="646" t="s">
        <v>418</v>
      </c>
      <c r="B3" s="646"/>
      <c r="C3" s="646"/>
      <c r="D3" s="646"/>
      <c r="E3" s="646"/>
      <c r="F3" s="646"/>
      <c r="G3" s="646"/>
      <c r="H3" s="646"/>
      <c r="I3" s="646"/>
      <c r="J3" s="646"/>
      <c r="K3" s="646"/>
      <c r="L3" s="646"/>
      <c r="M3" s="647"/>
      <c r="N3" s="647"/>
    </row>
    <row r="4" spans="1:15" s="516" customFormat="1" ht="25.2" customHeight="1">
      <c r="A4" s="648" t="s">
        <v>419</v>
      </c>
      <c r="B4" s="648"/>
      <c r="C4" s="648"/>
      <c r="D4" s="648"/>
      <c r="E4" s="648"/>
      <c r="F4" s="648"/>
      <c r="G4" s="648"/>
      <c r="H4" s="648"/>
      <c r="I4" s="648"/>
      <c r="J4" s="648"/>
      <c r="K4" s="648"/>
      <c r="L4" s="648"/>
      <c r="M4" s="649"/>
      <c r="N4" s="649"/>
    </row>
    <row r="5" spans="1:15" ht="49.2" customHeight="1">
      <c r="A5" s="518"/>
      <c r="B5" s="518"/>
      <c r="C5" s="650" t="s">
        <v>420</v>
      </c>
      <c r="D5" s="651"/>
      <c r="E5" s="651"/>
      <c r="F5" s="651"/>
      <c r="G5" s="651"/>
      <c r="H5" s="651"/>
      <c r="I5" s="651"/>
      <c r="J5" s="651"/>
      <c r="K5" s="651"/>
      <c r="L5" s="651"/>
      <c r="M5" s="651"/>
      <c r="N5" s="519"/>
      <c r="O5" s="520"/>
    </row>
    <row r="6" spans="1:15" ht="13.5" customHeight="1">
      <c r="A6" s="521"/>
      <c r="B6" s="521"/>
      <c r="C6" s="522"/>
      <c r="D6" s="522"/>
      <c r="E6" s="522"/>
      <c r="F6" s="522"/>
      <c r="G6" s="522"/>
      <c r="H6" s="522"/>
      <c r="I6" s="522"/>
      <c r="J6" s="522"/>
      <c r="K6" s="522"/>
      <c r="L6" s="522"/>
      <c r="M6" s="522"/>
      <c r="N6" s="523"/>
      <c r="O6" s="520"/>
    </row>
    <row r="7" spans="1:15" ht="21.75" customHeight="1">
      <c r="A7" s="524"/>
      <c r="B7" s="524"/>
      <c r="C7" s="652"/>
      <c r="D7" s="653"/>
      <c r="E7" s="653"/>
      <c r="F7" s="653"/>
      <c r="G7" s="524"/>
      <c r="H7" s="522"/>
      <c r="I7" s="655" t="s">
        <v>421</v>
      </c>
      <c r="J7" s="655"/>
      <c r="K7" s="655"/>
      <c r="L7" s="655"/>
      <c r="M7" s="655"/>
      <c r="N7" s="524"/>
      <c r="O7" s="520"/>
    </row>
    <row r="8" spans="1:15" ht="21.75" customHeight="1">
      <c r="A8" s="524"/>
      <c r="B8" s="524"/>
      <c r="C8" s="652"/>
      <c r="D8" s="653"/>
      <c r="E8" s="653"/>
      <c r="F8" s="653"/>
      <c r="G8" s="524"/>
      <c r="H8" s="522"/>
      <c r="I8" s="655"/>
      <c r="J8" s="655"/>
      <c r="K8" s="655"/>
      <c r="L8" s="655"/>
      <c r="M8" s="655"/>
      <c r="N8" s="524"/>
      <c r="O8" s="520"/>
    </row>
    <row r="9" spans="1:15" ht="21.75" customHeight="1">
      <c r="A9" s="524"/>
      <c r="B9" s="524"/>
      <c r="C9" s="653"/>
      <c r="D9" s="653"/>
      <c r="E9" s="653"/>
      <c r="F9" s="653"/>
      <c r="G9" s="524"/>
      <c r="H9" s="522"/>
      <c r="I9" s="655"/>
      <c r="J9" s="655"/>
      <c r="K9" s="655"/>
      <c r="L9" s="655"/>
      <c r="M9" s="655"/>
      <c r="N9" s="524"/>
      <c r="O9" s="520"/>
    </row>
    <row r="10" spans="1:15" ht="21.75" customHeight="1">
      <c r="A10" s="524"/>
      <c r="B10" s="524"/>
      <c r="C10" s="653"/>
      <c r="D10" s="653"/>
      <c r="E10" s="653"/>
      <c r="F10" s="653"/>
      <c r="G10" s="524"/>
      <c r="H10" s="522"/>
      <c r="I10" s="655"/>
      <c r="J10" s="655"/>
      <c r="K10" s="655"/>
      <c r="L10" s="655"/>
      <c r="M10" s="655"/>
      <c r="N10" s="524"/>
    </row>
    <row r="11" spans="1:15" ht="21.75" customHeight="1">
      <c r="A11" s="524"/>
      <c r="B11" s="524"/>
      <c r="C11" s="653"/>
      <c r="D11" s="653"/>
      <c r="E11" s="653"/>
      <c r="F11" s="653"/>
      <c r="G11" s="524"/>
      <c r="H11" s="522"/>
      <c r="I11" s="655"/>
      <c r="J11" s="655"/>
      <c r="K11" s="655"/>
      <c r="L11" s="655"/>
      <c r="M11" s="655"/>
      <c r="N11" s="524"/>
    </row>
    <row r="12" spans="1:15" ht="21.75" customHeight="1">
      <c r="A12" s="524"/>
      <c r="B12" s="524"/>
      <c r="C12" s="653"/>
      <c r="D12" s="653"/>
      <c r="E12" s="653"/>
      <c r="F12" s="653"/>
      <c r="G12" s="524"/>
      <c r="H12" s="522"/>
      <c r="I12" s="655"/>
      <c r="J12" s="655"/>
      <c r="K12" s="655"/>
      <c r="L12" s="655"/>
      <c r="M12" s="655"/>
      <c r="N12" s="524"/>
    </row>
    <row r="13" spans="1:15" ht="21.75" customHeight="1">
      <c r="A13" s="524"/>
      <c r="B13" s="524"/>
      <c r="C13" s="653"/>
      <c r="D13" s="653"/>
      <c r="E13" s="653"/>
      <c r="F13" s="653"/>
      <c r="G13" s="524"/>
      <c r="H13" s="522"/>
      <c r="I13" s="655"/>
      <c r="J13" s="655"/>
      <c r="K13" s="655"/>
      <c r="L13" s="655"/>
      <c r="M13" s="655"/>
      <c r="N13" s="524"/>
    </row>
    <row r="14" spans="1:15" ht="21.75" customHeight="1">
      <c r="A14" s="524"/>
      <c r="B14" s="524"/>
      <c r="C14" s="653"/>
      <c r="D14" s="653"/>
      <c r="E14" s="653"/>
      <c r="F14" s="653"/>
      <c r="G14" s="524"/>
      <c r="H14" s="522"/>
      <c r="I14" s="655"/>
      <c r="J14" s="655"/>
      <c r="K14" s="655"/>
      <c r="L14" s="655"/>
      <c r="M14" s="655"/>
      <c r="N14" s="524"/>
    </row>
    <row r="15" spans="1:15" ht="21.75" customHeight="1">
      <c r="A15" s="524"/>
      <c r="B15" s="524"/>
      <c r="C15" s="653"/>
      <c r="D15" s="653"/>
      <c r="E15" s="653"/>
      <c r="F15" s="653"/>
      <c r="G15" s="524"/>
      <c r="H15" s="522"/>
      <c r="I15" s="655"/>
      <c r="J15" s="655"/>
      <c r="K15" s="655"/>
      <c r="L15" s="655"/>
      <c r="M15" s="655"/>
      <c r="N15" s="524"/>
    </row>
    <row r="16" spans="1:15" ht="21.75" customHeight="1">
      <c r="A16" s="524"/>
      <c r="B16" s="524"/>
      <c r="C16" s="654"/>
      <c r="D16" s="654"/>
      <c r="E16" s="654"/>
      <c r="F16" s="654"/>
      <c r="G16" s="525"/>
      <c r="H16" s="522"/>
      <c r="I16" s="656" t="s">
        <v>422</v>
      </c>
      <c r="J16" s="656"/>
      <c r="K16" s="656"/>
      <c r="L16" s="656"/>
      <c r="M16" s="656"/>
      <c r="N16" s="524"/>
    </row>
    <row r="17" spans="1:17" ht="27" customHeight="1">
      <c r="A17" s="526"/>
      <c r="B17" s="526"/>
      <c r="C17" s="527" t="s">
        <v>21</v>
      </c>
      <c r="D17" s="524"/>
      <c r="E17" s="524"/>
      <c r="F17" s="524"/>
      <c r="G17" s="524"/>
      <c r="H17" s="524"/>
      <c r="I17" s="656"/>
      <c r="J17" s="656"/>
      <c r="K17" s="656"/>
      <c r="L17" s="656"/>
      <c r="M17" s="656"/>
      <c r="N17" s="524"/>
    </row>
    <row r="18" spans="1:17" ht="8.25" customHeight="1">
      <c r="A18" s="528"/>
      <c r="B18" s="528"/>
      <c r="C18" s="529"/>
      <c r="D18" s="530"/>
      <c r="E18" s="530"/>
      <c r="F18" s="530"/>
      <c r="G18" s="530"/>
      <c r="H18" s="530"/>
      <c r="I18" s="530"/>
      <c r="J18" s="530"/>
      <c r="K18" s="530"/>
      <c r="L18" s="530"/>
      <c r="M18" s="530"/>
      <c r="N18" s="530"/>
    </row>
    <row r="19" spans="1:17" ht="11.4" customHeight="1">
      <c r="A19" s="531"/>
      <c r="B19" s="532"/>
      <c r="C19" s="533"/>
      <c r="D19" s="534"/>
      <c r="E19" s="534"/>
      <c r="F19" s="534"/>
      <c r="G19" s="534"/>
      <c r="H19" s="534"/>
      <c r="I19" s="534"/>
      <c r="J19" s="534"/>
      <c r="K19" s="534"/>
      <c r="L19" s="534"/>
      <c r="M19" s="534"/>
      <c r="N19" s="534"/>
    </row>
    <row r="20" spans="1:17" ht="31.5" customHeight="1">
      <c r="A20" s="531"/>
      <c r="B20" s="642" t="s">
        <v>423</v>
      </c>
      <c r="C20" s="642"/>
      <c r="D20" s="642"/>
      <c r="E20" s="642"/>
      <c r="F20" s="642"/>
      <c r="G20" s="642"/>
      <c r="H20" s="642"/>
      <c r="I20" s="642"/>
      <c r="J20" s="642"/>
      <c r="K20" s="642"/>
      <c r="L20" s="642"/>
      <c r="M20" s="642"/>
      <c r="N20" s="534"/>
    </row>
    <row r="21" spans="1:17" ht="31.5" customHeight="1">
      <c r="A21" s="531"/>
      <c r="B21" s="642"/>
      <c r="C21" s="642"/>
      <c r="D21" s="642"/>
      <c r="E21" s="642"/>
      <c r="F21" s="642"/>
      <c r="G21" s="642"/>
      <c r="H21" s="642"/>
      <c r="I21" s="642"/>
      <c r="J21" s="642"/>
      <c r="K21" s="642"/>
      <c r="L21" s="642"/>
      <c r="M21" s="642"/>
      <c r="N21" s="534"/>
      <c r="Q21" s="535"/>
    </row>
    <row r="22" spans="1:17" ht="31.5" customHeight="1">
      <c r="A22" s="531"/>
      <c r="B22" s="642"/>
      <c r="C22" s="642"/>
      <c r="D22" s="642"/>
      <c r="E22" s="642"/>
      <c r="F22" s="642"/>
      <c r="G22" s="642"/>
      <c r="H22" s="642"/>
      <c r="I22" s="642"/>
      <c r="J22" s="642"/>
      <c r="K22" s="642"/>
      <c r="L22" s="642"/>
      <c r="M22" s="642"/>
      <c r="N22" s="534"/>
    </row>
    <row r="23" spans="1:17" ht="39.6" customHeight="1">
      <c r="A23" s="531"/>
      <c r="B23" s="642"/>
      <c r="C23" s="642"/>
      <c r="D23" s="642"/>
      <c r="E23" s="642"/>
      <c r="F23" s="642"/>
      <c r="G23" s="642"/>
      <c r="H23" s="642"/>
      <c r="I23" s="642"/>
      <c r="J23" s="642"/>
      <c r="K23" s="642"/>
      <c r="L23" s="642"/>
      <c r="M23" s="642"/>
      <c r="N23" s="534"/>
    </row>
    <row r="24" spans="1:17" ht="33" hidden="1" customHeight="1">
      <c r="A24" s="536"/>
      <c r="B24" s="537"/>
      <c r="C24" s="534"/>
      <c r="D24" s="534"/>
      <c r="E24" s="534"/>
      <c r="F24" s="534"/>
      <c r="G24" s="534"/>
      <c r="H24" s="534"/>
      <c r="I24" s="534"/>
      <c r="J24" s="534"/>
      <c r="K24" s="534"/>
      <c r="L24" s="534"/>
      <c r="M24" s="534"/>
      <c r="N24" s="534"/>
    </row>
    <row r="25" spans="1:17">
      <c r="H25" s="538"/>
      <c r="I25" s="538"/>
      <c r="J25" s="538"/>
      <c r="K25" s="538"/>
      <c r="L25" s="538"/>
      <c r="M25" s="538"/>
      <c r="N25" s="538"/>
    </row>
    <row r="26" spans="1:17">
      <c r="H26" s="538"/>
      <c r="I26" s="538"/>
      <c r="J26" s="538"/>
      <c r="K26" s="538"/>
      <c r="L26" s="538"/>
      <c r="M26" s="538"/>
      <c r="N26" s="538"/>
    </row>
    <row r="27" spans="1:17">
      <c r="H27" s="538"/>
      <c r="I27" s="538"/>
      <c r="J27" s="538"/>
      <c r="K27" s="538"/>
      <c r="L27" s="538"/>
      <c r="M27" s="538"/>
      <c r="N27" s="538"/>
    </row>
    <row r="28" spans="1:17">
      <c r="H28" s="538"/>
      <c r="I28" s="538"/>
      <c r="J28" s="538"/>
      <c r="K28" s="538"/>
      <c r="L28" s="538"/>
      <c r="M28" s="538"/>
      <c r="N28" s="538"/>
    </row>
    <row r="29" spans="1:17">
      <c r="H29" s="538"/>
      <c r="I29" s="538"/>
      <c r="J29" s="538"/>
      <c r="K29" s="538"/>
      <c r="L29" s="538"/>
      <c r="M29" s="538"/>
      <c r="N29" s="538"/>
    </row>
    <row r="30" spans="1:17">
      <c r="H30" s="538"/>
      <c r="I30" s="538"/>
      <c r="J30" s="538"/>
      <c r="K30" s="538"/>
      <c r="L30" s="538"/>
      <c r="M30" s="538"/>
      <c r="N30" s="538"/>
    </row>
    <row r="31" spans="1:17">
      <c r="H31" s="538"/>
      <c r="I31" s="538"/>
      <c r="J31" s="538"/>
      <c r="K31" s="538"/>
      <c r="L31" s="538"/>
      <c r="M31" s="538"/>
      <c r="N31" s="538"/>
    </row>
    <row r="32" spans="1:17">
      <c r="H32" s="538"/>
      <c r="I32" s="538"/>
      <c r="J32" s="538"/>
      <c r="K32" s="538"/>
      <c r="L32" s="538"/>
      <c r="M32" s="538"/>
      <c r="N32" s="538"/>
    </row>
    <row r="33" spans="8:14">
      <c r="H33" s="538"/>
      <c r="I33" s="538"/>
      <c r="J33" s="538"/>
      <c r="K33" s="538"/>
      <c r="L33" s="538"/>
      <c r="M33" s="538"/>
      <c r="N33" s="538"/>
    </row>
    <row r="34" spans="8:14">
      <c r="H34" s="538"/>
      <c r="I34" s="538"/>
      <c r="J34" s="538"/>
      <c r="K34" s="538"/>
      <c r="L34" s="538"/>
      <c r="M34" s="538"/>
      <c r="N34" s="538"/>
    </row>
    <row r="35" spans="8:14">
      <c r="H35" s="538"/>
      <c r="I35" s="538"/>
      <c r="J35" s="538"/>
      <c r="K35" s="538"/>
      <c r="L35" s="538"/>
      <c r="M35" s="538"/>
      <c r="N35" s="538"/>
    </row>
    <row r="36" spans="8:14">
      <c r="H36" s="538"/>
      <c r="I36" s="538"/>
      <c r="J36" s="538"/>
      <c r="K36" s="538"/>
      <c r="L36" s="538"/>
      <c r="M36" s="538"/>
      <c r="N36" s="538"/>
    </row>
    <row r="37" spans="8:14">
      <c r="H37" s="538"/>
      <c r="I37" s="538"/>
      <c r="J37" s="538"/>
      <c r="K37" s="538"/>
      <c r="L37" s="538"/>
      <c r="M37" s="538"/>
      <c r="N37" s="538"/>
    </row>
    <row r="38" spans="8:14">
      <c r="H38" s="538"/>
      <c r="I38" s="538"/>
      <c r="J38" s="538"/>
      <c r="K38" s="538"/>
      <c r="L38" s="538"/>
      <c r="M38" s="538"/>
      <c r="N38" s="538"/>
    </row>
    <row r="39" spans="8:14">
      <c r="H39" s="538"/>
      <c r="I39" s="538"/>
      <c r="J39" s="538"/>
      <c r="K39" s="538"/>
      <c r="L39" s="538"/>
      <c r="M39" s="538"/>
      <c r="N39" s="538"/>
    </row>
    <row r="40" spans="8:14">
      <c r="H40" s="538"/>
      <c r="I40" s="538"/>
      <c r="J40" s="538"/>
      <c r="K40" s="538"/>
      <c r="L40" s="538"/>
      <c r="M40" s="538"/>
      <c r="N40" s="538"/>
    </row>
  </sheetData>
  <mergeCells count="9">
    <mergeCell ref="B20:M23"/>
    <mergeCell ref="A1:N1"/>
    <mergeCell ref="A2:N2"/>
    <mergeCell ref="A3:N3"/>
    <mergeCell ref="A4:N4"/>
    <mergeCell ref="C5:M5"/>
    <mergeCell ref="C7:F16"/>
    <mergeCell ref="I7:M15"/>
    <mergeCell ref="I16:M17"/>
  </mergeCells>
  <phoneticPr fontId="86"/>
  <pageMargins left="0.74803149606299213" right="0.74803149606299213" top="0.98425196850393704" bottom="0.98425196850393704" header="0.51181102362204722" footer="0.51181102362204722"/>
  <pageSetup paperSize="9" scale="83"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54"/>
  <sheetViews>
    <sheetView showGridLines="0" zoomScale="81" zoomScaleNormal="81" zoomScaleSheetLayoutView="79" workbookViewId="0">
      <selection activeCell="A41" sqref="A41:XFD52"/>
    </sheetView>
  </sheetViews>
  <sheetFormatPr defaultColWidth="9" defaultRowHeight="19.2"/>
  <cols>
    <col min="1" max="1" width="161.5546875" style="284" customWidth="1"/>
    <col min="2" max="2" width="11.21875" style="282" customWidth="1"/>
    <col min="3" max="3" width="22" style="282" customWidth="1"/>
    <col min="4" max="4" width="20.109375" style="283" customWidth="1"/>
    <col min="5" max="16384" width="9" style="1"/>
  </cols>
  <sheetData>
    <row r="1" spans="1:4" s="42" customFormat="1" ht="44.25" customHeight="1" thickBot="1">
      <c r="A1" s="165" t="s">
        <v>214</v>
      </c>
      <c r="B1" s="166" t="s">
        <v>0</v>
      </c>
      <c r="C1" s="167" t="s">
        <v>1</v>
      </c>
      <c r="D1" s="281" t="s">
        <v>2</v>
      </c>
    </row>
    <row r="2" spans="1:4" s="42" customFormat="1" ht="61.2" customHeight="1" thickTop="1">
      <c r="A2" s="162" t="s">
        <v>246</v>
      </c>
      <c r="B2" s="295"/>
      <c r="C2" s="660" t="s">
        <v>250</v>
      </c>
      <c r="D2" s="298"/>
    </row>
    <row r="3" spans="1:4" s="42" customFormat="1" ht="100.2" customHeight="1">
      <c r="A3" s="484" t="s">
        <v>247</v>
      </c>
      <c r="B3" s="475" t="s">
        <v>249</v>
      </c>
      <c r="C3" s="661"/>
      <c r="D3" s="296">
        <v>45253</v>
      </c>
    </row>
    <row r="4" spans="1:4" s="42" customFormat="1" ht="36.6" customHeight="1" thickBot="1">
      <c r="A4" s="163" t="s">
        <v>248</v>
      </c>
      <c r="B4" s="293"/>
      <c r="C4" s="662"/>
      <c r="D4" s="297"/>
    </row>
    <row r="5" spans="1:4" s="42" customFormat="1" ht="39" customHeight="1" thickTop="1">
      <c r="A5" s="416" t="s">
        <v>251</v>
      </c>
      <c r="B5" s="295"/>
      <c r="C5" s="669" t="s">
        <v>254</v>
      </c>
      <c r="D5" s="298"/>
    </row>
    <row r="6" spans="1:4" s="42" customFormat="1" ht="125.4" customHeight="1">
      <c r="A6" s="405" t="s">
        <v>253</v>
      </c>
      <c r="B6" s="475" t="s">
        <v>252</v>
      </c>
      <c r="C6" s="661"/>
      <c r="D6" s="296">
        <v>45252</v>
      </c>
    </row>
    <row r="7" spans="1:4" s="42" customFormat="1" ht="36.6" customHeight="1" thickBot="1">
      <c r="A7" s="163" t="s">
        <v>255</v>
      </c>
      <c r="B7" s="293"/>
      <c r="C7" s="662"/>
      <c r="D7" s="297"/>
    </row>
    <row r="8" spans="1:4" s="42" customFormat="1" ht="42" customHeight="1" thickTop="1">
      <c r="A8" s="416" t="s">
        <v>257</v>
      </c>
      <c r="B8" s="295"/>
      <c r="C8" s="660" t="s">
        <v>256</v>
      </c>
      <c r="D8" s="298"/>
    </row>
    <row r="9" spans="1:4" s="42" customFormat="1" ht="236.4" customHeight="1">
      <c r="A9" s="405" t="s">
        <v>258</v>
      </c>
      <c r="B9" s="475" t="s">
        <v>260</v>
      </c>
      <c r="C9" s="661"/>
      <c r="D9" s="296">
        <v>45253</v>
      </c>
    </row>
    <row r="10" spans="1:4" s="42" customFormat="1" ht="36.6" customHeight="1" thickBot="1">
      <c r="A10" s="163" t="s">
        <v>259</v>
      </c>
      <c r="B10" s="293"/>
      <c r="C10" s="662"/>
      <c r="D10" s="297"/>
    </row>
    <row r="11" spans="1:4" s="42" customFormat="1" ht="44.4" customHeight="1" thickTop="1">
      <c r="A11" s="348" t="s">
        <v>261</v>
      </c>
      <c r="B11" s="295"/>
      <c r="C11" s="660" t="s">
        <v>264</v>
      </c>
      <c r="D11" s="298"/>
    </row>
    <row r="12" spans="1:4" s="42" customFormat="1" ht="85.8" customHeight="1" thickBot="1">
      <c r="A12" s="427" t="s">
        <v>263</v>
      </c>
      <c r="B12" s="300" t="s">
        <v>262</v>
      </c>
      <c r="C12" s="672"/>
      <c r="D12" s="296">
        <v>45253</v>
      </c>
    </row>
    <row r="13" spans="1:4" s="42" customFormat="1" ht="36.6" customHeight="1" thickTop="1" thickBot="1">
      <c r="A13" s="392" t="s">
        <v>265</v>
      </c>
      <c r="B13" s="293"/>
      <c r="C13" s="673"/>
      <c r="D13" s="297"/>
    </row>
    <row r="14" spans="1:4" s="42" customFormat="1" ht="43.8" customHeight="1" thickTop="1">
      <c r="A14" s="301" t="s">
        <v>266</v>
      </c>
      <c r="B14" s="343"/>
      <c r="C14" s="685" t="s">
        <v>269</v>
      </c>
      <c r="D14" s="683">
        <v>45252</v>
      </c>
    </row>
    <row r="15" spans="1:4" s="42" customFormat="1" ht="366" customHeight="1">
      <c r="A15" s="405" t="s">
        <v>267</v>
      </c>
      <c r="B15" s="300" t="s">
        <v>260</v>
      </c>
      <c r="C15" s="686"/>
      <c r="D15" s="684"/>
    </row>
    <row r="16" spans="1:4" s="42" customFormat="1" ht="36.6" customHeight="1" thickBot="1">
      <c r="A16" s="163" t="s">
        <v>268</v>
      </c>
      <c r="B16" s="161"/>
      <c r="C16" s="687"/>
      <c r="D16" s="681"/>
    </row>
    <row r="17" spans="1:4" s="42" customFormat="1" ht="54" customHeight="1" thickTop="1">
      <c r="A17" s="385" t="s">
        <v>270</v>
      </c>
      <c r="B17" s="295"/>
      <c r="C17" s="669" t="s">
        <v>272</v>
      </c>
      <c r="D17" s="298"/>
    </row>
    <row r="18" spans="1:4" s="42" customFormat="1" ht="170.4" customHeight="1">
      <c r="A18" s="405" t="s">
        <v>273</v>
      </c>
      <c r="B18" s="475" t="s">
        <v>271</v>
      </c>
      <c r="C18" s="661"/>
      <c r="D18" s="296">
        <v>45253</v>
      </c>
    </row>
    <row r="19" spans="1:4" s="42" customFormat="1" ht="42" customHeight="1" thickBot="1">
      <c r="A19" s="163" t="s">
        <v>274</v>
      </c>
      <c r="B19" s="293"/>
      <c r="C19" s="662"/>
      <c r="D19" s="297"/>
    </row>
    <row r="20" spans="1:4" s="42" customFormat="1" ht="40.799999999999997" customHeight="1" thickTop="1">
      <c r="A20" s="485" t="s">
        <v>275</v>
      </c>
      <c r="B20" s="295"/>
      <c r="C20" s="660" t="s">
        <v>277</v>
      </c>
      <c r="D20" s="298"/>
    </row>
    <row r="21" spans="1:4" s="42" customFormat="1" ht="79.2" customHeight="1">
      <c r="A21" s="405" t="s">
        <v>278</v>
      </c>
      <c r="B21" s="475" t="s">
        <v>276</v>
      </c>
      <c r="C21" s="661"/>
      <c r="D21" s="296">
        <v>45253</v>
      </c>
    </row>
    <row r="22" spans="1:4" s="42" customFormat="1" ht="32.4" customHeight="1" thickBot="1">
      <c r="A22" s="163" t="s">
        <v>279</v>
      </c>
      <c r="B22" s="293"/>
      <c r="C22" s="662"/>
      <c r="D22" s="297"/>
    </row>
    <row r="23" spans="1:4" s="42" customFormat="1" ht="37.799999999999997" customHeight="1" thickTop="1">
      <c r="A23" s="385" t="s">
        <v>280</v>
      </c>
      <c r="B23" s="295"/>
      <c r="C23" s="660" t="s">
        <v>284</v>
      </c>
      <c r="D23" s="298"/>
    </row>
    <row r="24" spans="1:4" s="42" customFormat="1" ht="139.19999999999999" customHeight="1">
      <c r="A24" s="434" t="s">
        <v>282</v>
      </c>
      <c r="B24" s="475" t="s">
        <v>281</v>
      </c>
      <c r="C24" s="661"/>
      <c r="D24" s="436">
        <v>45252</v>
      </c>
    </row>
    <row r="25" spans="1:4" s="42" customFormat="1" ht="35.4" customHeight="1" thickBot="1">
      <c r="A25" s="401" t="s">
        <v>283</v>
      </c>
      <c r="B25" s="293"/>
      <c r="C25" s="662"/>
      <c r="D25" s="297"/>
    </row>
    <row r="26" spans="1:4" s="42" customFormat="1" ht="43.2" customHeight="1" thickTop="1">
      <c r="A26" s="432" t="s">
        <v>285</v>
      </c>
      <c r="B26" s="663" t="s">
        <v>286</v>
      </c>
      <c r="C26" s="666" t="s">
        <v>288</v>
      </c>
      <c r="D26" s="678">
        <v>45250</v>
      </c>
    </row>
    <row r="27" spans="1:4" s="42" customFormat="1" ht="56.4" customHeight="1">
      <c r="A27" s="425" t="s">
        <v>287</v>
      </c>
      <c r="B27" s="664"/>
      <c r="C27" s="667"/>
      <c r="D27" s="679"/>
    </row>
    <row r="28" spans="1:4" s="42" customFormat="1" ht="36" customHeight="1" thickBot="1">
      <c r="A28" s="339" t="s">
        <v>289</v>
      </c>
      <c r="B28" s="665"/>
      <c r="C28" s="668"/>
      <c r="D28" s="680"/>
    </row>
    <row r="29" spans="1:4" s="42" customFormat="1" ht="40.950000000000003" customHeight="1" thickTop="1" thickBot="1">
      <c r="A29" s="164" t="s">
        <v>300</v>
      </c>
      <c r="B29" s="657" t="s">
        <v>301</v>
      </c>
      <c r="C29" s="682" t="s">
        <v>302</v>
      </c>
      <c r="D29" s="675">
        <v>45256</v>
      </c>
    </row>
    <row r="30" spans="1:4" s="42" customFormat="1" ht="100.8" customHeight="1" thickBot="1">
      <c r="A30" s="428" t="s">
        <v>303</v>
      </c>
      <c r="B30" s="658"/>
      <c r="C30" s="670"/>
      <c r="D30" s="676"/>
    </row>
    <row r="31" spans="1:4" s="42" customFormat="1" ht="43.8" customHeight="1" thickBot="1">
      <c r="A31" s="289" t="s">
        <v>304</v>
      </c>
      <c r="B31" s="659"/>
      <c r="C31" s="671"/>
      <c r="D31" s="677"/>
    </row>
    <row r="32" spans="1:4" s="42" customFormat="1" ht="47.4" customHeight="1" thickTop="1">
      <c r="A32" s="164" t="s">
        <v>305</v>
      </c>
      <c r="B32" s="295"/>
      <c r="C32" s="669" t="s">
        <v>307</v>
      </c>
      <c r="D32" s="298"/>
    </row>
    <row r="33" spans="1:5" s="42" customFormat="1" ht="97.2" customHeight="1">
      <c r="A33" s="405" t="s">
        <v>308</v>
      </c>
      <c r="B33" s="475" t="s">
        <v>306</v>
      </c>
      <c r="C33" s="661"/>
      <c r="D33" s="296">
        <v>45255</v>
      </c>
      <c r="E33" s="42" t="s">
        <v>206</v>
      </c>
    </row>
    <row r="34" spans="1:5" s="42" customFormat="1" ht="37.200000000000003" customHeight="1" thickBot="1">
      <c r="A34" s="299" t="s">
        <v>309</v>
      </c>
      <c r="B34" s="293"/>
      <c r="C34" s="662"/>
      <c r="D34" s="297"/>
    </row>
    <row r="35" spans="1:5" s="42" customFormat="1" ht="40.799999999999997" customHeight="1" thickTop="1" thickBot="1">
      <c r="A35" s="437" t="s">
        <v>290</v>
      </c>
      <c r="B35" s="658" t="s">
        <v>294</v>
      </c>
      <c r="C35" s="670" t="s">
        <v>293</v>
      </c>
      <c r="D35" s="681">
        <v>45250</v>
      </c>
    </row>
    <row r="36" spans="1:5" s="42" customFormat="1" ht="256.2" customHeight="1" thickBot="1">
      <c r="A36" s="428" t="s">
        <v>291</v>
      </c>
      <c r="B36" s="658"/>
      <c r="C36" s="670"/>
      <c r="D36" s="676"/>
    </row>
    <row r="37" spans="1:5" s="42" customFormat="1" ht="31.8" customHeight="1" thickBot="1">
      <c r="A37" s="289" t="s">
        <v>292</v>
      </c>
      <c r="B37" s="659"/>
      <c r="C37" s="671"/>
      <c r="D37" s="677"/>
    </row>
    <row r="38" spans="1:5" s="42" customFormat="1" ht="37.200000000000003" customHeight="1" thickTop="1" thickBot="1">
      <c r="A38" s="164" t="s">
        <v>295</v>
      </c>
      <c r="B38" s="657" t="s">
        <v>297</v>
      </c>
      <c r="C38" s="682" t="s">
        <v>299</v>
      </c>
      <c r="D38" s="675">
        <v>45252</v>
      </c>
    </row>
    <row r="39" spans="1:5" s="42" customFormat="1" ht="167.4" customHeight="1" thickBot="1">
      <c r="A39" s="428" t="s">
        <v>296</v>
      </c>
      <c r="B39" s="658"/>
      <c r="C39" s="670"/>
      <c r="D39" s="676"/>
    </row>
    <row r="40" spans="1:5" s="42" customFormat="1" ht="40.950000000000003" customHeight="1" thickBot="1">
      <c r="A40" s="289" t="s">
        <v>298</v>
      </c>
      <c r="B40" s="659"/>
      <c r="C40" s="671"/>
      <c r="D40" s="677"/>
    </row>
    <row r="41" spans="1:5" ht="44.4" hidden="1" customHeight="1" thickTop="1">
      <c r="A41" s="294"/>
      <c r="B41" s="295"/>
      <c r="C41" s="660"/>
      <c r="D41" s="298"/>
    </row>
    <row r="42" spans="1:5" ht="194.4" hidden="1" customHeight="1">
      <c r="A42" s="393"/>
      <c r="B42" s="300"/>
      <c r="C42" s="672"/>
      <c r="D42" s="296"/>
    </row>
    <row r="43" spans="1:5" ht="37.200000000000003" hidden="1" customHeight="1" thickBot="1">
      <c r="A43" s="395"/>
      <c r="B43" s="398"/>
      <c r="C43" s="674"/>
      <c r="D43" s="399"/>
    </row>
    <row r="44" spans="1:5" ht="56.4" hidden="1" customHeight="1" thickTop="1">
      <c r="A44" s="294"/>
      <c r="B44" s="396"/>
      <c r="C44" s="672"/>
      <c r="D44" s="397"/>
    </row>
    <row r="45" spans="1:5" ht="353.4" hidden="1" customHeight="1">
      <c r="A45" s="346"/>
      <c r="B45" s="300"/>
      <c r="C45" s="661"/>
      <c r="D45" s="296"/>
    </row>
    <row r="46" spans="1:5" ht="40.200000000000003" hidden="1" customHeight="1" thickBot="1">
      <c r="A46" s="344"/>
      <c r="B46" s="293"/>
      <c r="C46" s="662"/>
      <c r="D46" s="297"/>
    </row>
    <row r="47" spans="1:5" ht="46.8" hidden="1" customHeight="1" thickTop="1">
      <c r="A47" s="294"/>
      <c r="B47" s="295"/>
      <c r="C47" s="660"/>
      <c r="D47" s="298"/>
    </row>
    <row r="48" spans="1:5" ht="139.80000000000001" hidden="1" customHeight="1">
      <c r="A48" s="346"/>
      <c r="B48" s="300"/>
      <c r="C48" s="661"/>
      <c r="D48" s="296"/>
    </row>
    <row r="49" spans="1:4" ht="43.8" hidden="1" customHeight="1" thickBot="1">
      <c r="A49" s="344"/>
      <c r="B49" s="293"/>
      <c r="C49" s="662"/>
      <c r="D49" s="297"/>
    </row>
    <row r="50" spans="1:4" ht="46.8" hidden="1" customHeight="1" thickTop="1">
      <c r="A50" s="294"/>
      <c r="B50" s="295"/>
      <c r="C50" s="660"/>
      <c r="D50" s="298"/>
    </row>
    <row r="51" spans="1:4" ht="93" hidden="1" customHeight="1">
      <c r="A51" s="346"/>
      <c r="B51" s="300"/>
      <c r="C51" s="661"/>
      <c r="D51" s="296"/>
    </row>
    <row r="52" spans="1:4" ht="43.8" hidden="1" customHeight="1" thickBot="1">
      <c r="A52" s="344"/>
      <c r="B52" s="293"/>
      <c r="C52" s="662"/>
      <c r="D52" s="297"/>
    </row>
    <row r="53" spans="1:4" ht="42.6" customHeight="1" thickTop="1"/>
    <row r="54" spans="1:4" ht="42.6" customHeight="1"/>
  </sheetData>
  <mergeCells count="26">
    <mergeCell ref="D14:D16"/>
    <mergeCell ref="C14:C16"/>
    <mergeCell ref="C20:C22"/>
    <mergeCell ref="C23:C25"/>
    <mergeCell ref="D38:D40"/>
    <mergeCell ref="C17:C19"/>
    <mergeCell ref="D26:D28"/>
    <mergeCell ref="D35:D37"/>
    <mergeCell ref="C38:C40"/>
    <mergeCell ref="C29:C31"/>
    <mergeCell ref="D29:D31"/>
    <mergeCell ref="C41:C43"/>
    <mergeCell ref="C50:C52"/>
    <mergeCell ref="C47:C49"/>
    <mergeCell ref="C44:C46"/>
    <mergeCell ref="C32:C34"/>
    <mergeCell ref="B29:B31"/>
    <mergeCell ref="B35:B37"/>
    <mergeCell ref="B38:B40"/>
    <mergeCell ref="C2:C4"/>
    <mergeCell ref="B26:B28"/>
    <mergeCell ref="C26:C28"/>
    <mergeCell ref="C5:C7"/>
    <mergeCell ref="C35:C37"/>
    <mergeCell ref="C11:C13"/>
    <mergeCell ref="C8:C10"/>
  </mergeCells>
  <phoneticPr fontId="16"/>
  <hyperlinks>
    <hyperlink ref="A4" r:id="rId1" xr:uid="{41059E4E-6C0E-49B0-A1DB-C36FF5D3CB2A}"/>
    <hyperlink ref="A7" r:id="rId2" xr:uid="{D0634598-BDA3-4AF2-81D0-70A8D32D869F}"/>
    <hyperlink ref="A10" r:id="rId3" xr:uid="{52D878A2-81B7-487F-BDEE-B7F79D5A6F35}"/>
    <hyperlink ref="A13" r:id="rId4" xr:uid="{E74BD2C3-6C7F-4254-B480-3296CB6085E7}"/>
    <hyperlink ref="A16" r:id="rId5" xr:uid="{505A0DC5-8065-4162-A3D2-93FF158DEC74}"/>
    <hyperlink ref="A19" r:id="rId6" xr:uid="{E0D623C7-DECD-4485-8130-A210ACEAD693}"/>
    <hyperlink ref="A22" r:id="rId7" xr:uid="{2F5BD8EC-311C-43AC-90B1-28E71C27AFA8}"/>
    <hyperlink ref="A25" r:id="rId8" xr:uid="{2D511EBE-E950-45ED-B25F-0DC30C03561B}"/>
    <hyperlink ref="A28" r:id="rId9" xr:uid="{8288243B-EB5C-4090-8FBC-954B3148A2A9}"/>
    <hyperlink ref="A37" r:id="rId10" xr:uid="{73F9160D-FC12-40BF-BB3A-58E7831519D5}"/>
    <hyperlink ref="A40" r:id="rId11" xr:uid="{636A3A46-BEB4-4C32-8DD4-6FA220E90B4F}"/>
    <hyperlink ref="A34" r:id="rId12" xr:uid="{349F9B34-EE9B-40CE-9453-DE5A8ACF983C}"/>
  </hyperlinks>
  <pageMargins left="0" right="0" top="0.19685039370078741" bottom="0.39370078740157483" header="0" footer="0.19685039370078741"/>
  <pageSetup paperSize="8" scale="28" orientation="portrait" horizontalDpi="300" verticalDpi="300" r:id="rId13"/>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80466-F7EB-45F5-8695-7CD37F285E86}">
  <sheetPr codeName="Sheet7"/>
  <dimension ref="A1:C31"/>
  <sheetViews>
    <sheetView defaultGridColor="0" view="pageBreakPreview" colorId="56" zoomScale="88" zoomScaleNormal="66" zoomScaleSheetLayoutView="88" workbookViewId="0">
      <selection activeCell="C33" sqref="C33"/>
    </sheetView>
  </sheetViews>
  <sheetFormatPr defaultColWidth="9" defaultRowHeight="40.200000000000003" customHeight="1"/>
  <cols>
    <col min="1" max="1" width="193.5546875" style="288" customWidth="1"/>
    <col min="2" max="2" width="18" style="135" customWidth="1"/>
    <col min="3" max="3" width="20.109375" style="136" customWidth="1"/>
    <col min="4" max="16384" width="9" style="38"/>
  </cols>
  <sheetData>
    <row r="1" spans="1:3" ht="40.200000000000003" customHeight="1" thickBot="1">
      <c r="A1" s="37" t="s">
        <v>232</v>
      </c>
      <c r="B1" s="278" t="s">
        <v>24</v>
      </c>
      <c r="C1" s="279" t="s">
        <v>2</v>
      </c>
    </row>
    <row r="2" spans="1:3" ht="52.2" customHeight="1">
      <c r="A2" s="125" t="s">
        <v>395</v>
      </c>
      <c r="B2" s="130"/>
      <c r="C2" s="131"/>
    </row>
    <row r="3" spans="1:3" ht="194.4" customHeight="1">
      <c r="A3" s="342" t="s">
        <v>397</v>
      </c>
      <c r="B3" s="340" t="s">
        <v>410</v>
      </c>
      <c r="C3" s="132">
        <v>45250</v>
      </c>
    </row>
    <row r="4" spans="1:3" ht="40.200000000000003" customHeight="1" thickBot="1">
      <c r="A4" s="290" t="s">
        <v>396</v>
      </c>
      <c r="B4" s="133"/>
      <c r="C4" s="134"/>
    </row>
    <row r="5" spans="1:3" ht="40.200000000000003" customHeight="1">
      <c r="A5" s="125" t="s">
        <v>382</v>
      </c>
      <c r="B5" s="130"/>
      <c r="C5" s="131"/>
    </row>
    <row r="6" spans="1:3" ht="124.2" customHeight="1">
      <c r="A6" s="342" t="s">
        <v>401</v>
      </c>
      <c r="B6" s="292" t="s">
        <v>411</v>
      </c>
      <c r="C6" s="132">
        <v>45250</v>
      </c>
    </row>
    <row r="7" spans="1:3" ht="40.200000000000003" customHeight="1" thickBot="1">
      <c r="A7" s="290" t="s">
        <v>400</v>
      </c>
      <c r="B7" s="133"/>
      <c r="C7" s="134"/>
    </row>
    <row r="8" spans="1:3" ht="40.200000000000003" customHeight="1">
      <c r="A8" s="125" t="s">
        <v>383</v>
      </c>
      <c r="B8" s="130"/>
      <c r="C8" s="131"/>
    </row>
    <row r="9" spans="1:3" ht="62.4" customHeight="1">
      <c r="A9" s="342" t="s">
        <v>399</v>
      </c>
      <c r="B9" s="340" t="s">
        <v>412</v>
      </c>
      <c r="C9" s="132">
        <v>45250</v>
      </c>
    </row>
    <row r="10" spans="1:3" ht="40.200000000000003" customHeight="1" thickBot="1">
      <c r="A10" s="290" t="s">
        <v>398</v>
      </c>
      <c r="B10" s="133"/>
      <c r="C10" s="134"/>
    </row>
    <row r="11" spans="1:3" s="386" customFormat="1" ht="40.200000000000003" customHeight="1">
      <c r="A11" s="125" t="s">
        <v>384</v>
      </c>
      <c r="B11" s="130"/>
      <c r="C11" s="131"/>
    </row>
    <row r="12" spans="1:3" s="386" customFormat="1" ht="366" customHeight="1">
      <c r="A12" s="342" t="s">
        <v>403</v>
      </c>
      <c r="B12" s="429" t="s">
        <v>413</v>
      </c>
      <c r="C12" s="132">
        <v>45251</v>
      </c>
    </row>
    <row r="13" spans="1:3" ht="37.200000000000003" customHeight="1" thickBot="1">
      <c r="A13" s="411" t="s">
        <v>402</v>
      </c>
      <c r="B13" s="406"/>
      <c r="C13" s="132"/>
    </row>
    <row r="14" spans="1:3" ht="40.200000000000003" customHeight="1">
      <c r="A14" s="413" t="s">
        <v>385</v>
      </c>
      <c r="B14" s="415"/>
      <c r="C14" s="407"/>
    </row>
    <row r="15" spans="1:3" ht="249" customHeight="1">
      <c r="A15" s="455" t="s">
        <v>405</v>
      </c>
      <c r="B15" s="414" t="s">
        <v>412</v>
      </c>
      <c r="C15" s="408">
        <v>45251</v>
      </c>
    </row>
    <row r="16" spans="1:3" ht="40.200000000000003" customHeight="1" thickBot="1">
      <c r="A16" s="412" t="s">
        <v>404</v>
      </c>
      <c r="B16" s="409"/>
      <c r="C16" s="410"/>
    </row>
    <row r="17" spans="1:3" ht="40.200000000000003" customHeight="1">
      <c r="A17" s="413" t="s">
        <v>407</v>
      </c>
      <c r="B17" s="415"/>
      <c r="C17" s="407"/>
    </row>
    <row r="18" spans="1:3" ht="156.6" customHeight="1">
      <c r="A18" s="455" t="s">
        <v>408</v>
      </c>
      <c r="B18" s="488" t="s">
        <v>414</v>
      </c>
      <c r="C18" s="408">
        <v>45249</v>
      </c>
    </row>
    <row r="19" spans="1:3" ht="40.200000000000003" customHeight="1" thickBot="1">
      <c r="A19" s="412" t="s">
        <v>406</v>
      </c>
      <c r="B19" s="409"/>
      <c r="C19" s="410"/>
    </row>
    <row r="20" spans="1:3" ht="46.2" hidden="1" customHeight="1">
      <c r="A20" s="413" t="s">
        <v>386</v>
      </c>
      <c r="B20" s="415"/>
      <c r="C20" s="407"/>
    </row>
    <row r="21" spans="1:3" ht="182.4" hidden="1" customHeight="1">
      <c r="A21" s="455" t="s">
        <v>387</v>
      </c>
      <c r="B21" s="463"/>
      <c r="C21" s="408"/>
    </row>
    <row r="22" spans="1:3" ht="40.200000000000003" hidden="1" customHeight="1" thickBot="1">
      <c r="A22" s="412" t="s">
        <v>388</v>
      </c>
      <c r="B22" s="409"/>
      <c r="C22" s="410"/>
    </row>
    <row r="23" spans="1:3" ht="40.200000000000003" hidden="1" customHeight="1">
      <c r="A23" s="413" t="s">
        <v>389</v>
      </c>
      <c r="B23" s="415"/>
      <c r="C23" s="407"/>
    </row>
    <row r="24" spans="1:3" ht="329.4" hidden="1" customHeight="1">
      <c r="A24" s="455"/>
      <c r="B24" s="414"/>
      <c r="C24" s="408"/>
    </row>
    <row r="25" spans="1:3" ht="40.200000000000003" hidden="1" customHeight="1" thickBot="1">
      <c r="A25" s="412" t="s">
        <v>390</v>
      </c>
      <c r="B25" s="409"/>
      <c r="C25" s="410"/>
    </row>
    <row r="26" spans="1:3" ht="40.200000000000003" hidden="1" customHeight="1">
      <c r="A26" s="413" t="s">
        <v>391</v>
      </c>
      <c r="B26" s="415"/>
      <c r="C26" s="407"/>
    </row>
    <row r="27" spans="1:3" ht="172.2" hidden="1" customHeight="1">
      <c r="A27" s="455"/>
      <c r="B27" s="414"/>
      <c r="C27" s="408"/>
    </row>
    <row r="28" spans="1:3" ht="40.200000000000003" hidden="1" customHeight="1" thickBot="1">
      <c r="A28" s="412" t="s">
        <v>392</v>
      </c>
      <c r="B28" s="409"/>
      <c r="C28" s="410"/>
    </row>
    <row r="29" spans="1:3" ht="40.200000000000003" customHeight="1">
      <c r="A29" s="413" t="s">
        <v>393</v>
      </c>
      <c r="B29" s="415"/>
      <c r="C29" s="407"/>
    </row>
    <row r="30" spans="1:3" ht="121.8" customHeight="1">
      <c r="A30" s="455" t="s">
        <v>409</v>
      </c>
      <c r="B30" s="414" t="s">
        <v>415</v>
      </c>
      <c r="C30" s="408">
        <v>45252</v>
      </c>
    </row>
    <row r="31" spans="1:3" ht="40.200000000000003" customHeight="1" thickBot="1">
      <c r="A31" s="412" t="s">
        <v>394</v>
      </c>
      <c r="B31" s="409"/>
      <c r="C31" s="410"/>
    </row>
  </sheetData>
  <phoneticPr fontId="86"/>
  <hyperlinks>
    <hyperlink ref="A31" r:id="rId1" xr:uid="{3506CCF2-055D-4585-9DB4-7DB388A9974C}"/>
    <hyperlink ref="A4" r:id="rId2" xr:uid="{2DCF263B-B6B8-481F-B701-2EE55CFED9BF}"/>
    <hyperlink ref="A10" r:id="rId3" xr:uid="{ACD39DAC-E2B6-41A0-953B-4109FC6E13B3}"/>
    <hyperlink ref="A7" r:id="rId4" xr:uid="{AAC9573A-BA64-44EC-B8A1-56DE157CDE7C}"/>
    <hyperlink ref="A13" r:id="rId5" xr:uid="{B20BF686-BBA4-4824-B5F3-188781950600}"/>
    <hyperlink ref="A16" r:id="rId6" xr:uid="{EDE20334-56A2-4A4C-8236-360DD0997849}"/>
    <hyperlink ref="A19" r:id="rId7" xr:uid="{C09D77AE-5C29-4D14-9AAB-FE85B87ABCFC}"/>
  </hyperlinks>
  <pageMargins left="0.74803149606299213" right="0.74803149606299213" top="0.98425196850393704" bottom="0.98425196850393704" header="0.51181102362204722" footer="0.51181102362204722"/>
  <pageSetup paperSize="9" scale="16" fitToHeight="3" orientation="portrait" r:id="rId8"/>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96CDF-B498-48B9-BEC1-BF904EFF0737}">
  <sheetPr codeName="Sheet9">
    <tabColor rgb="FFFF0000"/>
  </sheetPr>
  <dimension ref="A1:G33"/>
  <sheetViews>
    <sheetView view="pageBreakPreview" topLeftCell="B16" zoomScaleNormal="112" zoomScaleSheetLayoutView="100" workbookViewId="0">
      <selection activeCell="C14" sqref="C14:D14"/>
    </sheetView>
  </sheetViews>
  <sheetFormatPr defaultColWidth="9" defaultRowHeight="13.2"/>
  <cols>
    <col min="1" max="1" width="5" style="1" customWidth="1"/>
    <col min="2" max="2" width="25.77734375" style="90" customWidth="1"/>
    <col min="3" max="3" width="69.109375" style="1" customWidth="1"/>
    <col min="4" max="4" width="106.109375" style="1" customWidth="1"/>
    <col min="5" max="5" width="3.88671875" style="1" customWidth="1"/>
    <col min="6" max="16384" width="9" style="1"/>
  </cols>
  <sheetData>
    <row r="1" spans="1:7" ht="18.75" customHeight="1">
      <c r="B1" s="90" t="s">
        <v>109</v>
      </c>
    </row>
    <row r="2" spans="1:7" ht="17.25" customHeight="1" thickBot="1">
      <c r="B2" t="s">
        <v>425</v>
      </c>
      <c r="D2" s="693"/>
      <c r="E2" s="694"/>
    </row>
    <row r="3" spans="1:7" ht="16.5" customHeight="1" thickBot="1">
      <c r="B3" s="91" t="s">
        <v>110</v>
      </c>
      <c r="C3" s="181" t="s">
        <v>111</v>
      </c>
      <c r="D3" s="140" t="s">
        <v>153</v>
      </c>
    </row>
    <row r="4" spans="1:7" ht="17.25" customHeight="1" thickBot="1">
      <c r="B4" s="92" t="s">
        <v>112</v>
      </c>
      <c r="C4" s="114" t="s">
        <v>426</v>
      </c>
      <c r="D4" s="93"/>
    </row>
    <row r="5" spans="1:7" ht="17.25" customHeight="1">
      <c r="B5" s="695" t="s">
        <v>145</v>
      </c>
      <c r="C5" s="698" t="s">
        <v>150</v>
      </c>
      <c r="D5" s="699"/>
    </row>
    <row r="6" spans="1:7" ht="19.2" customHeight="1">
      <c r="B6" s="696"/>
      <c r="C6" s="700" t="s">
        <v>151</v>
      </c>
      <c r="D6" s="701"/>
      <c r="G6" s="154"/>
    </row>
    <row r="7" spans="1:7" ht="19.95" customHeight="1">
      <c r="B7" s="696"/>
      <c r="C7" s="182" t="s">
        <v>152</v>
      </c>
      <c r="D7" s="183"/>
      <c r="G7" s="154"/>
    </row>
    <row r="8" spans="1:7" ht="25.2" customHeight="1" thickBot="1">
      <c r="B8" s="697"/>
      <c r="C8" s="156" t="s">
        <v>154</v>
      </c>
      <c r="D8" s="155"/>
      <c r="G8" s="154"/>
    </row>
    <row r="9" spans="1:7" ht="49.2" customHeight="1" thickBot="1">
      <c r="B9" s="94" t="s">
        <v>213</v>
      </c>
      <c r="C9" s="702" t="s">
        <v>218</v>
      </c>
      <c r="D9" s="703"/>
    </row>
    <row r="10" spans="1:7" ht="79.2" customHeight="1" thickBot="1">
      <c r="B10" s="95" t="s">
        <v>113</v>
      </c>
      <c r="C10" s="704" t="s">
        <v>429</v>
      </c>
      <c r="D10" s="705"/>
    </row>
    <row r="11" spans="1:7" ht="66" customHeight="1" thickBot="1">
      <c r="B11" s="96"/>
      <c r="C11" s="97" t="s">
        <v>427</v>
      </c>
      <c r="D11" s="160" t="s">
        <v>428</v>
      </c>
      <c r="F11" s="1" t="s">
        <v>21</v>
      </c>
    </row>
    <row r="12" spans="1:7" ht="37.799999999999997" hidden="1" customHeight="1" thickBot="1">
      <c r="B12" s="94" t="s">
        <v>195</v>
      </c>
      <c r="C12" s="704" t="s">
        <v>219</v>
      </c>
      <c r="D12" s="705"/>
    </row>
    <row r="13" spans="1:7" ht="76.2" customHeight="1" thickBot="1">
      <c r="B13" s="98" t="s">
        <v>114</v>
      </c>
      <c r="C13" s="99" t="s">
        <v>430</v>
      </c>
      <c r="D13" s="137" t="s">
        <v>431</v>
      </c>
      <c r="F13" t="s">
        <v>28</v>
      </c>
    </row>
    <row r="14" spans="1:7" ht="66.599999999999994" customHeight="1" thickBot="1">
      <c r="A14" t="s">
        <v>149</v>
      </c>
      <c r="B14" s="100" t="s">
        <v>115</v>
      </c>
      <c r="C14" s="691"/>
      <c r="D14" s="692"/>
    </row>
    <row r="15" spans="1:7" ht="17.25" customHeight="1"/>
    <row r="16" spans="1:7" ht="17.25" customHeight="1">
      <c r="B16" s="688" t="s">
        <v>192</v>
      </c>
      <c r="C16" s="303"/>
      <c r="D16" s="1" t="s">
        <v>149</v>
      </c>
    </row>
    <row r="17" spans="2:5">
      <c r="B17" s="688"/>
      <c r="C17"/>
    </row>
    <row r="18" spans="2:5">
      <c r="B18" s="688"/>
      <c r="E18" s="1" t="s">
        <v>21</v>
      </c>
    </row>
    <row r="19" spans="2:5">
      <c r="B19" s="688"/>
    </row>
    <row r="20" spans="2:5">
      <c r="B20" s="688"/>
    </row>
    <row r="21" spans="2:5">
      <c r="B21" s="688"/>
    </row>
    <row r="22" spans="2:5">
      <c r="B22" s="688"/>
    </row>
    <row r="23" spans="2:5">
      <c r="B23" s="688"/>
      <c r="D23" s="689" t="s">
        <v>221</v>
      </c>
    </row>
    <row r="24" spans="2:5">
      <c r="B24" s="688"/>
      <c r="D24" s="690"/>
    </row>
    <row r="25" spans="2:5">
      <c r="B25" s="688"/>
      <c r="D25" s="690"/>
    </row>
    <row r="26" spans="2:5">
      <c r="B26" s="688"/>
      <c r="D26" s="690"/>
    </row>
    <row r="27" spans="2:5">
      <c r="B27" s="688"/>
      <c r="D27" s="690"/>
    </row>
    <row r="28" spans="2:5">
      <c r="B28" s="688"/>
    </row>
    <row r="29" spans="2:5">
      <c r="B29" s="688"/>
      <c r="D29" s="1" t="s">
        <v>149</v>
      </c>
    </row>
    <row r="30" spans="2:5">
      <c r="B30" s="688"/>
      <c r="D30" s="1" t="s">
        <v>149</v>
      </c>
    </row>
    <row r="31" spans="2:5">
      <c r="B31" s="688"/>
    </row>
    <row r="32" spans="2:5">
      <c r="B32" s="688"/>
    </row>
    <row r="33" spans="2:2">
      <c r="B33" s="688"/>
    </row>
  </sheetData>
  <mergeCells count="10">
    <mergeCell ref="B16:B33"/>
    <mergeCell ref="D23:D27"/>
    <mergeCell ref="C14:D14"/>
    <mergeCell ref="D2:E2"/>
    <mergeCell ref="B5:B8"/>
    <mergeCell ref="C5:D5"/>
    <mergeCell ref="C6:D6"/>
    <mergeCell ref="C9:D9"/>
    <mergeCell ref="C10:D10"/>
    <mergeCell ref="C12:D12"/>
  </mergeCells>
  <phoneticPr fontId="86"/>
  <hyperlinks>
    <hyperlink ref="C6" r:id="rId1" location="h2_1" xr:uid="{B5E764AE-5943-4A97-AD1C-025941C051BF}"/>
  </hyperlinks>
  <pageMargins left="0.7" right="0.7" top="0.75" bottom="0.75" header="0.3" footer="0.3"/>
  <pageSetup paperSize="9" scale="42" orientation="portrait" horizontalDpi="1200" verticalDpi="1200" r:id="rId2"/>
  <headerFooter alignWithMargins="0"/>
  <colBreaks count="1" manualBreakCount="1">
    <brk id="4"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4F5D7-A40C-490B-84E1-FFCD098DB37B}">
  <dimension ref="A1"/>
  <sheetViews>
    <sheetView workbookViewId="0"/>
  </sheetViews>
  <sheetFormatPr defaultRowHeight="13.2"/>
  <sheetData/>
  <phoneticPr fontId="86"/>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5B539-B7C8-4B9A-AF45-81CD3C93087E}">
  <sheetPr codeName="Sheet8">
    <tabColor indexed="46"/>
  </sheetPr>
  <dimension ref="A1:AE39"/>
  <sheetViews>
    <sheetView zoomScale="90" zoomScaleNormal="90" zoomScaleSheetLayoutView="100" workbookViewId="0">
      <selection activeCell="Y58" sqref="Y58"/>
    </sheetView>
  </sheetViews>
  <sheetFormatPr defaultColWidth="9" defaultRowHeight="13.2"/>
  <cols>
    <col min="1" max="1" width="7.33203125" style="1" customWidth="1"/>
    <col min="2" max="13" width="6.77734375" style="1" customWidth="1"/>
    <col min="14" max="14" width="8.88671875" style="1" customWidth="1"/>
    <col min="15" max="15" width="5.88671875" style="1" customWidth="1"/>
    <col min="16" max="16" width="7.44140625" style="1" customWidth="1"/>
    <col min="17" max="29" width="6.77734375" style="1" customWidth="1"/>
    <col min="30" max="16384" width="9" style="1"/>
  </cols>
  <sheetData>
    <row r="1" spans="1:29" ht="15" customHeight="1">
      <c r="A1" s="709" t="s">
        <v>3</v>
      </c>
      <c r="B1" s="710"/>
      <c r="C1" s="710"/>
      <c r="D1" s="710"/>
      <c r="E1" s="710"/>
      <c r="F1" s="710"/>
      <c r="G1" s="710"/>
      <c r="H1" s="710"/>
      <c r="I1" s="710"/>
      <c r="J1" s="710"/>
      <c r="K1" s="710"/>
      <c r="L1" s="710"/>
      <c r="M1" s="710"/>
      <c r="N1" s="711"/>
      <c r="P1" s="712" t="s">
        <v>4</v>
      </c>
      <c r="Q1" s="713"/>
      <c r="R1" s="713"/>
      <c r="S1" s="713"/>
      <c r="T1" s="713"/>
      <c r="U1" s="713"/>
      <c r="V1" s="713"/>
      <c r="W1" s="713"/>
      <c r="X1" s="713"/>
      <c r="Y1" s="713"/>
      <c r="Z1" s="713"/>
      <c r="AA1" s="713"/>
      <c r="AB1" s="713"/>
      <c r="AC1" s="714"/>
    </row>
    <row r="2" spans="1:29" ht="18" customHeight="1" thickBot="1">
      <c r="A2" s="715" t="s">
        <v>5</v>
      </c>
      <c r="B2" s="716"/>
      <c r="C2" s="716"/>
      <c r="D2" s="716"/>
      <c r="E2" s="716"/>
      <c r="F2" s="716"/>
      <c r="G2" s="716"/>
      <c r="H2" s="716"/>
      <c r="I2" s="716"/>
      <c r="J2" s="716"/>
      <c r="K2" s="716"/>
      <c r="L2" s="716"/>
      <c r="M2" s="716"/>
      <c r="N2" s="717"/>
      <c r="P2" s="718" t="s">
        <v>6</v>
      </c>
      <c r="Q2" s="716"/>
      <c r="R2" s="716"/>
      <c r="S2" s="716"/>
      <c r="T2" s="716"/>
      <c r="U2" s="716"/>
      <c r="V2" s="716"/>
      <c r="W2" s="716"/>
      <c r="X2" s="716"/>
      <c r="Y2" s="716"/>
      <c r="Z2" s="716"/>
      <c r="AA2" s="716"/>
      <c r="AB2" s="716"/>
      <c r="AC2" s="719"/>
    </row>
    <row r="3" spans="1:29" ht="13.8" thickBot="1">
      <c r="A3" s="6"/>
      <c r="B3" s="141" t="s">
        <v>166</v>
      </c>
      <c r="C3" s="141" t="s">
        <v>7</v>
      </c>
      <c r="D3" s="141" t="s">
        <v>8</v>
      </c>
      <c r="E3" s="141" t="s">
        <v>9</v>
      </c>
      <c r="F3" s="141" t="s">
        <v>10</v>
      </c>
      <c r="G3" s="141" t="s">
        <v>11</v>
      </c>
      <c r="H3" s="141" t="s">
        <v>12</v>
      </c>
      <c r="I3" s="141" t="s">
        <v>13</v>
      </c>
      <c r="J3" s="141" t="s">
        <v>14</v>
      </c>
      <c r="K3" s="141" t="s">
        <v>15</v>
      </c>
      <c r="L3" s="138" t="s">
        <v>16</v>
      </c>
      <c r="M3" s="141" t="s">
        <v>17</v>
      </c>
      <c r="N3" s="7" t="s">
        <v>18</v>
      </c>
      <c r="P3" s="8"/>
      <c r="Q3" s="141" t="s">
        <v>166</v>
      </c>
      <c r="R3" s="141" t="s">
        <v>7</v>
      </c>
      <c r="S3" s="141" t="s">
        <v>8</v>
      </c>
      <c r="T3" s="141" t="s">
        <v>9</v>
      </c>
      <c r="U3" s="141" t="s">
        <v>10</v>
      </c>
      <c r="V3" s="141" t="s">
        <v>11</v>
      </c>
      <c r="W3" s="141" t="s">
        <v>12</v>
      </c>
      <c r="X3" s="141" t="s">
        <v>13</v>
      </c>
      <c r="Y3" s="141" t="s">
        <v>14</v>
      </c>
      <c r="Z3" s="141" t="s">
        <v>15</v>
      </c>
      <c r="AA3" s="138" t="s">
        <v>16</v>
      </c>
      <c r="AB3" s="141" t="s">
        <v>17</v>
      </c>
      <c r="AC3" s="9" t="s">
        <v>19</v>
      </c>
    </row>
    <row r="4" spans="1:29" ht="19.8" thickBot="1">
      <c r="A4" s="336" t="s">
        <v>164</v>
      </c>
      <c r="B4" s="337">
        <f>AVERAGE(B7:B18)</f>
        <v>68.083333333333329</v>
      </c>
      <c r="C4" s="337">
        <f t="shared" ref="C4:M4" si="0">AVERAGE(C7:C18)</f>
        <v>56.083333333333336</v>
      </c>
      <c r="D4" s="337">
        <f t="shared" si="0"/>
        <v>67.333333333333329</v>
      </c>
      <c r="E4" s="337">
        <f t="shared" si="0"/>
        <v>103.25</v>
      </c>
      <c r="F4" s="337">
        <f t="shared" si="0"/>
        <v>188.08333333333334</v>
      </c>
      <c r="G4" s="337">
        <f t="shared" si="0"/>
        <v>415.16666666666669</v>
      </c>
      <c r="H4" s="337">
        <f t="shared" si="0"/>
        <v>607.08333333333337</v>
      </c>
      <c r="I4" s="337">
        <f t="shared" si="0"/>
        <v>866.16666666666663</v>
      </c>
      <c r="J4" s="337">
        <f t="shared" si="0"/>
        <v>555.5</v>
      </c>
      <c r="K4" s="337">
        <f t="shared" ref="K4" si="1">AVERAGE(K7:K18)</f>
        <v>365.41666666666669</v>
      </c>
      <c r="L4" s="337">
        <f t="shared" si="0"/>
        <v>211.41666666666666</v>
      </c>
      <c r="M4" s="337">
        <f t="shared" si="0"/>
        <v>134.81818181818181</v>
      </c>
      <c r="N4" s="337">
        <f>AVERAGE(N7:N18)</f>
        <v>3639.7272727272725</v>
      </c>
      <c r="O4" s="10"/>
      <c r="P4" s="338" t="str">
        <f>+A4</f>
        <v>12-21年月平均</v>
      </c>
      <c r="Q4" s="337">
        <f>AVERAGE(Q7:Q18)</f>
        <v>8.1666666666666661</v>
      </c>
      <c r="R4" s="337">
        <f t="shared" ref="R4:AC4" si="2">AVERAGE(R7:R18)</f>
        <v>8.75</v>
      </c>
      <c r="S4" s="337">
        <f t="shared" si="2"/>
        <v>13.25</v>
      </c>
      <c r="T4" s="337">
        <f t="shared" si="2"/>
        <v>6.5</v>
      </c>
      <c r="U4" s="337">
        <f t="shared" si="2"/>
        <v>9.1666666666666661</v>
      </c>
      <c r="V4" s="337">
        <f t="shared" si="2"/>
        <v>8.9166666666666661</v>
      </c>
      <c r="W4" s="337">
        <f t="shared" si="2"/>
        <v>8.0833333333333339</v>
      </c>
      <c r="X4" s="337">
        <f t="shared" si="2"/>
        <v>10.833333333333334</v>
      </c>
      <c r="Y4" s="337">
        <f t="shared" ref="Y4" si="3">AVERAGE(Y7:Y18)</f>
        <v>9.1666666666666661</v>
      </c>
      <c r="Z4" s="337">
        <f t="shared" ref="Z4" si="4">AVERAGE(Z7:Z18)</f>
        <v>18.75</v>
      </c>
      <c r="AA4" s="337">
        <f t="shared" si="2"/>
        <v>10.833333333333334</v>
      </c>
      <c r="AB4" s="337">
        <f t="shared" si="2"/>
        <v>12.181818181818182</v>
      </c>
      <c r="AC4" s="337">
        <f t="shared" si="2"/>
        <v>131.45454545454547</v>
      </c>
    </row>
    <row r="5" spans="1:29" ht="19.8" customHeight="1" thickBot="1">
      <c r="A5" s="251"/>
      <c r="B5" s="251"/>
      <c r="C5" s="251"/>
      <c r="D5" s="251"/>
      <c r="E5" s="251"/>
      <c r="F5" s="251"/>
      <c r="G5" s="251"/>
      <c r="H5" s="251"/>
      <c r="I5" s="251"/>
      <c r="J5" s="251"/>
      <c r="K5" s="251"/>
      <c r="L5" s="11" t="s">
        <v>20</v>
      </c>
      <c r="M5" s="105"/>
      <c r="N5" s="218"/>
      <c r="O5" s="106"/>
      <c r="P5" s="139"/>
      <c r="Q5" s="139"/>
      <c r="R5" s="139"/>
      <c r="S5" s="251"/>
      <c r="T5" s="251"/>
      <c r="U5" s="251"/>
      <c r="V5" s="251"/>
      <c r="W5" s="251"/>
      <c r="X5" s="251"/>
      <c r="Y5" s="251"/>
      <c r="Z5" s="251"/>
      <c r="AA5" s="11" t="s">
        <v>20</v>
      </c>
      <c r="AB5" s="105"/>
      <c r="AC5" s="218"/>
    </row>
    <row r="6" spans="1:29" ht="19.8" customHeight="1" thickBot="1">
      <c r="A6" s="251"/>
      <c r="B6" s="251"/>
      <c r="C6" s="251"/>
      <c r="D6" s="251"/>
      <c r="E6" s="251"/>
      <c r="F6" s="251"/>
      <c r="G6" s="251"/>
      <c r="H6" s="251"/>
      <c r="I6" s="251"/>
      <c r="J6" s="251"/>
      <c r="K6" s="251"/>
      <c r="L6" s="326">
        <v>92</v>
      </c>
      <c r="M6" s="325"/>
      <c r="N6" s="319"/>
      <c r="O6" s="106"/>
      <c r="P6" s="139"/>
      <c r="Q6" s="139"/>
      <c r="R6" s="139"/>
      <c r="S6" s="251"/>
      <c r="T6" s="251"/>
      <c r="U6" s="251"/>
      <c r="V6" s="251"/>
      <c r="W6" s="251"/>
      <c r="X6" s="251"/>
      <c r="Y6" s="251"/>
      <c r="Z6" s="251"/>
      <c r="AA6" s="326">
        <v>2</v>
      </c>
      <c r="AB6" s="325"/>
      <c r="AC6" s="319"/>
    </row>
    <row r="7" spans="1:29" ht="18" customHeight="1" thickBot="1">
      <c r="A7" s="320" t="s">
        <v>170</v>
      </c>
      <c r="B7" s="333">
        <v>82</v>
      </c>
      <c r="C7" s="331">
        <v>62</v>
      </c>
      <c r="D7" s="382">
        <v>99</v>
      </c>
      <c r="E7" s="331">
        <v>112</v>
      </c>
      <c r="F7" s="477">
        <v>224</v>
      </c>
      <c r="G7" s="478">
        <v>524</v>
      </c>
      <c r="H7" s="479">
        <v>521</v>
      </c>
      <c r="I7" s="331">
        <v>767</v>
      </c>
      <c r="J7" s="331">
        <v>454</v>
      </c>
      <c r="K7" s="331">
        <v>384</v>
      </c>
      <c r="L7" s="331">
        <v>260</v>
      </c>
      <c r="M7" s="334"/>
      <c r="N7" s="332"/>
      <c r="O7" s="10"/>
      <c r="P7" s="324" t="s">
        <v>170</v>
      </c>
      <c r="Q7" s="423">
        <v>1</v>
      </c>
      <c r="R7" s="424">
        <v>1</v>
      </c>
      <c r="S7" s="424">
        <v>4</v>
      </c>
      <c r="T7" s="424">
        <v>2</v>
      </c>
      <c r="U7" s="424">
        <v>2</v>
      </c>
      <c r="V7" s="331">
        <v>7</v>
      </c>
      <c r="W7" s="331">
        <v>7</v>
      </c>
      <c r="X7" s="331">
        <v>3</v>
      </c>
      <c r="Y7" s="331">
        <v>1</v>
      </c>
      <c r="Z7" s="331">
        <v>7</v>
      </c>
      <c r="AA7" s="331">
        <v>2</v>
      </c>
      <c r="AB7" s="335"/>
      <c r="AC7" s="332"/>
    </row>
    <row r="8" spans="1:29" ht="18" customHeight="1" thickBot="1">
      <c r="A8" s="320" t="s">
        <v>165</v>
      </c>
      <c r="B8" s="327">
        <v>81</v>
      </c>
      <c r="C8" s="328">
        <v>39</v>
      </c>
      <c r="D8" s="328">
        <v>72</v>
      </c>
      <c r="E8" s="329">
        <v>89</v>
      </c>
      <c r="F8" s="329">
        <v>258</v>
      </c>
      <c r="G8" s="329">
        <v>416</v>
      </c>
      <c r="H8" s="329">
        <v>554</v>
      </c>
      <c r="I8" s="329">
        <v>568</v>
      </c>
      <c r="J8" s="329">
        <v>578</v>
      </c>
      <c r="K8" s="329">
        <v>337</v>
      </c>
      <c r="L8" s="329">
        <v>169</v>
      </c>
      <c r="M8" s="329">
        <v>168</v>
      </c>
      <c r="N8" s="330">
        <f t="shared" ref="N8:N19" si="5">SUM(B8:M8)</f>
        <v>3329</v>
      </c>
      <c r="O8" s="111" t="s">
        <v>21</v>
      </c>
      <c r="P8" s="421" t="s">
        <v>165</v>
      </c>
      <c r="Q8" s="460">
        <v>0</v>
      </c>
      <c r="R8" s="461">
        <v>5</v>
      </c>
      <c r="S8" s="461">
        <v>4</v>
      </c>
      <c r="T8" s="461">
        <v>1</v>
      </c>
      <c r="U8" s="461">
        <v>1</v>
      </c>
      <c r="V8" s="461">
        <v>1</v>
      </c>
      <c r="W8" s="461">
        <v>1</v>
      </c>
      <c r="X8" s="461">
        <v>1</v>
      </c>
      <c r="Y8" s="460">
        <v>0</v>
      </c>
      <c r="Z8" s="460">
        <v>0</v>
      </c>
      <c r="AA8" s="460">
        <v>0</v>
      </c>
      <c r="AB8" s="460">
        <v>2</v>
      </c>
      <c r="AC8" s="422">
        <f t="shared" ref="AC8:AC19" si="6">SUM(Q8:AB8)</f>
        <v>16</v>
      </c>
    </row>
    <row r="9" spans="1:29" ht="18" customHeight="1" thickBot="1">
      <c r="A9" s="252" t="s">
        <v>148</v>
      </c>
      <c r="B9" s="272">
        <v>81</v>
      </c>
      <c r="C9" s="272">
        <v>48</v>
      </c>
      <c r="D9" s="273">
        <v>71</v>
      </c>
      <c r="E9" s="272">
        <v>128</v>
      </c>
      <c r="F9" s="272">
        <v>171</v>
      </c>
      <c r="G9" s="272">
        <v>350</v>
      </c>
      <c r="H9" s="272">
        <v>569</v>
      </c>
      <c r="I9" s="272">
        <v>553</v>
      </c>
      <c r="J9" s="272">
        <v>458</v>
      </c>
      <c r="K9" s="272">
        <v>306</v>
      </c>
      <c r="L9" s="272">
        <v>220</v>
      </c>
      <c r="M9" s="273">
        <v>229</v>
      </c>
      <c r="N9" s="307">
        <f t="shared" si="5"/>
        <v>3184</v>
      </c>
      <c r="O9" s="250"/>
      <c r="P9" s="421" t="s">
        <v>147</v>
      </c>
      <c r="Q9" s="458">
        <v>1</v>
      </c>
      <c r="R9" s="458">
        <v>2</v>
      </c>
      <c r="S9" s="458">
        <v>1</v>
      </c>
      <c r="T9" s="458">
        <v>0</v>
      </c>
      <c r="U9" s="458">
        <v>0</v>
      </c>
      <c r="V9" s="458">
        <v>0</v>
      </c>
      <c r="W9" s="458">
        <v>1</v>
      </c>
      <c r="X9" s="458">
        <v>1</v>
      </c>
      <c r="Y9" s="458">
        <v>0</v>
      </c>
      <c r="Z9" s="458">
        <v>1</v>
      </c>
      <c r="AA9" s="458">
        <v>0</v>
      </c>
      <c r="AB9" s="458">
        <v>0</v>
      </c>
      <c r="AC9" s="459">
        <f t="shared" si="6"/>
        <v>7</v>
      </c>
    </row>
    <row r="10" spans="1:29" ht="18" customHeight="1" thickBot="1">
      <c r="A10" s="253" t="s">
        <v>128</v>
      </c>
      <c r="B10" s="168">
        <v>112</v>
      </c>
      <c r="C10" s="168">
        <v>85</v>
      </c>
      <c r="D10" s="168">
        <v>60</v>
      </c>
      <c r="E10" s="168">
        <v>97</v>
      </c>
      <c r="F10" s="168">
        <v>95</v>
      </c>
      <c r="G10" s="168">
        <v>305</v>
      </c>
      <c r="H10" s="168">
        <v>544</v>
      </c>
      <c r="I10" s="168">
        <v>449</v>
      </c>
      <c r="J10" s="168">
        <v>475</v>
      </c>
      <c r="K10" s="168">
        <v>505</v>
      </c>
      <c r="L10" s="168">
        <v>219</v>
      </c>
      <c r="M10" s="169">
        <v>98</v>
      </c>
      <c r="N10" s="266">
        <f t="shared" si="5"/>
        <v>3044</v>
      </c>
      <c r="O10" s="111"/>
      <c r="P10" s="321" t="s">
        <v>128</v>
      </c>
      <c r="Q10" s="217">
        <v>16</v>
      </c>
      <c r="R10" s="217">
        <v>1</v>
      </c>
      <c r="S10" s="217">
        <v>19</v>
      </c>
      <c r="T10" s="217">
        <v>3</v>
      </c>
      <c r="U10" s="217">
        <v>13</v>
      </c>
      <c r="V10" s="217">
        <v>1</v>
      </c>
      <c r="W10" s="217">
        <v>2</v>
      </c>
      <c r="X10" s="217">
        <v>2</v>
      </c>
      <c r="Y10" s="217">
        <v>0</v>
      </c>
      <c r="Z10" s="217">
        <v>24</v>
      </c>
      <c r="AA10" s="217">
        <v>4</v>
      </c>
      <c r="AB10" s="217">
        <v>2</v>
      </c>
      <c r="AC10" s="265">
        <f t="shared" si="6"/>
        <v>87</v>
      </c>
    </row>
    <row r="11" spans="1:29" ht="18" customHeight="1" thickBot="1">
      <c r="A11" s="254" t="s">
        <v>29</v>
      </c>
      <c r="B11" s="219">
        <v>84</v>
      </c>
      <c r="C11" s="219">
        <v>100</v>
      </c>
      <c r="D11" s="220">
        <v>77</v>
      </c>
      <c r="E11" s="220">
        <v>80</v>
      </c>
      <c r="F11" s="127">
        <v>236</v>
      </c>
      <c r="G11" s="127">
        <v>438</v>
      </c>
      <c r="H11" s="128">
        <v>631</v>
      </c>
      <c r="I11" s="127">
        <v>752</v>
      </c>
      <c r="J11" s="126">
        <v>523</v>
      </c>
      <c r="K11" s="127">
        <v>427</v>
      </c>
      <c r="L11" s="126">
        <v>253</v>
      </c>
      <c r="M11" s="221">
        <v>136</v>
      </c>
      <c r="N11" s="256">
        <f t="shared" si="5"/>
        <v>3737</v>
      </c>
      <c r="O11" s="111"/>
      <c r="P11" s="322" t="s">
        <v>22</v>
      </c>
      <c r="Q11" s="222">
        <v>7</v>
      </c>
      <c r="R11" s="222">
        <v>7</v>
      </c>
      <c r="S11" s="223">
        <v>13</v>
      </c>
      <c r="T11" s="223">
        <v>3</v>
      </c>
      <c r="U11" s="223">
        <v>8</v>
      </c>
      <c r="V11" s="223">
        <v>11</v>
      </c>
      <c r="W11" s="222">
        <v>5</v>
      </c>
      <c r="X11" s="223">
        <v>11</v>
      </c>
      <c r="Y11" s="223">
        <v>9</v>
      </c>
      <c r="Z11" s="223">
        <v>9</v>
      </c>
      <c r="AA11" s="224">
        <v>20</v>
      </c>
      <c r="AB11" s="224">
        <v>37</v>
      </c>
      <c r="AC11" s="263">
        <f t="shared" si="6"/>
        <v>140</v>
      </c>
    </row>
    <row r="12" spans="1:29" ht="18" customHeight="1" thickBot="1">
      <c r="A12" s="254" t="s">
        <v>30</v>
      </c>
      <c r="B12" s="223">
        <v>41</v>
      </c>
      <c r="C12" s="223">
        <v>44</v>
      </c>
      <c r="D12" s="223">
        <v>67</v>
      </c>
      <c r="E12" s="223">
        <v>103</v>
      </c>
      <c r="F12" s="225">
        <v>311</v>
      </c>
      <c r="G12" s="223">
        <v>415</v>
      </c>
      <c r="H12" s="223">
        <v>539</v>
      </c>
      <c r="I12" s="225">
        <v>1165</v>
      </c>
      <c r="J12" s="223">
        <v>534</v>
      </c>
      <c r="K12" s="223">
        <v>297</v>
      </c>
      <c r="L12" s="222">
        <v>205</v>
      </c>
      <c r="M12" s="226">
        <v>92</v>
      </c>
      <c r="N12" s="257">
        <f t="shared" si="5"/>
        <v>3813</v>
      </c>
      <c r="O12" s="111"/>
      <c r="P12" s="323" t="s">
        <v>30</v>
      </c>
      <c r="Q12" s="223">
        <v>9</v>
      </c>
      <c r="R12" s="223">
        <v>22</v>
      </c>
      <c r="S12" s="222">
        <v>18</v>
      </c>
      <c r="T12" s="223">
        <v>9</v>
      </c>
      <c r="U12" s="227">
        <v>21</v>
      </c>
      <c r="V12" s="223">
        <v>14</v>
      </c>
      <c r="W12" s="223">
        <v>6</v>
      </c>
      <c r="X12" s="223">
        <v>13</v>
      </c>
      <c r="Y12" s="223">
        <v>7</v>
      </c>
      <c r="Z12" s="228">
        <v>81</v>
      </c>
      <c r="AA12" s="227">
        <v>31</v>
      </c>
      <c r="AB12" s="228">
        <v>37</v>
      </c>
      <c r="AC12" s="264">
        <f t="shared" si="6"/>
        <v>268</v>
      </c>
    </row>
    <row r="13" spans="1:29" ht="18" customHeight="1" thickBot="1">
      <c r="A13" s="254" t="s">
        <v>31</v>
      </c>
      <c r="B13" s="223">
        <v>57</v>
      </c>
      <c r="C13" s="222">
        <v>35</v>
      </c>
      <c r="D13" s="223">
        <v>95</v>
      </c>
      <c r="E13" s="222">
        <v>112</v>
      </c>
      <c r="F13" s="223">
        <v>131</v>
      </c>
      <c r="G13" s="14">
        <v>340</v>
      </c>
      <c r="H13" s="14">
        <v>483</v>
      </c>
      <c r="I13" s="15">
        <v>1339</v>
      </c>
      <c r="J13" s="14">
        <v>614</v>
      </c>
      <c r="K13" s="14">
        <v>349</v>
      </c>
      <c r="L13" s="14">
        <v>236</v>
      </c>
      <c r="M13" s="229">
        <v>68</v>
      </c>
      <c r="N13" s="256">
        <f t="shared" si="5"/>
        <v>3859</v>
      </c>
      <c r="O13" s="111"/>
      <c r="P13" s="323" t="s">
        <v>31</v>
      </c>
      <c r="Q13" s="223">
        <v>19</v>
      </c>
      <c r="R13" s="223">
        <v>12</v>
      </c>
      <c r="S13" s="223">
        <v>8</v>
      </c>
      <c r="T13" s="222">
        <v>12</v>
      </c>
      <c r="U13" s="223">
        <v>7</v>
      </c>
      <c r="V13" s="223">
        <v>15</v>
      </c>
      <c r="W13" s="14">
        <v>16</v>
      </c>
      <c r="X13" s="229">
        <v>12</v>
      </c>
      <c r="Y13" s="222">
        <v>16</v>
      </c>
      <c r="Z13" s="223">
        <v>6</v>
      </c>
      <c r="AA13" s="222">
        <v>12</v>
      </c>
      <c r="AB13" s="222">
        <v>6</v>
      </c>
      <c r="AC13" s="263">
        <f t="shared" si="6"/>
        <v>141</v>
      </c>
    </row>
    <row r="14" spans="1:29" ht="18" customHeight="1" thickBot="1">
      <c r="A14" s="254" t="s">
        <v>32</v>
      </c>
      <c r="B14" s="230">
        <v>68</v>
      </c>
      <c r="C14" s="223">
        <v>42</v>
      </c>
      <c r="D14" s="223">
        <v>44</v>
      </c>
      <c r="E14" s="222">
        <v>75</v>
      </c>
      <c r="F14" s="222">
        <v>135</v>
      </c>
      <c r="G14" s="222">
        <v>448</v>
      </c>
      <c r="H14" s="223">
        <v>507</v>
      </c>
      <c r="I14" s="223">
        <v>808</v>
      </c>
      <c r="J14" s="227">
        <v>795</v>
      </c>
      <c r="K14" s="222">
        <v>313</v>
      </c>
      <c r="L14" s="222">
        <v>246</v>
      </c>
      <c r="M14" s="222">
        <v>143</v>
      </c>
      <c r="N14" s="256">
        <f t="shared" si="5"/>
        <v>3624</v>
      </c>
      <c r="O14" s="111"/>
      <c r="P14" s="323" t="s">
        <v>32</v>
      </c>
      <c r="Q14" s="232">
        <v>9</v>
      </c>
      <c r="R14" s="223">
        <v>16</v>
      </c>
      <c r="S14" s="223">
        <v>12</v>
      </c>
      <c r="T14" s="222">
        <v>6</v>
      </c>
      <c r="U14" s="233">
        <v>7</v>
      </c>
      <c r="V14" s="233">
        <v>14</v>
      </c>
      <c r="W14" s="223">
        <v>9</v>
      </c>
      <c r="X14" s="223">
        <v>14</v>
      </c>
      <c r="Y14" s="223">
        <v>9</v>
      </c>
      <c r="Z14" s="223">
        <v>9</v>
      </c>
      <c r="AA14" s="233">
        <v>8</v>
      </c>
      <c r="AB14" s="233">
        <v>7</v>
      </c>
      <c r="AC14" s="263">
        <f t="shared" si="6"/>
        <v>120</v>
      </c>
    </row>
    <row r="15" spans="1:29" ht="18" hidden="1" customHeight="1" thickBot="1">
      <c r="A15" s="13" t="s">
        <v>33</v>
      </c>
      <c r="B15" s="234">
        <v>71</v>
      </c>
      <c r="C15" s="234">
        <v>97</v>
      </c>
      <c r="D15" s="234">
        <v>61</v>
      </c>
      <c r="E15" s="235">
        <v>105</v>
      </c>
      <c r="F15" s="235">
        <v>198</v>
      </c>
      <c r="G15" s="235">
        <v>442</v>
      </c>
      <c r="H15" s="236">
        <v>790</v>
      </c>
      <c r="I15" s="16">
        <v>674</v>
      </c>
      <c r="J15" s="16">
        <v>594</v>
      </c>
      <c r="K15" s="235">
        <v>275</v>
      </c>
      <c r="L15" s="235">
        <v>133</v>
      </c>
      <c r="M15" s="235">
        <v>108</v>
      </c>
      <c r="N15" s="256">
        <f t="shared" si="5"/>
        <v>3548</v>
      </c>
      <c r="O15" s="10"/>
      <c r="P15" s="255" t="s">
        <v>33</v>
      </c>
      <c r="Q15" s="234">
        <v>7</v>
      </c>
      <c r="R15" s="234">
        <v>13</v>
      </c>
      <c r="S15" s="234">
        <v>12</v>
      </c>
      <c r="T15" s="235">
        <v>11</v>
      </c>
      <c r="U15" s="235">
        <v>12</v>
      </c>
      <c r="V15" s="235">
        <v>15</v>
      </c>
      <c r="W15" s="235">
        <v>20</v>
      </c>
      <c r="X15" s="235">
        <v>15</v>
      </c>
      <c r="Y15" s="235">
        <v>15</v>
      </c>
      <c r="Z15" s="235">
        <v>20</v>
      </c>
      <c r="AA15" s="235">
        <v>9</v>
      </c>
      <c r="AB15" s="235">
        <v>7</v>
      </c>
      <c r="AC15" s="262">
        <f t="shared" si="6"/>
        <v>156</v>
      </c>
    </row>
    <row r="16" spans="1:29" ht="13.8" hidden="1" thickBot="1">
      <c r="A16" s="18" t="s">
        <v>34</v>
      </c>
      <c r="B16" s="232">
        <v>38</v>
      </c>
      <c r="C16" s="235">
        <v>19</v>
      </c>
      <c r="D16" s="235">
        <v>38</v>
      </c>
      <c r="E16" s="235">
        <v>203</v>
      </c>
      <c r="F16" s="235">
        <v>146</v>
      </c>
      <c r="G16" s="235">
        <v>439</v>
      </c>
      <c r="H16" s="236">
        <v>964</v>
      </c>
      <c r="I16" s="236">
        <v>1154</v>
      </c>
      <c r="J16" s="235">
        <v>423</v>
      </c>
      <c r="K16" s="235">
        <v>388</v>
      </c>
      <c r="L16" s="235">
        <v>176</v>
      </c>
      <c r="M16" s="235">
        <v>143</v>
      </c>
      <c r="N16" s="237">
        <f t="shared" si="5"/>
        <v>4131</v>
      </c>
      <c r="O16" s="10"/>
      <c r="P16" s="17" t="s">
        <v>34</v>
      </c>
      <c r="Q16" s="235">
        <v>7</v>
      </c>
      <c r="R16" s="235">
        <v>7</v>
      </c>
      <c r="S16" s="235">
        <v>8</v>
      </c>
      <c r="T16" s="235">
        <v>12</v>
      </c>
      <c r="U16" s="235">
        <v>9</v>
      </c>
      <c r="V16" s="235">
        <v>6</v>
      </c>
      <c r="W16" s="235">
        <v>11</v>
      </c>
      <c r="X16" s="235">
        <v>8</v>
      </c>
      <c r="Y16" s="235">
        <v>16</v>
      </c>
      <c r="Z16" s="235">
        <v>40</v>
      </c>
      <c r="AA16" s="235">
        <v>17</v>
      </c>
      <c r="AB16" s="235">
        <v>16</v>
      </c>
      <c r="AC16" s="235">
        <f t="shared" si="6"/>
        <v>157</v>
      </c>
    </row>
    <row r="17" spans="1:31" ht="13.8" hidden="1" thickBot="1">
      <c r="A17" s="238" t="s">
        <v>35</v>
      </c>
      <c r="B17" s="16">
        <v>49</v>
      </c>
      <c r="C17" s="16">
        <v>63</v>
      </c>
      <c r="D17" s="16">
        <v>50</v>
      </c>
      <c r="E17" s="16">
        <v>71</v>
      </c>
      <c r="F17" s="16">
        <v>144</v>
      </c>
      <c r="G17" s="16">
        <v>374</v>
      </c>
      <c r="H17" s="108">
        <v>729</v>
      </c>
      <c r="I17" s="108">
        <v>1097</v>
      </c>
      <c r="J17" s="108">
        <v>650</v>
      </c>
      <c r="K17" s="16">
        <v>397</v>
      </c>
      <c r="L17" s="16">
        <v>192</v>
      </c>
      <c r="M17" s="16">
        <v>217</v>
      </c>
      <c r="N17" s="237">
        <f t="shared" si="5"/>
        <v>4033</v>
      </c>
      <c r="O17" s="10"/>
      <c r="P17" s="19" t="s">
        <v>35</v>
      </c>
      <c r="Q17" s="16">
        <v>10</v>
      </c>
      <c r="R17" s="16">
        <v>6</v>
      </c>
      <c r="S17" s="16">
        <v>14</v>
      </c>
      <c r="T17" s="16">
        <v>10</v>
      </c>
      <c r="U17" s="16">
        <v>10</v>
      </c>
      <c r="V17" s="16">
        <v>19</v>
      </c>
      <c r="W17" s="16">
        <v>11</v>
      </c>
      <c r="X17" s="16">
        <v>20</v>
      </c>
      <c r="Y17" s="16">
        <v>15</v>
      </c>
      <c r="Z17" s="16">
        <v>8</v>
      </c>
      <c r="AA17" s="16">
        <v>11</v>
      </c>
      <c r="AB17" s="16">
        <v>8</v>
      </c>
      <c r="AC17" s="235">
        <f t="shared" si="6"/>
        <v>142</v>
      </c>
    </row>
    <row r="18" spans="1:31" ht="13.8" hidden="1" thickBot="1">
      <c r="A18" s="18" t="s">
        <v>36</v>
      </c>
      <c r="B18" s="16">
        <v>53</v>
      </c>
      <c r="C18" s="16">
        <v>39</v>
      </c>
      <c r="D18" s="16">
        <v>74</v>
      </c>
      <c r="E18" s="16">
        <v>64</v>
      </c>
      <c r="F18" s="16">
        <v>208</v>
      </c>
      <c r="G18" s="16">
        <v>491</v>
      </c>
      <c r="H18" s="16">
        <v>454</v>
      </c>
      <c r="I18" s="108">
        <v>1068</v>
      </c>
      <c r="J18" s="16">
        <v>568</v>
      </c>
      <c r="K18" s="16">
        <v>407</v>
      </c>
      <c r="L18" s="16">
        <v>228</v>
      </c>
      <c r="M18" s="16">
        <v>81</v>
      </c>
      <c r="N18" s="231">
        <f t="shared" si="5"/>
        <v>3735</v>
      </c>
      <c r="O18" s="10"/>
      <c r="P18" s="17" t="s">
        <v>36</v>
      </c>
      <c r="Q18" s="16">
        <v>12</v>
      </c>
      <c r="R18" s="16">
        <v>13</v>
      </c>
      <c r="S18" s="16">
        <v>46</v>
      </c>
      <c r="T18" s="16">
        <v>9</v>
      </c>
      <c r="U18" s="16">
        <v>20</v>
      </c>
      <c r="V18" s="16">
        <v>4</v>
      </c>
      <c r="W18" s="16">
        <v>8</v>
      </c>
      <c r="X18" s="16">
        <v>30</v>
      </c>
      <c r="Y18" s="16">
        <v>22</v>
      </c>
      <c r="Z18" s="16">
        <v>20</v>
      </c>
      <c r="AA18" s="16">
        <v>16</v>
      </c>
      <c r="AB18" s="16">
        <v>12</v>
      </c>
      <c r="AC18" s="239">
        <f t="shared" si="6"/>
        <v>212</v>
      </c>
    </row>
    <row r="19" spans="1:31" ht="13.8" hidden="1" thickBot="1">
      <c r="A19" s="18" t="s">
        <v>23</v>
      </c>
      <c r="B19" s="109">
        <v>67</v>
      </c>
      <c r="C19" s="109">
        <v>62</v>
      </c>
      <c r="D19" s="109">
        <v>57</v>
      </c>
      <c r="E19" s="109">
        <v>77</v>
      </c>
      <c r="F19" s="109">
        <v>473</v>
      </c>
      <c r="G19" s="109">
        <v>468</v>
      </c>
      <c r="H19" s="110">
        <v>659</v>
      </c>
      <c r="I19" s="109">
        <v>851</v>
      </c>
      <c r="J19" s="109">
        <v>542</v>
      </c>
      <c r="K19" s="109">
        <v>270</v>
      </c>
      <c r="L19" s="109">
        <v>208</v>
      </c>
      <c r="M19" s="109">
        <v>174</v>
      </c>
      <c r="N19" s="240">
        <f t="shared" si="5"/>
        <v>3908</v>
      </c>
      <c r="O19" s="10" t="s">
        <v>28</v>
      </c>
      <c r="P19" s="19" t="s">
        <v>23</v>
      </c>
      <c r="Q19" s="16">
        <v>6</v>
      </c>
      <c r="R19" s="16">
        <v>25</v>
      </c>
      <c r="S19" s="16">
        <v>29</v>
      </c>
      <c r="T19" s="16">
        <v>4</v>
      </c>
      <c r="U19" s="16">
        <v>17</v>
      </c>
      <c r="V19" s="16">
        <v>19</v>
      </c>
      <c r="W19" s="16">
        <v>14</v>
      </c>
      <c r="X19" s="16">
        <v>37</v>
      </c>
      <c r="Y19" s="20">
        <v>76</v>
      </c>
      <c r="Z19" s="16">
        <v>34</v>
      </c>
      <c r="AA19" s="16">
        <v>17</v>
      </c>
      <c r="AB19" s="16">
        <v>18</v>
      </c>
      <c r="AC19" s="239">
        <f t="shared" si="6"/>
        <v>296</v>
      </c>
    </row>
    <row r="20" spans="1:31">
      <c r="A20" s="21"/>
      <c r="B20" s="241"/>
      <c r="C20" s="241"/>
      <c r="D20" s="241"/>
      <c r="E20" s="241"/>
      <c r="F20" s="241"/>
      <c r="G20" s="241"/>
      <c r="H20" s="241"/>
      <c r="I20" s="241"/>
      <c r="J20" s="241"/>
      <c r="K20" s="241"/>
      <c r="L20" s="241"/>
      <c r="M20" s="241"/>
      <c r="N20" s="22"/>
      <c r="O20" s="10"/>
      <c r="P20" s="23"/>
      <c r="Q20" s="242"/>
      <c r="R20" s="242"/>
      <c r="S20" s="242"/>
      <c r="T20" s="242"/>
      <c r="U20" s="242"/>
      <c r="V20" s="242"/>
      <c r="W20" s="242"/>
      <c r="X20" s="242"/>
      <c r="Y20" s="242"/>
      <c r="Z20" s="242"/>
      <c r="AA20" s="242"/>
      <c r="AB20" s="242"/>
      <c r="AC20" s="241"/>
    </row>
    <row r="21" spans="1:31" ht="13.5" customHeight="1">
      <c r="A21" s="720" t="s">
        <v>433</v>
      </c>
      <c r="B21" s="721"/>
      <c r="C21" s="721"/>
      <c r="D21" s="721"/>
      <c r="E21" s="721"/>
      <c r="F21" s="721"/>
      <c r="G21" s="721"/>
      <c r="H21" s="721"/>
      <c r="I21" s="721"/>
      <c r="J21" s="721"/>
      <c r="K21" s="721"/>
      <c r="L21" s="721"/>
      <c r="M21" s="721"/>
      <c r="N21" s="722"/>
      <c r="O21" s="10"/>
      <c r="P21" s="720" t="str">
        <f>+A21</f>
        <v>※2023年 第45週（11/13～11/20） 現在</v>
      </c>
      <c r="Q21" s="721"/>
      <c r="R21" s="721"/>
      <c r="S21" s="721"/>
      <c r="T21" s="721"/>
      <c r="U21" s="721"/>
      <c r="V21" s="721"/>
      <c r="W21" s="721"/>
      <c r="X21" s="721"/>
      <c r="Y21" s="721"/>
      <c r="Z21" s="721"/>
      <c r="AA21" s="721"/>
      <c r="AB21" s="721"/>
      <c r="AC21" s="722"/>
    </row>
    <row r="22" spans="1:31" ht="13.8" thickBot="1">
      <c r="A22" s="304" t="s">
        <v>149</v>
      </c>
      <c r="B22" s="10"/>
      <c r="C22" s="10"/>
      <c r="D22" s="10"/>
      <c r="E22" s="10"/>
      <c r="F22" s="10"/>
      <c r="G22" s="10" t="s">
        <v>21</v>
      </c>
      <c r="H22" s="10"/>
      <c r="I22" s="10"/>
      <c r="J22" s="10"/>
      <c r="K22" s="10"/>
      <c r="L22" s="10"/>
      <c r="M22" s="10"/>
      <c r="N22" s="25"/>
      <c r="O22" s="10"/>
      <c r="P22" s="305"/>
      <c r="Q22" s="10"/>
      <c r="R22" s="10"/>
      <c r="S22" s="10"/>
      <c r="T22" s="10"/>
      <c r="U22" s="10"/>
      <c r="V22" s="10"/>
      <c r="W22" s="10"/>
      <c r="X22" s="10"/>
      <c r="Y22" s="10"/>
      <c r="Z22" s="10"/>
      <c r="AA22" s="10"/>
      <c r="AB22" s="10"/>
      <c r="AC22" s="27"/>
    </row>
    <row r="23" spans="1:31" ht="33" customHeight="1" thickBot="1">
      <c r="A23" s="24"/>
      <c r="B23" s="243" t="s">
        <v>158</v>
      </c>
      <c r="C23" s="10"/>
      <c r="D23" s="302" t="s">
        <v>217</v>
      </c>
      <c r="E23" s="28"/>
      <c r="F23" s="10"/>
      <c r="G23" s="10" t="s">
        <v>21</v>
      </c>
      <c r="H23" s="10"/>
      <c r="I23" s="10"/>
      <c r="J23" s="10"/>
      <c r="K23" s="10"/>
      <c r="L23" s="10"/>
      <c r="M23" s="10"/>
      <c r="N23" s="25"/>
      <c r="O23" s="111" t="s">
        <v>21</v>
      </c>
      <c r="P23" s="151"/>
      <c r="Q23" s="391" t="s">
        <v>159</v>
      </c>
      <c r="R23" s="706" t="s">
        <v>212</v>
      </c>
      <c r="S23" s="707"/>
      <c r="T23" s="708"/>
      <c r="U23" s="10"/>
      <c r="V23" s="10"/>
      <c r="W23" s="10"/>
      <c r="X23" s="10"/>
      <c r="Y23" s="10"/>
      <c r="Z23" s="10"/>
      <c r="AA23" s="10"/>
      <c r="AB23" s="10"/>
      <c r="AC23" s="27"/>
    </row>
    <row r="24" spans="1:31" ht="15" customHeight="1">
      <c r="A24" s="24"/>
      <c r="B24" s="10"/>
      <c r="C24" s="10"/>
      <c r="D24" s="10" t="s">
        <v>28</v>
      </c>
      <c r="E24" s="10"/>
      <c r="F24" s="10"/>
      <c r="G24" s="10"/>
      <c r="H24" s="10"/>
      <c r="I24" s="10"/>
      <c r="J24" s="10"/>
      <c r="K24" s="10"/>
      <c r="L24" s="10"/>
      <c r="M24" s="10"/>
      <c r="N24" s="25"/>
      <c r="O24" s="111" t="s">
        <v>21</v>
      </c>
      <c r="P24" s="150"/>
      <c r="Q24" s="10"/>
      <c r="R24" s="10"/>
      <c r="S24" s="10"/>
      <c r="T24" s="10"/>
      <c r="U24" s="10"/>
      <c r="V24" s="10"/>
      <c r="W24" s="10"/>
      <c r="X24" s="10"/>
      <c r="Y24" s="10"/>
      <c r="Z24" s="10"/>
      <c r="AA24" s="10"/>
      <c r="AB24" s="10"/>
      <c r="AC24" s="27"/>
    </row>
    <row r="25" spans="1:31" ht="9" customHeight="1">
      <c r="A25" s="24"/>
      <c r="B25" s="10"/>
      <c r="C25" s="10"/>
      <c r="D25" s="10"/>
      <c r="E25" s="10"/>
      <c r="F25" s="10"/>
      <c r="G25" s="10"/>
      <c r="H25" s="10"/>
      <c r="I25" s="10"/>
      <c r="J25" s="10"/>
      <c r="K25" s="10"/>
      <c r="L25" s="10"/>
      <c r="M25" s="10"/>
      <c r="N25" s="25"/>
      <c r="O25" s="111" t="s">
        <v>21</v>
      </c>
      <c r="P25" s="26"/>
      <c r="Q25" s="10"/>
      <c r="R25" s="10"/>
      <c r="S25" s="10"/>
      <c r="T25" s="10"/>
      <c r="U25" s="10"/>
      <c r="V25" s="10"/>
      <c r="W25" s="10"/>
      <c r="X25" s="10"/>
      <c r="Y25" s="10"/>
      <c r="Z25" s="10"/>
      <c r="AA25" s="10"/>
      <c r="AB25" s="10"/>
      <c r="AC25" s="27"/>
      <c r="AE25" s="1" t="s">
        <v>149</v>
      </c>
    </row>
    <row r="26" spans="1:31">
      <c r="A26" s="24"/>
      <c r="B26" s="10"/>
      <c r="C26" s="10"/>
      <c r="D26" s="10"/>
      <c r="E26" s="10"/>
      <c r="F26" s="10"/>
      <c r="G26" s="10"/>
      <c r="H26" s="10"/>
      <c r="I26" s="10"/>
      <c r="J26" s="10"/>
      <c r="K26" s="10"/>
      <c r="L26" s="10"/>
      <c r="M26" s="10"/>
      <c r="N26" s="25"/>
      <c r="O26" s="10" t="s">
        <v>21</v>
      </c>
      <c r="P26" s="12"/>
      <c r="AC26" s="29"/>
    </row>
    <row r="27" spans="1:31">
      <c r="A27" s="24"/>
      <c r="B27" s="10"/>
      <c r="C27" s="10"/>
      <c r="D27" s="10"/>
      <c r="E27" s="10"/>
      <c r="F27" s="10"/>
      <c r="G27" s="10"/>
      <c r="H27" s="10"/>
      <c r="I27" s="10"/>
      <c r="J27" s="10"/>
      <c r="K27" s="10"/>
      <c r="L27" s="10"/>
      <c r="M27" s="10"/>
      <c r="N27" s="25"/>
      <c r="O27" s="10" t="s">
        <v>21</v>
      </c>
      <c r="P27" s="12"/>
      <c r="AC27" s="29"/>
    </row>
    <row r="28" spans="1:31">
      <c r="A28" s="24"/>
      <c r="B28" s="10"/>
      <c r="C28" s="10"/>
      <c r="D28" s="10"/>
      <c r="E28" s="10"/>
      <c r="F28" s="10"/>
      <c r="G28" s="10"/>
      <c r="H28" s="10"/>
      <c r="I28" s="10"/>
      <c r="J28" s="10"/>
      <c r="K28" s="10"/>
      <c r="L28" s="10"/>
      <c r="M28" s="10"/>
      <c r="N28" s="25"/>
      <c r="O28" s="10" t="s">
        <v>21</v>
      </c>
      <c r="P28" s="12"/>
      <c r="AC28" s="29"/>
      <c r="AD28" s="170"/>
    </row>
    <row r="29" spans="1:31">
      <c r="A29" s="24"/>
      <c r="B29" s="10"/>
      <c r="C29" s="10"/>
      <c r="D29" s="10"/>
      <c r="E29" s="10"/>
      <c r="F29" s="10"/>
      <c r="G29" s="10"/>
      <c r="H29" s="10"/>
      <c r="I29" s="10"/>
      <c r="J29" s="10"/>
      <c r="K29" s="10"/>
      <c r="L29" s="10"/>
      <c r="M29" s="10"/>
      <c r="N29" s="25"/>
      <c r="O29" s="10"/>
      <c r="P29" s="12"/>
      <c r="AC29" s="29"/>
    </row>
    <row r="30" spans="1:31" ht="21.6">
      <c r="A30" s="347" t="s">
        <v>176</v>
      </c>
      <c r="B30" s="10"/>
      <c r="C30" s="10"/>
      <c r="D30" s="10"/>
      <c r="E30" s="10"/>
      <c r="F30" s="10"/>
      <c r="G30" s="10"/>
      <c r="H30" s="10"/>
      <c r="I30" s="10"/>
      <c r="J30" s="10"/>
      <c r="K30" s="10"/>
      <c r="L30" s="10"/>
      <c r="M30" s="10"/>
      <c r="N30" s="25"/>
      <c r="O30" s="10"/>
      <c r="P30" s="12"/>
      <c r="AC30" s="29"/>
    </row>
    <row r="31" spans="1:31" ht="13.8" thickBot="1">
      <c r="A31" s="30"/>
      <c r="B31" s="31"/>
      <c r="C31" s="31"/>
      <c r="D31" s="31"/>
      <c r="E31" s="31"/>
      <c r="F31" s="31"/>
      <c r="G31" s="31"/>
      <c r="H31" s="31"/>
      <c r="I31" s="31"/>
      <c r="J31" s="31"/>
      <c r="K31" s="31"/>
      <c r="L31" s="31"/>
      <c r="M31" s="31"/>
      <c r="N31" s="32"/>
      <c r="O31" s="10"/>
      <c r="P31" s="33"/>
      <c r="Q31" s="34"/>
      <c r="R31" s="34"/>
      <c r="S31" s="34"/>
      <c r="T31" s="34"/>
      <c r="U31" s="34"/>
      <c r="V31" s="34"/>
      <c r="W31" s="34"/>
      <c r="X31" s="34"/>
      <c r="Y31" s="34"/>
      <c r="Z31" s="34"/>
      <c r="AA31" s="34"/>
      <c r="AB31" s="34"/>
      <c r="AC31" s="35"/>
    </row>
    <row r="32" spans="1:31">
      <c r="A32" s="36"/>
      <c r="C32" s="10"/>
      <c r="D32" s="10"/>
      <c r="E32" s="10"/>
      <c r="F32" s="10"/>
      <c r="G32" s="10"/>
      <c r="H32" s="10"/>
      <c r="I32" s="10"/>
      <c r="J32" s="10"/>
      <c r="K32" s="10"/>
      <c r="L32" s="10"/>
      <c r="M32" s="10"/>
      <c r="N32" s="10"/>
      <c r="O32" s="10"/>
    </row>
    <row r="33" spans="1:29">
      <c r="O33" s="10"/>
    </row>
    <row r="34" spans="1:29">
      <c r="K34" s="244" t="s">
        <v>28</v>
      </c>
      <c r="O34" s="10"/>
    </row>
    <row r="35" spans="1:29">
      <c r="O35" s="10"/>
    </row>
    <row r="36" spans="1:29">
      <c r="O36" s="10"/>
    </row>
    <row r="37" spans="1:29">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row>
    <row r="38" spans="1:29">
      <c r="Q38" s="122" t="s">
        <v>160</v>
      </c>
      <c r="R38" s="122"/>
      <c r="S38" s="122"/>
      <c r="T38" s="122"/>
      <c r="U38" s="122"/>
      <c r="V38" s="122"/>
      <c r="W38" s="122"/>
      <c r="X38" s="122"/>
    </row>
    <row r="39" spans="1:29">
      <c r="Q39" s="122" t="s">
        <v>161</v>
      </c>
      <c r="R39" s="122"/>
      <c r="S39" s="122"/>
      <c r="T39" s="122"/>
      <c r="U39" s="122"/>
      <c r="V39" s="122"/>
      <c r="W39" s="122"/>
      <c r="X39" s="122"/>
    </row>
  </sheetData>
  <mergeCells count="7">
    <mergeCell ref="R23:T23"/>
    <mergeCell ref="A1:N1"/>
    <mergeCell ref="P1:AC1"/>
    <mergeCell ref="A2:N2"/>
    <mergeCell ref="P2:AC2"/>
    <mergeCell ref="A21:N21"/>
    <mergeCell ref="P21:AC21"/>
  </mergeCells>
  <phoneticPr fontId="86"/>
  <pageMargins left="0.75" right="0.75" top="1" bottom="1" header="0.51200000000000001" footer="0.51200000000000001"/>
  <pageSetup paperSize="9" scale="44" orientation="portrait" horizontalDpi="1200" verticalDpi="12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ヘッドライン</vt:lpstr>
      <vt:lpstr>スポンサー公告</vt:lpstr>
      <vt:lpstr>46　ノロウイルス関連情報 </vt:lpstr>
      <vt:lpstr>46  衛生訓話</vt:lpstr>
      <vt:lpstr>46　食中毒記事等 </vt:lpstr>
      <vt:lpstr>46　海外情報</vt:lpstr>
      <vt:lpstr>45　感染症情報</vt:lpstr>
      <vt:lpstr>Sheet2</vt:lpstr>
      <vt:lpstr>46　感染症統計</vt:lpstr>
      <vt:lpstr>Sheet1</vt:lpstr>
      <vt:lpstr>46 食品回収</vt:lpstr>
      <vt:lpstr>46　食品表示</vt:lpstr>
      <vt:lpstr>45　残留農薬　等 </vt:lpstr>
      <vt:lpstr>'45　感染症情報'!Print_Area</vt:lpstr>
      <vt:lpstr>'45　残留農薬　等 '!Print_Area</vt:lpstr>
      <vt:lpstr>'46  衛生訓話'!Print_Area</vt:lpstr>
      <vt:lpstr>'46　ノロウイルス関連情報 '!Print_Area</vt:lpstr>
      <vt:lpstr>'46　海外情報'!Print_Area</vt:lpstr>
      <vt:lpstr>'46　感染症統計'!Print_Area</vt:lpstr>
      <vt:lpstr>'46　食中毒記事等 '!Print_Area</vt:lpstr>
      <vt:lpstr>'46 食品回収'!Print_Area</vt:lpstr>
      <vt:lpstr>'46　食品表示'!Print_Area</vt:lpstr>
      <vt:lpstr>スポンサー公告!Print_Area</vt:lpstr>
      <vt:lpstr>'45　残留農薬　等 '!Print_Titles</vt:lpstr>
      <vt:lpstr>'46　食中毒記事等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2023-11-27T13:47:55Z</dcterms:modified>
</cp:coreProperties>
</file>