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hidePivotFieldList="1"/>
  <xr:revisionPtr revIDLastSave="0" documentId="13_ncr:1_{98C8888C-7185-4374-A3E1-8D413BC9B7F1}" xr6:coauthVersionLast="47" xr6:coauthVersionMax="47" xr10:uidLastSave="{00000000-0000-0000-0000-000000000000}"/>
  <bookViews>
    <workbookView xWindow="-108" yWindow="-108" windowWidth="23256" windowHeight="12456" activeTab="1" xr2:uid="{00000000-000D-0000-FFFF-FFFF00000000}"/>
  </bookViews>
  <sheets>
    <sheet name="ヘッドライン" sheetId="78" r:id="rId1"/>
    <sheet name="スポンサー公告" sheetId="127" r:id="rId2"/>
    <sheet name="45　ノロウイルス関連情報 " sheetId="101" r:id="rId3"/>
    <sheet name="45 衛生教養" sheetId="152" r:id="rId4"/>
    <sheet name="45　食中毒記事等 " sheetId="29" r:id="rId5"/>
    <sheet name="45　海外情報" sheetId="123" r:id="rId6"/>
    <sheet name="44　感染症情報" sheetId="124" r:id="rId7"/>
    <sheet name="45　感染症統計" sheetId="125" r:id="rId8"/>
    <sheet name="Sheet1" sheetId="147" state="hidden" r:id="rId9"/>
    <sheet name="45 食品回収" sheetId="60" r:id="rId10"/>
    <sheet name="45　食品表示" sheetId="34" r:id="rId11"/>
    <sheet name="45　残留農薬　等 " sheetId="35" r:id="rId12"/>
  </sheets>
  <definedNames>
    <definedName name="_xlnm._FilterDatabase" localSheetId="2" hidden="1">'45　ノロウイルス関連情報 '!$A$22:$G$75</definedName>
    <definedName name="_xlnm._FilterDatabase" localSheetId="11" hidden="1">'45　残留農薬　等 '!$A$1:$C$1</definedName>
    <definedName name="_xlnm._FilterDatabase" localSheetId="4" hidden="1">'45　食中毒記事等 '!$A$1:$D$1</definedName>
    <definedName name="_xlnm.Print_Area" localSheetId="6">'44　感染症情報'!$A$1:$D$33</definedName>
    <definedName name="_xlnm.Print_Area" localSheetId="2">'45　ノロウイルス関連情報 '!$A$1:$N$84</definedName>
    <definedName name="_xlnm.Print_Area" localSheetId="3">'45 衛生教養'!$A$1:$K$64</definedName>
    <definedName name="_xlnm.Print_Area" localSheetId="5">'45　海外情報'!$A$1:$C$30</definedName>
    <definedName name="_xlnm.Print_Area" localSheetId="7">'45　感染症統計'!$A$1:$AC$37</definedName>
    <definedName name="_xlnm.Print_Area" localSheetId="11">'45　残留農薬　等 '!$A$1:$C$17</definedName>
    <definedName name="_xlnm.Print_Area" localSheetId="4">'45　食中毒記事等 '!$A$1:$D$39</definedName>
    <definedName name="_xlnm.Print_Area" localSheetId="9">'45 食品回収'!$A$1:$E$53</definedName>
    <definedName name="_xlnm.Print_Area" localSheetId="10">'45　食品表示'!$A$1:$N$15</definedName>
    <definedName name="_xlnm.Print_Area" localSheetId="1">スポンサー公告!$A$1:$AJ$31</definedName>
    <definedName name="_xlnm.Print_Titles" localSheetId="11">'45　残留農薬　等 '!$1:$1</definedName>
    <definedName name="_xlnm.Print_Titles" localSheetId="4">'45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C22" i="147" l="1"/>
  <c r="D22" i="147"/>
  <c r="E22" i="147"/>
  <c r="F22" i="147"/>
  <c r="G22" i="147"/>
  <c r="B22" i="147"/>
  <c r="B35" i="101"/>
  <c r="Y4" i="125" l="1"/>
  <c r="Z4" i="125"/>
  <c r="K4" i="125"/>
  <c r="B14" i="78" l="1"/>
  <c r="B19" i="78" l="1"/>
  <c r="B18" i="78"/>
  <c r="B17" i="78" l="1"/>
  <c r="B16" i="78"/>
  <c r="G15" i="78" l="1"/>
  <c r="F4" i="125" l="1"/>
  <c r="E4" i="125"/>
  <c r="D4" i="125"/>
  <c r="N71" i="101" l="1"/>
  <c r="M71" i="101"/>
  <c r="G74" i="101" l="1"/>
  <c r="G35" i="101" l="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<sst xmlns="http://schemas.openxmlformats.org/spreadsheetml/2006/main" count="654" uniqueCount="460">
  <si>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</si>
  <si>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</si>
  <si>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</si>
  <si>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</si>
  <si>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</si>
  <si>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</si>
  <si>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</si>
  <si>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</si>
  <si>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</si>
  <si>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</si>
  <si>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</si>
  <si>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</si>
  <si>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</si>
  <si>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</si>
  <si>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</si>
  <si>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</si>
  <si>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</si>
  <si>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</si>
  <si>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</si>
  <si>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</si>
  <si>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</si>
  <si>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</si>
  <si>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</si>
  <si>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</si>
  <si>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</si>
  <si>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</si>
  <si>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</si>
  <si>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</si>
  <si>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</si>
  <si>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</si>
  <si>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</si>
  <si>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</si>
  <si>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</si>
  <si>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</si>
  <si>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</si>
  <si>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</si>
  <si>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</si>
  <si>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</si>
  <si>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</si>
  <si>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</si>
  <si>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</si>
  <si>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</si>
  <si>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</si>
  <si>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</si>
  <si>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</si>
  <si>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</si>
  <si>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</si>
  <si>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</si>
  <si>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</si>
  <si>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</si>
  <si>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</si>
  <si>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</si>
  <si>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</si>
  <si>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</si>
  <si>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</si>
  <si>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</si>
  <si>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</si>
  <si>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</si>
  <si>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</si>
  <si>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</si>
  <si>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</si>
  <si>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</si>
  <si>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</si>
  <si>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</si>
  <si>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</si>
  <si>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</si>
  <si>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</si>
  <si>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</si>
  <si>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</si>
  <si>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</si>
  <si>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</si>
  <si>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</si>
  <si>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</si>
  <si>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</si>
  <si>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</si>
  <si>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</si>
  <si>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</si>
  <si>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</si>
  <si>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</si>
  <si>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</si>
  <si>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</si>
  <si>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</si>
  <si>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</si>
  <si>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</si>
  <si>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</si>
  <si>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</si>
  <si>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</si>
  <si>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</si>
  <si>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</si>
  <si>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</si>
  <si>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</si>
  <si>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</si>
  <si>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</si>
  <si>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</si>
  <si>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</si>
  <si>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</si>
  <si>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</si>
  <si>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</si>
  <si>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</si>
  <si>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</si>
  <si>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</si>
  <si>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</si>
  <si>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</si>
  <si>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</si>
  <si>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</si>
  <si>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</si>
  <si>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</si>
  <si>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</si>
  <si>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</si>
  <si>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</si>
  <si>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</si>
  <si>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</si>
  <si>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</si>
  <si>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</si>
  <si>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</si>
  <si>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</si>
  <si>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</si>
  <si>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</si>
  <si>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</si>
  <si>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</si>
  <si>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</si>
  <si>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</si>
  <si>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</si>
  <si>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</si>
  <si>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</si>
  <si>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</si>
  <si>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</si>
  <si>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</si>
  <si>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</si>
  <si>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</si>
  <si>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</si>
  <si>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</si>
  <si>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</si>
  <si>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</si>
  <si>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</si>
  <si>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</si>
  <si>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</si>
  <si>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</si>
  <si>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</si>
  <si>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</si>
  <si>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</si>
  <si>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</si>
  <si>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</si>
  <si>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</si>
  <si>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</si>
  <si>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</si>
  <si>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</si>
  <si>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</si>
  <si>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</si>
  <si>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</si>
  <si>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</si>
  <si>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</si>
  <si>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</si>
  <si>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</si>
  <si>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</si>
  <si>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</si>
  <si>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</si>
  <si>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</si>
  <si>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</si>
  <si>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</si>
  <si>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</si>
  <si>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</si>
  <si>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</si>
  <si>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</si>
  <si>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</si>
  <si>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</si>
  <si>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</si>
  <si>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</si>
  <si>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</si>
  <si>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</si>
  <si>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</si>
  <si>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</si>
  <si>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</si>
  <si>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</si>
  <si>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</si>
  <si>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</si>
  <si>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</si>
  <si>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</si>
  <si>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</si>
  <si>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</si>
  <si>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</si>
  <si>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</si>
  <si>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</si>
  <si>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</si>
  <si>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</si>
  <si>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</si>
  <si>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</si>
  <si>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</si>
  <si>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</si>
  <si>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</si>
  <si>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</si>
  <si>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</si>
  <si>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</si>
  <si>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</si>
  <si>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</si>
  <si>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</si>
  <si>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</si>
  <si>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</si>
  <si>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</si>
  <si>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</si>
  <si>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</si>
  <si>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</si>
  <si>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</si>
  <si>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I女性</t>
    <phoneticPr fontId="86"/>
  </si>
  <si>
    <t>　NC総数　　　　</t>
    <phoneticPr fontId="5"/>
  </si>
  <si>
    <t>NC女性</t>
    <phoneticPr fontId="86"/>
  </si>
  <si>
    <t>　</t>
    <phoneticPr fontId="16"/>
  </si>
  <si>
    <t>2023年第39週　公的データは10月16日掲載のため今回は未掲載</t>
    <rPh sb="4" eb="5">
      <t>ネン</t>
    </rPh>
    <rPh sb="5" eb="6">
      <t>ダイ</t>
    </rPh>
    <rPh sb="8" eb="9">
      <t>シュウ</t>
    </rPh>
    <rPh sb="10" eb="12">
      <t>コウテキ</t>
    </rPh>
    <rPh sb="18" eb="19">
      <t>ガツ</t>
    </rPh>
    <rPh sb="21" eb="22">
      <t>ヒ</t>
    </rPh>
    <rPh sb="22" eb="24">
      <t>ケイサイ</t>
    </rPh>
    <rPh sb="27" eb="29">
      <t>コンカイ</t>
    </rPh>
    <rPh sb="30" eb="33">
      <t>ミケイサイ</t>
    </rPh>
    <phoneticPr fontId="33"/>
  </si>
  <si>
    <t>皆様  週刊情報2023-40を配信いたします</t>
    <phoneticPr fontId="5"/>
  </si>
  <si>
    <t>NC男性</t>
    <phoneticPr fontId="86"/>
  </si>
  <si>
    <t>I男性</t>
    <phoneticPr fontId="86"/>
  </si>
  <si>
    <t>　I総数</t>
    <phoneticPr fontId="5"/>
  </si>
  <si>
    <t>やや増加　コロナ前に近づく</t>
    <rPh sb="2" eb="4">
      <t>ゾウカ</t>
    </rPh>
    <rPh sb="8" eb="9">
      <t>マエ</t>
    </rPh>
    <rPh sb="10" eb="11">
      <t>チカ</t>
    </rPh>
    <phoneticPr fontId="5"/>
  </si>
  <si>
    <t>神奈川県</t>
    <rPh sb="0" eb="4">
      <t>カナガワケン</t>
    </rPh>
    <phoneticPr fontId="16"/>
  </si>
  <si>
    <t>中国</t>
    <rPh sb="0" eb="2">
      <t>チュウゴク</t>
    </rPh>
    <phoneticPr fontId="86"/>
  </si>
  <si>
    <t>岩手・宮古保健所管内の教育・保育施設で「ノロウイルス」による感染性胃腸炎の集団発生が１１月９日確認されました。１０月２３日から１１月７日にかけて、０歳児から５歳児までの４２人と職員２人が発熱や嘔吐などの症状を訴えました。重症者はおらずいずれも快方に向かっているということです。</t>
    <phoneticPr fontId="86"/>
  </si>
  <si>
    <t>岩手めんこいテレビ</t>
    <phoneticPr fontId="86"/>
  </si>
  <si>
    <t>　10月、福島県で宿泊行事に参加したさいたま市の小学校2校の児童と教員あわせて155人の体調不良について、さいたま市は7日、検査の結果30人以上からノロウイルスが検出されたと発表しました。　さいたま市によりますと、10月、福島県南会津町の宿泊行事に参加した緑区と北区にある小学校2校の児童147人と教員8人が、発熱や嘔吐などの体調不良を訴えました。</t>
    <phoneticPr fontId="86"/>
  </si>
  <si>
    <t>テレビ埼玉</t>
    <rPh sb="3" eb="5">
      <t>サイタマ</t>
    </rPh>
    <phoneticPr fontId="86"/>
  </si>
  <si>
    <t>3類感染症　
細菌性赤痢</t>
    <phoneticPr fontId="5"/>
  </si>
  <si>
    <t>2023年第43週</t>
    <phoneticPr fontId="86"/>
  </si>
  <si>
    <t>「宮崎県日向市 塚田農場 京阪楠葉店」(大阪府枚方市)におきまして、ノロウィルスを原因とする食中毒事故が発生いたしました。発症されたお客様ならびにご関係の皆様には、多大なる苦痛とご迷惑をお掛けしましたことを心より深くお詫び申し上げます。また、当該店舗を日頃よりご利用いただいておりますお客様及び今後当該店舗をご利用予定のお客様、並びに関係者の皆様に多大なご迷惑とご心配をお掛けしました。</t>
    <phoneticPr fontId="86"/>
  </si>
  <si>
    <t>塚田農場</t>
    <rPh sb="0" eb="4">
      <t>ツカダノウジョウ</t>
    </rPh>
    <phoneticPr fontId="86"/>
  </si>
  <si>
    <t>改正された食品衛生法の意味</t>
    <rPh sb="0" eb="2">
      <t>カイセイ</t>
    </rPh>
    <rPh sb="5" eb="7">
      <t>ショクヒン</t>
    </rPh>
    <rPh sb="7" eb="10">
      <t>エイセイホウ</t>
    </rPh>
    <rPh sb="11" eb="13">
      <t>イミ</t>
    </rPh>
    <phoneticPr fontId="5"/>
  </si>
  <si>
    <t>2023/44週</t>
    <phoneticPr fontId="86"/>
  </si>
  <si>
    <t>2023/45週</t>
  </si>
  <si>
    <t xml:space="preserve"> GⅡ　44週　0例</t>
    <rPh sb="6" eb="7">
      <t>シュウ</t>
    </rPh>
    <phoneticPr fontId="5"/>
  </si>
  <si>
    <t>今週のニュース（Noroｖｉｒｕｓ）</t>
    <rPh sb="0" eb="2">
      <t>コンシュウ</t>
    </rPh>
    <phoneticPr fontId="5"/>
  </si>
  <si>
    <t>食中毒情報  (11/13-11/19)</t>
    <rPh sb="0" eb="3">
      <t>ショクチュウドク</t>
    </rPh>
    <rPh sb="3" eb="5">
      <t>ジョウホウ</t>
    </rPh>
    <phoneticPr fontId="5"/>
  </si>
  <si>
    <t>海外情報 (11/13-11/19)</t>
    <rPh sb="0" eb="4">
      <t>カイガイジョウホウ</t>
    </rPh>
    <phoneticPr fontId="5"/>
  </si>
  <si>
    <t>食品リコール・回収情報
 (11/13-11/19)</t>
    <rPh sb="0" eb="2">
      <t>ショクヒン</t>
    </rPh>
    <rPh sb="7" eb="9">
      <t>カイシュウ</t>
    </rPh>
    <rPh sb="9" eb="11">
      <t>ジョウホウ</t>
    </rPh>
    <phoneticPr fontId="5"/>
  </si>
  <si>
    <t>食品表示  (11/13-11/19)</t>
    <rPh sb="0" eb="2">
      <t>ショクヒン</t>
    </rPh>
    <rPh sb="2" eb="4">
      <t>ヒョウジ</t>
    </rPh>
    <phoneticPr fontId="5"/>
  </si>
  <si>
    <t>残留農薬  (11/13-11/19)</t>
    <phoneticPr fontId="16"/>
  </si>
  <si>
    <t>食中毒が発生したとして営業禁止処分となったのは「牛角　横浜ムービル店」。今月7日、食事をした21人が食中毒の症状を訴え、一部から「ノロウイルス」が検出されたのです。専門家は…。 　食品問題評論家　垣田達哉氏：「ノロウイルスは結果的にみてみると、冬の方が多い。人を介して食材にうつって、それを食べた人が感染した」 　厚労省によると、年間の食中毒患者数のおよそ4割が「ノロウイルス」によるもの</t>
    <phoneticPr fontId="86"/>
  </si>
  <si>
    <t>ANN ニュース</t>
    <phoneticPr fontId="86"/>
  </si>
  <si>
    <t>静岡県西伊豆町の特別養護老人ホームで、腸管出血性大腸菌Ｏー１５７による集団食中毒が起き、利用者と職員合わせて３３人に症状が出て施設利用者の男女２人が死亡しました。西伊豆町の特別養護老人ホームで１１月６日以降、利用者と職員合わせて３３人が腹痛や下痢、血便などの食中毒症状を発症。県によりますと、この集団食中毒の原因は腸管出血性大腸菌Ｏ－１５７によるものだといいます。
県の担当者（１５日）：「原因食品だが１１月３日の昼食に提供された給食を推定している。炊き込みご飯、サバの竜田揚げ、がんもどきの含め煮、そばサラダ、澄まし汁、果物のパイナップルとなっております」症状を訴えた３３人のうち入所者の７６歳の女性が１１月１１日に、ショートステイを利用していた８１歳の男性が１５日に死亡しました。２人の死因は今のところ分かっていないということです。県の担当者：「なにぶん、ご高齢な方々ですので、死亡に至った方も急変した方もいる。今後注視していかないといけない」施設は、食事の提供を名古屋市に本社がある業者に委託していました。今回の食中毒について業者側は…。
業者の担当者：「大変申し訳なく思っております。保健所と協力し、原因の特定をはかっていきます。会社として誠心誠意対応してまいります」
県は１５日から、業者の集団食中毒が発生した特養老人ホームの事業所に対し、営業禁止を命じています。厨房では１１人が勤務。２０年以上働いているベテランがいる一方で、勤務して数カ月のパートタイマーもいたといいます。食事の提供を委託していた特養老人ホームの施設長が１６日朝、取材に応じました。施設長：「亡くなられた方もいるし、症状がまだある方もいる。そのことについては大変、事態としては重く受け止めている」　　　◆Ｏ－１５７は「幼児と高齢者が重症化しやすい」　腸管出血性大腸菌Ｏ－１５７とは、どのようなものなのでしょうか。浜松医療センター感染症管理特別顧問　矢野邦夫医師：「（症状は）一般的に、腹痛、下痢、血便、吐き気、発熱が見られます。（潜伏期間は）普通は３～４日だが、早いと１日、長いと１０日ですから、１０日間は（発症の可能性が）十分にありえる。この感染症は、幼児と高齢者が重症化しやすい。溶血性尿毒症症候群という合併症があり、感染して入院が必要となる方においては、溶血性尿毒症症候群が問題になっていると推測できる」</t>
    <phoneticPr fontId="16"/>
  </si>
  <si>
    <t>静岡県</t>
    <rPh sb="0" eb="3">
      <t>シズオカケン</t>
    </rPh>
    <phoneticPr fontId="16"/>
  </si>
  <si>
    <t>【詳報】特別養護老人ホームで集団食中毒...利用者2人死亡 医師に聞く...原因となったO‐157とは</t>
    <phoneticPr fontId="16"/>
  </si>
  <si>
    <t>静岡朝日テレビ（ニュース）</t>
    <phoneticPr fontId="16"/>
  </si>
  <si>
    <t>https://gunosy.com/articles/eZANs</t>
    <phoneticPr fontId="16"/>
  </si>
  <si>
    <t>東京都</t>
    <rPh sb="0" eb="3">
      <t>トウキョウト</t>
    </rPh>
    <phoneticPr fontId="16"/>
  </si>
  <si>
    <t>焼き肉「牛角」で21人食中毒 食べ放題 客から「ノロ」検出 静岡では「O157」 各地で集団食中毒</t>
    <phoneticPr fontId="16"/>
  </si>
  <si>
    <t>15日、神奈川・横浜の店舗で食べ放題を利用した男性21人が体調不良を訴える集団食中毒が発生していたことがわかった。
一部の人からはノロウイルスが検出。店の利用者は...。店の利用者「お店の内装とかもきれいなイメージなので、普通にびっくり」、「すごく信頼できるお店という感じ。ちょっと行くのをためらいますね」人気焼き肉チェーン店「牛角」の横浜市の店舗に貼られた貼り紙には、「臨時休業のお知らせ」と書かれている。店内では、タブレットを念入りに拭くスタッフの姿があった。
7日、学校関係者49人が「食べ放題コース」を利用したところ、翌日以降に21人が腹痛や下痢などの症状を訴えたという。
その後、8人からノロウイルスが検出された。保健所は、この店舗を営業禁止処分にしてくわしく調べている。</t>
    <phoneticPr fontId="16"/>
  </si>
  <si>
    <t>https://gunosy.com/articles/ecJln</t>
    <phoneticPr fontId="16"/>
  </si>
  <si>
    <t>FNNプライムオン</t>
    <phoneticPr fontId="16"/>
  </si>
  <si>
    <t>マフィン食中毒　約3000個回収　厚労省公表、食品衛生法違反のおそれ　フグ・毒キノコ並み最高危険度</t>
    <phoneticPr fontId="16"/>
  </si>
  <si>
    <t>アジア最大級のアートイベント「デザインフェスタ」（今月11、12日、東京ビッグサイト）に出店した焼き菓子店のマフィンを食べた人が体調不良を訴えた問題で、厚生労働省が16日までにリコール対象事案として公表した。食品による健康被害の発生を防止などを目的として、事業者がリコールを行う場合に行政への届出を義務付けている。マフィンの事案も届出があり、「自主回収報告制度（リコール）に関する情報」としてサイトに掲載された。
　マフィンを販売したのは東京・目黒区にある焼き菓子店「Honey×Honey　xoxo」（ハニーハニーキス）。購入者がSNSで腹痛など体調不良を訴えたほか、異臭や「具材が糸を引いている」などと指摘する声が相次ぎ、同店は食中毒が発生したとして14日までにSNSなどで公表し、謝罪。15日には保健所の立ち入り検査があったと報告していた。同省サイトの公開情報によると、回収対象となるのは「栗マフィン」など9種類で、2日間に販売した約3000個。回収理由は「一部商品について糸を引き、納豆のような匂いがするとの申し出や、食べた後に体調不良があったとの連絡があったため」で、腹痛、嘔吐、下痢の健康被害が出ている。
　健康への危険性の程度は、「CLASS　Ⅰ」に分類された。クラスは3段階あり、「Ⅰ」はフグなど有毒魚や毒キノコなど有害植物、ボツリヌス毒素に汚染された容器包装詰食品などと同等で最も危険度が高い。重篤な健康被害発生の可能性がある場合に分類される。
　回収方法なども合わせて記載され、店まで郵送で返品を呼び掛けている。郵送代も含む代金を返金する。
　一方、出店を認めた責任を追及する声が挙がっていたイベント公式HPでは「この度、一部報道もされております通り、2023年11月11、12日に開催されましたデザインフェスタvol.58において、フードエリア出展者の販売した飲食物を召し上がられた方から、体調不良が発生する事態となりました。お騒がせして、大変に申し訳ございません」と謝罪。「今回の件で体調を崩された皆様には、1日も早いご回復を心からお祈り申し上げます」とした。出展条件として食品衛生責任者の資格を取得していること、生物賠償責任保険に加入していることなどを説明。出展が決定した際には、証明書や営業許可書、試飲試食届、アレルギー表記に関する情報などの提出を求めたとしていた。</t>
    <phoneticPr fontId="16"/>
  </si>
  <si>
    <t>https://www.sponichi.co.jp/society/news/2023/11/16/kiji/20231116s00042000139000c.html</t>
    <phoneticPr fontId="16"/>
  </si>
  <si>
    <t>スポニチ</t>
    <phoneticPr fontId="16"/>
  </si>
  <si>
    <t>イベント会場で不審なグミ　６人が体調不良―東京</t>
    <phoneticPr fontId="16"/>
  </si>
  <si>
    <t>東京都小金井市の祭り会場で今月、来場者が配布したグミを食べた人が体調を崩したことが１４日、分かった。「武蔵野はらっぱ祭り」の公式ホームページによると、６人が体調不良を訴え、病院に搬送されるなどしたが命に別条はないという。
　４日午前、同市前原町の祭り会場で、来場者の１人から渡されたグミを口にした別の来場者と出店関係者計６人が体調不良を訴えた。祭りの実行委員会は昼ごろまでに配布した男性を特定し、警視庁に通報したという。
　捜査関係者によると、男性は同庁の任意聴取に配布を認めており、同庁はグミの成分や配布目的などを調べている。</t>
    <phoneticPr fontId="16"/>
  </si>
  <si>
    <t>時事ドットコム</t>
    <rPh sb="0" eb="2">
      <t>ジジ</t>
    </rPh>
    <phoneticPr fontId="16"/>
  </si>
  <si>
    <t>https://www.jiji.com/jc/article?k=2023111401217&amp;g=soc</t>
    <phoneticPr fontId="16"/>
  </si>
  <si>
    <t>食中毒の発生について(ウェルシュ菌)</t>
    <rPh sb="16" eb="17">
      <t>キン</t>
    </rPh>
    <phoneticPr fontId="16"/>
  </si>
  <si>
    <t>横浜市公表</t>
    <rPh sb="0" eb="3">
      <t>ヨコハマシ</t>
    </rPh>
    <rPh sb="3" eb="5">
      <t>コウヒョウ</t>
    </rPh>
    <phoneticPr fontId="16"/>
  </si>
  <si>
    <t>横浜市内の高齢者施設で食中毒が発生し、横浜市保健所は令和５年 11 月 13 日（月）18 時６分に、施設内の給食事業者に対し、営業禁止処分を行いましたのでお知らせします。現在、詳細な原因については調査中ですが、患者の症状はいずれも軽く、既に全員が回復しています。令和５年 11 月５日（日）14 時 30 分、「介護老人福祉施設 わかたけ鶴見」の施設長から横浜市鶴見福祉保健センターに、「11 月４日（土）から５日（日）にかけて複数の入居者が下痢を呈した。」との連絡があり、直ちに食中毒及び感染症の両面から調査を開始しました。患者の検便からウエルシュ菌が検出され、本日、当該施設で提供された給食を原因とする食中毒と判断しました。
 原因施設  株式会社レパストわかたけ鶴見事業所
 発症状況 （11 月 13 日（月）現在）在籍者数 入居者 113 人、職員等 89 人（調理従事者 14 人を含む）
提供食数 11 月４日（土） 朝食：113 食 昼食：123 食 おやつ：100 食 夕食：116 食
患者数 26 人（70 歳代～100 歳代）【内訳】 男５人、女 21 人
発症日 11 月４日（土）主な症状 下痢※ 入院者はおらず、全員が回復しています。
４ 調査の状況
（１）入居者のうち 26 人が、11 月４日（土）22 時頃から 11 月５日（日）11 時頃にかけて、下痢を呈してました。
（２）患者４人の検便の結果、ウエルシュ菌が検出されました。
（３）患者の症状が、同菌の特徴と一致しました。
（４）患者の共通食は当該施設で提供された給食に限られ、他に同菌による感染の要因はありませんでした。</t>
    <phoneticPr fontId="16"/>
  </si>
  <si>
    <t>https://www.city.yokohama.lg.jp/kurashi/kenko-iryo/shoku/yokohamaWEB/ihanchudoku/syokuchudoku.files/0110_20231113.pdf</t>
    <phoneticPr fontId="16"/>
  </si>
  <si>
    <t>食中毒を発生させた施設の行政処分を行いました(カンピロバクター)</t>
    <phoneticPr fontId="16"/>
  </si>
  <si>
    <t>埼玉県公表</t>
    <rPh sb="0" eb="3">
      <t>サイタマケン</t>
    </rPh>
    <rPh sb="3" eb="5">
      <t>コウヒョウ</t>
    </rPh>
    <phoneticPr fontId="16"/>
  </si>
  <si>
    <t>埼玉県</t>
    <rPh sb="0" eb="3">
      <t>サイタマケン</t>
    </rPh>
    <phoneticPr fontId="16"/>
  </si>
  <si>
    <t>食品衛生法第6条違反
令和5年11月2日（木曜日）に上記営業施設において調理提供された食事を喫食した11名中6名に対して、下痢・腹痛・発熱を主症状とするカンピロバクターによる健康被害を生じさせた。令和5年11月7日（火曜日）、吉見町民から「11月2日（木曜日）夜に熊谷市内飲食店を10名程度で利用したところ、複数名が下痢・腹痛・発熱の症状を呈している」旨の通報があり、保健所が調査を開始した。
ア    患者の発生状況等
(ア)    喫食者　11名 　　(イ)    患者  　6名 （ 男性6名、（20歳代1名、30歳代5名） ）
(ウ)    喫食日時    令和5年11月2日（木曜日）19時　　(エ)    初発日時 　令和5年11月5日（日曜日）7時
(オ)    主な症状    下痢、腹痛、発熱
(カ)    検査結果    患者3名の便からカンピロバクターが検出された。
(キ)    喫食メニュー サラダ2種、枝豆、マグロ刺身、串焼き（ねぎま、かしら、つくね、レアレバー(鶏)）、ハムカツ、もつ煮、とりわさ
イ    上記飲食店を食中毒の原因施設と断定した理由
(ア)    患者3名の便からカンピロバクターが検出されたこと。
(イ)    患者の主症状及び潜伏期間が、カンピロバクターによるものと一致したこと。
(ウ)    患者の共通食が、原因施設で提供された食事に限定されること。
(エ)    患者を診察した医師から、食中毒患者等届出票が提出されたこと。</t>
    <phoneticPr fontId="16"/>
  </si>
  <si>
    <t>https://www.pref.saitama.lg.jp/a0708/news/page/news2023111401.html</t>
    <phoneticPr fontId="16"/>
  </si>
  <si>
    <t>スイセン食べ、80代女性搬送　食中毒　高崎　／群馬</t>
    <phoneticPr fontId="16"/>
  </si>
  <si>
    <t>群馬県高崎市は17日、市内に住む80代女性が有毒植物のスイセンを食べて体調を崩し、食中毒と断定されたと発表した。女性はすでに回復し、退院している。市生活衛生課によると、女性は15日午後6時ごろ、自宅の庭で栽培していたスイセンを近くに自生していたニラと間違え、おじやを作って食べた。約30分後に嘔吐（おうと）、下痢などの症状が出たため市内の病院に救急搬送された。
　発症時間と症状がスイセンによる食中毒と類似していたことや、医師による食中毒患者届出票が提出されたことから断定した。
　同課は「ニラとスイセンはとてもよく似ている。観賞用植物は食用植物と分けて栽培し、植えた覚えのないものは食べないでほしい」と注意を呼びかけている。</t>
    <phoneticPr fontId="16"/>
  </si>
  <si>
    <t>https://www.jomo-news.co.jp/articles/-/377241#:~:text=%E7%BE%A4%E9%A6%AC%E7%9C%8C%E9%AB%98%E5%B4%8E%E5%B8%82%E3%81%AF,%E3%82%92%E4%BD%9C%E3%81%A3%E3%81%A6%E9%A3%9F%E3%81%B9%E3%81%9F%E3%80%82</t>
    <phoneticPr fontId="16"/>
  </si>
  <si>
    <t>群馬県</t>
    <rPh sb="0" eb="3">
      <t>グンマケン</t>
    </rPh>
    <phoneticPr fontId="16"/>
  </si>
  <si>
    <t>上毛新聞</t>
    <rPh sb="0" eb="4">
      <t>ジョウモウシンブン</t>
    </rPh>
    <phoneticPr fontId="16"/>
  </si>
  <si>
    <t>埼玉新聞</t>
    <phoneticPr fontId="16"/>
  </si>
  <si>
    <t xml:space="preserve">アニサキス…飲食店の客、深夜に腹痛が始まる イワシ、アジ、サバの青魚3点盛り食べ ... </t>
    <phoneticPr fontId="16"/>
  </si>
  <si>
    <t>越谷市は16日、アニサキスによる食中毒を発生させたとして、大衆寿司（すし）酒場こがね（同市南越谷）を食品衛生法に基づき、1日間の営業停止処分にしたと発表した。市保健所によると、10日午後3時半ごろ50代男性から、飲食店利用後に腹痛などが出て、医療機関でアニサキスが摘出されたと連絡が入った。男性は9日午後7時ごろ2人で同店を訪れ、青魚3点盛り（イワシ、アジ、サバ）とすし（カンパチ、マグロ、イカなど）を摂食。約7時間後に腹痛などの症状が出た。原因と考えられる鮮魚類が限られ、潜伏期間などから同店による食中毒と判断した。男性は入院せず快方に向かっているという。</t>
    <phoneticPr fontId="16"/>
  </si>
  <si>
    <t>https://www.saitama-np.co.jp/articles/55091/postDetail</t>
    <phoneticPr fontId="16"/>
  </si>
  <si>
    <t>回収＆返金</t>
  </si>
  <si>
    <t>花正</t>
  </si>
  <si>
    <t>社会福祉法人ここ...</t>
  </si>
  <si>
    <t>ツルヤ</t>
  </si>
  <si>
    <t>回収＆交換</t>
  </si>
  <si>
    <t>さんわコーポレー...</t>
  </si>
  <si>
    <t>SEKAIE</t>
  </si>
  <si>
    <t>マルゼンフーズ</t>
  </si>
  <si>
    <t>綿半パートナーズ...</t>
  </si>
  <si>
    <t>回収＆返金/交換</t>
  </si>
  <si>
    <t>ANA FEST...</t>
  </si>
  <si>
    <t>Honey×Ho...</t>
  </si>
  <si>
    <t>神戸物産</t>
  </si>
  <si>
    <t>回収</t>
  </si>
  <si>
    <t>ミルン牧場</t>
  </si>
  <si>
    <t>いなげや</t>
  </si>
  <si>
    <t>BAKE</t>
  </si>
  <si>
    <t>フジ・リテイリン...</t>
  </si>
  <si>
    <t>カノー</t>
  </si>
  <si>
    <t>鎌倉ハム富岡商会...</t>
  </si>
  <si>
    <t>オーケー</t>
  </si>
  <si>
    <t>あぐり窪川</t>
  </si>
  <si>
    <t>槌谷</t>
  </si>
  <si>
    <t>和栗羊羹 一部包装膨らみ細菌混入の恐れコメントあり</t>
  </si>
  <si>
    <t>京煎堂</t>
  </si>
  <si>
    <t>奈良店 まめあわせ えんどう 一部アレルギー表示欠落</t>
  </si>
  <si>
    <t>ヤマザワ</t>
  </si>
  <si>
    <t>シン ポテトサラダ 一部ラベル誤貼付でアレルゲン表示欠落</t>
  </si>
  <si>
    <t>エムアイフードス...</t>
  </si>
  <si>
    <t>伏見蒲鉾 越後おでん 一部保存温度逸脱</t>
  </si>
  <si>
    <t>ベイクド・アルル...</t>
  </si>
  <si>
    <t>窯焼きスイートポテトパイ 一部大腸菌群陽性</t>
  </si>
  <si>
    <t>(有)豊誠堂</t>
  </si>
  <si>
    <t>あんバターどらやき 一部カビ発生の恐れ</t>
  </si>
  <si>
    <t>土浦店 ブラウニー 一部特定原材料表示欠落</t>
  </si>
  <si>
    <t>マルエツ</t>
  </si>
  <si>
    <t>茄子味噌ごはん 一部ラベル誤貼付でアレルギー表示欠落</t>
  </si>
  <si>
    <t>サミット</t>
  </si>
  <si>
    <t>クルネ店 豚こま切れ 一部消費期限誤貼付</t>
  </si>
  <si>
    <t>イオン九州</t>
  </si>
  <si>
    <t>カキフライ 一部アレルギー(乳成分,大豆)表示欠落</t>
  </si>
  <si>
    <t>住谷公商店</t>
  </si>
  <si>
    <t>プッチーモ 丸干しタイプ 一部カビ発生の恐れ</t>
  </si>
  <si>
    <t>ベイシア</t>
  </si>
  <si>
    <t>藤枝店 生食用しらす干し 一部ふぐの稚魚が混入</t>
  </si>
  <si>
    <t>マックスバリュ西...</t>
  </si>
  <si>
    <t>チャーハン＆焼きそばセット 一部ラベル誤貼付でアレルゲン表示欠落コメントあり</t>
  </si>
  <si>
    <t>くさひろ</t>
  </si>
  <si>
    <t>お豆のお守り甘煮他 一部アレルギー(小麦)表示欠落</t>
  </si>
  <si>
    <t>近鉄百貨店</t>
  </si>
  <si>
    <t>焼き安納芋パイ 一部賞味期限シール誤印字</t>
  </si>
  <si>
    <t>インスタイル</t>
  </si>
  <si>
    <t>自家製グラノーラ(全16種類) 特定原材料(小麦)表記欠落</t>
  </si>
  <si>
    <t>マックスバリュ東...</t>
  </si>
  <si>
    <t>東近江店 フルーツビッツ 一部賞味期限切れ</t>
  </si>
  <si>
    <t>カスミ</t>
  </si>
  <si>
    <t>濃いチョコパイ 一部特定原材料表示欠落</t>
  </si>
  <si>
    <t>イオンリテール</t>
  </si>
  <si>
    <t>松山店 骨取白身魚他 5品目 一部保存温度逸脱</t>
  </si>
  <si>
    <t>明治</t>
  </si>
  <si>
    <t>明治牛乳 180ml 一部抗菌性物質検出コメントあり</t>
  </si>
  <si>
    <t>ブルガリアヨーグルト LB81 一部微量の抗菌性物質含む恐れコメントあり</t>
  </si>
  <si>
    <t>中村角</t>
  </si>
  <si>
    <t>いか黄金 一部賞味期限誤表記</t>
  </si>
  <si>
    <t>紀ノ國屋</t>
  </si>
  <si>
    <t>宝船最中(餅入り,栗入り) 賞味期限誤印字</t>
  </si>
  <si>
    <t>フジバンビ</t>
  </si>
  <si>
    <t>黒糖ドーナツ棒 5品目 一部カビ発生の恐れ</t>
  </si>
  <si>
    <t>丸勘山形青果市場...</t>
  </si>
  <si>
    <t>紫シメジ 一部出荷制限中きのこ販売</t>
  </si>
  <si>
    <t>むすんでひらいて...</t>
  </si>
  <si>
    <t>えびカツ 一部ラベル誤貼付でアレルギー表示欠落</t>
  </si>
  <si>
    <t>芝浦店 焼鳥串盛合せ 塩 一部温度表示間違い</t>
  </si>
  <si>
    <t>がんもどき 一部消費期限等表示欠落</t>
  </si>
  <si>
    <t>にぎり寿司と細巻セット 一部アレルゲン(さけ)表示欠落</t>
  </si>
  <si>
    <t>三和の純鶏 名古屋コーチン鶏飯の素 一部賞味期限誤表記</t>
  </si>
  <si>
    <t>韓ビニ 藤沢OPA店 コーヒー、カップ麺 他 特定原材料表示欠落</t>
  </si>
  <si>
    <t>高島屋泉北店 マルゼンキムチ 一部賞味期限誤表記</t>
  </si>
  <si>
    <t>富士河口湖店 蟹甲羅グラタン 他 計3商品 一部保存温度誤表記</t>
  </si>
  <si>
    <t>あまおうチーズケーキ 一部商品名、消費期限誤表記</t>
  </si>
  <si>
    <t>マフィン 9商品 一部異臭や糸を引く現象</t>
  </si>
  <si>
    <t>ハニーバターポップコーン 一部食品添加物TBHQ検出コメントあり</t>
  </si>
  <si>
    <t>牛乳,みるくコーヒー 一部自記温度計記録不備</t>
  </si>
  <si>
    <t>大海老天ぷら 一部ラベル誤貼付で特定原材料(海老)表示欠落</t>
  </si>
  <si>
    <t>パウンドケーキ 一部封入脱酸素能力不足</t>
  </si>
  <si>
    <t>尾道店 ノルウエーさば 一部消費期限誤表示</t>
  </si>
  <si>
    <t>ヒレカツ弁当 一部ラベル誤貼付でアレルギー表示欠落</t>
  </si>
  <si>
    <t>熟成ももハム 一部保存温度逸脱</t>
  </si>
  <si>
    <t>メンチカツ 一部ラベル誤貼付でアレルゲン表示欠落</t>
  </si>
  <si>
    <t>えびカツバーガー 一部ラベル誤貼付でアレルゲン表示欠落</t>
  </si>
  <si>
    <t>米粉ぼうしパン 一部アレルギー(卵)表示欠落</t>
  </si>
  <si>
    <t>残留農薬基準超過についてのお詫びと回収のお知らせ</t>
    <phoneticPr fontId="16"/>
  </si>
  <si>
    <t>http://www.ja-saitama.or.jp/wp/?p=10142</t>
    <phoneticPr fontId="16"/>
  </si>
  <si>
    <t>火鍋店で提供の野菜など 80件から基準値超え農薬検出／台湾</t>
    <phoneticPr fontId="16"/>
  </si>
  <si>
    <t>（台北中央社）衛生福利部（保健省）食品薬物管理署（食薬署）は13日、市場に流通した農産品に対し7～8月に行った残留農薬の検査で、全944件中、火鍋店などで提供されたり、大手スーパーなどで販売されたりしていた野菜や果物など80件が不合格になったと発表した。火鍋店で提供されていた食品で不合格になったのは、築間幸福鍋物基隆南栄店（北部・基隆市）のチンゲンサイや千葉火鍋台東尊爵館（東部・台東県）のスイゼンジナとパッションフルーツ、馬辣頂級麻辣鴛鴦火鍋信義店（台北市）の緑色の種なしブドウなどで、いずれも基準値以上または検出されてはならないと規定で定められている農薬が検出された。またドリンクスタンド「大苑子」士林文林店（台北市）のレモンからも検出されてはならないと規定で定めらている農薬が検出された。スーパーのシンプルマート（美廉社）やカルフール（家楽福）、PXマート（全聯福利中心）で販売されている食品でも、ダイコンやハクサイ、トウガラシ、バナナ、ブドウなどが不合格となった。食薬署の林金富副署長は、有機栽培のものや生産履歴などが表示されているものなどを購入するよう呼びかけた。</t>
    <phoneticPr fontId="16"/>
  </si>
  <si>
    <t>https://japan.focustaiwan.tw/society/202311140006</t>
    <phoneticPr fontId="16"/>
  </si>
  <si>
    <t>商品自主回収に関するお詫びとお知らせ(明治)</t>
    <rPh sb="19" eb="21">
      <t>メイジ</t>
    </rPh>
    <phoneticPr fontId="16"/>
  </si>
  <si>
    <t>この度、弊社関西工場で製造いたしました下記商品の一部におきまして、牛の治療などに使用される抗菌性物質（スルファモノメトキシン）が、極めて微量含まれている可能性が否定しきれず、行政の見解も踏まえ、お客さまの安全に万全を期すために当該商品を自主回収いたします。なお、当該対象商品をお召し上がりいただいても、健康を害することはございません。お客さまならびにお取引先さまには、度重なる回収となり多大なるご心配とご迷惑をおかけいたしますことを謹んでお詫び申し上げます。
つきましては、お客さまのお手元に当該対象商品がございましたら、誠にお手数ではございますが、下記商品回収窓口 インターネット受付のご登録フォームに必要事項をご入力いただけますようお願いいたします（フリーダイヤルでも受け付けしております）。後日、商品代金を返金させていただきます。
今後、より一層品質管理を徹底し、再発防止に努める所存でございますので、何卒、ご理解とご協力を賜りますよう重ねてお願い申し上げます。
１．対象商品　　（１）商品名：明治ブルガリアヨーグルト LB81 プレーン 400g</t>
    <phoneticPr fontId="16"/>
  </si>
  <si>
    <t>https://www.meiji.co.jp/important_notice/assets/pdf/2023/20231113_01.pdf</t>
    <phoneticPr fontId="16"/>
  </si>
  <si>
    <t>「食中毒マフィン」店側が謝罪で回収・返金対応へ、“発払い”指定の理由説明「私の名前を語った殺人予告文が教育機関に送られた」</t>
    <phoneticPr fontId="16"/>
  </si>
  <si>
    <t>11月11日から12日にかけて東京ビッグサイトにて開催されたアートイベント「デザインフェスタ」において、出店されたマフィンによる食中毒を訴える人が続出。これを受け16日、出店者側がSNSにて対応を発表した。
◆「食中毒マフィン」店側が謝罪 回収・返金対応へ
出店していたのは、無添加スイーツを販売する「Honey×Honey xoxo」。販売されたマフィンを購入したSNSユーザーからは中身が糸を引いている、異臭がするといった指摘の声が寄せられ話題となった。これを受け、店舗側は厚生労働省を通じてマフィンの自主回収、返金対応を進めることを発表。回収理由については「一部商品について糸を引き、納豆のような匂いがするとの申し出や、食べた後に体調不良があったとの連絡があったため」と記載されている。また、回収方法については購入者側が発払いで同店舗まで郵送する必要があると説明。発払いと設定した背景としては「私の名前を語った殺人予告文が教育機関に送られていたため警察へ相談に行きました。いたずら等を避け、ご購入のお客様対応に集中させていただくため、本来は着払いでお受けしなくてはいけないところ発払いでお願いいたしております」と本来の購入者以外からのいたずらを避ける目的だと説明し「申し訳ございませんが、よろしくお願いいたします」と呼びかけた。</t>
    <phoneticPr fontId="16"/>
  </si>
  <si>
    <t xml:space="preserve">ライフコーポレーション 賞味期限表示を変更し食品廃棄削減へ - ダイヤモンド・チェーンストア </t>
    <phoneticPr fontId="16"/>
  </si>
  <si>
    <t>首都圏・近畿圏の二大都市圏を拠点とし、近畿エリアの小売首位に立つライフコーポレーション（大阪府）は11月13日、プライベートブランド（スマイルライフ・ライフプレミアム・ビオラル）商品のうち、加工食品の賞味期限表示を「年月日」から「年月」へ随時変更することを発表した。賞味期限表示においては、製造日から賞味期限までの期間が3ヶ月を超える場合、「年月」表示が認められており、この変更により商品管理の効率化が図られるとともに、日付管理により発生していた食品廃棄の削減につなげていく。
　同社は、2030年までに2017年度比50％の食品廃棄量削減を目標としており、今後も食品リサイクルやアップサイクル、食品残渣を活用したバイオガス発電、納品期限の緩和などに取り組んでいくとしている。</t>
    <phoneticPr fontId="16"/>
  </si>
  <si>
    <t>「ブラジル産」を「宮崎県産」　鶏肉表示を指導</t>
    <phoneticPr fontId="16"/>
  </si>
  <si>
    <t>熊本県錦町の食肉販売業社が外国産の鶏肉の原産地を「宮崎県産」と偽って販売したとして、九州農政局は表示を是正するよう指導しました。行政指導を受けたのは錦町に本店を置く「ヒムカ食品」です。九州農政局は今年5月から11月に立入検査などを実施しています。ヒムカ食品は「ブラジル産」または「タイ産」の鶏肉を使用した商品の外箱に「宮崎県産」と表示し、宮崎県都城市のふるさと納税返礼品を扱う2つの業者に144トンあまりを販売していたということです。九州農政局は食品表示法違反にあたるとしており、14日付けで再発防止や表示の是正を指導し、講じた措置に関する報告書を来月14日まで提出するよう求めています。ヒムカ食品は、KABの取材に対し「再発防止に努めている。行政指導を粛々と受け止め適正な表示に是正する」とコメントしています。</t>
    <phoneticPr fontId="16"/>
  </si>
  <si>
    <t>ふるさと納税の“和牛返礼品”佐賀牛でないにも関わらず「佐賀県産」と偽装、九州農政局が是正指示</t>
    <phoneticPr fontId="16"/>
  </si>
  <si>
    <t>福岡県久留米市の食肉卸・加工会社が、ふるさと納税の返礼品として受注した和牛を産地偽装していた問題で、九州農政局は表示の是正や再発防止を指示しました。
◆佐賀県産でないにも関わらず“偽装表示”
九州農政局が食品表示法に基づく是正と再発防止を指示したのは、食肉卸・加工会社タツミ商事（福岡県久留米市東合川）です（１４日付け）。九州農政局によりますと、タツミ商事は佐賀県上峰町のふるさと納税の返礼品「佐賀産和牛切り落とし」について、少なくとも去年４月から１２月までに、佐賀県産ではない国産和牛約２０．９トンを佐賀県産と偽って販売しました。
◆「自治体に不信感を与え、寄付者には迷惑をかけてしまった」
また、長崎県諫早市のふるさと納税の返礼品「ながさき和牛切り落とし」についても同様に、長崎県産ではない国産和牛約１５．６トンを長崎県産と偽って販売していました。タツミ商事は福岡・佐賀・長崎の計１１自治体のふるさと納税の返礼品を扱っています。偽装が公表された直後のＲＫＢの取材に対して、タツミ商事は「自治体に不信感を与え、寄付者には迷惑をかけてしまった」「今後はちゃんと届けられるようにしたい」とコメントしていました。</t>
    <phoneticPr fontId="16"/>
  </si>
  <si>
    <t>機能性表示食品の問題点を検討テーマに…消費者委員会・新開発食品調査部会長が提案</t>
    <phoneticPr fontId="16"/>
  </si>
  <si>
    <t xml:space="preserve">消費者委員会の検討テーマに、機能性表示食品制度が浮上する可能性が出てきた。このほど開催された本会議で、食品表示部会長と新開発食品調査部会長を兼任する奈良県立医科大学教授の今村知明委員は、調査・審議テーマとして取り上げるべき課題に、機能性表示食品をめぐる問題点を挙げた。
　第8次消費者委員会が始動、機能性表示食品制度のあり方に疑問呈す
　疑義が出た機能性表示食品の全商品で撤回申し出、制度改善を念頭に来年度中に調査
</t>
    <phoneticPr fontId="16"/>
  </si>
  <si>
    <t>※2023年 第45週（11/6～11/12） 現在</t>
    <phoneticPr fontId="5"/>
  </si>
  <si>
    <t>やや少ない</t>
    <rPh sb="2" eb="3">
      <t>スク</t>
    </rPh>
    <phoneticPr fontId="86"/>
  </si>
  <si>
    <t>2023年第44週（10月30日〜11月5日）</t>
    <phoneticPr fontId="86"/>
  </si>
  <si>
    <t>結核例　206例</t>
    <rPh sb="7" eb="8">
      <t>レイ</t>
    </rPh>
    <phoneticPr fontId="5"/>
  </si>
  <si>
    <t>無し</t>
    <rPh sb="0" eb="1">
      <t>ナ</t>
    </rPh>
    <phoneticPr fontId="86"/>
  </si>
  <si>
    <t>血清群・毒素型：‌O111 VT1・VT2（58例）、O157 VT1・VT2（14例）、O157 VT2（12例）、O91 VT1・VT2‌（2例）、
O103 VT1（1例）、O115 VT1（1例）、O121 VT2（1例）、O157 VT1（1例）、O26VT1（1例）、O8 VT1・VT2（1例）、O91VT1（1例）　、その他・不明（19例）
累積報告数：3,344例（有症者2,245例、うちHUS 62例．死亡3例）</t>
    <phoneticPr fontId="86"/>
  </si>
  <si>
    <t>年齢群：‌1歳（7例）、2歳（13例）、3歳（17例）、4歳（7例）、5歳（11例）、6歳（4例）、　　8歳（2例）、10代（7例）、20代（17例）、30代（13例）、40代（5例）、50代（4例）、
60代（3例）、80代（1例）、90代以上（1例）</t>
    <phoneticPr fontId="86"/>
  </si>
  <si>
    <t xml:space="preserve">腸管出血性大腸菌感染症112例（有症者65例、うちHUS 2例）
感染地域：国内105例、国内・国外不明7例
国内の感染地域：‌鹿児島県59例、大阪府6例、岐阜県5例、福岡県3例、佐賀県3例、神奈川県2例、静岡県2例、岡山県2例、宮崎県2例、北海道1例、山形県1例、群馬県1例、埼玉県1例、東京都1例、
富山県1例、愛知県1例、滋賀県1例、兵庫県1例、和歌山県1例、山口県1例、長崎県1例、大分県1例、沖縄県1例、国内（都道府県不明）7例
</t>
    <phoneticPr fontId="86"/>
  </si>
  <si>
    <t>腸チフス1例 感染地域：ネパール</t>
    <phoneticPr fontId="86"/>
  </si>
  <si>
    <t>E型肝炎1例 感染地域：群馬県＿感染源：不明</t>
    <phoneticPr fontId="86"/>
  </si>
  <si>
    <t>レジオネラ症28例（肺炎型27例、ポンティアック型1例）
感染地域：‌神奈川県4例、茨城県3例、愛知県3例、新潟県2例、福島県1例、埼玉県1例、東京都1例、岐阜県1例、滋賀県1例、兵庫県1例、広島県1例、徳島県1例、福岡県1例、熊本県1例、新潟県/富山県1例、国内（都道府県不明）1例、
シンガポール1例、国内・国外不明3例
年齢群：‌40代（1例）、50代（4例）、60代（3例）、70代（7例）、80代（10例）、90代以上（3例）累積報告数：1,944例</t>
    <phoneticPr fontId="86"/>
  </si>
  <si>
    <t>アメーバ赤痢4例（腸管アメーバ症4例）
感染地域：東京都1例、国内（都道府県不明）3例
感染経路：性的接触1例（異性間・同性間不明）、その他・不明3例</t>
    <phoneticPr fontId="86"/>
  </si>
  <si>
    <t>2023年第44週</t>
    <phoneticPr fontId="86"/>
  </si>
  <si>
    <r>
      <t xml:space="preserve">対前週
</t>
    </r>
    <r>
      <rPr>
        <b/>
        <sz val="14"/>
        <color rgb="FFFF0000"/>
        <rFont val="ＭＳ Ｐゴシック"/>
        <family val="3"/>
        <charset val="128"/>
      </rPr>
      <t>インフルエンザ 　107.3%   増加</t>
    </r>
    <r>
      <rPr>
        <b/>
        <sz val="11"/>
        <rFont val="ＭＳ Ｐゴシック"/>
        <family val="3"/>
        <charset val="128"/>
      </rPr>
      <t xml:space="preserve">
</t>
    </r>
    <r>
      <rPr>
        <b/>
        <sz val="14"/>
        <color rgb="FF0070C0"/>
        <rFont val="ＭＳ Ｐゴシック"/>
        <family val="3"/>
        <charset val="128"/>
      </rPr>
      <t>新型コロナウイルス  14.6%減少</t>
    </r>
    <rPh sb="0" eb="3">
      <t>タイゼンシュウ</t>
    </rPh>
    <rPh sb="22" eb="24">
      <t>ゾウカ</t>
    </rPh>
    <rPh sb="25" eb="27">
      <t>シンガタ</t>
    </rPh>
    <rPh sb="41" eb="43">
      <t>ゲンショウ</t>
    </rPh>
    <phoneticPr fontId="86"/>
  </si>
  <si>
    <t xml:space="preserve">習近平氏のホテル到着、中国系数百人が大音量で「熱烈歓迎」…ＡＰＥＣ開幕のサンフランシスコ </t>
  </si>
  <si>
    <t>香港「シティスーパー」、啓徳Airsideに新店 18年ぶり 　香港経済新聞</t>
  </si>
  <si>
    <t xml:space="preserve">1年ぶりの米中首脳会談へ 習主席のホテル前は厳戒態勢(2023年11月15日)  </t>
  </si>
  <si>
    <t>日清食品ホールディングス、北米に第3の新工場建設 - 日本食糧新聞電子版</t>
  </si>
  <si>
    <t>奄美黒糖焼酎蔵元、米ロサンゼルスで黒糖焼酎プロモーションを実施(日本、米国) | ビジネス短信 　</t>
  </si>
  <si>
    <t>https://www.jetro.go.jp/biznews/2023/11/bcf4fec8646ff0ba.html</t>
    <phoneticPr fontId="86"/>
  </si>
  <si>
    <t>ジェトロ、鹿児島県酒造組合奄美支部、奄美群島広域事務組合からなる奄美黒糖焼酎販路拡大・人材育成支援ワーキンググループ（奄美黒糖焼酎WG）は、10月26日から11月1日にかけて、「奄美黒糖焼酎プロモーションミッション」を米国ロサンゼルスに派遣した。本ミッションには、同WGを代表して町田酒造外部サイトへ、新しいウィンドウで開きます、奄美大島開運酒造外部サイトへ、新しいウィンドウで開きますが参加し、奄美黒糖焼酎のPRに努めた。10月27日には、ロサンゼルス市内にある米国系リカーショップ「Hi-Lo Liquor Market外部サイトへ、新しいウィンドウで開きます」にて、奄美大島開運酒造の代表銘柄「れんと」の試飲販売を実施した。ほとんどが本格焼酎を飲むのが初めてという来場者に対し、蔵元担当者が自ら英語で焼酎について説明した。また、同市内のロングビーチにある現地酒販店「Sake Secret外部サイトへ、新しいウィンドウで開きます」でも、オーナーの協力を得て、町田酒造と提携するNankai Group外部サイトへ、新しいウィンドウで開きますが、「Nankai Shochu」シリーズ、およびWG参加企業の代表銘柄の試飲会を店頭でおこなった。担当者らは交代でカウンターに立ち、来店した米国人客に同焼酎のレクチャーを実施した。
翌10月28日には、同ミッションメンバーは、日本食文化振興協会（JFCA）とジェトロが共催した「Japanese Food EXPO in LA 2023外部サイトへ、新しいウィンドウで開きます」（JFE）に出展した。JFEイベントの来場者はレストランなどの飲食店事業者から一般消費者まで幅広く、米国人を中心に多くの現地在住の人々が、途切れることなく同ブースに立ち寄り、奄美黒糖焼酎を味わった。試飲した来場者からは、常圧蒸留や減圧蒸留、音響熟成、材質の異なる樽（たる）貯蔵に至るまで、製法におけるさまざまな違いがある中で「度数も強いが、のどごしがなめらかでウイスキーのようだ」「バーボンのような香り」「バニラ香もする」と好評を博した。奄美大島開運酒造の常務取締役である泊浩伸氏は「前回2018年にロサンゼルスとサンフランシスコで商談会を実施した時とは消費者の反応が大きく違った。『おいしい』と評判が良く、黒糖焼酎の北米での販路拡大に向けて確かな手応えを感じた」とコメントした。また、町田酒造の竹内聡氏は「今回のミッションでたくさんの人々に黒糖焼酎を知ってもらい、焼酎に対するポジティブな印象を引き出すことができた。英語での説明も自ら行うことができ、今後の海外営業にも生かすことができる」と話した。29日には、米国日系レストラン協会(JRA)が主催する「2023 Sushi ＆ Sake Festival外部サイトへ、新しいウィンドウで開きます」に出展し、一般消費者を中心とした多くの来場者に対し、同焼酎の試飲提供からフィードバックを得つつ、PRに力を入れた。
なお、米国では各州で酒類の販売許可（ライセンス）規則が異なるが、カリフォルニア州では、10月にライセンス規則が改定された（2023年10月20日記事参照）。それにより、同州内のレストランやバーなどがより本格焼酎を扱いやすくなったこともあり、本格焼酎の今後の輸出拡大が期待される。
ジェトロでは引き続き、各自治体や酒造組合とともに、本格焼酎をはじめとする県産酒類の海外展開を支援していく。</t>
    <phoneticPr fontId="86"/>
  </si>
  <si>
    <t>https://www.nna.jp/news/2590068</t>
    <phoneticPr fontId="86"/>
  </si>
  <si>
    <t xml:space="preserve">コーヒークラブ、地元客取り込みへ新戦略 - NNA ASIA・タイ・サービス </t>
    <phoneticPr fontId="86"/>
  </si>
  <si>
    <t xml:space="preserve">タイのホテル・外食チェーン経営大手マイナー・インターナショナル傘下でオーストラリア発祥のカフェチェーン「ザ・コーヒークラブ」を展開するザ・コーヒークラ…
</t>
    <phoneticPr fontId="86"/>
  </si>
  <si>
    <t>https://news.nissyoku.co.jp/news/kubo20231109040034773</t>
    <phoneticPr fontId="86"/>
  </si>
  <si>
    <t>日清食品ホールディングスは9日、子会社の米国日清が米国サウスカロライナ州グリーンビルに新工場を建設すると発表した。約342億円を投資。23年12月から着工し、25年8月の稼働開始を予定している。米国日清としては1972年に稼働を開始したカリフォルニア州ガーデナ工場、78年に稼働したペンシルべニア州ランカスター工場に次ぐ3番目の生産拠点となる。
　米国日清では、22年に実施した平均36％の価格改定後も底堅い需要が続いており、将来を見据えると現状の2工場</t>
    <phoneticPr fontId="86"/>
  </si>
  <si>
    <t>https://www.youtube.com/watch?v=eYBqDCDvtEo</t>
    <phoneticPr fontId="86"/>
  </si>
  <si>
    <t>APEC＝アジア太平洋経済協力会議に参加するため、アメリカのバイデン大統領と中国の習近平国家主席がサンフランシスコに到着しました。米中首脳会談は日本時間の16日に行われます。現地から報告です。1年ぶりの米中首脳会談を控え、APECの国際メディアセンターではアジアのメディアの姿を多く見掛けるようになりました。習主席の訪米は実に6年半ぶりのことです。
　滞在するホテルの周辺では、訪米を歓迎する人たちと中国の体制を批判するグループとの小競り合いが起きるなど緊張感が増してきています。反中国政府デモの参加者：「（中国政府が）どんなに幸福感、責任感、生活レベルが向上したと言っても、庶民は全くその恩恵を受けていない」
　警備上の理由から会談場所はまだ発表されていませんが、一部メディアは、中心部から40キロほど離れた博物館で行われ、去年インドネシアで行った会談よりも長い4時間ほどを予定していると伝えています。
　バイデン政権が目指す「成果」の1つは現在途絶えている軍同士の対話の再開です。
　バイデン氏は「中国との関係をより良いものに変えようとしている」と関係改善に意欲を示しています。
　米中両国として、台湾問題などで埋まらない溝があることは認めつつも、意図しない衝突に発展しないよう緊張緩和につなげられるかが焦点です。
[テレ朝ｎｅｗｓ] https://news.tv-asahi.co.jp</t>
    <phoneticPr fontId="86"/>
  </si>
  <si>
    <t>https://news.yahoo.co.jp/articles/260fd2142ceb86a238d96e098416110454374086</t>
    <phoneticPr fontId="86"/>
  </si>
  <si>
    <t>https://hongkong.keizai.biz/headline/2182/</t>
    <phoneticPr fontId="86"/>
  </si>
  <si>
    <t>【サンフランシスコ＝後藤香代】アジア太平洋経済協力会議（ＡＰＥＣ）首脳会議の開幕を翌日に控えた１４日、米サンフランシスコの会場周辺は厳戒態勢が敷かれた。歩道にあったホームレスのテントは撤去され、首脳の車列が通る車道との間にフェンスが張り巡らされた。この日、中国代表団が宿泊しているホテル周辺では習近平（シージンピン）国家主席の到着に合わせて数百人の中国系住民が集まった。巨大な中国国旗が掲げられ、愛国歌や「熱烈歓迎」の録音メッセージが大音量で流された。共産党政権の人権弾圧に抗議の声を上げる人もいた。居合わせた人たちによると、習氏の支持者とみられる何者かが抗議中の男性のプラカードを破ったり、踏みつけたりしたという。ＡＰＥＣの会場近くでは、パレスチナ情勢を巡るバイデン政権の対応を批判する大規模なデモが行われ、デモ隊が警察車両とにらみ合いになる場面が見られた。</t>
    <phoneticPr fontId="86"/>
  </si>
  <si>
    <t>香港の高級スーパーマーケットの一つ「city'super（シティ・スーパー）」の新店が11月16日、啓徳（Kai Tak）にできたショッピングモール「AIRSIDE」に開業した。同ブランドは、最近では駅ナカ店舗などの業態を開いてきたが、スーパーマーケットとしては沙田（Shatin）にある新城市広場に2005年にオープンして以来18年ぶり。新店では、ローカル、クラフトマンシップなど5つの要素を踏まえた店づくりに取り組む。
　シティスーパーは、香港西武で働いていた石川正志さんら日本人6人と現在シティスーパー・グループのプレジデントを務める●嘉華（Thomas Woo）さん、アパレル企業「三黄集団（Fenix Group）」を創業した荻野正明さん、海港城（Harbour City）などを保有する大手デベロッパー「九龍倉集団（The Wharf （Holding））」の親会社で香港有数のコングロマリット「會徳豊（Wheelock and Company）」のトップを務める呉光正（Peter Woo）さんが中心となって立ち上げた高級スーパー。1996年に銅鑼湾（Causeway Bay）の時代広場（Times Square）に1号店をオープンしたのが始まり。事実上、香港初の高級路線のスーパーで、「Log-in」といったライフスタイルの分野でも幅を広げたことで、香港で成功を収めた日本のDNA色が強い高級スーパーでもある。18年ぶりとなる新店だが、常に新しい場所を探してきたものの、「出店方針にピタリと合う物件がなかった」という。今回は株主であるフェニックスグループがAIRSIDEを建設した南豊集団（Nan Fung Group）を紹介したことから出店の話し合いが始まった。
南豊集団の広報担当者は「シティスーパーに出店してもらうに当たり、AIRSIDEのコンセプト、文化、将来の展望を含めた戦略などを説明した。今、高級路線のスーパーはたくさんあるが、香港で信頼され、サステナブルなことも積極的に行っているので、ぜひ出店してほしいとお願いした」と話す。シティスーパー側も南豊集団の考えに共感し出店を決めた。
　2万5000平方フィートある店は「本地薑（Local Gems）」「匠藝精神（Craftsmanship）」「可持續發展（Sustainability）」「首次登場（First in Hong Kong／AIRSIDE）」「便捷健康料理（Ready to Eat）」との5つの要素をテーマとしている。本地薑は香港にある「素晴らしい商品」に焦点を当てたもの。これまでは世界にある商品を紹介してきたシティスーパーだけに、ある意味、今までの路線の逆を行く。「ForME Honey」（186香港ドル）は屯門（Tuen Mun）にある養蜂場で採取された蜂蜜だが、商品化するに当たり、添加物を一切入れていないのが特徴。</t>
    <phoneticPr fontId="86"/>
  </si>
  <si>
    <t>米国</t>
    <rPh sb="0" eb="2">
      <t>ベイコク</t>
    </rPh>
    <phoneticPr fontId="86"/>
  </si>
  <si>
    <t>香港</t>
    <rPh sb="0" eb="2">
      <t>ホンコン</t>
    </rPh>
    <phoneticPr fontId="86"/>
  </si>
  <si>
    <t>タイ</t>
    <phoneticPr fontId="86"/>
  </si>
  <si>
    <t>食の安全を目指す　②</t>
    <rPh sb="0" eb="1">
      <t>ショク</t>
    </rPh>
    <rPh sb="2" eb="4">
      <t>アンゼン</t>
    </rPh>
    <rPh sb="5" eb="7">
      <t>メザ</t>
    </rPh>
    <phoneticPr fontId="5"/>
  </si>
  <si>
    <t>食品衛生法が改正されました。　平成30年6月13日公布</t>
    <rPh sb="0" eb="2">
      <t>ショクヒン</t>
    </rPh>
    <rPh sb="2" eb="5">
      <t>エイセイホウ</t>
    </rPh>
    <rPh sb="6" eb="8">
      <t>カイセイ</t>
    </rPh>
    <rPh sb="15" eb="17">
      <t>ヘイセイ</t>
    </rPh>
    <rPh sb="19" eb="20">
      <t>ネン</t>
    </rPh>
    <rPh sb="21" eb="22">
      <t>ガツ</t>
    </rPh>
    <rPh sb="24" eb="25">
      <t>ヒ</t>
    </rPh>
    <rPh sb="25" eb="27">
      <t>コウフ</t>
    </rPh>
    <phoneticPr fontId="5"/>
  </si>
  <si>
    <t>上記の法律が出来上がる過程で、平成29年6月29日（木）　第1回　食品衛生管理に関する技術検討会が</t>
    <rPh sb="0" eb="2">
      <t>ジョウキ</t>
    </rPh>
    <rPh sb="3" eb="5">
      <t>ホウリツ</t>
    </rPh>
    <rPh sb="6" eb="9">
      <t>デキア</t>
    </rPh>
    <rPh sb="11" eb="13">
      <t>カテイ</t>
    </rPh>
    <phoneticPr fontId="5"/>
  </si>
  <si>
    <t>開催された。この議事内容は厚生労働省のホームページに掲載されている。</t>
    <rPh sb="0" eb="2">
      <t>カイサイ</t>
    </rPh>
    <rPh sb="8" eb="10">
      <t>ギジ</t>
    </rPh>
    <rPh sb="10" eb="12">
      <t>ナイヨウ</t>
    </rPh>
    <rPh sb="13" eb="15">
      <t>コウセイ</t>
    </rPh>
    <rPh sb="15" eb="18">
      <t>ロウドウショウ</t>
    </rPh>
    <rPh sb="26" eb="28">
      <t>ケイサイ</t>
    </rPh>
    <phoneticPr fontId="5"/>
  </si>
  <si>
    <t>https://www.mhlw.go.jp/stf/shingi2/0000172104.html</t>
    <phoneticPr fontId="5"/>
  </si>
  <si>
    <t xml:space="preserve">○議事
○事務局事務局：　定刻になりましたので、ただいまより第１回「食品衛生管理に関する技術検討会」を開会いたします。
　私は本日、司会を務めさせていただきます、厚生労働省生活衛生・食品安全部監視安全課HACCP企画推進室の・・・・
</t>
    <phoneticPr fontId="5"/>
  </si>
  <si>
    <t>　 単語数　２９，６３０より構成される第一回議事録の中で、注目されるキーワードと出現頻度は以下の通りであった。</t>
    <rPh sb="2" eb="5">
      <t>タンゴスウ</t>
    </rPh>
    <rPh sb="14" eb="16">
      <t>コウセイ</t>
    </rPh>
    <rPh sb="19" eb="20">
      <t>ダイ</t>
    </rPh>
    <rPh sb="20" eb="22">
      <t>イッカイ</t>
    </rPh>
    <rPh sb="22" eb="25">
      <t>ギジロク</t>
    </rPh>
    <rPh sb="26" eb="27">
      <t>ナカ</t>
    </rPh>
    <rPh sb="29" eb="31">
      <t>チュウモク</t>
    </rPh>
    <rPh sb="40" eb="42">
      <t>シュツゲン</t>
    </rPh>
    <rPh sb="42" eb="44">
      <t>ヒンド</t>
    </rPh>
    <rPh sb="45" eb="47">
      <t>イカ</t>
    </rPh>
    <rPh sb="48" eb="49">
      <t>トオ</t>
    </rPh>
    <phoneticPr fontId="5"/>
  </si>
  <si>
    <t>小規模な</t>
  </si>
  <si>
    <t>8ヶ所</t>
    <rPh sb="2" eb="3">
      <t>ショ</t>
    </rPh>
    <phoneticPr fontId="5"/>
  </si>
  <si>
    <t>基準</t>
    <phoneticPr fontId="5"/>
  </si>
  <si>
    <t>39ヶ所</t>
    <rPh sb="3" eb="4">
      <t>ショ</t>
    </rPh>
    <phoneticPr fontId="5"/>
  </si>
  <si>
    <t>基準Ｂ</t>
    <phoneticPr fontId="5"/>
  </si>
  <si>
    <t>21ヶ所</t>
    <rPh sb="3" eb="4">
      <t>ショ</t>
    </rPh>
    <phoneticPr fontId="5"/>
  </si>
  <si>
    <t>衛生管理計画</t>
    <phoneticPr fontId="5"/>
  </si>
  <si>
    <t>14ヶ所</t>
    <rPh sb="3" eb="4">
      <t>ショ</t>
    </rPh>
    <phoneticPr fontId="5"/>
  </si>
  <si>
    <t>一般衛生管理</t>
  </si>
  <si>
    <t>29ヶ所</t>
    <rPh sb="3" eb="4">
      <t>ショ</t>
    </rPh>
    <phoneticPr fontId="5"/>
  </si>
  <si>
    <t>衛生管理</t>
    <phoneticPr fontId="5"/>
  </si>
  <si>
    <t>91ヶ所</t>
    <rPh sb="3" eb="4">
      <t>ショ</t>
    </rPh>
    <phoneticPr fontId="5"/>
  </si>
  <si>
    <t>重要管理のポイント</t>
    <phoneticPr fontId="5"/>
  </si>
  <si>
    <t>11ヶ所</t>
    <phoneticPr fontId="5"/>
  </si>
  <si>
    <t>HACCPによる衛生管理</t>
  </si>
  <si>
    <t>5ヶ所</t>
    <rPh sb="2" eb="3">
      <t>ショ</t>
    </rPh>
    <phoneticPr fontId="5"/>
  </si>
  <si>
    <t>HACCPの考え方に基づく衛生管理</t>
    <phoneticPr fontId="5"/>
  </si>
  <si>
    <t>7ヶ所</t>
    <rPh sb="2" eb="3">
      <t>ショ</t>
    </rPh>
    <phoneticPr fontId="5"/>
  </si>
  <si>
    <t>HACCPの考え方</t>
    <phoneticPr fontId="5"/>
  </si>
  <si>
    <t>10ヶ所</t>
    <rPh sb="3" eb="4">
      <t>ショ</t>
    </rPh>
    <phoneticPr fontId="5"/>
  </si>
  <si>
    <t>公益社団法人日本食品衛生協会取りまとめた</t>
    <rPh sb="14" eb="15">
      <t>ト</t>
    </rPh>
    <phoneticPr fontId="5"/>
  </si>
  <si>
    <r>
      <t xml:space="preserve">HACCP </t>
    </r>
    <r>
      <rPr>
        <b/>
        <sz val="12"/>
        <color indexed="8"/>
        <rFont val="ＭＳ 明朝"/>
        <family val="1"/>
        <charset val="128"/>
      </rPr>
      <t>の考え方に基づく衛生管理のための手引書</t>
    </r>
  </si>
  <si>
    <t>（小規模な一般飲食店事業者向け）</t>
  </si>
  <si>
    <t>　　①　衛生計画を立てます。</t>
    <rPh sb="4" eb="6">
      <t>エイセイ</t>
    </rPh>
    <rPh sb="6" eb="8">
      <t>ケイカク</t>
    </rPh>
    <rPh sb="9" eb="10">
      <t>タ</t>
    </rPh>
    <phoneticPr fontId="5"/>
  </si>
  <si>
    <t>②続いて実施内容を記録します。</t>
    <rPh sb="1" eb="2">
      <t>ツヅ</t>
    </rPh>
    <rPh sb="4" eb="6">
      <t>ジッシ</t>
    </rPh>
    <rPh sb="6" eb="8">
      <t>ナイヨウ</t>
    </rPh>
    <rPh sb="9" eb="11">
      <t>キロク</t>
    </rPh>
    <phoneticPr fontId="5"/>
  </si>
  <si>
    <t>③何か改善や問題のために役立てます。</t>
    <rPh sb="1" eb="2">
      <t>ナニ</t>
    </rPh>
    <rPh sb="3" eb="5">
      <t>カイゼン</t>
    </rPh>
    <rPh sb="6" eb="8">
      <t>モンダイ</t>
    </rPh>
    <rPh sb="12" eb="14">
      <t>ヤクダ</t>
    </rPh>
    <phoneticPr fontId="5"/>
  </si>
  <si>
    <t>しかし、これを直ぐに全ての事業者ができるでしょうか</t>
    <rPh sb="7" eb="8">
      <t>ス</t>
    </rPh>
    <rPh sb="10" eb="11">
      <t>スベ</t>
    </rPh>
    <rPh sb="13" eb="16">
      <t>ジギョウシャ</t>
    </rPh>
    <phoneticPr fontId="5"/>
  </si>
  <si>
    <t>次回は</t>
    <rPh sb="0" eb="2">
      <t>ジカイ</t>
    </rPh>
    <phoneticPr fontId="5"/>
  </si>
  <si>
    <t>衛生計画の内容と何をどう捕らえていくかを</t>
    <rPh sb="0" eb="2">
      <t>エイセイ</t>
    </rPh>
    <rPh sb="2" eb="4">
      <t>ケイカク</t>
    </rPh>
    <rPh sb="5" eb="7">
      <t>ナイヨウ</t>
    </rPh>
    <rPh sb="8" eb="9">
      <t>ナニ</t>
    </rPh>
    <rPh sb="12" eb="13">
      <t>ト</t>
    </rPh>
    <phoneticPr fontId="5"/>
  </si>
  <si>
    <t>解説します。</t>
    <rPh sb="0" eb="2">
      <t>カイセツ</t>
    </rPh>
    <phoneticPr fontId="5"/>
  </si>
  <si>
    <t>AP-001 testtube - YouTube</t>
  </si>
  <si>
    <t>AP-001 schale - YouTube</t>
  </si>
  <si>
    <t>所在地</t>
  </si>
  <si>
    <t>〒162-0842 東京都新宿区市谷砂土原町2-2</t>
  </si>
  <si>
    <t>TEL</t>
  </si>
  <si>
    <t>03-5229-7911</t>
  </si>
  <si>
    <t>検査試薬・開発トップランナーELMEX</t>
    <rPh sb="0" eb="4">
      <t>ケンサシヤク</t>
    </rPh>
    <rPh sb="5" eb="7">
      <t>カイハツ</t>
    </rPh>
    <phoneticPr fontId="33"/>
  </si>
  <si>
    <t xml:space="preserve"> GⅡ　45週　0例</t>
    <rPh sb="9" eb="10">
      <t>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</si>
</sst>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12"/>
      <color indexed="18"/>
      <name val="游ゴシック"/>
      <family val="3"/>
      <charset val="128"/>
    </font>
    <font>
      <b/>
      <sz val="19"/>
      <color theme="1"/>
      <name val="ＭＳ Ｐゴシック"/>
      <family val="3"/>
      <charset val="128"/>
    </font>
    <font>
      <b/>
      <sz val="20"/>
      <color rgb="FF333333"/>
      <name val="メイリオ"/>
      <family val="3"/>
      <charset val="128"/>
    </font>
    <font>
      <b/>
      <sz val="13"/>
      <name val="游ゴシック"/>
      <family val="3"/>
      <charset val="128"/>
    </font>
    <font>
      <b/>
      <sz val="19"/>
      <color indexed="8"/>
      <name val="ＭＳ Ｐゴシック"/>
      <family val="3"/>
      <charset val="128"/>
    </font>
    <font>
      <b/>
      <sz val="13"/>
      <color rgb="FF333333"/>
      <name val="游ゴシック"/>
      <family val="3"/>
      <charset val="128"/>
    </font>
    <font>
      <sz val="12"/>
      <name val="ＭＳ Ｐゴシック"/>
      <family val="3"/>
      <charset val="128"/>
      <scheme val="minor"/>
    </font>
    <font>
      <b/>
      <sz val="14"/>
      <color rgb="FF0070C0"/>
      <name val="ＭＳ Ｐゴシック"/>
      <family val="3"/>
      <charset val="128"/>
    </font>
    <font>
      <b/>
      <sz val="14"/>
      <color indexed="8"/>
      <name val="游ゴシック"/>
      <family val="3"/>
      <charset val="128"/>
    </font>
    <font>
      <b/>
      <sz val="18"/>
      <name val="游ゴシック"/>
      <family val="3"/>
      <charset val="128"/>
    </font>
    <font>
      <sz val="20"/>
      <color indexed="8"/>
      <name val="ＭＳ Ｐゴシック"/>
      <family val="3"/>
      <charset val="128"/>
    </font>
    <font>
      <b/>
      <sz val="14"/>
      <color indexed="8"/>
      <name val="ＭＳ Ｐゴシック"/>
      <family val="3"/>
      <charset val="128"/>
    </font>
    <font>
      <sz val="10.5"/>
      <color indexed="8"/>
      <name val="ＭＳ Ｐゴシック"/>
      <family val="3"/>
      <charset val="128"/>
    </font>
    <font>
      <b/>
      <sz val="12"/>
      <color indexed="8"/>
      <name val="ＭＳ 明朝"/>
      <family val="1"/>
      <charset val="128"/>
    </font>
    <font>
      <b/>
      <sz val="12"/>
      <color indexed="8"/>
      <name val="Arial"/>
      <family val="2"/>
    </font>
    <font>
      <sz val="10"/>
      <color indexed="10"/>
      <name val="ＭＳ Ｐゴシック"/>
      <family val="3"/>
      <charset val="128"/>
    </font>
    <font>
      <sz val="14"/>
      <color theme="0"/>
      <name val="AR P新藝体E"/>
      <family val="3"/>
      <charset val="128"/>
    </font>
  </fonts>
  <fills count="43">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6DDDF7"/>
        <bgColor indexed="64"/>
      </patternFill>
    </fill>
    <fill>
      <patternFill patternType="solid">
        <fgColor theme="7" tint="0.39997558519241921"/>
        <bgColor indexed="64"/>
      </patternFill>
    </fill>
    <fill>
      <patternFill patternType="solid">
        <fgColor theme="5" tint="0.39997558519241921"/>
        <bgColor indexed="64"/>
      </patternFill>
    </fill>
  </fills>
  <borders count="272">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thin">
        <color auto="1"/>
      </right>
      <top style="thin">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style="thin">
        <color indexed="64"/>
      </left>
      <right style="dashed">
        <color indexed="64"/>
      </right>
      <top style="dashed">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ck">
        <color indexed="56"/>
      </left>
      <right/>
      <top style="thick">
        <color indexed="56"/>
      </top>
      <bottom/>
      <diagonal/>
    </border>
    <border>
      <left/>
      <right/>
      <top style="thick">
        <color indexed="56"/>
      </top>
      <bottom/>
      <diagonal/>
    </border>
    <border>
      <left/>
      <right style="thick">
        <color indexed="56"/>
      </right>
      <top style="thick">
        <color indexed="56"/>
      </top>
      <bottom/>
      <diagonal/>
    </border>
    <border>
      <left style="thick">
        <color indexed="56"/>
      </left>
      <right/>
      <top/>
      <bottom/>
      <diagonal/>
    </border>
    <border>
      <left/>
      <right style="thick">
        <color indexed="56"/>
      </right>
      <top/>
      <bottom/>
      <diagonal/>
    </border>
    <border>
      <left style="thick">
        <color indexed="56"/>
      </left>
      <right/>
      <top/>
      <bottom style="thick">
        <color indexed="56"/>
      </bottom>
      <diagonal/>
    </border>
    <border>
      <left/>
      <right/>
      <top/>
      <bottom style="thick">
        <color indexed="56"/>
      </bottom>
      <diagonal/>
    </border>
    <border>
      <left/>
      <right style="thick">
        <color indexed="56"/>
      </right>
      <top/>
      <bottom style="thick">
        <color indexed="56"/>
      </bottom>
      <diagonal/>
    </border>
    <border>
      <left style="medium">
        <color indexed="64"/>
      </left>
      <right/>
      <top/>
      <bottom style="thin">
        <color indexed="64"/>
      </bottom>
      <diagonal/>
    </border>
    <border>
      <left/>
      <right style="medium">
        <color indexed="64"/>
      </right>
      <top/>
      <bottom style="thin">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2" fillId="0" borderId="0"/>
    <xf numFmtId="0" fontId="113" fillId="0" borderId="0" applyNumberFormat="0" applyFill="0" applyBorder="0" applyAlignment="0" applyProtection="0"/>
    <xf numFmtId="0" fontId="112" fillId="0" borderId="0"/>
  </cellStyleXfs>
  <cellXfs count="79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8"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8"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3" fillId="19" borderId="137" xfId="0" applyFont="1" applyFill="1" applyBorder="1" applyAlignment="1">
      <alignment horizontal="center" vertical="center" wrapText="1"/>
    </xf>
    <xf numFmtId="0" fontId="103"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5"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17"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1" fillId="5" borderId="17" xfId="2" applyFont="1" applyFill="1" applyBorder="1">
      <alignment vertical="center"/>
    </xf>
    <xf numFmtId="0" fontId="71" fillId="0" borderId="0" xfId="0" applyFont="1">
      <alignment vertical="center"/>
    </xf>
    <xf numFmtId="0" fontId="124" fillId="5" borderId="14" xfId="2" applyFont="1" applyFill="1" applyBorder="1">
      <alignment vertical="center"/>
    </xf>
    <xf numFmtId="0" fontId="123" fillId="0" borderId="136" xfId="0" applyFont="1" applyBorder="1">
      <alignment vertical="center"/>
    </xf>
    <xf numFmtId="0" fontId="122" fillId="31"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6" fillId="5" borderId="0" xfId="0" applyFont="1" applyFill="1">
      <alignment vertical="center"/>
    </xf>
    <xf numFmtId="0" fontId="107"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5" fillId="19" borderId="199" xfId="2" applyFont="1" applyFill="1" applyBorder="1" applyAlignment="1">
      <alignment horizontal="center" vertical="center"/>
    </xf>
    <xf numFmtId="177" fontId="135" fillId="19" borderId="199" xfId="2" applyNumberFormat="1" applyFont="1" applyFill="1" applyBorder="1" applyAlignment="1">
      <alignment horizontal="center" vertical="center" shrinkToFit="1"/>
    </xf>
    <xf numFmtId="0" fontId="136"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17" fillId="3" borderId="9" xfId="2" applyFont="1" applyFill="1" applyBorder="1" applyAlignment="1">
      <alignment horizontal="center" vertical="center" wrapText="1"/>
    </xf>
    <xf numFmtId="0" fontId="109" fillId="26" borderId="174" xfId="2" applyFont="1" applyFill="1" applyBorder="1" applyAlignment="1">
      <alignment horizontal="left" vertical="center" shrinkToFit="1"/>
    </xf>
    <xf numFmtId="0" fontId="137" fillId="0" borderId="19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85" fillId="0" borderId="122" xfId="0" applyFont="1" applyBorder="1" applyAlignment="1">
      <alignment horizontal="center" vertical="center" wrapText="1"/>
    </xf>
    <xf numFmtId="0" fontId="140" fillId="0" borderId="139" xfId="0" applyFont="1" applyBorder="1" applyAlignment="1">
      <alignment horizontal="left" vertical="top" wrapText="1"/>
    </xf>
    <xf numFmtId="0" fontId="141" fillId="0" borderId="0" xfId="0" applyFont="1">
      <alignment vertical="center"/>
    </xf>
    <xf numFmtId="0" fontId="143" fillId="21" borderId="153" xfId="2" applyFont="1" applyFill="1" applyBorder="1" applyAlignment="1">
      <alignment horizontal="center" vertical="center" wrapText="1"/>
    </xf>
    <xf numFmtId="0" fontId="8" fillId="0" borderId="205" xfId="1" applyFill="1" applyBorder="1" applyAlignment="1" applyProtection="1">
      <alignment vertical="center" wrapTex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07" xfId="1" applyFill="1" applyBorder="1" applyAlignment="1" applyProtection="1">
      <alignment vertical="center" wrapText="1"/>
    </xf>
    <xf numFmtId="0" fontId="6" fillId="0" borderId="108" xfId="2" applyBorder="1">
      <alignment vertical="center"/>
    </xf>
    <xf numFmtId="0" fontId="105"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2" borderId="198" xfId="2" applyNumberFormat="1" applyFont="1" applyFill="1" applyBorder="1" applyAlignment="1">
      <alignment horizontal="center" vertical="center" shrinkToFit="1"/>
    </xf>
    <xf numFmtId="180" fontId="50" fillId="11" borderId="208" xfId="17" applyNumberFormat="1" applyFont="1" applyFill="1" applyBorder="1" applyAlignment="1">
      <alignment horizontal="center" vertical="center"/>
    </xf>
    <xf numFmtId="0" fontId="94" fillId="19" borderId="0" xfId="0" applyFont="1" applyFill="1" applyAlignment="1">
      <alignment horizontal="center" vertical="center"/>
    </xf>
    <xf numFmtId="0" fontId="150" fillId="21" borderId="153" xfId="2" applyFont="1" applyFill="1" applyBorder="1" applyAlignment="1">
      <alignment horizontal="center" vertical="center" wrapText="1"/>
    </xf>
    <xf numFmtId="0" fontId="25" fillId="19" borderId="0" xfId="2" applyFont="1" applyFill="1">
      <alignment vertical="center"/>
    </xf>
    <xf numFmtId="0" fontId="152" fillId="0" borderId="0" xfId="0" applyFont="1" applyAlignment="1">
      <alignment vertical="top" wrapText="1"/>
    </xf>
    <xf numFmtId="0" fontId="137" fillId="0" borderId="206"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209" xfId="2" applyFont="1" applyFill="1" applyBorder="1" applyAlignment="1">
      <alignment horizontal="left" vertical="center"/>
    </xf>
    <xf numFmtId="0" fontId="8" fillId="0" borderId="204" xfId="1" applyBorder="1" applyAlignment="1" applyProtection="1">
      <alignment vertical="center" wrapText="1"/>
    </xf>
    <xf numFmtId="0" fontId="140" fillId="0" borderId="203"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3"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4" xfId="1" applyNumberFormat="1" applyFont="1" applyFill="1" applyBorder="1" applyAlignment="1" applyProtection="1">
      <alignment vertical="center" wrapText="1"/>
    </xf>
    <xf numFmtId="183" fontId="105" fillId="5" borderId="0" xfId="0" applyNumberFormat="1" applyFont="1" applyFill="1" applyAlignment="1">
      <alignment horizontal="left" vertical="center"/>
    </xf>
    <xf numFmtId="56" fontId="93" fillId="19" borderId="134" xfId="17" applyNumberFormat="1" applyFont="1" applyFill="1" applyBorder="1" applyAlignment="1">
      <alignment horizontal="center" vertical="center" wrapText="1"/>
    </xf>
    <xf numFmtId="0" fontId="8" fillId="0" borderId="215"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14" fontId="126" fillId="19" borderId="135" xfId="0" applyNumberFormat="1" applyFont="1" applyFill="1" applyBorder="1" applyAlignment="1">
      <alignment horizontal="center" vertical="center"/>
    </xf>
    <xf numFmtId="0" fontId="139" fillId="0" borderId="121" xfId="1" applyFont="1" applyFill="1" applyBorder="1" applyAlignment="1" applyProtection="1">
      <alignment horizontal="left" vertical="top" wrapText="1"/>
    </xf>
    <xf numFmtId="0" fontId="137"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216" xfId="2" applyNumberFormat="1" applyFont="1" applyFill="1" applyBorder="1" applyAlignment="1">
      <alignment horizontal="center" vertical="center"/>
    </xf>
    <xf numFmtId="14" fontId="91" fillId="21" borderId="217" xfId="2" applyNumberFormat="1" applyFont="1" applyFill="1" applyBorder="1" applyAlignment="1">
      <alignment horizontal="center" vertical="center"/>
    </xf>
    <xf numFmtId="0" fontId="92" fillId="21" borderId="218" xfId="2" applyFont="1" applyFill="1" applyBorder="1" applyAlignment="1">
      <alignment horizontal="center" vertical="center"/>
    </xf>
    <xf numFmtId="14" fontId="91" fillId="21" borderId="218" xfId="2" applyNumberFormat="1" applyFont="1" applyFill="1" applyBorder="1" applyAlignment="1">
      <alignment horizontal="center" vertical="center"/>
    </xf>
    <xf numFmtId="0" fontId="8" fillId="0" borderId="219" xfId="1" applyFill="1" applyBorder="1" applyAlignment="1" applyProtection="1">
      <alignment vertical="center" wrapText="1"/>
    </xf>
    <xf numFmtId="0" fontId="8" fillId="0" borderId="221" xfId="1" applyBorder="1" applyAlignment="1" applyProtection="1">
      <alignment vertical="top" wrapText="1"/>
    </xf>
    <xf numFmtId="0" fontId="32" fillId="23" borderId="220" xfId="2" applyFont="1" applyFill="1" applyBorder="1" applyAlignment="1">
      <alignment horizontal="center" vertical="center" wrapText="1"/>
    </xf>
    <xf numFmtId="0" fontId="153" fillId="21" borderId="217" xfId="2" applyFont="1" applyFill="1" applyBorder="1" applyAlignment="1">
      <alignment horizontal="center" vertical="center"/>
    </xf>
    <xf numFmtId="0" fontId="153" fillId="21" borderId="216" xfId="2" applyFont="1" applyFill="1" applyBorder="1" applyAlignment="1">
      <alignment horizontal="center" vertical="center"/>
    </xf>
    <xf numFmtId="0" fontId="32" fillId="21" borderId="153" xfId="2" applyFont="1" applyFill="1" applyBorder="1" applyAlignment="1">
      <alignment horizontal="center" vertical="center" wrapText="1"/>
    </xf>
    <xf numFmtId="0" fontId="116" fillId="19" borderId="222" xfId="0" applyFont="1" applyFill="1" applyBorder="1" applyAlignment="1">
      <alignment horizontal="left" vertical="center"/>
    </xf>
    <xf numFmtId="0" fontId="116" fillId="19" borderId="223" xfId="0" applyFont="1" applyFill="1" applyBorder="1" applyAlignment="1">
      <alignment horizontal="left" vertical="center"/>
    </xf>
    <xf numFmtId="14" fontId="116" fillId="19" borderId="223" xfId="0" applyNumberFormat="1" applyFont="1" applyFill="1" applyBorder="1" applyAlignment="1">
      <alignment horizontal="center" vertical="center"/>
    </xf>
    <xf numFmtId="14" fontId="116" fillId="19" borderId="224"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98" xfId="2" applyFont="1" applyFill="1" applyBorder="1" applyAlignment="1">
      <alignment horizontal="center" vertical="center" wrapText="1"/>
    </xf>
    <xf numFmtId="177" fontId="23" fillId="34" borderId="198" xfId="2" applyNumberFormat="1" applyFont="1" applyFill="1" applyBorder="1" applyAlignment="1">
      <alignment horizontal="center" vertical="center" shrinkToFit="1"/>
    </xf>
    <xf numFmtId="0" fontId="137"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38" fillId="0" borderId="191" xfId="1" applyFont="1" applyFill="1" applyBorder="1" applyAlignment="1" applyProtection="1">
      <alignment vertical="top" wrapText="1"/>
    </xf>
    <xf numFmtId="0" fontId="137" fillId="0" borderId="184" xfId="2" applyFont="1" applyBorder="1" applyAlignment="1">
      <alignment horizontal="left" vertical="top" wrapText="1"/>
    </xf>
    <xf numFmtId="0" fontId="157" fillId="3" borderId="9" xfId="2"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58" fillId="21" borderId="159" xfId="1" applyFont="1" applyFill="1" applyBorder="1" applyAlignment="1" applyProtection="1">
      <alignment horizontal="center" vertical="center" wrapText="1"/>
    </xf>
    <xf numFmtId="0" fontId="159" fillId="35" borderId="0" xfId="0" applyFont="1" applyFill="1" applyAlignment="1">
      <alignment horizontal="center" vertical="center" wrapText="1"/>
    </xf>
    <xf numFmtId="0" fontId="137" fillId="0" borderId="0" xfId="0" applyFont="1" applyAlignment="1">
      <alignment vertical="top" wrapText="1"/>
    </xf>
    <xf numFmtId="0" fontId="85" fillId="36" borderId="122" xfId="0" applyFont="1" applyFill="1" applyBorder="1" applyAlignment="1">
      <alignment horizontal="center" vertical="center" wrapText="1"/>
    </xf>
    <xf numFmtId="14" fontId="87" fillId="21" borderId="190" xfId="1" applyNumberFormat="1" applyFont="1" applyFill="1" applyBorder="1" applyAlignment="1" applyProtection="1">
      <alignment horizontal="center" vertical="center" wrapText="1"/>
    </xf>
    <xf numFmtId="0" fontId="150" fillId="21" borderId="148" xfId="1" applyFont="1" applyFill="1" applyBorder="1" applyAlignment="1" applyProtection="1">
      <alignment horizontal="center" vertical="center" wrapText="1"/>
    </xf>
    <xf numFmtId="0" fontId="87" fillId="21" borderId="157" xfId="1" applyFont="1" applyFill="1" applyBorder="1" applyAlignment="1" applyProtection="1">
      <alignment horizontal="center" vertical="center" wrapText="1"/>
    </xf>
    <xf numFmtId="0" fontId="161" fillId="21" borderId="187" xfId="0" applyFont="1" applyFill="1" applyBorder="1" applyAlignment="1">
      <alignment horizontal="center" vertical="center" wrapText="1"/>
    </xf>
    <xf numFmtId="0" fontId="162" fillId="0" borderId="139" xfId="0" applyFont="1" applyBorder="1" applyAlignment="1">
      <alignment horizontal="left" vertical="top" wrapText="1"/>
    </xf>
    <xf numFmtId="0" fontId="0" fillId="37" borderId="0" xfId="0" applyFill="1">
      <alignment vertical="center"/>
    </xf>
    <xf numFmtId="0" fontId="125" fillId="37" borderId="0" xfId="0" applyFont="1" applyFill="1">
      <alignment vertical="center"/>
    </xf>
    <xf numFmtId="0" fontId="145" fillId="37" borderId="0" xfId="0" applyFont="1" applyFill="1">
      <alignment vertical="center"/>
    </xf>
    <xf numFmtId="0" fontId="146" fillId="37" borderId="0" xfId="0" applyFont="1" applyFill="1">
      <alignment vertical="center"/>
    </xf>
    <xf numFmtId="0" fontId="144" fillId="37" borderId="0" xfId="0" applyFont="1" applyFill="1">
      <alignment vertical="center"/>
    </xf>
    <xf numFmtId="0" fontId="114" fillId="37" borderId="0" xfId="0" applyFont="1" applyFill="1">
      <alignment vertical="center"/>
    </xf>
    <xf numFmtId="0" fontId="142" fillId="37" borderId="0" xfId="0" applyFont="1" applyFill="1">
      <alignment vertical="center"/>
    </xf>
    <xf numFmtId="0" fontId="149" fillId="37" borderId="0" xfId="0" applyFont="1" applyFill="1">
      <alignment vertical="center"/>
    </xf>
    <xf numFmtId="0" fontId="133" fillId="37" borderId="0" xfId="0" applyFont="1" applyFill="1" applyAlignment="1">
      <alignment vertical="center" wrapText="1"/>
    </xf>
    <xf numFmtId="0" fontId="147" fillId="37" borderId="0" xfId="0" applyFont="1" applyFill="1">
      <alignment vertical="center"/>
    </xf>
    <xf numFmtId="0" fontId="148" fillId="37" borderId="0" xfId="0" applyFont="1" applyFill="1">
      <alignment vertical="center"/>
    </xf>
    <xf numFmtId="0" fontId="120" fillId="37" borderId="0" xfId="1" applyFont="1" applyFill="1" applyAlignment="1" applyProtection="1">
      <alignment vertical="center"/>
    </xf>
    <xf numFmtId="0" fontId="119" fillId="37" borderId="0" xfId="0" applyFont="1" applyFill="1">
      <alignment vertical="center"/>
    </xf>
    <xf numFmtId="0" fontId="116" fillId="19" borderId="227" xfId="0" applyFont="1" applyFill="1" applyBorder="1" applyAlignment="1">
      <alignment horizontal="left" vertical="center"/>
    </xf>
    <xf numFmtId="0" fontId="116" fillId="19" borderId="228" xfId="0" applyFont="1" applyFill="1" applyBorder="1" applyAlignment="1">
      <alignment horizontal="left" vertical="center"/>
    </xf>
    <xf numFmtId="14" fontId="116" fillId="19" borderId="228" xfId="0" applyNumberFormat="1" applyFont="1" applyFill="1" applyBorder="1" applyAlignment="1">
      <alignment horizontal="center" vertical="center"/>
    </xf>
    <xf numFmtId="14" fontId="116" fillId="19" borderId="229" xfId="0" applyNumberFormat="1" applyFont="1" applyFill="1" applyBorder="1" applyAlignment="1">
      <alignment horizontal="center" vertical="center"/>
    </xf>
    <xf numFmtId="0" fontId="160" fillId="0" borderId="230" xfId="2" applyFont="1" applyBorder="1" applyAlignment="1">
      <alignment horizontal="left" vertical="top" wrapText="1"/>
    </xf>
    <xf numFmtId="180" fontId="50" fillId="11" borderId="231" xfId="17" applyNumberFormat="1" applyFont="1" applyFill="1" applyBorder="1" applyAlignment="1">
      <alignment horizontal="center" vertical="center"/>
    </xf>
    <xf numFmtId="0" fontId="13" fillId="0" borderId="233"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63"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0" fontId="151" fillId="30" borderId="0" xfId="0" applyFont="1" applyFill="1" applyAlignment="1">
      <alignment horizontal="center" vertical="center" wrapText="1"/>
    </xf>
    <xf numFmtId="0" fontId="153" fillId="21" borderId="217" xfId="2" applyFont="1" applyFill="1" applyBorder="1" applyAlignment="1">
      <alignment horizontal="center" vertical="center" shrinkToFit="1"/>
    </xf>
    <xf numFmtId="14" fontId="23" fillId="19" borderId="135" xfId="17" applyNumberFormat="1" applyFont="1" applyFill="1" applyBorder="1" applyAlignment="1">
      <alignment horizontal="center" vertical="center"/>
    </xf>
    <xf numFmtId="0" fontId="0" fillId="38" borderId="105" xfId="0" applyFill="1" applyBorder="1">
      <alignment vertical="center"/>
    </xf>
    <xf numFmtId="0" fontId="0" fillId="38" borderId="236" xfId="0" applyFill="1" applyBorder="1">
      <alignment vertical="center"/>
    </xf>
    <xf numFmtId="0" fontId="71" fillId="29" borderId="239" xfId="0" applyFont="1" applyFill="1" applyBorder="1" applyAlignment="1">
      <alignment horizontal="center" vertical="center"/>
    </xf>
    <xf numFmtId="0" fontId="6" fillId="19" borderId="240" xfId="2" applyFill="1" applyBorder="1" applyAlignment="1">
      <alignment horizontal="center" vertical="center" wrapText="1"/>
    </xf>
    <xf numFmtId="0" fontId="6" fillId="19" borderId="241" xfId="2" applyFill="1" applyBorder="1" applyAlignment="1">
      <alignment horizontal="center" vertical="center"/>
    </xf>
    <xf numFmtId="0" fontId="6" fillId="19" borderId="241" xfId="2" applyFill="1" applyBorder="1" applyAlignment="1">
      <alignment horizontal="center" vertical="center" wrapText="1"/>
    </xf>
    <xf numFmtId="0" fontId="6" fillId="19" borderId="242" xfId="2" applyFill="1" applyBorder="1" applyAlignment="1">
      <alignment horizontal="center" vertical="center"/>
    </xf>
    <xf numFmtId="0" fontId="0" fillId="23" borderId="237" xfId="0" applyFill="1" applyBorder="1" applyAlignment="1">
      <alignment horizontal="left" vertical="center"/>
    </xf>
    <xf numFmtId="0" fontId="0" fillId="23" borderId="238" xfId="0" applyFill="1" applyBorder="1" applyAlignment="1">
      <alignment horizontal="left" vertical="center"/>
    </xf>
    <xf numFmtId="0" fontId="71" fillId="29" borderId="238" xfId="0" applyFont="1" applyFill="1" applyBorder="1" applyAlignment="1">
      <alignment horizontal="left" vertical="center"/>
    </xf>
    <xf numFmtId="14" fontId="87" fillId="21" borderId="1" xfId="1" applyNumberFormat="1" applyFont="1" applyFill="1" applyBorder="1" applyAlignment="1" applyProtection="1">
      <alignment horizontal="center" vertical="center" shrinkToFit="1"/>
    </xf>
    <xf numFmtId="0" fontId="151" fillId="0" borderId="0" xfId="0" applyFont="1" applyAlignment="1">
      <alignment vertical="center" wrapText="1"/>
    </xf>
    <xf numFmtId="0" fontId="85" fillId="0" borderId="245" xfId="0" applyFont="1" applyBorder="1" applyAlignment="1">
      <alignment horizontal="center" vertical="center" wrapText="1"/>
    </xf>
    <xf numFmtId="0" fontId="85" fillId="0" borderId="246" xfId="0" applyFont="1" applyBorder="1" applyAlignment="1">
      <alignment horizontal="center" vertical="center" wrapText="1"/>
    </xf>
    <xf numFmtId="0" fontId="85" fillId="0" borderId="247" xfId="0" applyFont="1" applyBorder="1" applyAlignment="1">
      <alignment horizontal="center" vertical="center" wrapText="1"/>
    </xf>
    <xf numFmtId="0" fontId="116" fillId="19" borderId="248" xfId="0" applyFont="1" applyFill="1" applyBorder="1" applyAlignment="1">
      <alignment horizontal="left" vertical="center"/>
    </xf>
    <xf numFmtId="0" fontId="116" fillId="19" borderId="249" xfId="0" applyFont="1" applyFill="1" applyBorder="1" applyAlignment="1">
      <alignment horizontal="left" vertical="center"/>
    </xf>
    <xf numFmtId="14" fontId="116" fillId="19" borderId="249" xfId="0" applyNumberFormat="1" applyFont="1" applyFill="1" applyBorder="1" applyAlignment="1">
      <alignment horizontal="center" vertical="center"/>
    </xf>
    <xf numFmtId="14" fontId="116" fillId="19" borderId="250" xfId="0" applyNumberFormat="1" applyFont="1" applyFill="1" applyBorder="1" applyAlignment="1">
      <alignment horizontal="center" vertical="center"/>
    </xf>
    <xf numFmtId="0" fontId="160" fillId="0" borderId="251" xfId="1" applyFont="1" applyFill="1" applyBorder="1" applyAlignment="1" applyProtection="1">
      <alignment vertical="top" wrapText="1"/>
    </xf>
    <xf numFmtId="0" fontId="166" fillId="21" borderId="153" xfId="2" applyFont="1" applyFill="1" applyBorder="1" applyAlignment="1">
      <alignment horizontal="center" vertical="center" wrapText="1"/>
    </xf>
    <xf numFmtId="184" fontId="0" fillId="39" borderId="252" xfId="0" applyNumberFormat="1" applyFill="1" applyBorder="1">
      <alignment vertical="center"/>
    </xf>
    <xf numFmtId="0" fontId="137" fillId="0" borderId="30" xfId="1" applyFont="1" applyBorder="1" applyAlignment="1" applyProtection="1">
      <alignment horizontal="left" vertical="top" wrapText="1"/>
    </xf>
    <xf numFmtId="0" fontId="153" fillId="21" borderId="217" xfId="2" applyFont="1" applyFill="1" applyBorder="1" applyAlignment="1">
      <alignment horizontal="center" vertical="center" wrapText="1"/>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0" fontId="37" fillId="21" borderId="134" xfId="17" applyFont="1" applyFill="1" applyBorder="1" applyAlignment="1">
      <alignment horizontal="center" vertical="center" wrapText="1"/>
    </xf>
    <xf numFmtId="14" fontId="37" fillId="21" borderId="135" xfId="17" applyNumberFormat="1" applyFont="1" applyFill="1" applyBorder="1" applyAlignment="1">
      <alignment horizontal="center" vertical="center"/>
    </xf>
    <xf numFmtId="0" fontId="0" fillId="5" borderId="0" xfId="0" applyFill="1">
      <alignment vertical="center"/>
    </xf>
    <xf numFmtId="0" fontId="0" fillId="5" borderId="0" xfId="0" applyFill="1" applyAlignment="1">
      <alignment horizontal="right" vertical="center"/>
    </xf>
    <xf numFmtId="0" fontId="0" fillId="0" borderId="0" xfId="0" applyAlignment="1">
      <alignment horizontal="right" vertical="center"/>
    </xf>
    <xf numFmtId="0" fontId="32" fillId="31" borderId="105" xfId="1" applyFont="1" applyFill="1" applyBorder="1" applyAlignment="1" applyProtection="1">
      <alignment horizontal="center" vertical="center" wrapText="1" shrinkToFit="1"/>
    </xf>
    <xf numFmtId="0" fontId="23" fillId="5" borderId="0" xfId="0" applyFont="1" applyFill="1" applyAlignment="1">
      <alignment horizontal="left" vertical="center"/>
    </xf>
    <xf numFmtId="0" fontId="101" fillId="30" borderId="134" xfId="17" applyFont="1" applyFill="1" applyBorder="1" applyAlignment="1">
      <alignment horizontal="center" vertical="center" wrapText="1"/>
    </xf>
    <xf numFmtId="14" fontId="93" fillId="30" borderId="135" xfId="17" applyNumberFormat="1" applyFont="1" applyFill="1" applyBorder="1" applyAlignment="1">
      <alignment horizontal="center" vertical="center"/>
    </xf>
    <xf numFmtId="0" fontId="93" fillId="30" borderId="134" xfId="17" applyFont="1" applyFill="1" applyBorder="1" applyAlignment="1">
      <alignment horizontal="center" vertical="center" wrapText="1"/>
    </xf>
    <xf numFmtId="0" fontId="116" fillId="21" borderId="249" xfId="0" applyFont="1" applyFill="1" applyBorder="1" applyAlignment="1">
      <alignment horizontal="left" vertical="center"/>
    </xf>
    <xf numFmtId="0" fontId="116" fillId="21" borderId="223" xfId="0" applyFont="1" applyFill="1" applyBorder="1" applyAlignment="1">
      <alignment horizontal="left" vertical="center"/>
    </xf>
    <xf numFmtId="0" fontId="116" fillId="21" borderId="228" xfId="0" applyFont="1" applyFill="1" applyBorder="1" applyAlignment="1">
      <alignment horizontal="left" vertical="center"/>
    </xf>
    <xf numFmtId="0" fontId="116" fillId="29" borderId="228" xfId="0" applyFont="1" applyFill="1" applyBorder="1" applyAlignment="1">
      <alignment horizontal="left" vertical="center"/>
    </xf>
    <xf numFmtId="0" fontId="116" fillId="29" borderId="249" xfId="0" applyFont="1" applyFill="1" applyBorder="1" applyAlignment="1">
      <alignment horizontal="left" vertical="center"/>
    </xf>
    <xf numFmtId="0" fontId="116" fillId="29" borderId="223" xfId="0" applyFont="1" applyFill="1" applyBorder="1" applyAlignment="1">
      <alignment horizontal="left" vertical="center"/>
    </xf>
    <xf numFmtId="0" fontId="116" fillId="40" borderId="223" xfId="0" applyFont="1" applyFill="1" applyBorder="1" applyAlignment="1">
      <alignment horizontal="left" vertical="center"/>
    </xf>
    <xf numFmtId="0" fontId="116" fillId="28" borderId="249" xfId="0" applyFont="1" applyFill="1" applyBorder="1" applyAlignment="1">
      <alignment horizontal="left" vertical="center"/>
    </xf>
    <xf numFmtId="0" fontId="116" fillId="41" borderId="249" xfId="0" applyFont="1" applyFill="1" applyBorder="1" applyAlignment="1">
      <alignment horizontal="left" vertical="center"/>
    </xf>
    <xf numFmtId="0" fontId="116" fillId="41" borderId="223" xfId="0" applyFont="1" applyFill="1" applyBorder="1" applyAlignment="1">
      <alignment horizontal="left" vertical="center"/>
    </xf>
    <xf numFmtId="0" fontId="116" fillId="42" borderId="223" xfId="0" applyFont="1" applyFill="1" applyBorder="1" applyAlignment="1">
      <alignment horizontal="left" vertical="center"/>
    </xf>
    <xf numFmtId="0" fontId="116" fillId="42" borderId="249" xfId="0" applyFont="1" applyFill="1" applyBorder="1" applyAlignment="1">
      <alignment horizontal="left" vertical="center"/>
    </xf>
    <xf numFmtId="0" fontId="6" fillId="19" borderId="253" xfId="2" applyFill="1" applyBorder="1" applyAlignment="1">
      <alignment horizontal="center" vertical="center" wrapText="1"/>
    </xf>
    <xf numFmtId="0" fontId="6" fillId="19" borderId="254" xfId="2" applyFill="1" applyBorder="1" applyAlignment="1">
      <alignment horizontal="center" vertical="center"/>
    </xf>
    <xf numFmtId="0" fontId="6" fillId="19" borderId="254" xfId="2" applyFill="1" applyBorder="1" applyAlignment="1">
      <alignment horizontal="center" vertical="center" wrapText="1"/>
    </xf>
    <xf numFmtId="0" fontId="6" fillId="19" borderId="255" xfId="2" applyFill="1" applyBorder="1" applyAlignment="1">
      <alignment horizontal="center" vertical="center"/>
    </xf>
    <xf numFmtId="0" fontId="6" fillId="19" borderId="256" xfId="2" applyFill="1" applyBorder="1" applyAlignment="1">
      <alignment horizontal="center" vertical="center" wrapText="1"/>
    </xf>
    <xf numFmtId="0" fontId="6" fillId="19" borderId="257" xfId="2" applyFill="1" applyBorder="1" applyAlignment="1">
      <alignment horizontal="center" vertical="center"/>
    </xf>
    <xf numFmtId="0" fontId="6" fillId="19" borderId="257" xfId="2" applyFill="1" applyBorder="1" applyAlignment="1">
      <alignment horizontal="center" vertical="center" wrapText="1"/>
    </xf>
    <xf numFmtId="0" fontId="6" fillId="19" borderId="258" xfId="2" applyFill="1" applyBorder="1" applyAlignment="1">
      <alignment horizontal="center" vertical="center"/>
    </xf>
    <xf numFmtId="0" fontId="0" fillId="0" borderId="259" xfId="0" applyBorder="1" applyAlignment="1">
      <alignment horizontal="center" vertical="center"/>
    </xf>
    <xf numFmtId="0" fontId="0" fillId="0" borderId="260" xfId="0" applyBorder="1" applyAlignment="1">
      <alignment horizontal="center" vertical="center"/>
    </xf>
    <xf numFmtId="0" fontId="0" fillId="0" borderId="261" xfId="0" applyBorder="1" applyAlignment="1">
      <alignment horizontal="center" vertical="center"/>
    </xf>
    <xf numFmtId="0" fontId="168" fillId="5" borderId="262" xfId="0" applyFont="1" applyFill="1" applyBorder="1">
      <alignment vertical="center"/>
    </xf>
    <xf numFmtId="0" fontId="168" fillId="5" borderId="263" xfId="0" applyFont="1" applyFill="1" applyBorder="1">
      <alignment vertical="center"/>
    </xf>
    <xf numFmtId="0" fontId="0" fillId="5" borderId="263" xfId="0" applyFill="1" applyBorder="1" applyAlignment="1">
      <alignment horizontal="right" vertical="center"/>
    </xf>
    <xf numFmtId="0" fontId="0" fillId="5" borderId="263" xfId="0" applyFill="1" applyBorder="1">
      <alignment vertical="center"/>
    </xf>
    <xf numFmtId="0" fontId="0" fillId="5" borderId="264" xfId="0" applyFill="1" applyBorder="1">
      <alignment vertical="center"/>
    </xf>
    <xf numFmtId="0" fontId="0" fillId="5" borderId="265" xfId="0" applyFill="1" applyBorder="1">
      <alignment vertical="center"/>
    </xf>
    <xf numFmtId="0" fontId="0" fillId="5" borderId="266" xfId="0" applyFill="1" applyBorder="1">
      <alignment vertical="center"/>
    </xf>
    <xf numFmtId="0" fontId="0" fillId="5" borderId="267" xfId="0" applyFill="1" applyBorder="1">
      <alignment vertical="center"/>
    </xf>
    <xf numFmtId="0" fontId="0" fillId="5" borderId="268" xfId="0" applyFill="1" applyBorder="1">
      <alignment vertical="center"/>
    </xf>
    <xf numFmtId="0" fontId="0" fillId="5" borderId="268" xfId="0" applyFill="1" applyBorder="1" applyAlignment="1">
      <alignment horizontal="right" vertical="center"/>
    </xf>
    <xf numFmtId="0" fontId="0" fillId="5" borderId="269" xfId="0" applyFill="1" applyBorder="1">
      <alignment vertical="center"/>
    </xf>
    <xf numFmtId="0" fontId="1" fillId="0" borderId="0" xfId="0" applyFont="1">
      <alignment vertical="center"/>
    </xf>
    <xf numFmtId="0" fontId="0" fillId="2" borderId="55" xfId="0" applyFill="1" applyBorder="1">
      <alignment vertical="center"/>
    </xf>
    <xf numFmtId="0" fontId="0" fillId="2" borderId="57" xfId="0" applyFill="1" applyBorder="1">
      <alignment vertical="center"/>
    </xf>
    <xf numFmtId="0" fontId="0" fillId="0" borderId="0" xfId="0" applyAlignment="1">
      <alignment vertical="center" wrapText="1"/>
    </xf>
    <xf numFmtId="0" fontId="0" fillId="3" borderId="225" xfId="0" applyFill="1" applyBorder="1">
      <alignment vertical="center"/>
    </xf>
    <xf numFmtId="0" fontId="0" fillId="3" borderId="226" xfId="0" applyFill="1" applyBorder="1">
      <alignment vertical="center"/>
    </xf>
    <xf numFmtId="0" fontId="0" fillId="3" borderId="148" xfId="0" applyFill="1" applyBorder="1">
      <alignment vertical="center"/>
    </xf>
    <xf numFmtId="0" fontId="0" fillId="3" borderId="29" xfId="0" applyFill="1" applyBorder="1">
      <alignment vertical="center"/>
    </xf>
    <xf numFmtId="0" fontId="169" fillId="3" borderId="148" xfId="0" applyFont="1" applyFill="1" applyBorder="1">
      <alignment vertical="center"/>
    </xf>
    <xf numFmtId="0" fontId="0" fillId="3" borderId="270" xfId="0" applyFill="1" applyBorder="1">
      <alignment vertical="center"/>
    </xf>
    <xf numFmtId="0" fontId="0" fillId="3" borderId="271" xfId="0" applyFill="1" applyBorder="1">
      <alignment vertical="center"/>
    </xf>
    <xf numFmtId="0" fontId="0" fillId="16" borderId="148" xfId="0" applyFill="1" applyBorder="1">
      <alignment vertical="center"/>
    </xf>
    <xf numFmtId="0" fontId="0" fillId="16" borderId="29" xfId="0" applyFill="1" applyBorder="1">
      <alignment vertical="center"/>
    </xf>
    <xf numFmtId="0" fontId="169" fillId="16" borderId="148" xfId="0" applyFont="1" applyFill="1" applyBorder="1">
      <alignment vertical="center"/>
    </xf>
    <xf numFmtId="0" fontId="0" fillId="16" borderId="35" xfId="0" applyFill="1" applyBorder="1">
      <alignment vertical="center"/>
    </xf>
    <xf numFmtId="0" fontId="0" fillId="16" borderId="37" xfId="0" applyFill="1" applyBorder="1">
      <alignment vertical="center"/>
    </xf>
    <xf numFmtId="0" fontId="170" fillId="0" borderId="0" xfId="0" applyFont="1" applyAlignment="1">
      <alignment horizontal="left" vertical="center"/>
    </xf>
    <xf numFmtId="0" fontId="171" fillId="0" borderId="0" xfId="0" applyFont="1" applyAlignment="1">
      <alignment horizontal="left" vertical="center"/>
    </xf>
    <xf numFmtId="0" fontId="0" fillId="37" borderId="0" xfId="0" applyFill="1" applyAlignment="1">
      <alignment horizontal="center" vertical="center"/>
    </xf>
    <xf numFmtId="0" fontId="173" fillId="37" borderId="0" xfId="0" applyFont="1" applyFill="1">
      <alignment vertical="center"/>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5" fillId="5" borderId="0" xfId="0" applyFont="1" applyFill="1" applyAlignment="1">
      <alignment horizontal="left" vertical="center" wrapText="1"/>
    </xf>
    <xf numFmtId="0" fontId="105" fillId="5" borderId="70"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108" fillId="37" borderId="0" xfId="0" applyFont="1" applyFill="1" applyAlignment="1">
      <alignment horizontal="left" vertical="top" wrapText="1"/>
    </xf>
    <xf numFmtId="0" fontId="99" fillId="37" borderId="0" xfId="1" applyFont="1" applyFill="1" applyAlignment="1" applyProtection="1">
      <alignment horizontal="center" vertical="center"/>
    </xf>
    <xf numFmtId="0" fontId="43" fillId="19" borderId="0" xfId="17" applyFont="1" applyFill="1" applyAlignment="1">
      <alignment horizontal="left" vertical="center"/>
    </xf>
    <xf numFmtId="0" fontId="10" fillId="6" borderId="234" xfId="17" applyFont="1" applyFill="1" applyBorder="1" applyAlignment="1">
      <alignment horizontal="center" vertical="center" wrapText="1"/>
    </xf>
    <xf numFmtId="0" fontId="10" fillId="6" borderId="232" xfId="17" applyFont="1" applyFill="1" applyBorder="1" applyAlignment="1">
      <alignment horizontal="center" vertical="center" wrapText="1"/>
    </xf>
    <xf numFmtId="0" fontId="10" fillId="6" borderId="235" xfId="17" applyFont="1" applyFill="1" applyBorder="1" applyAlignment="1">
      <alignment horizontal="center"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21" borderId="163" xfId="17" applyFont="1" applyFill="1" applyBorder="1" applyAlignment="1">
      <alignment horizontal="left" vertical="top" wrapText="1"/>
    </xf>
    <xf numFmtId="0" fontId="37" fillId="21" borderId="164" xfId="17" applyFont="1" applyFill="1" applyBorder="1" applyAlignment="1">
      <alignment horizontal="left" vertical="top" wrapText="1"/>
    </xf>
    <xf numFmtId="0" fontId="37" fillId="21"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37" fillId="30" borderId="163" xfId="17" applyFont="1" applyFill="1" applyBorder="1" applyAlignment="1">
      <alignment horizontal="left" vertical="top" wrapText="1"/>
    </xf>
    <xf numFmtId="0" fontId="37" fillId="30" borderId="164" xfId="17" applyFont="1" applyFill="1" applyBorder="1" applyAlignment="1">
      <alignment horizontal="left" vertical="top" wrapText="1"/>
    </xf>
    <xf numFmtId="0" fontId="37" fillId="30" borderId="165"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1" fillId="19" borderId="163" xfId="17" applyFont="1" applyFill="1" applyBorder="1" applyAlignment="1">
      <alignment horizontal="left" vertical="top" wrapText="1"/>
    </xf>
    <xf numFmtId="0" fontId="111" fillId="19" borderId="164" xfId="17" applyFont="1" applyFill="1" applyBorder="1" applyAlignment="1">
      <alignment horizontal="left" vertical="top" wrapText="1"/>
    </xf>
    <xf numFmtId="0" fontId="111" fillId="19" borderId="165" xfId="17" applyFont="1" applyFill="1" applyBorder="1" applyAlignment="1">
      <alignment horizontal="left" vertical="top" wrapText="1"/>
    </xf>
    <xf numFmtId="0" fontId="167" fillId="5" borderId="55" xfId="0" applyFont="1" applyFill="1" applyBorder="1" applyAlignment="1">
      <alignment horizontal="justify" vertical="center"/>
    </xf>
    <xf numFmtId="0" fontId="167" fillId="5" borderId="151" xfId="0" applyFont="1" applyFill="1" applyBorder="1" applyAlignment="1">
      <alignment horizontal="justify" vertical="center"/>
    </xf>
    <xf numFmtId="0" fontId="167" fillId="0" borderId="57" xfId="0" applyFont="1" applyBorder="1">
      <alignment vertical="center"/>
    </xf>
    <xf numFmtId="0" fontId="0" fillId="5" borderId="151" xfId="0" applyFill="1" applyBorder="1">
      <alignment vertical="center"/>
    </xf>
    <xf numFmtId="0" fontId="0" fillId="0" borderId="151" xfId="0" applyBorder="1">
      <alignment vertical="center"/>
    </xf>
    <xf numFmtId="0" fontId="0" fillId="23" borderId="0" xfId="0" applyFill="1" applyAlignment="1">
      <alignment vertical="top" wrapText="1"/>
    </xf>
    <xf numFmtId="0" fontId="0" fillId="23" borderId="0" xfId="0" applyFill="1" applyAlignment="1">
      <alignment vertical="top"/>
    </xf>
    <xf numFmtId="0" fontId="172" fillId="0" borderId="0" xfId="0" applyFont="1" applyAlignment="1">
      <alignment vertical="center" wrapText="1"/>
    </xf>
    <xf numFmtId="0" fontId="0" fillId="0" borderId="0" xfId="0" applyAlignment="1">
      <alignment vertical="center" wrapText="1"/>
    </xf>
    <xf numFmtId="0" fontId="0" fillId="0" borderId="0" xfId="0">
      <alignment vertical="center"/>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14" fontId="87" fillId="21" borderId="138" xfId="2" applyNumberFormat="1" applyFont="1" applyFill="1" applyBorder="1" applyAlignment="1">
      <alignment horizontal="center" vertical="center" wrapText="1" shrinkToFit="1"/>
    </xf>
    <xf numFmtId="0" fontId="6" fillId="0" borderId="0" xfId="2" applyAlignment="1">
      <alignment horizontal="center" vertical="center" wrapText="1"/>
    </xf>
    <xf numFmtId="0" fontId="23" fillId="33" borderId="0" xfId="2" applyFont="1" applyFill="1" applyAlignment="1">
      <alignment horizontal="left" vertical="center" wrapText="1"/>
    </xf>
    <xf numFmtId="0" fontId="23" fillId="33"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10" xfId="2" applyFont="1" applyFill="1" applyBorder="1" applyAlignment="1">
      <alignment horizontal="center" vertical="center" wrapText="1"/>
    </xf>
    <xf numFmtId="0" fontId="14" fillId="5" borderId="211" xfId="2" applyFont="1" applyFill="1" applyBorder="1" applyAlignment="1">
      <alignment horizontal="center" vertical="center" wrapText="1"/>
    </xf>
    <xf numFmtId="0" fontId="14" fillId="5" borderId="212" xfId="2" applyFont="1" applyFill="1" applyBorder="1" applyAlignment="1">
      <alignment horizontal="center" vertical="center" wrapText="1"/>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0" fillId="23" borderId="243"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44" xfId="0" applyFont="1" applyFill="1" applyBorder="1" applyAlignment="1">
      <alignment horizontal="center" vertical="center"/>
    </xf>
    <xf numFmtId="0" fontId="26" fillId="19" borderId="0" xfId="19" applyFont="1" applyFill="1" applyAlignment="1">
      <alignment vertical="center"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39"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65" fillId="29" borderId="55" xfId="2" applyFont="1" applyFill="1" applyBorder="1" applyAlignment="1">
      <alignment horizontal="left" vertical="top" wrapText="1" shrinkToFit="1"/>
    </xf>
    <xf numFmtId="0" fontId="165" fillId="29" borderId="56" xfId="2" applyFont="1" applyFill="1" applyBorder="1" applyAlignment="1">
      <alignment horizontal="left" vertical="top" wrapText="1" shrinkToFit="1"/>
    </xf>
    <xf numFmtId="0" fontId="165"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7"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88" fillId="29" borderId="97"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8" xfId="1" applyFont="1" applyFill="1" applyBorder="1" applyAlignment="1" applyProtection="1">
      <alignment horizontal="center" vertical="center" wrapText="1"/>
    </xf>
    <xf numFmtId="0" fontId="137" fillId="29" borderId="94" xfId="1" applyFont="1" applyFill="1" applyBorder="1" applyAlignment="1" applyProtection="1">
      <alignment horizontal="left" vertical="top" wrapText="1"/>
    </xf>
    <xf numFmtId="0" fontId="21" fillId="29" borderId="160" xfId="1" applyFont="1" applyFill="1" applyBorder="1" applyAlignment="1" applyProtection="1">
      <alignment horizontal="left" vertical="top" wrapText="1"/>
    </xf>
    <xf numFmtId="0" fontId="21" fillId="29" borderId="161"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8"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7"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18" fillId="29" borderId="97"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8" xfId="2" applyFont="1" applyFill="1" applyBorder="1" applyAlignment="1">
      <alignment horizontal="center" vertical="center" shrinkToFit="1"/>
    </xf>
    <xf numFmtId="0" fontId="139" fillId="29" borderId="225" xfId="1" applyFont="1" applyFill="1" applyBorder="1" applyAlignment="1" applyProtection="1">
      <alignment horizontal="left" vertical="top" wrapText="1"/>
    </xf>
    <xf numFmtId="0" fontId="139" fillId="29" borderId="107" xfId="1" applyFont="1" applyFill="1" applyBorder="1" applyAlignment="1" applyProtection="1">
      <alignment horizontal="left" vertical="top" wrapText="1"/>
    </xf>
    <xf numFmtId="0" fontId="139" fillId="29" borderId="226"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D4FDC3"/>
      <color rgb="FFFF99FF"/>
      <color rgb="FFFAFEC2"/>
      <color rgb="FF00CC00"/>
      <color rgb="FF3399FF"/>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'45　感染症統計'!$A$7</c:f>
              <c:strCache>
                <c:ptCount val="1"/>
                <c:pt idx="0">
                  <c:v>2023年</c:v>
                </c:pt>
              </c:strCache>
            </c:strRef>
          </c:tx>
          <c:spPr>
            <a:ln w="63500" cap="rnd">
              <a:solidFill>
                <a:srgbClr val="FF0000"/>
              </a:solidFill>
              <a:round/>
            </a:ln>
            <a:effectLst/>
          </c:spPr>
          <c:marker>
            <c:symbol val="none"/>
          </c:marker>
          <c:cat>
            <c:multiLvlStrRef>
              <c:f>'45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168 </c:v>
                  </c:pt>
                </c:lvl>
              </c:multiLvlStrCache>
            </c:multiLvlStrRef>
          </c:cat>
          <c:val>
            <c:numRef>
              <c:f>'45　感染症統計'!$B$7:$M$7</c:f>
              <c:numCache>
                <c:formatCode>#,##0_ </c:formatCode>
                <c:ptCount val="12"/>
                <c:pt idx="0" formatCode="General">
                  <c:v>82</c:v>
                </c:pt>
                <c:pt idx="1">
                  <c:v>62</c:v>
                </c:pt>
                <c:pt idx="2">
                  <c:v>99</c:v>
                </c:pt>
                <c:pt idx="3">
                  <c:v>112</c:v>
                </c:pt>
                <c:pt idx="4" formatCode="General">
                  <c:v>224</c:v>
                </c:pt>
                <c:pt idx="5" formatCode="General">
                  <c:v>524</c:v>
                </c:pt>
                <c:pt idx="6" formatCode="General">
                  <c:v>521</c:v>
                </c:pt>
                <c:pt idx="7">
                  <c:v>767</c:v>
                </c:pt>
                <c:pt idx="8">
                  <c:v>454</c:v>
                </c:pt>
                <c:pt idx="9">
                  <c:v>384</c:v>
                </c:pt>
                <c:pt idx="10">
                  <c:v>168</c:v>
                </c:pt>
              </c:numCache>
            </c:numRef>
          </c:val>
          <c:smooth val="0"/>
          <c:extLst>
            <c:ext xmlns:c16="http://schemas.microsoft.com/office/drawing/2014/chart" uri="{C3380CC4-5D6E-409C-BE32-E72D297353CC}">
              <c16:uniqueId val="{00000000-EF25-4824-8530-875CCEE0B185}"/>
            </c:ext>
          </c:extLst>
        </c:ser>
        <c:ser>
          <c:idx val="7"/>
          <c:order val="1"/>
          <c:tx>
            <c:strRef>
              <c:f>'45　感染症統計'!$A$8</c:f>
              <c:strCache>
                <c:ptCount val="1"/>
                <c:pt idx="0">
                  <c:v>2022年</c:v>
                </c:pt>
              </c:strCache>
            </c:strRef>
          </c:tx>
          <c:spPr>
            <a:ln w="25400" cap="rnd">
              <a:solidFill>
                <a:schemeClr val="accent6">
                  <a:lumMod val="75000"/>
                </a:schemeClr>
              </a:solidFill>
              <a:round/>
            </a:ln>
            <a:effectLst/>
          </c:spPr>
          <c:marker>
            <c:symbol val="none"/>
          </c:marker>
          <c:cat>
            <c:multiLvlStrRef>
              <c:f>'45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168 </c:v>
                  </c:pt>
                </c:lvl>
              </c:multiLvlStrCache>
            </c:multiLvlStrRef>
          </c:cat>
          <c:val>
            <c:numRef>
              <c:f>'45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'45　感染症統計'!$A$9</c:f>
              <c:strCache>
                <c:ptCount val="1"/>
                <c:pt idx="0">
                  <c:v>2021年</c:v>
                </c:pt>
              </c:strCache>
            </c:strRef>
          </c:tx>
          <c:spPr>
            <a:ln w="28575" cap="rnd">
              <a:solidFill>
                <a:schemeClr val="accent6"/>
              </a:solidFill>
              <a:round/>
            </a:ln>
            <a:effectLst/>
          </c:spPr>
          <c:marker>
            <c:symbol val="none"/>
          </c:marker>
          <c:cat>
            <c:multiLvlStrRef>
              <c:f>'45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168 </c:v>
                  </c:pt>
                </c:lvl>
              </c:multiLvlStrCache>
            </c:multiLvlStrRef>
          </c:cat>
          <c:val>
            <c:numRef>
              <c:f>'45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'45　感染症統計'!$A$10</c:f>
              <c:strCache>
                <c:ptCount val="1"/>
                <c:pt idx="0">
                  <c:v>2020年</c:v>
                </c:pt>
              </c:strCache>
            </c:strRef>
          </c:tx>
          <c:spPr>
            <a:ln w="12700" cap="rnd">
              <a:solidFill>
                <a:srgbClr val="FF0066"/>
              </a:solidFill>
              <a:round/>
            </a:ln>
            <a:effectLst/>
          </c:spPr>
          <c:marker>
            <c:symbol val="none"/>
          </c:marker>
          <c:cat>
            <c:multiLvlStrRef>
              <c:f>'45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168 </c:v>
                  </c:pt>
                </c:lvl>
              </c:multiLvlStrCache>
            </c:multiLvlStrRef>
          </c:cat>
          <c:val>
            <c:numRef>
              <c:f>'45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'45　感染症統計'!$A$11</c:f>
              <c:strCache>
                <c:ptCount val="1"/>
                <c:pt idx="0">
                  <c:v>2019年</c:v>
                </c:pt>
              </c:strCache>
            </c:strRef>
          </c:tx>
          <c:spPr>
            <a:ln w="19050" cap="rnd">
              <a:solidFill>
                <a:srgbClr val="0070C0"/>
              </a:solidFill>
              <a:round/>
            </a:ln>
            <a:effectLst/>
          </c:spPr>
          <c:marker>
            <c:symbol val="none"/>
          </c:marker>
          <c:cat>
            <c:multiLvlStrRef>
              <c:f>'45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168 </c:v>
                  </c:pt>
                </c:lvl>
              </c:multiLvlStrCache>
            </c:multiLvlStrRef>
          </c:cat>
          <c:val>
            <c:numRef>
              <c:f>'45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'45　感染症統計'!$A$12</c:f>
              <c:strCache>
                <c:ptCount val="1"/>
                <c:pt idx="0">
                  <c:v>2018年</c:v>
                </c:pt>
              </c:strCache>
            </c:strRef>
          </c:tx>
          <c:spPr>
            <a:ln w="12700" cap="rnd">
              <a:solidFill>
                <a:schemeClr val="accent4"/>
              </a:solidFill>
              <a:round/>
            </a:ln>
            <a:effectLst/>
          </c:spPr>
          <c:marker>
            <c:symbol val="none"/>
          </c:marker>
          <c:cat>
            <c:multiLvlStrRef>
              <c:f>'45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168 </c:v>
                  </c:pt>
                </c:lvl>
              </c:multiLvlStrCache>
            </c:multiLvlStrRef>
          </c:cat>
          <c:val>
            <c:numRef>
              <c:f>'45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'45　感染症統計'!$A$13</c:f>
              <c:strCache>
                <c:ptCount val="1"/>
                <c:pt idx="0">
                  <c:v>2017年</c:v>
                </c:pt>
              </c:strCache>
            </c:strRef>
          </c:tx>
          <c:spPr>
            <a:ln w="12700" cap="rnd">
              <a:solidFill>
                <a:schemeClr val="accent5"/>
              </a:solidFill>
              <a:round/>
            </a:ln>
            <a:effectLst/>
          </c:spPr>
          <c:marker>
            <c:symbol val="none"/>
          </c:marker>
          <c:cat>
            <c:multiLvlStrRef>
              <c:f>'45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168 </c:v>
                  </c:pt>
                </c:lvl>
              </c:multiLvlStrCache>
            </c:multiLvlStrRef>
          </c:cat>
          <c:val>
            <c:numRef>
              <c:f>'45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'45　感染症統計'!$A$14</c:f>
              <c:strCache>
                <c:ptCount val="1"/>
                <c:pt idx="0">
                  <c:v>2016年</c:v>
                </c:pt>
              </c:strCache>
            </c:strRef>
          </c:tx>
          <c:spPr>
            <a:ln w="12700" cap="rnd">
              <a:solidFill>
                <a:schemeClr val="tx2"/>
              </a:solidFill>
              <a:round/>
            </a:ln>
            <a:effectLst/>
          </c:spPr>
          <c:marker>
            <c:symbol val="none"/>
          </c:marker>
          <c:cat>
            <c:multiLvlStrRef>
              <c:f>'45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168 </c:v>
                  </c:pt>
                </c:lvl>
              </c:multiLvlStrCache>
            </c:multiLvlStrRef>
          </c:cat>
          <c:val>
            <c:numRef>
              <c:f>'45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'45　感染症統計'!$A$15</c:f>
              <c:strCache>
                <c:ptCount val="1"/>
                <c:pt idx="0">
                  <c:v>2015年</c:v>
                </c:pt>
              </c:strCache>
            </c:strRef>
          </c:tx>
          <c:spPr>
            <a:ln w="28575" cap="rnd">
              <a:solidFill>
                <a:schemeClr val="accent3">
                  <a:lumMod val="60000"/>
                </a:schemeClr>
              </a:solidFill>
              <a:round/>
            </a:ln>
            <a:effectLst/>
          </c:spPr>
          <c:marker>
            <c:symbol val="none"/>
          </c:marker>
          <c:cat>
            <c:multiLvlStrRef>
              <c:f>'45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168 </c:v>
                  </c:pt>
                </c:lvl>
              </c:multiLvlStrCache>
            </c:multiLvlStrRef>
          </c:cat>
          <c:val>
            <c:numRef>
              <c:f>'45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'45　感染症統計'!$P$7</c:f>
              <c:strCache>
                <c:ptCount val="1"/>
                <c:pt idx="0">
                  <c:v>2023年</c:v>
                </c:pt>
              </c:strCache>
            </c:strRef>
          </c:tx>
          <c:spPr>
            <a:ln w="63500" cap="rnd">
              <a:solidFill>
                <a:srgbClr val="FF0000"/>
              </a:solidFill>
              <a:round/>
            </a:ln>
            <a:effectLst/>
          </c:spPr>
          <c:marker>
            <c:symbol val="none"/>
          </c:marker>
          <c:val>
            <c:numRef>
              <c:f>'45　感染症統計'!$Q$7:$AB$7</c:f>
              <c:numCache>
                <c:formatCode>#,##0_ </c:formatCode>
                <c:ptCount val="12"/>
                <c:pt idx="0" formatCode="General">
                  <c:v>1</c:v>
                </c:pt>
                <c:pt idx="1">
                  <c:v>1</c:v>
                </c:pt>
                <c:pt idx="2">
                  <c:v>4</c:v>
                </c:pt>
                <c:pt idx="3">
                  <c:v>2</c:v>
                </c:pt>
                <c:pt idx="4">
                  <c:v>2</c:v>
                </c:pt>
                <c:pt idx="5">
                  <c:v>7</c:v>
                </c:pt>
                <c:pt idx="6">
                  <c:v>7</c:v>
                </c:pt>
                <c:pt idx="7">
                  <c:v>3</c:v>
                </c:pt>
                <c:pt idx="8">
                  <c:v>1</c:v>
                </c:pt>
                <c:pt idx="9">
                  <c:v>7</c:v>
                </c:pt>
                <c:pt idx="10">
                  <c:v>0</c:v>
                </c:pt>
              </c:numCache>
            </c:numRef>
          </c:val>
          <c:smooth val="0"/>
          <c:extLst>
            <c:ext xmlns:c16="http://schemas.microsoft.com/office/drawing/2014/chart" uri="{C3380CC4-5D6E-409C-BE32-E72D297353CC}">
              <c16:uniqueId val="{00000000-691A-4A61-BF12-3A5977548A2F}"/>
            </c:ext>
          </c:extLst>
        </c:ser>
        <c:ser>
          <c:idx val="7"/>
          <c:order val="1"/>
          <c:tx>
            <c:strRef>
              <c:f>'45　感染症統計'!$P$8</c:f>
              <c:strCache>
                <c:ptCount val="1"/>
                <c:pt idx="0">
                  <c:v>2022年</c:v>
                </c:pt>
              </c:strCache>
            </c:strRef>
          </c:tx>
          <c:spPr>
            <a:ln w="25400" cap="rnd">
              <a:solidFill>
                <a:schemeClr val="accent6">
                  <a:lumMod val="75000"/>
                </a:schemeClr>
              </a:solidFill>
              <a:round/>
            </a:ln>
            <a:effectLst/>
          </c:spPr>
          <c:marker>
            <c:symbol val="none"/>
          </c:marker>
          <c:val>
            <c:numRef>
              <c:f>'45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'45　感染症統計'!$P$9</c:f>
              <c:strCache>
                <c:ptCount val="1"/>
                <c:pt idx="0">
                  <c:v>2021年</c:v>
                </c:pt>
              </c:strCache>
            </c:strRef>
          </c:tx>
          <c:spPr>
            <a:ln w="28575" cap="rnd">
              <a:solidFill>
                <a:srgbClr val="FF0066"/>
              </a:solidFill>
              <a:round/>
            </a:ln>
            <a:effectLst/>
          </c:spPr>
          <c:marker>
            <c:symbol val="none"/>
          </c:marker>
          <c:val>
            <c:numRef>
              <c:f>'45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'45　感染症統計'!$P$10</c:f>
              <c:strCache>
                <c:ptCount val="1"/>
                <c:pt idx="0">
                  <c:v>2020年</c:v>
                </c:pt>
              </c:strCache>
            </c:strRef>
          </c:tx>
          <c:spPr>
            <a:ln w="28575" cap="rnd">
              <a:solidFill>
                <a:schemeClr val="accent2"/>
              </a:solidFill>
              <a:round/>
            </a:ln>
            <a:effectLst/>
          </c:spPr>
          <c:marker>
            <c:symbol val="none"/>
          </c:marker>
          <c:val>
            <c:numRef>
              <c:f>'45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'45　感染症統計'!$P$11</c:f>
              <c:strCache>
                <c:ptCount val="1"/>
                <c:pt idx="0">
                  <c:v>2019年</c:v>
                </c:pt>
              </c:strCache>
            </c:strRef>
          </c:tx>
          <c:spPr>
            <a:ln w="28575" cap="rnd">
              <a:solidFill>
                <a:schemeClr val="accent3">
                  <a:lumMod val="50000"/>
                </a:schemeClr>
              </a:solidFill>
              <a:round/>
            </a:ln>
            <a:effectLst/>
          </c:spPr>
          <c:marker>
            <c:symbol val="none"/>
          </c:marker>
          <c:val>
            <c:numRef>
              <c:f>'45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'45　感染症統計'!$P$12</c:f>
              <c:strCache>
                <c:ptCount val="1"/>
                <c:pt idx="0">
                  <c:v>2018年</c:v>
                </c:pt>
              </c:strCache>
            </c:strRef>
          </c:tx>
          <c:spPr>
            <a:ln w="28575" cap="rnd">
              <a:solidFill>
                <a:schemeClr val="accent4">
                  <a:lumMod val="75000"/>
                </a:schemeClr>
              </a:solidFill>
              <a:round/>
            </a:ln>
            <a:effectLst/>
          </c:spPr>
          <c:marker>
            <c:symbol val="none"/>
          </c:marker>
          <c:val>
            <c:numRef>
              <c:f>'45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'45　感染症統計'!$P$13</c:f>
              <c:strCache>
                <c:ptCount val="1"/>
                <c:pt idx="0">
                  <c:v>2017年</c:v>
                </c:pt>
              </c:strCache>
            </c:strRef>
          </c:tx>
          <c:spPr>
            <a:ln w="28575" cap="rnd">
              <a:solidFill>
                <a:schemeClr val="accent5"/>
              </a:solidFill>
              <a:round/>
            </a:ln>
            <a:effectLst/>
          </c:spPr>
          <c:marker>
            <c:symbol val="none"/>
          </c:marker>
          <c:val>
            <c:numRef>
              <c:f>'45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'45　感染症統計'!$P$14</c:f>
              <c:strCache>
                <c:ptCount val="1"/>
                <c:pt idx="0">
                  <c:v>2016年</c:v>
                </c:pt>
              </c:strCache>
            </c:strRef>
          </c:tx>
          <c:spPr>
            <a:ln w="28575" cap="rnd">
              <a:solidFill>
                <a:srgbClr val="3399FF"/>
              </a:solidFill>
              <a:round/>
            </a:ln>
            <a:effectLst/>
          </c:spPr>
          <c:marker>
            <c:symbol val="none"/>
          </c:marker>
          <c:val>
            <c:numRef>
              <c:f>'45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50165</xdr:colOff>
      <xdr:row>41</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209052</xdr:colOff>
      <xdr:row>0</xdr:row>
      <xdr:rowOff>281608</xdr:rowOff>
    </xdr:from>
    <xdr:to>
      <xdr:col>34</xdr:col>
      <xdr:colOff>470628</xdr:colOff>
      <xdr:row>28</xdr:row>
      <xdr:rowOff>91107</xdr:rowOff>
    </xdr:to>
    <xdr:pic>
      <xdr:nvPicPr>
        <xdr:cNvPr id="8" name="図 7">
          <a:extLst>
            <a:ext uri="{FF2B5EF4-FFF2-40B4-BE49-F238E27FC236}">
              <a16:creationId xmlns:a16="http://schemas.microsoft.com/office/drawing/2014/main" id="{66315AFE-B2A8-7EB6-9E7C-A95DF797AB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769" y="281608"/>
          <a:ext cx="17729598" cy="50855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144780</xdr:colOff>
      <xdr:row>18</xdr:row>
      <xdr:rowOff>0</xdr:rowOff>
    </xdr:to>
    <xdr:pic>
      <xdr:nvPicPr>
        <xdr:cNvPr id="13" name="図 12" descr="感染性胃腸炎患者報告数　直近5シーズン">
          <a:extLst>
            <a:ext uri="{FF2B5EF4-FFF2-40B4-BE49-F238E27FC236}">
              <a16:creationId xmlns:a16="http://schemas.microsoft.com/office/drawing/2014/main" id="{8EBDE248-9CBD-A952-B83F-F0F1016EEE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3806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3.71</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307039"/>
            <a:gd name="adj6" fmla="val -131105"/>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1730464</xdr:colOff>
      <xdr:row>14</xdr:row>
      <xdr:rowOff>91440</xdr:rowOff>
    </xdr:from>
    <xdr:to>
      <xdr:col>8</xdr:col>
      <xdr:colOff>224482</xdr:colOff>
      <xdr:row>16</xdr:row>
      <xdr:rowOff>60960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264364" y="281178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4</xdr:row>
      <xdr:rowOff>47625</xdr:rowOff>
    </xdr:from>
    <xdr:to>
      <xdr:col>6</xdr:col>
      <xdr:colOff>561975</xdr:colOff>
      <xdr:row>10</xdr:row>
      <xdr:rowOff>247650</xdr:rowOff>
    </xdr:to>
    <xdr:pic>
      <xdr:nvPicPr>
        <xdr:cNvPr id="2" name="図 1">
          <a:extLst>
            <a:ext uri="{FF2B5EF4-FFF2-40B4-BE49-F238E27FC236}">
              <a16:creationId xmlns:a16="http://schemas.microsoft.com/office/drawing/2014/main" id="{55003FFF-A8F1-4851-8C8D-299D864DDC3F}"/>
            </a:ext>
          </a:extLst>
        </xdr:cNvPr>
        <xdr:cNvPicPr>
          <a:picLocks noChangeAspect="1"/>
        </xdr:cNvPicPr>
      </xdr:nvPicPr>
      <xdr:blipFill>
        <a:blip xmlns:r="http://schemas.openxmlformats.org/officeDocument/2006/relationships" r:embed="rId1" cstate="print"/>
        <a:srcRect/>
        <a:stretch>
          <a:fillRect/>
        </a:stretch>
      </xdr:blipFill>
      <xdr:spPr bwMode="auto">
        <a:xfrm>
          <a:off x="647700" y="916305"/>
          <a:ext cx="6406515" cy="1708785"/>
        </a:xfrm>
        <a:prstGeom prst="rect">
          <a:avLst/>
        </a:prstGeom>
        <a:noFill/>
        <a:ln w="9525">
          <a:noFill/>
          <a:miter lim="800000"/>
          <a:headEnd/>
          <a:tailEnd/>
        </a:ln>
      </xdr:spPr>
    </xdr:pic>
    <xdr:clientData/>
  </xdr:twoCellAnchor>
  <xdr:twoCellAnchor editAs="oneCell">
    <xdr:from>
      <xdr:col>1</xdr:col>
      <xdr:colOff>95250</xdr:colOff>
      <xdr:row>40</xdr:row>
      <xdr:rowOff>47625</xdr:rowOff>
    </xdr:from>
    <xdr:to>
      <xdr:col>2</xdr:col>
      <xdr:colOff>85725</xdr:colOff>
      <xdr:row>61</xdr:row>
      <xdr:rowOff>57150</xdr:rowOff>
    </xdr:to>
    <xdr:pic>
      <xdr:nvPicPr>
        <xdr:cNvPr id="3" name="図 5">
          <a:extLst>
            <a:ext uri="{FF2B5EF4-FFF2-40B4-BE49-F238E27FC236}">
              <a16:creationId xmlns:a16="http://schemas.microsoft.com/office/drawing/2014/main" id="{0644354B-0555-4693-A188-CCFB1685802E}"/>
            </a:ext>
          </a:extLst>
        </xdr:cNvPr>
        <xdr:cNvPicPr>
          <a:picLocks noChangeAspect="1"/>
        </xdr:cNvPicPr>
      </xdr:nvPicPr>
      <xdr:blipFill>
        <a:blip xmlns:r="http://schemas.openxmlformats.org/officeDocument/2006/relationships" r:embed="rId2" cstate="print"/>
        <a:srcRect/>
        <a:stretch>
          <a:fillRect/>
        </a:stretch>
      </xdr:blipFill>
      <xdr:spPr bwMode="auto">
        <a:xfrm>
          <a:off x="704850" y="9298305"/>
          <a:ext cx="2466975" cy="3529965"/>
        </a:xfrm>
        <a:prstGeom prst="rect">
          <a:avLst/>
        </a:prstGeom>
        <a:noFill/>
        <a:ln w="15875">
          <a:solidFill>
            <a:srgbClr val="558ED5"/>
          </a:solidFill>
          <a:miter lim="800000"/>
          <a:headEnd/>
          <a:tailEnd/>
        </a:ln>
      </xdr:spPr>
    </xdr:pic>
    <xdr:clientData/>
  </xdr:twoCellAnchor>
  <xdr:twoCellAnchor editAs="oneCell">
    <xdr:from>
      <xdr:col>2</xdr:col>
      <xdr:colOff>438150</xdr:colOff>
      <xdr:row>40</xdr:row>
      <xdr:rowOff>28575</xdr:rowOff>
    </xdr:from>
    <xdr:to>
      <xdr:col>5</xdr:col>
      <xdr:colOff>0</xdr:colOff>
      <xdr:row>62</xdr:row>
      <xdr:rowOff>66675</xdr:rowOff>
    </xdr:to>
    <xdr:pic>
      <xdr:nvPicPr>
        <xdr:cNvPr id="4" name="図 6">
          <a:extLst>
            <a:ext uri="{FF2B5EF4-FFF2-40B4-BE49-F238E27FC236}">
              <a16:creationId xmlns:a16="http://schemas.microsoft.com/office/drawing/2014/main" id="{DFA04340-3B83-4790-8495-38785E7A515B}"/>
            </a:ext>
          </a:extLst>
        </xdr:cNvPr>
        <xdr:cNvPicPr>
          <a:picLocks noChangeAspect="1"/>
        </xdr:cNvPicPr>
      </xdr:nvPicPr>
      <xdr:blipFill>
        <a:blip xmlns:r="http://schemas.openxmlformats.org/officeDocument/2006/relationships" r:embed="rId3" cstate="print"/>
        <a:srcRect/>
        <a:stretch>
          <a:fillRect/>
        </a:stretch>
      </xdr:blipFill>
      <xdr:spPr bwMode="auto">
        <a:xfrm>
          <a:off x="3524250" y="9279255"/>
          <a:ext cx="2358390" cy="3726180"/>
        </a:xfrm>
        <a:prstGeom prst="rect">
          <a:avLst/>
        </a:prstGeom>
        <a:noFill/>
        <a:ln w="19050">
          <a:solidFill>
            <a:srgbClr val="558ED5"/>
          </a:solidFill>
          <a:miter lim="800000"/>
          <a:headEnd/>
          <a:tailEnd/>
        </a:ln>
      </xdr:spPr>
    </xdr:pic>
    <xdr:clientData/>
  </xdr:twoCellAnchor>
  <xdr:twoCellAnchor>
    <xdr:from>
      <xdr:col>3</xdr:col>
      <xdr:colOff>238125</xdr:colOff>
      <xdr:row>20</xdr:row>
      <xdr:rowOff>9525</xdr:rowOff>
    </xdr:from>
    <xdr:to>
      <xdr:col>3</xdr:col>
      <xdr:colOff>466725</xdr:colOff>
      <xdr:row>29</xdr:row>
      <xdr:rowOff>219075</xdr:rowOff>
    </xdr:to>
    <xdr:sp macro="" textlink="">
      <xdr:nvSpPr>
        <xdr:cNvPr id="5" name="右中かっこ 4">
          <a:extLst>
            <a:ext uri="{FF2B5EF4-FFF2-40B4-BE49-F238E27FC236}">
              <a16:creationId xmlns:a16="http://schemas.microsoft.com/office/drawing/2014/main" id="{3971BF23-A0B3-42A9-A627-3AD475D46A18}"/>
            </a:ext>
          </a:extLst>
        </xdr:cNvPr>
        <xdr:cNvSpPr/>
      </xdr:nvSpPr>
      <xdr:spPr>
        <a:xfrm>
          <a:off x="4215765" y="5160645"/>
          <a:ext cx="228600" cy="233553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762000</xdr:colOff>
      <xdr:row>22</xdr:row>
      <xdr:rowOff>171450</xdr:rowOff>
    </xdr:from>
    <xdr:to>
      <xdr:col>9</xdr:col>
      <xdr:colOff>342900</xdr:colOff>
      <xdr:row>28</xdr:row>
      <xdr:rowOff>0</xdr:rowOff>
    </xdr:to>
    <xdr:sp macro="" textlink="">
      <xdr:nvSpPr>
        <xdr:cNvPr id="6" name="テキスト ボックス 5">
          <a:extLst>
            <a:ext uri="{FF2B5EF4-FFF2-40B4-BE49-F238E27FC236}">
              <a16:creationId xmlns:a16="http://schemas.microsoft.com/office/drawing/2014/main" id="{7674E1C3-FCAD-4878-AC2B-9FADC1A0E3FA}"/>
            </a:ext>
          </a:extLst>
        </xdr:cNvPr>
        <xdr:cNvSpPr txBox="1"/>
      </xdr:nvSpPr>
      <xdr:spPr>
        <a:xfrm>
          <a:off x="4739640" y="5795010"/>
          <a:ext cx="3924300" cy="124587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lang="ja-JP" altLang="en-US" sz="1100" b="0" i="0" u="sng">
              <a:solidFill>
                <a:schemeClr val="dk1"/>
              </a:solidFill>
              <a:effectLst/>
              <a:latin typeface="+mn-lt"/>
              <a:ea typeface="+mn-ea"/>
              <a:cs typeface="+mn-cs"/>
              <a:hlinkClick xmlns:r="http://schemas.openxmlformats.org/officeDocument/2006/relationships" r:id=""/>
            </a:rPr>
            <a:t>（</a:t>
          </a:r>
          <a:r>
            <a:rPr lang="en-US" altLang="ja-JP" sz="1100" b="0" i="0" u="sng">
              <a:solidFill>
                <a:schemeClr val="dk1"/>
              </a:solidFill>
              <a:effectLst/>
              <a:latin typeface="+mn-lt"/>
              <a:ea typeface="+mn-ea"/>
              <a:cs typeface="+mn-cs"/>
              <a:hlinkClick xmlns:r="http://schemas.openxmlformats.org/officeDocument/2006/relationships" r:id=""/>
            </a:rPr>
            <a:t>1</a:t>
          </a:r>
          <a:r>
            <a:rPr lang="ja-JP" altLang="en-US" sz="1100" b="0" i="0" u="sng">
              <a:solidFill>
                <a:schemeClr val="dk1"/>
              </a:solidFill>
              <a:effectLst/>
              <a:latin typeface="+mn-lt"/>
              <a:ea typeface="+mn-ea"/>
              <a:cs typeface="+mn-cs"/>
              <a:hlinkClick xmlns:r="http://schemas.openxmlformats.org/officeDocument/2006/relationships" r:id=""/>
            </a:rPr>
            <a:t>）食品産業の役割と動向 </a:t>
          </a:r>
          <a:r>
            <a:rPr lang="en-US" altLang="ja-JP" sz="1100" b="0" i="0" u="sng">
              <a:solidFill>
                <a:schemeClr val="dk1"/>
              </a:solidFill>
              <a:effectLst/>
              <a:latin typeface="+mn-lt"/>
              <a:ea typeface="+mn-ea"/>
              <a:cs typeface="+mn-cs"/>
              <a:hlinkClick xmlns:r="http://schemas.openxmlformats.org/officeDocument/2006/relationships" r:id=""/>
            </a:rPr>
            <a:t>110 - </a:t>
          </a:r>
          <a:r>
            <a:rPr lang="ja-JP" altLang="en-US" sz="1100" b="0" i="0" u="sng">
              <a:solidFill>
                <a:schemeClr val="dk1"/>
              </a:solidFill>
              <a:effectLst/>
              <a:latin typeface="+mn-lt"/>
              <a:ea typeface="+mn-ea"/>
              <a:cs typeface="+mn-cs"/>
              <a:hlinkClick xmlns:r="http://schemas.openxmlformats.org/officeDocument/2006/relationships" r:id=""/>
            </a:rPr>
            <a:t>農林水産省</a:t>
          </a:r>
          <a:r>
            <a:rPr lang="ja-JP" altLang="en-US" sz="1100" b="0" i="0" u="sng">
              <a:solidFill>
                <a:schemeClr val="dk1"/>
              </a:solidFill>
              <a:effectLst/>
              <a:latin typeface="+mn-lt"/>
              <a:ea typeface="+mn-ea"/>
              <a:cs typeface="+mn-cs"/>
            </a:rPr>
            <a:t>より</a:t>
          </a:r>
          <a:r>
            <a:rPr kumimoji="1" lang="ja-JP" altLang="en-US" sz="1100"/>
            <a:t>）</a:t>
          </a:r>
        </a:p>
        <a:p>
          <a:r>
            <a:rPr kumimoji="1" lang="ja-JP" altLang="en-US" sz="1100"/>
            <a:t>食品製造業は、農林水産物を加工して多種多様な食料品を製造し、消費者に安定的に供給するとともに、地域の農林水産業の大きな需要先として重要な役割を担っています。</a:t>
          </a:r>
        </a:p>
        <a:p>
          <a:r>
            <a:rPr kumimoji="1" lang="ja-JP" altLang="en-US" sz="1100"/>
            <a:t>食品製造業の事業所数は、全国に</a:t>
          </a:r>
          <a:r>
            <a:rPr kumimoji="1" lang="en-US" altLang="ja-JP" sz="1100"/>
            <a:t>5</a:t>
          </a:r>
          <a:r>
            <a:rPr kumimoji="1" lang="ja-JP" altLang="en-US" sz="1100"/>
            <a:t>万</a:t>
          </a:r>
          <a:r>
            <a:rPr kumimoji="1" lang="en-US" altLang="ja-JP" sz="1100"/>
            <a:t>2</a:t>
          </a:r>
          <a:r>
            <a:rPr kumimoji="1" lang="ja-JP" altLang="en-US" sz="1100"/>
            <a:t>千か所あり、従業員数が</a:t>
          </a:r>
          <a:r>
            <a:rPr kumimoji="1" lang="en-US" altLang="ja-JP" sz="1100"/>
            <a:t>299</a:t>
          </a:r>
          <a:r>
            <a:rPr kumimoji="1" lang="ja-JP" altLang="en-US" sz="1100"/>
            <a:t>人以下の中小零細企業の割合が</a:t>
          </a:r>
          <a:r>
            <a:rPr kumimoji="1" lang="en-US" altLang="ja-JP" sz="1100"/>
            <a:t>99</a:t>
          </a:r>
          <a:r>
            <a:rPr kumimoji="1" lang="ja-JP" altLang="en-US" sz="1100"/>
            <a:t>％を占めています</a:t>
          </a:r>
        </a:p>
      </xdr:txBody>
    </xdr:sp>
    <xdr:clientData/>
  </xdr:twoCellAnchor>
  <xdr:twoCellAnchor>
    <xdr:from>
      <xdr:col>5</xdr:col>
      <xdr:colOff>219075</xdr:colOff>
      <xdr:row>28</xdr:row>
      <xdr:rowOff>104775</xdr:rowOff>
    </xdr:from>
    <xdr:to>
      <xdr:col>7</xdr:col>
      <xdr:colOff>76200</xdr:colOff>
      <xdr:row>30</xdr:row>
      <xdr:rowOff>57150</xdr:rowOff>
    </xdr:to>
    <xdr:sp macro="" textlink="">
      <xdr:nvSpPr>
        <xdr:cNvPr id="7" name="下矢印 9">
          <a:extLst>
            <a:ext uri="{FF2B5EF4-FFF2-40B4-BE49-F238E27FC236}">
              <a16:creationId xmlns:a16="http://schemas.microsoft.com/office/drawing/2014/main" id="{561B922E-1E30-484B-9889-89D61C608637}"/>
            </a:ext>
          </a:extLst>
        </xdr:cNvPr>
        <xdr:cNvSpPr/>
      </xdr:nvSpPr>
      <xdr:spPr>
        <a:xfrm>
          <a:off x="6101715" y="7145655"/>
          <a:ext cx="1076325" cy="424815"/>
        </a:xfrm>
        <a:prstGeom prst="downArrow">
          <a:avLst/>
        </a:prstGeom>
        <a:ln/>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endParaRPr lang="ja-JP" altLang="en-US"/>
        </a:p>
      </xdr:txBody>
    </xdr:sp>
    <xdr:clientData/>
  </xdr:twoCellAnchor>
  <xdr:twoCellAnchor>
    <xdr:from>
      <xdr:col>3</xdr:col>
      <xdr:colOff>781050</xdr:colOff>
      <xdr:row>30</xdr:row>
      <xdr:rowOff>142875</xdr:rowOff>
    </xdr:from>
    <xdr:to>
      <xdr:col>9</xdr:col>
      <xdr:colOff>314325</xdr:colOff>
      <xdr:row>34</xdr:row>
      <xdr:rowOff>47625</xdr:rowOff>
    </xdr:to>
    <xdr:sp macro="" textlink="">
      <xdr:nvSpPr>
        <xdr:cNvPr id="8" name="テキスト ボックス 10">
          <a:extLst>
            <a:ext uri="{FF2B5EF4-FFF2-40B4-BE49-F238E27FC236}">
              <a16:creationId xmlns:a16="http://schemas.microsoft.com/office/drawing/2014/main" id="{81426975-F006-4501-8019-6280BEF07569}"/>
            </a:ext>
          </a:extLst>
        </xdr:cNvPr>
        <xdr:cNvSpPr txBox="1">
          <a:spLocks noChangeArrowheads="1"/>
        </xdr:cNvSpPr>
      </xdr:nvSpPr>
      <xdr:spPr bwMode="auto">
        <a:xfrm>
          <a:off x="4758690" y="7656195"/>
          <a:ext cx="3876675" cy="575310"/>
        </a:xfrm>
        <a:prstGeom prst="rect">
          <a:avLst/>
        </a:prstGeom>
        <a:solidFill>
          <a:schemeClr val="accent3">
            <a:lumMod val="40000"/>
            <a:lumOff val="6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法律の作成段階から、</a:t>
          </a:r>
          <a:r>
            <a:rPr lang="en-US" altLang="ja-JP" sz="1100" b="0" i="0" u="none" strike="noStrike" baseline="0">
              <a:solidFill>
                <a:srgbClr val="000000"/>
              </a:solidFill>
              <a:latin typeface="Calibri"/>
            </a:rPr>
            <a:t>HACCP</a:t>
          </a:r>
          <a:r>
            <a:rPr lang="ja-JP" altLang="en-US" sz="1100" b="0" i="0" u="none" strike="noStrike" baseline="0">
              <a:solidFill>
                <a:srgbClr val="000000"/>
              </a:solidFill>
              <a:latin typeface="ＭＳ Ｐゴシック"/>
              <a:ea typeface="ＭＳ Ｐゴシック"/>
            </a:rPr>
            <a:t>の考え方に基づく衛生管理</a:t>
          </a:r>
          <a:r>
            <a:rPr lang="en-US" altLang="ja-JP" sz="1100" b="0" i="0" u="none" strike="noStrike" baseline="0">
              <a:solidFill>
                <a:srgbClr val="000000"/>
              </a:solidFill>
              <a:latin typeface="Calibri"/>
            </a:rPr>
            <a:t>(</a:t>
          </a:r>
          <a:r>
            <a:rPr lang="ja-JP" altLang="en-US" sz="1100" b="0" i="0" u="none" strike="noStrike" baseline="0">
              <a:solidFill>
                <a:srgbClr val="000000"/>
              </a:solidFill>
              <a:latin typeface="ＭＳ Ｐゴシック"/>
              <a:ea typeface="ＭＳ Ｐゴシック"/>
            </a:rPr>
            <a:t>いわゆる基準</a:t>
          </a:r>
          <a:r>
            <a:rPr lang="en-US" altLang="ja-JP" sz="1100" b="0" i="0" u="none" strike="noStrike" baseline="0">
              <a:solidFill>
                <a:srgbClr val="000000"/>
              </a:solidFill>
              <a:latin typeface="Calibri"/>
            </a:rPr>
            <a:t>B)</a:t>
          </a:r>
          <a:r>
            <a:rPr lang="ja-JP" altLang="en-US" sz="1100" b="0" i="0" u="none" strike="noStrike" baseline="0">
              <a:solidFill>
                <a:srgbClr val="000000"/>
              </a:solidFill>
              <a:latin typeface="ＭＳ Ｐゴシック"/>
              <a:ea typeface="ＭＳ Ｐゴシック"/>
            </a:rPr>
            <a:t>の対象者は、小規模一般飲食事業者を強く意識したものであった。</a:t>
          </a:r>
        </a:p>
      </xdr:txBody>
    </xdr:sp>
    <xdr:clientData/>
  </xdr:twoCellAnchor>
  <xdr:twoCellAnchor>
    <xdr:from>
      <xdr:col>2</xdr:col>
      <xdr:colOff>661986</xdr:colOff>
      <xdr:row>30</xdr:row>
      <xdr:rowOff>61915</xdr:rowOff>
    </xdr:from>
    <xdr:to>
      <xdr:col>3</xdr:col>
      <xdr:colOff>500061</xdr:colOff>
      <xdr:row>33</xdr:row>
      <xdr:rowOff>3</xdr:rowOff>
    </xdr:to>
    <xdr:sp macro="" textlink="">
      <xdr:nvSpPr>
        <xdr:cNvPr id="9" name="屈折矢印 11">
          <a:extLst>
            <a:ext uri="{FF2B5EF4-FFF2-40B4-BE49-F238E27FC236}">
              <a16:creationId xmlns:a16="http://schemas.microsoft.com/office/drawing/2014/main" id="{EBE1F563-F598-46FF-8CE7-B53C07E3C7AC}"/>
            </a:ext>
          </a:extLst>
        </xdr:cNvPr>
        <xdr:cNvSpPr/>
      </xdr:nvSpPr>
      <xdr:spPr>
        <a:xfrm rot="5400000">
          <a:off x="3892390" y="7430931"/>
          <a:ext cx="441008" cy="729615"/>
        </a:xfrm>
        <a:prstGeom prst="bentUpArrow">
          <a:avLst/>
        </a:prstGeom>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endParaRPr lang="ja-JP" altLang="en-US"/>
        </a:p>
      </xdr:txBody>
    </xdr:sp>
    <xdr:clientData/>
  </xdr:twoCellAnchor>
  <xdr:twoCellAnchor>
    <xdr:from>
      <xdr:col>5</xdr:col>
      <xdr:colOff>314325</xdr:colOff>
      <xdr:row>39</xdr:row>
      <xdr:rowOff>38100</xdr:rowOff>
    </xdr:from>
    <xdr:to>
      <xdr:col>5</xdr:col>
      <xdr:colOff>542925</xdr:colOff>
      <xdr:row>52</xdr:row>
      <xdr:rowOff>161925</xdr:rowOff>
    </xdr:to>
    <xdr:sp macro="" textlink="">
      <xdr:nvSpPr>
        <xdr:cNvPr id="10" name="右中かっこ 9">
          <a:extLst>
            <a:ext uri="{FF2B5EF4-FFF2-40B4-BE49-F238E27FC236}">
              <a16:creationId xmlns:a16="http://schemas.microsoft.com/office/drawing/2014/main" id="{B8E12B43-D4F6-4E50-B7E1-66332E2DCEFF}"/>
            </a:ext>
          </a:extLst>
        </xdr:cNvPr>
        <xdr:cNvSpPr/>
      </xdr:nvSpPr>
      <xdr:spPr>
        <a:xfrm>
          <a:off x="6196965" y="9121140"/>
          <a:ext cx="228600" cy="2303145"/>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9525</xdr:colOff>
      <xdr:row>44</xdr:row>
      <xdr:rowOff>133350</xdr:rowOff>
    </xdr:from>
    <xdr:to>
      <xdr:col>9</xdr:col>
      <xdr:colOff>200025</xdr:colOff>
      <xdr:row>50</xdr:row>
      <xdr:rowOff>95250</xdr:rowOff>
    </xdr:to>
    <xdr:sp macro="" textlink="">
      <xdr:nvSpPr>
        <xdr:cNvPr id="11" name="テキスト ボックス 10">
          <a:extLst>
            <a:ext uri="{FF2B5EF4-FFF2-40B4-BE49-F238E27FC236}">
              <a16:creationId xmlns:a16="http://schemas.microsoft.com/office/drawing/2014/main" id="{AAE1ACC1-7E46-4429-AAAD-697D96E3EA10}"/>
            </a:ext>
          </a:extLst>
        </xdr:cNvPr>
        <xdr:cNvSpPr txBox="1"/>
      </xdr:nvSpPr>
      <xdr:spPr>
        <a:xfrm>
          <a:off x="6501765" y="10054590"/>
          <a:ext cx="2019300" cy="96774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これを小規模一般飲食店に適応させるのは、まだまだハードルが高すぎるというのか感想です。</a:t>
          </a:r>
        </a:p>
        <a:p>
          <a:r>
            <a:rPr kumimoji="1" lang="ja-JP" altLang="en-US" sz="1100"/>
            <a:t>内容をかみ砕き、意味を理解させるところからがポイントです。</a:t>
          </a:r>
        </a:p>
      </xdr:txBody>
    </xdr:sp>
    <xdr:clientData/>
  </xdr:twoCellAnchor>
  <xdr:twoCellAnchor>
    <xdr:from>
      <xdr:col>1</xdr:col>
      <xdr:colOff>1400175</xdr:colOff>
      <xdr:row>18</xdr:row>
      <xdr:rowOff>257175</xdr:rowOff>
    </xdr:from>
    <xdr:to>
      <xdr:col>3</xdr:col>
      <xdr:colOff>704850</xdr:colOff>
      <xdr:row>20</xdr:row>
      <xdr:rowOff>0</xdr:rowOff>
    </xdr:to>
    <xdr:sp macro="" textlink="">
      <xdr:nvSpPr>
        <xdr:cNvPr id="12" name="Line 11">
          <a:extLst>
            <a:ext uri="{FF2B5EF4-FFF2-40B4-BE49-F238E27FC236}">
              <a16:creationId xmlns:a16="http://schemas.microsoft.com/office/drawing/2014/main" id="{E34EA474-6B19-480B-9F3A-E0D5992CC00B}"/>
            </a:ext>
          </a:extLst>
        </xdr:cNvPr>
        <xdr:cNvSpPr>
          <a:spLocks noChangeShapeType="1"/>
        </xdr:cNvSpPr>
      </xdr:nvSpPr>
      <xdr:spPr bwMode="auto">
        <a:xfrm flipH="1">
          <a:off x="2009775" y="4943475"/>
          <a:ext cx="2672715" cy="207645"/>
        </a:xfrm>
        <a:prstGeom prst="line">
          <a:avLst/>
        </a:prstGeom>
        <a:noFill/>
        <a:ln w="38100">
          <a:solidFill>
            <a:srgbClr val="000000"/>
          </a:solidFill>
          <a:round/>
          <a:headEnd/>
          <a:tailEnd type="triangle" w="med" len="med"/>
        </a:ln>
      </xdr:spPr>
    </xdr:sp>
    <xdr:clientData/>
  </xdr:twoCellAnchor>
  <xdr:twoCellAnchor>
    <xdr:from>
      <xdr:col>5</xdr:col>
      <xdr:colOff>586740</xdr:colOff>
      <xdr:row>55</xdr:row>
      <xdr:rowOff>22860</xdr:rowOff>
    </xdr:from>
    <xdr:to>
      <xdr:col>10</xdr:col>
      <xdr:colOff>22860</xdr:colOff>
      <xdr:row>61</xdr:row>
      <xdr:rowOff>76200</xdr:rowOff>
    </xdr:to>
    <xdr:sp macro="" textlink="">
      <xdr:nvSpPr>
        <xdr:cNvPr id="13" name="思考の吹き出し: 雲形 12">
          <a:extLst>
            <a:ext uri="{FF2B5EF4-FFF2-40B4-BE49-F238E27FC236}">
              <a16:creationId xmlns:a16="http://schemas.microsoft.com/office/drawing/2014/main" id="{9918C7AD-8BA8-06AE-F2EA-AEED9064A78D}"/>
            </a:ext>
          </a:extLst>
        </xdr:cNvPr>
        <xdr:cNvSpPr/>
      </xdr:nvSpPr>
      <xdr:spPr>
        <a:xfrm>
          <a:off x="6469380" y="11788140"/>
          <a:ext cx="2484120" cy="1059180"/>
        </a:xfrm>
        <a:prstGeom prst="cloudCallout">
          <a:avLst>
            <a:gd name="adj1" fmla="val -12551"/>
            <a:gd name="adj2" fmla="val -116637"/>
          </a:avLst>
        </a:prstGeom>
        <a:solidFill>
          <a:srgbClr val="FFFF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制度化より２年たちますが、ゴールは遠く、食中毒が頻発しております。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22860</xdr:rowOff>
    </xdr:from>
    <xdr:to>
      <xdr:col>2</xdr:col>
      <xdr:colOff>4511040</xdr:colOff>
      <xdr:row>32</xdr:row>
      <xdr:rowOff>152058</xdr:rowOff>
    </xdr:to>
    <xdr:pic>
      <xdr:nvPicPr>
        <xdr:cNvPr id="3" name="図 2">
          <a:extLst>
            <a:ext uri="{FF2B5EF4-FFF2-40B4-BE49-F238E27FC236}">
              <a16:creationId xmlns:a16="http://schemas.microsoft.com/office/drawing/2014/main" id="{78E742AE-A090-E849-1DDF-9716C79259E2}"/>
            </a:ext>
          </a:extLst>
        </xdr:cNvPr>
        <xdr:cNvPicPr>
          <a:picLocks noChangeAspect="1"/>
        </xdr:cNvPicPr>
      </xdr:nvPicPr>
      <xdr:blipFill>
        <a:blip xmlns:r="http://schemas.openxmlformats.org/officeDocument/2006/relationships" r:embed="rId2"/>
        <a:stretch>
          <a:fillRect/>
        </a:stretch>
      </xdr:blipFill>
      <xdr:spPr>
        <a:xfrm>
          <a:off x="2110740" y="6682740"/>
          <a:ext cx="4511040" cy="3238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5156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8642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919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24</xdr:col>
      <xdr:colOff>203200</xdr:colOff>
      <xdr:row>45</xdr:row>
      <xdr:rowOff>118534</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4156052"/>
          <a:ext cx="2978313" cy="390421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10</xdr:col>
      <xdr:colOff>279400</xdr:colOff>
      <xdr:row>44</xdr:row>
      <xdr:rowOff>33867</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4152000"/>
          <a:ext cx="3067321" cy="365426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215348</xdr:colOff>
      <xdr:row>10</xdr:row>
      <xdr:rowOff>1143000</xdr:rowOff>
    </xdr:from>
    <xdr:to>
      <xdr:col>8</xdr:col>
      <xdr:colOff>549763</xdr:colOff>
      <xdr:row>10</xdr:row>
      <xdr:rowOff>3543508</xdr:rowOff>
    </xdr:to>
    <xdr:pic>
      <xdr:nvPicPr>
        <xdr:cNvPr id="2" name="図 1">
          <a:extLst>
            <a:ext uri="{FF2B5EF4-FFF2-40B4-BE49-F238E27FC236}">
              <a16:creationId xmlns:a16="http://schemas.microsoft.com/office/drawing/2014/main" id="{58A6B6CA-FC66-BDB0-84DF-4FE2F2D3901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15348" y="13277022"/>
          <a:ext cx="5303980" cy="240050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132907</xdr:colOff>
      <xdr:row>2</xdr:row>
      <xdr:rowOff>106325</xdr:rowOff>
    </xdr:from>
    <xdr:to>
      <xdr:col>0</xdr:col>
      <xdr:colOff>11784420</xdr:colOff>
      <xdr:row>2</xdr:row>
      <xdr:rowOff>1798674</xdr:rowOff>
    </xdr:to>
    <xdr:grpSp>
      <xdr:nvGrpSpPr>
        <xdr:cNvPr id="4" name="グループ化 3">
          <a:extLst>
            <a:ext uri="{FF2B5EF4-FFF2-40B4-BE49-F238E27FC236}">
              <a16:creationId xmlns:a16="http://schemas.microsoft.com/office/drawing/2014/main" id="{EDF9B898-3D17-E474-94CE-796B6C2790BF}"/>
            </a:ext>
          </a:extLst>
        </xdr:cNvPr>
        <xdr:cNvGrpSpPr/>
      </xdr:nvGrpSpPr>
      <xdr:grpSpPr>
        <a:xfrm>
          <a:off x="132907" y="1284767"/>
          <a:ext cx="11651513" cy="1692349"/>
          <a:chOff x="132907" y="1169581"/>
          <a:chExt cx="11651513" cy="1934423"/>
        </a:xfrm>
      </xdr:grpSpPr>
      <xdr:pic>
        <xdr:nvPicPr>
          <xdr:cNvPr id="2" name="図 1">
            <a:extLst>
              <a:ext uri="{FF2B5EF4-FFF2-40B4-BE49-F238E27FC236}">
                <a16:creationId xmlns:a16="http://schemas.microsoft.com/office/drawing/2014/main" id="{C2AC943F-9DE4-CAD2-23D7-DE40699EE022}"/>
              </a:ext>
            </a:extLst>
          </xdr:cNvPr>
          <xdr:cNvPicPr>
            <a:picLocks noChangeAspect="1"/>
          </xdr:cNvPicPr>
        </xdr:nvPicPr>
        <xdr:blipFill>
          <a:blip xmlns:r="http://schemas.openxmlformats.org/officeDocument/2006/relationships" r:embed="rId1">
            <a:duotone>
              <a:prstClr val="black"/>
              <a:srgbClr val="D9C3A5">
                <a:tint val="50000"/>
                <a:satMod val="180000"/>
              </a:srgbClr>
            </a:duotone>
          </a:blip>
          <a:stretch>
            <a:fillRect/>
          </a:stretch>
        </xdr:blipFill>
        <xdr:spPr>
          <a:xfrm>
            <a:off x="132907" y="1169581"/>
            <a:ext cx="7070650" cy="1934423"/>
          </a:xfrm>
          <a:prstGeom prst="rect">
            <a:avLst/>
          </a:prstGeom>
        </xdr:spPr>
      </xdr:pic>
      <xdr:pic>
        <xdr:nvPicPr>
          <xdr:cNvPr id="3" name="図 2">
            <a:extLst>
              <a:ext uri="{FF2B5EF4-FFF2-40B4-BE49-F238E27FC236}">
                <a16:creationId xmlns:a16="http://schemas.microsoft.com/office/drawing/2014/main" id="{81BD52C0-8BCC-3F3F-4E50-528433E1469C}"/>
              </a:ext>
            </a:extLst>
          </xdr:cNvPr>
          <xdr:cNvPicPr>
            <a:picLocks noChangeAspect="1"/>
          </xdr:cNvPicPr>
        </xdr:nvPicPr>
        <xdr:blipFill>
          <a:blip xmlns:r="http://schemas.openxmlformats.org/officeDocument/2006/relationships" r:embed="rId2" cstate="email">
            <a:duotone>
              <a:prstClr val="black"/>
              <a:srgbClr val="D9C3A5">
                <a:tint val="50000"/>
                <a:satMod val="180000"/>
              </a:srgbClr>
            </a:duotone>
            <a:extLst>
              <a:ext uri="{28A0092B-C50C-407E-A947-70E740481C1C}">
                <a14:useLocalDpi xmlns:a14="http://schemas.microsoft.com/office/drawing/2010/main"/>
              </a:ext>
            </a:extLst>
          </a:blip>
          <a:stretch>
            <a:fillRect/>
          </a:stretch>
        </xdr:blipFill>
        <xdr:spPr>
          <a:xfrm>
            <a:off x="6237752" y="1399954"/>
            <a:ext cx="5546668" cy="1280709"/>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meiji.co.jp/important_notice/assets/pdf/2023/20231113_01.pdf" TargetMode="External"/><Relationship Id="rId2" Type="http://schemas.openxmlformats.org/officeDocument/2006/relationships/hyperlink" Target="https://japan.focustaiwan.tw/society/202311140006" TargetMode="External"/><Relationship Id="rId1" Type="http://schemas.openxmlformats.org/officeDocument/2006/relationships/hyperlink" Target="http://www.ja-saitama.or.jp/wp/?p=10142" TargetMode="External"/><Relationship Id="rId5" Type="http://schemas.openxmlformats.org/officeDocument/2006/relationships/drawing" Target="../drawings/drawing8.xm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youtube.com/watch?v=w_ymt6X6e-M&amp;t=6s" TargetMode="External"/><Relationship Id="rId1" Type="http://schemas.openxmlformats.org/officeDocument/2006/relationships/hyperlink" Target="https://www.youtube.com/watch?v=R9uri9cb6g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mhlw.go.jp/stf/shingi2/0000172104.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saitama-np.co.jp/articles/55091/postDetail" TargetMode="External"/><Relationship Id="rId3" Type="http://schemas.openxmlformats.org/officeDocument/2006/relationships/hyperlink" Target="https://www.sponichi.co.jp/society/news/2023/11/16/kiji/20231116s00042000139000c.html" TargetMode="External"/><Relationship Id="rId7" Type="http://schemas.openxmlformats.org/officeDocument/2006/relationships/hyperlink" Target="https://www.jomo-news.co.jp/articles/-/377241" TargetMode="External"/><Relationship Id="rId2" Type="http://schemas.openxmlformats.org/officeDocument/2006/relationships/hyperlink" Target="https://gunosy.com/articles/ecJln" TargetMode="External"/><Relationship Id="rId1" Type="http://schemas.openxmlformats.org/officeDocument/2006/relationships/hyperlink" Target="https://gunosy.com/articles/eZANs" TargetMode="External"/><Relationship Id="rId6" Type="http://schemas.openxmlformats.org/officeDocument/2006/relationships/hyperlink" Target="https://www.pref.saitama.lg.jp/a0708/news/page/news2023111401.html" TargetMode="External"/><Relationship Id="rId5" Type="http://schemas.openxmlformats.org/officeDocument/2006/relationships/hyperlink" Target="https://www.city.yokohama.lg.jp/kurashi/kenko-iryo/shoku/yokohamaWEB/ihanchudoku/syokuchudoku.files/0110_20231113.pdf" TargetMode="External"/><Relationship Id="rId4" Type="http://schemas.openxmlformats.org/officeDocument/2006/relationships/hyperlink" Target="https://www.jiji.com/jc/article?k=2023111401217&amp;g=soc"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news.nissyoku.co.jp/news/kubo20231109040034773" TargetMode="External"/><Relationship Id="rId7" Type="http://schemas.openxmlformats.org/officeDocument/2006/relationships/printerSettings" Target="../printerSettings/printerSettings6.bin"/><Relationship Id="rId2" Type="http://schemas.openxmlformats.org/officeDocument/2006/relationships/hyperlink" Target="https://www.nna.jp/news/2590068" TargetMode="External"/><Relationship Id="rId1" Type="http://schemas.openxmlformats.org/officeDocument/2006/relationships/hyperlink" Target="https://www.jetro.go.jp/biznews/2023/11/bcf4fec8646ff0ba.html" TargetMode="External"/><Relationship Id="rId6" Type="http://schemas.openxmlformats.org/officeDocument/2006/relationships/hyperlink" Target="https://hongkong.keizai.biz/headline/2182/" TargetMode="External"/><Relationship Id="rId5" Type="http://schemas.openxmlformats.org/officeDocument/2006/relationships/hyperlink" Target="https://news.yahoo.co.jp/articles/260fd2142ceb86a238d96e098416110454374086" TargetMode="External"/><Relationship Id="rId4" Type="http://schemas.openxmlformats.org/officeDocument/2006/relationships/hyperlink" Target="https://www.youtube.com/watch?v=eYBqDCDvtEo"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L17" sqref="L17"/>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208</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62" t="s">
        <v>28</v>
      </c>
      <c r="B3" s="563"/>
      <c r="C3" s="563"/>
      <c r="D3" s="563"/>
      <c r="E3" s="563"/>
      <c r="F3" s="563"/>
      <c r="G3" s="563"/>
      <c r="H3" s="564"/>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57" t="s">
        <v>177</v>
      </c>
      <c r="C9" s="173"/>
      <c r="D9" s="173"/>
      <c r="E9" s="173"/>
      <c r="F9" s="173"/>
      <c r="G9" s="173"/>
      <c r="H9" s="173"/>
      <c r="I9" s="101"/>
    </row>
    <row r="10" spans="1:9" ht="15" customHeight="1">
      <c r="A10" s="357" t="s">
        <v>181</v>
      </c>
      <c r="B10" s="172"/>
      <c r="C10" s="173"/>
      <c r="D10" s="173"/>
      <c r="E10" s="173"/>
      <c r="F10" s="173"/>
      <c r="G10" s="173"/>
      <c r="H10" s="173"/>
      <c r="I10" s="101"/>
    </row>
    <row r="11" spans="1:9" ht="15" customHeight="1">
      <c r="A11" s="357" t="s">
        <v>182</v>
      </c>
      <c r="B11" s="172"/>
      <c r="C11" s="173"/>
      <c r="D11" s="173"/>
      <c r="E11" s="173"/>
      <c r="F11" s="173"/>
      <c r="G11" s="173"/>
      <c r="H11" s="173"/>
      <c r="I11" s="101"/>
    </row>
    <row r="12" spans="1:9" ht="15" customHeight="1">
      <c r="A12" s="357" t="s">
        <v>183</v>
      </c>
      <c r="G12" s="173" t="s">
        <v>28</v>
      </c>
      <c r="H12" s="173"/>
      <c r="I12" s="101"/>
    </row>
    <row r="13" spans="1:9" ht="15" customHeight="1">
      <c r="A13" s="357"/>
      <c r="G13" s="173"/>
      <c r="H13" s="173"/>
      <c r="I13" s="101"/>
    </row>
    <row r="14" spans="1:9" ht="15" customHeight="1">
      <c r="A14" s="357" t="s">
        <v>184</v>
      </c>
      <c r="B14" s="172" t="str">
        <f>+'45　食中毒記事等 '!A2</f>
        <v>【詳報】特別養護老人ホームで集団食中毒...利用者2人死亡 医師に聞く...原因となったO‐157とは</v>
      </c>
      <c r="C14" s="172"/>
      <c r="D14" s="174"/>
      <c r="E14" s="172"/>
      <c r="F14" s="175"/>
      <c r="G14" s="173"/>
      <c r="H14" s="173"/>
      <c r="I14" s="101"/>
    </row>
    <row r="15" spans="1:9" ht="15" customHeight="1">
      <c r="A15" s="357" t="s">
        <v>185</v>
      </c>
      <c r="B15" s="172" t="s">
        <v>186</v>
      </c>
      <c r="C15" s="172"/>
      <c r="D15" s="172" t="s">
        <v>187</v>
      </c>
      <c r="E15" s="172"/>
      <c r="F15" s="174">
        <f>+'45　ノロウイルス関連情報 '!G73</f>
        <v>3.71</v>
      </c>
      <c r="G15" s="172" t="str">
        <f>+'45　ノロウイルス関連情報 '!H73</f>
        <v>　：先週より</v>
      </c>
      <c r="H15" s="402">
        <f>+'45　ノロウイルス関連情報 '!I73</f>
        <v>0.56999999999999984</v>
      </c>
      <c r="I15" s="101"/>
    </row>
    <row r="16" spans="1:9" s="113" customFormat="1" ht="15" customHeight="1">
      <c r="A16" s="176" t="s">
        <v>120</v>
      </c>
      <c r="B16" s="568" t="str">
        <f>+'45　残留農薬　等 '!A2</f>
        <v>残留農薬基準超過についてのお詫びと回収のお知らせ</v>
      </c>
      <c r="C16" s="568"/>
      <c r="D16" s="568"/>
      <c r="E16" s="568"/>
      <c r="F16" s="568"/>
      <c r="G16" s="568"/>
      <c r="H16" s="177"/>
      <c r="I16" s="112"/>
    </row>
    <row r="17" spans="1:16" ht="15" customHeight="1">
      <c r="A17" s="171" t="s">
        <v>121</v>
      </c>
      <c r="B17" s="568" t="str">
        <f>+'45　食品表示'!A2</f>
        <v>「食中毒マフィン」店側が謝罪で回収・返金対応へ、“発払い”指定の理由説明「私の名前を語った殺人予告文が教育機関に送られた」</v>
      </c>
      <c r="C17" s="568"/>
      <c r="D17" s="568"/>
      <c r="E17" s="568"/>
      <c r="F17" s="568"/>
      <c r="G17" s="568"/>
      <c r="H17" s="173"/>
      <c r="I17" s="101"/>
    </row>
    <row r="18" spans="1:16" ht="15" customHeight="1">
      <c r="A18" s="171" t="s">
        <v>122</v>
      </c>
      <c r="B18" s="173" t="str">
        <f>+'45　海外情報'!A2</f>
        <v xml:space="preserve">習近平氏のホテル到着、中国系数百人が大音量で「熱烈歓迎」…ＡＰＥＣ開幕のサンフランシスコ </v>
      </c>
      <c r="D18" s="173"/>
      <c r="E18" s="173"/>
      <c r="F18" s="173"/>
      <c r="G18" s="173"/>
      <c r="H18" s="173"/>
      <c r="I18" s="101"/>
    </row>
    <row r="19" spans="1:16" ht="15" customHeight="1">
      <c r="A19" s="178" t="s">
        <v>123</v>
      </c>
      <c r="B19" s="179" t="str">
        <f>+'45　海外情報'!A5</f>
        <v>香港「シティスーパー」、啓徳Airsideに新店 18年ぶり 　香港経済新聞</v>
      </c>
      <c r="C19" s="565" t="s">
        <v>191</v>
      </c>
      <c r="D19" s="565"/>
      <c r="E19" s="565"/>
      <c r="F19" s="565"/>
      <c r="G19" s="565"/>
      <c r="H19" s="566"/>
      <c r="I19" s="101"/>
    </row>
    <row r="20" spans="1:16" ht="15" customHeight="1">
      <c r="A20" s="171" t="s">
        <v>124</v>
      </c>
      <c r="B20" s="172" t="str">
        <f>+'45　感染症統計'!A21</f>
        <v>※2023年 第45週（11/6～11/12） 現在</v>
      </c>
      <c r="C20" s="173"/>
      <c r="D20" s="172" t="s">
        <v>21</v>
      </c>
      <c r="E20" s="173"/>
      <c r="F20" s="173"/>
      <c r="G20" s="173"/>
      <c r="H20" s="173"/>
      <c r="I20" s="101"/>
    </row>
    <row r="21" spans="1:16" ht="15" customHeight="1">
      <c r="A21" s="171" t="s">
        <v>125</v>
      </c>
      <c r="B21" s="567" t="s">
        <v>207</v>
      </c>
      <c r="C21" s="567"/>
      <c r="D21" s="567"/>
      <c r="E21" s="567"/>
      <c r="F21" s="567"/>
      <c r="G21" s="567"/>
      <c r="H21" s="173"/>
      <c r="I21" s="101"/>
    </row>
    <row r="22" spans="1:16" ht="15" customHeight="1">
      <c r="A22" s="171" t="s">
        <v>163</v>
      </c>
      <c r="B22" s="286" t="str">
        <f>+'45 衛生教養'!B2</f>
        <v>食の安全を目指す　②</v>
      </c>
      <c r="C22" s="173"/>
      <c r="D22" s="173"/>
      <c r="E22" s="173"/>
      <c r="F22" s="180"/>
      <c r="G22" s="173"/>
      <c r="H22" s="173"/>
      <c r="I22" s="101"/>
    </row>
    <row r="23" spans="1:16" ht="15" customHeight="1">
      <c r="A23" s="171" t="s">
        <v>194</v>
      </c>
      <c r="B23" s="318" t="s">
        <v>458</v>
      </c>
      <c r="C23" s="173"/>
      <c r="D23" s="173"/>
      <c r="E23" s="173"/>
      <c r="F23" s="173" t="s">
        <v>21</v>
      </c>
      <c r="G23" s="173"/>
      <c r="H23" s="173"/>
      <c r="I23" s="101"/>
      <c r="P23" t="s">
        <v>173</v>
      </c>
    </row>
    <row r="24" spans="1:16" ht="15" customHeight="1">
      <c r="A24" s="171" t="s">
        <v>21</v>
      </c>
      <c r="C24" s="173"/>
      <c r="D24" s="173"/>
      <c r="E24" s="173"/>
      <c r="F24" s="173"/>
      <c r="G24" s="173"/>
      <c r="H24" s="173"/>
      <c r="I24" s="101"/>
      <c r="L24" t="s">
        <v>191</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175</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69" t="s">
        <v>130</v>
      </c>
      <c r="B43" s="569"/>
      <c r="C43" s="569"/>
      <c r="D43" s="569"/>
      <c r="E43" s="569"/>
      <c r="F43" s="569"/>
      <c r="G43" s="569"/>
    </row>
    <row r="44" spans="1:9" ht="30.75" customHeight="1">
      <c r="A44" s="573" t="s">
        <v>131</v>
      </c>
      <c r="B44" s="573"/>
      <c r="C44" s="573"/>
      <c r="D44" s="573"/>
      <c r="E44" s="573"/>
      <c r="F44" s="573"/>
      <c r="G44" s="573"/>
    </row>
    <row r="45" spans="1:9" ht="15">
      <c r="A45" s="118"/>
    </row>
    <row r="46" spans="1:9" ht="69.75" customHeight="1">
      <c r="A46" s="571" t="s">
        <v>139</v>
      </c>
      <c r="B46" s="571"/>
      <c r="C46" s="571"/>
      <c r="D46" s="571"/>
      <c r="E46" s="571"/>
      <c r="F46" s="571"/>
      <c r="G46" s="571"/>
    </row>
    <row r="47" spans="1:9" ht="35.25" customHeight="1">
      <c r="A47" s="573" t="s">
        <v>132</v>
      </c>
      <c r="B47" s="573"/>
      <c r="C47" s="573"/>
      <c r="D47" s="573"/>
      <c r="E47" s="573"/>
      <c r="F47" s="573"/>
      <c r="G47" s="573"/>
    </row>
    <row r="48" spans="1:9" ht="59.25" customHeight="1">
      <c r="A48" s="571" t="s">
        <v>133</v>
      </c>
      <c r="B48" s="571"/>
      <c r="C48" s="571"/>
      <c r="D48" s="571"/>
      <c r="E48" s="571"/>
      <c r="F48" s="571"/>
      <c r="G48" s="571"/>
    </row>
    <row r="49" spans="1:7" ht="15">
      <c r="A49" s="119"/>
    </row>
    <row r="50" spans="1:7" ht="27.75" customHeight="1">
      <c r="A50" s="572" t="s">
        <v>134</v>
      </c>
      <c r="B50" s="572"/>
      <c r="C50" s="572"/>
      <c r="D50" s="572"/>
      <c r="E50" s="572"/>
      <c r="F50" s="572"/>
      <c r="G50" s="572"/>
    </row>
    <row r="51" spans="1:7" ht="53.25" customHeight="1">
      <c r="A51" s="570" t="s">
        <v>140</v>
      </c>
      <c r="B51" s="571"/>
      <c r="C51" s="571"/>
      <c r="D51" s="571"/>
      <c r="E51" s="571"/>
      <c r="F51" s="571"/>
      <c r="G51" s="571"/>
    </row>
    <row r="52" spans="1:7" ht="15">
      <c r="A52" s="119"/>
    </row>
    <row r="53" spans="1:7" ht="32.25" customHeight="1">
      <c r="A53" s="572" t="s">
        <v>135</v>
      </c>
      <c r="B53" s="572"/>
      <c r="C53" s="572"/>
      <c r="D53" s="572"/>
      <c r="E53" s="572"/>
      <c r="F53" s="572"/>
      <c r="G53" s="572"/>
    </row>
    <row r="54" spans="1:7" ht="15">
      <c r="A54" s="118"/>
    </row>
    <row r="55" spans="1:7" ht="87" customHeight="1">
      <c r="A55" s="570" t="s">
        <v>141</v>
      </c>
      <c r="B55" s="571"/>
      <c r="C55" s="571"/>
      <c r="D55" s="571"/>
      <c r="E55" s="571"/>
      <c r="F55" s="571"/>
      <c r="G55" s="571"/>
    </row>
    <row r="56" spans="1:7" ht="15">
      <c r="A56" s="119"/>
    </row>
    <row r="57" spans="1:7" ht="32.25" customHeight="1">
      <c r="A57" s="572" t="s">
        <v>136</v>
      </c>
      <c r="B57" s="572"/>
      <c r="C57" s="572"/>
      <c r="D57" s="572"/>
      <c r="E57" s="572"/>
      <c r="F57" s="572"/>
      <c r="G57" s="572"/>
    </row>
    <row r="58" spans="1:7" ht="29.25" customHeight="1">
      <c r="A58" s="571" t="s">
        <v>137</v>
      </c>
      <c r="B58" s="571"/>
      <c r="C58" s="571"/>
      <c r="D58" s="571"/>
      <c r="E58" s="571"/>
      <c r="F58" s="571"/>
      <c r="G58" s="571"/>
    </row>
    <row r="59" spans="1:7" ht="15">
      <c r="A59" s="119"/>
    </row>
    <row r="60" spans="1:7" s="113" customFormat="1" ht="110.25" customHeight="1">
      <c r="A60" s="574" t="s">
        <v>142</v>
      </c>
      <c r="B60" s="575"/>
      <c r="C60" s="575"/>
      <c r="D60" s="575"/>
      <c r="E60" s="575"/>
      <c r="F60" s="575"/>
      <c r="G60" s="575"/>
    </row>
    <row r="61" spans="1:7" ht="34.5" customHeight="1">
      <c r="A61" s="573" t="s">
        <v>138</v>
      </c>
      <c r="B61" s="573"/>
      <c r="C61" s="573"/>
      <c r="D61" s="573"/>
      <c r="E61" s="573"/>
      <c r="F61" s="573"/>
      <c r="G61" s="573"/>
    </row>
    <row r="62" spans="1:7" ht="114" customHeight="1">
      <c r="A62" s="570" t="s">
        <v>143</v>
      </c>
      <c r="B62" s="571"/>
      <c r="C62" s="571"/>
      <c r="D62" s="571"/>
      <c r="E62" s="571"/>
      <c r="F62" s="571"/>
      <c r="G62" s="571"/>
    </row>
    <row r="63" spans="1:7" ht="109.5" customHeight="1">
      <c r="A63" s="571"/>
      <c r="B63" s="571"/>
      <c r="C63" s="571"/>
      <c r="D63" s="571"/>
      <c r="E63" s="571"/>
      <c r="F63" s="571"/>
      <c r="G63" s="571"/>
    </row>
    <row r="64" spans="1:7" ht="15">
      <c r="A64" s="119"/>
    </row>
    <row r="65" spans="1:7" s="116" customFormat="1" ht="57.75" customHeight="1">
      <c r="A65" s="571"/>
      <c r="B65" s="571"/>
      <c r="C65" s="571"/>
      <c r="D65" s="571"/>
      <c r="E65" s="571"/>
      <c r="F65" s="571"/>
      <c r="G65" s="571"/>
    </row>
  </sheetData>
  <mergeCells count="21">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 ref="B17:G17"/>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3"/>
  <sheetViews>
    <sheetView view="pageBreakPreview" topLeftCell="A4" zoomScale="96" zoomScaleNormal="100" zoomScaleSheetLayoutView="96" workbookViewId="0">
      <selection activeCell="G28" sqref="G28"/>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230</v>
      </c>
      <c r="B1" s="275" t="s">
        <v>157</v>
      </c>
      <c r="C1" s="343" t="s">
        <v>172</v>
      </c>
      <c r="D1" s="276" t="s">
        <v>25</v>
      </c>
      <c r="E1" s="277" t="s">
        <v>26</v>
      </c>
    </row>
    <row r="2" spans="1:5" s="106" customFormat="1" ht="24" customHeight="1">
      <c r="A2" s="421" t="s">
        <v>271</v>
      </c>
      <c r="B2" s="422" t="s">
        <v>272</v>
      </c>
      <c r="C2" s="514" t="s">
        <v>343</v>
      </c>
      <c r="D2" s="423">
        <v>45247</v>
      </c>
      <c r="E2" s="424">
        <v>45247</v>
      </c>
    </row>
    <row r="3" spans="1:5" s="106" customFormat="1" ht="24" customHeight="1">
      <c r="A3" s="487" t="s">
        <v>271</v>
      </c>
      <c r="B3" s="488" t="s">
        <v>273</v>
      </c>
      <c r="C3" s="508" t="s">
        <v>344</v>
      </c>
      <c r="D3" s="489">
        <v>45247</v>
      </c>
      <c r="E3" s="490">
        <v>45247</v>
      </c>
    </row>
    <row r="4" spans="1:5" s="106" customFormat="1" ht="24" customHeight="1">
      <c r="A4" s="487" t="s">
        <v>271</v>
      </c>
      <c r="B4" s="488" t="s">
        <v>274</v>
      </c>
      <c r="C4" s="512" t="s">
        <v>345</v>
      </c>
      <c r="D4" s="489">
        <v>45247</v>
      </c>
      <c r="E4" s="490">
        <v>45247</v>
      </c>
    </row>
    <row r="5" spans="1:5" s="106" customFormat="1" ht="24" customHeight="1">
      <c r="A5" s="487" t="s">
        <v>275</v>
      </c>
      <c r="B5" s="488" t="s">
        <v>276</v>
      </c>
      <c r="C5" s="508" t="s">
        <v>346</v>
      </c>
      <c r="D5" s="489">
        <v>45246</v>
      </c>
      <c r="E5" s="490">
        <v>45247</v>
      </c>
    </row>
    <row r="6" spans="1:5" s="106" customFormat="1" ht="24" customHeight="1">
      <c r="A6" s="421" t="s">
        <v>275</v>
      </c>
      <c r="B6" s="422" t="s">
        <v>277</v>
      </c>
      <c r="C6" s="513" t="s">
        <v>347</v>
      </c>
      <c r="D6" s="423">
        <v>45246</v>
      </c>
      <c r="E6" s="424">
        <v>45247</v>
      </c>
    </row>
    <row r="7" spans="1:5" s="106" customFormat="1" ht="24" customHeight="1">
      <c r="A7" s="421" t="s">
        <v>271</v>
      </c>
      <c r="B7" s="422" t="s">
        <v>278</v>
      </c>
      <c r="C7" s="509" t="s">
        <v>348</v>
      </c>
      <c r="D7" s="423">
        <v>45246</v>
      </c>
      <c r="E7" s="424">
        <v>45247</v>
      </c>
    </row>
    <row r="8" spans="1:5" ht="24" customHeight="1">
      <c r="A8" s="421" t="s">
        <v>271</v>
      </c>
      <c r="B8" s="422" t="s">
        <v>279</v>
      </c>
      <c r="C8" s="514" t="s">
        <v>349</v>
      </c>
      <c r="D8" s="423">
        <v>45246</v>
      </c>
      <c r="E8" s="424">
        <v>45247</v>
      </c>
    </row>
    <row r="9" spans="1:5" s="106" customFormat="1" ht="22.95" customHeight="1">
      <c r="A9" s="421" t="s">
        <v>280</v>
      </c>
      <c r="B9" s="422" t="s">
        <v>281</v>
      </c>
      <c r="C9" s="509" t="s">
        <v>350</v>
      </c>
      <c r="D9" s="423">
        <v>45246</v>
      </c>
      <c r="E9" s="424">
        <v>45247</v>
      </c>
    </row>
    <row r="10" spans="1:5" s="106" customFormat="1" ht="22.95" customHeight="1">
      <c r="A10" s="421" t="s">
        <v>271</v>
      </c>
      <c r="B10" s="422" t="s">
        <v>282</v>
      </c>
      <c r="C10" s="517" t="s">
        <v>351</v>
      </c>
      <c r="D10" s="423">
        <v>45246</v>
      </c>
      <c r="E10" s="424">
        <v>45247</v>
      </c>
    </row>
    <row r="11" spans="1:5" s="106" customFormat="1" ht="22.95" customHeight="1">
      <c r="A11" s="106" t="s">
        <v>271</v>
      </c>
      <c r="B11" s="422" t="s">
        <v>283</v>
      </c>
      <c r="C11" s="518" t="s">
        <v>352</v>
      </c>
      <c r="D11" s="423">
        <v>45246</v>
      </c>
      <c r="E11" s="424">
        <v>45246</v>
      </c>
    </row>
    <row r="12" spans="1:5" s="106" customFormat="1" ht="22.95" customHeight="1">
      <c r="A12" s="421" t="s">
        <v>284</v>
      </c>
      <c r="B12" s="422" t="s">
        <v>285</v>
      </c>
      <c r="C12" s="422" t="s">
        <v>353</v>
      </c>
      <c r="D12" s="423">
        <v>45246</v>
      </c>
      <c r="E12" s="424">
        <v>45246</v>
      </c>
    </row>
    <row r="13" spans="1:5" s="106" customFormat="1" ht="22.95" customHeight="1">
      <c r="A13" s="458" t="s">
        <v>271</v>
      </c>
      <c r="B13" s="459" t="s">
        <v>286</v>
      </c>
      <c r="C13" s="511" t="s">
        <v>354</v>
      </c>
      <c r="D13" s="460">
        <v>45246</v>
      </c>
      <c r="E13" s="461">
        <v>45246</v>
      </c>
    </row>
    <row r="14" spans="1:5" s="106" customFormat="1" ht="22.95" customHeight="1">
      <c r="A14" s="458" t="s">
        <v>271</v>
      </c>
      <c r="B14" s="459" t="s">
        <v>287</v>
      </c>
      <c r="C14" s="459" t="s">
        <v>355</v>
      </c>
      <c r="D14" s="460">
        <v>45246</v>
      </c>
      <c r="E14" s="461">
        <v>45246</v>
      </c>
    </row>
    <row r="15" spans="1:5" s="106" customFormat="1" ht="22.95" customHeight="1">
      <c r="A15" s="458" t="s">
        <v>271</v>
      </c>
      <c r="B15" s="459" t="s">
        <v>288</v>
      </c>
      <c r="C15" s="510" t="s">
        <v>356</v>
      </c>
      <c r="D15" s="460">
        <v>45246</v>
      </c>
      <c r="E15" s="461">
        <v>45246</v>
      </c>
    </row>
    <row r="16" spans="1:5" s="106" customFormat="1" ht="22.95" customHeight="1">
      <c r="A16" s="458" t="s">
        <v>271</v>
      </c>
      <c r="B16" s="459" t="s">
        <v>289</v>
      </c>
      <c r="C16" s="511" t="s">
        <v>357</v>
      </c>
      <c r="D16" s="460">
        <v>45245</v>
      </c>
      <c r="E16" s="461">
        <v>45246</v>
      </c>
    </row>
    <row r="17" spans="1:5" s="106" customFormat="1" ht="22.95" customHeight="1">
      <c r="A17" s="458" t="s">
        <v>271</v>
      </c>
      <c r="B17" s="459" t="s">
        <v>290</v>
      </c>
      <c r="C17" s="459" t="s">
        <v>358</v>
      </c>
      <c r="D17" s="460">
        <v>45245</v>
      </c>
      <c r="E17" s="461">
        <v>45246</v>
      </c>
    </row>
    <row r="18" spans="1:5" s="106" customFormat="1" ht="22.95" customHeight="1">
      <c r="A18" s="458" t="s">
        <v>271</v>
      </c>
      <c r="B18" s="459" t="s">
        <v>291</v>
      </c>
      <c r="C18" s="511" t="s">
        <v>359</v>
      </c>
      <c r="D18" s="460">
        <v>45245</v>
      </c>
      <c r="E18" s="461">
        <v>45246</v>
      </c>
    </row>
    <row r="19" spans="1:5" s="106" customFormat="1" ht="22.95" customHeight="1">
      <c r="A19" s="487" t="s">
        <v>271</v>
      </c>
      <c r="B19" s="488" t="s">
        <v>291</v>
      </c>
      <c r="C19" s="512" t="s">
        <v>360</v>
      </c>
      <c r="D19" s="489">
        <v>45245</v>
      </c>
      <c r="E19" s="490">
        <v>45246</v>
      </c>
    </row>
    <row r="20" spans="1:5" s="106" customFormat="1" ht="22.95" customHeight="1">
      <c r="A20" s="487" t="s">
        <v>271</v>
      </c>
      <c r="B20" s="488" t="s">
        <v>292</v>
      </c>
      <c r="C20" s="512" t="s">
        <v>361</v>
      </c>
      <c r="D20" s="489">
        <v>45245</v>
      </c>
      <c r="E20" s="490">
        <v>45246</v>
      </c>
    </row>
    <row r="21" spans="1:5" s="106" customFormat="1" ht="22.95" customHeight="1">
      <c r="A21" s="487" t="s">
        <v>271</v>
      </c>
      <c r="B21" s="488" t="s">
        <v>293</v>
      </c>
      <c r="C21" s="516" t="s">
        <v>294</v>
      </c>
      <c r="D21" s="489">
        <v>45245</v>
      </c>
      <c r="E21" s="490">
        <v>45245</v>
      </c>
    </row>
    <row r="22" spans="1:5" s="106" customFormat="1" ht="22.95" customHeight="1">
      <c r="A22" s="487" t="s">
        <v>271</v>
      </c>
      <c r="B22" s="488" t="s">
        <v>295</v>
      </c>
      <c r="C22" s="512" t="s">
        <v>296</v>
      </c>
      <c r="D22" s="489">
        <v>45245</v>
      </c>
      <c r="E22" s="490">
        <v>45245</v>
      </c>
    </row>
    <row r="23" spans="1:5" s="106" customFormat="1" ht="22.95" customHeight="1">
      <c r="A23" s="487" t="s">
        <v>271</v>
      </c>
      <c r="B23" s="488" t="s">
        <v>297</v>
      </c>
      <c r="C23" s="512" t="s">
        <v>298</v>
      </c>
      <c r="D23" s="489">
        <v>45245</v>
      </c>
      <c r="E23" s="490">
        <v>45245</v>
      </c>
    </row>
    <row r="24" spans="1:5" s="106" customFormat="1" ht="22.95" customHeight="1">
      <c r="A24" s="487" t="s">
        <v>271</v>
      </c>
      <c r="B24" s="488" t="s">
        <v>299</v>
      </c>
      <c r="C24" s="488" t="s">
        <v>300</v>
      </c>
      <c r="D24" s="489">
        <v>45245</v>
      </c>
      <c r="E24" s="490">
        <v>45245</v>
      </c>
    </row>
    <row r="25" spans="1:5" s="106" customFormat="1" ht="22.95" customHeight="1">
      <c r="A25" s="487" t="s">
        <v>271</v>
      </c>
      <c r="B25" s="488" t="s">
        <v>301</v>
      </c>
      <c r="C25" s="516" t="s">
        <v>302</v>
      </c>
      <c r="D25" s="489">
        <v>45245</v>
      </c>
      <c r="E25" s="490">
        <v>45245</v>
      </c>
    </row>
    <row r="26" spans="1:5" s="106" customFormat="1" ht="22.95" customHeight="1">
      <c r="A26" s="487" t="s">
        <v>280</v>
      </c>
      <c r="B26" s="488" t="s">
        <v>303</v>
      </c>
      <c r="C26" s="515" t="s">
        <v>304</v>
      </c>
      <c r="D26" s="489">
        <v>45245</v>
      </c>
      <c r="E26" s="490">
        <v>45245</v>
      </c>
    </row>
    <row r="27" spans="1:5" s="106" customFormat="1" ht="22.95" customHeight="1">
      <c r="A27" s="487" t="s">
        <v>275</v>
      </c>
      <c r="B27" s="488" t="s">
        <v>277</v>
      </c>
      <c r="C27" s="512" t="s">
        <v>305</v>
      </c>
      <c r="D27" s="489">
        <v>45245</v>
      </c>
      <c r="E27" s="490">
        <v>45245</v>
      </c>
    </row>
    <row r="28" spans="1:5" s="106" customFormat="1" ht="22.95" customHeight="1">
      <c r="A28" s="487" t="s">
        <v>271</v>
      </c>
      <c r="B28" s="488" t="s">
        <v>306</v>
      </c>
      <c r="C28" s="512" t="s">
        <v>307</v>
      </c>
      <c r="D28" s="489">
        <v>45244</v>
      </c>
      <c r="E28" s="490">
        <v>45245</v>
      </c>
    </row>
    <row r="29" spans="1:5" s="106" customFormat="1" ht="22.95" customHeight="1">
      <c r="A29" s="487" t="s">
        <v>271</v>
      </c>
      <c r="B29" s="488" t="s">
        <v>308</v>
      </c>
      <c r="C29" s="508" t="s">
        <v>309</v>
      </c>
      <c r="D29" s="489">
        <v>45244</v>
      </c>
      <c r="E29" s="490">
        <v>45245</v>
      </c>
    </row>
    <row r="30" spans="1:5" s="106" customFormat="1" ht="22.95" customHeight="1">
      <c r="A30" s="487" t="s">
        <v>271</v>
      </c>
      <c r="B30" s="488" t="s">
        <v>310</v>
      </c>
      <c r="C30" s="512" t="s">
        <v>311</v>
      </c>
      <c r="D30" s="489">
        <v>45244</v>
      </c>
      <c r="E30" s="490">
        <v>45245</v>
      </c>
    </row>
    <row r="31" spans="1:5" s="106" customFormat="1" ht="22.95" customHeight="1">
      <c r="A31" s="487" t="s">
        <v>275</v>
      </c>
      <c r="B31" s="488" t="s">
        <v>312</v>
      </c>
      <c r="C31" s="515" t="s">
        <v>313</v>
      </c>
      <c r="D31" s="489">
        <v>45244</v>
      </c>
      <c r="E31" s="490">
        <v>45245</v>
      </c>
    </row>
    <row r="32" spans="1:5" s="106" customFormat="1" ht="22.95" customHeight="1">
      <c r="A32" s="487" t="s">
        <v>271</v>
      </c>
      <c r="B32" s="488" t="s">
        <v>314</v>
      </c>
      <c r="C32" s="515" t="s">
        <v>315</v>
      </c>
      <c r="D32" s="489">
        <v>45244</v>
      </c>
      <c r="E32" s="490">
        <v>45245</v>
      </c>
    </row>
    <row r="33" spans="1:5" s="106" customFormat="1" ht="22.95" customHeight="1">
      <c r="A33" s="487" t="s">
        <v>271</v>
      </c>
      <c r="B33" s="488" t="s">
        <v>316</v>
      </c>
      <c r="C33" s="512" t="s">
        <v>317</v>
      </c>
      <c r="D33" s="489">
        <v>45244</v>
      </c>
      <c r="E33" s="490">
        <v>45244</v>
      </c>
    </row>
    <row r="34" spans="1:5" s="106" customFormat="1" ht="22.95" customHeight="1">
      <c r="A34" s="487" t="s">
        <v>280</v>
      </c>
      <c r="B34" s="488" t="s">
        <v>318</v>
      </c>
      <c r="C34" s="512" t="s">
        <v>319</v>
      </c>
      <c r="D34" s="489">
        <v>45244</v>
      </c>
      <c r="E34" s="490">
        <v>45244</v>
      </c>
    </row>
    <row r="35" spans="1:5" s="106" customFormat="1" ht="22.95" customHeight="1">
      <c r="A35" s="487" t="s">
        <v>280</v>
      </c>
      <c r="B35" s="488" t="s">
        <v>320</v>
      </c>
      <c r="C35" s="508" t="s">
        <v>321</v>
      </c>
      <c r="D35" s="489">
        <v>45243</v>
      </c>
      <c r="E35" s="490">
        <v>45244</v>
      </c>
    </row>
    <row r="36" spans="1:5" s="106" customFormat="1" ht="22.95" customHeight="1">
      <c r="A36" s="487" t="s">
        <v>280</v>
      </c>
      <c r="B36" s="488" t="s">
        <v>322</v>
      </c>
      <c r="C36" s="512" t="s">
        <v>323</v>
      </c>
      <c r="D36" s="489">
        <v>45243</v>
      </c>
      <c r="E36" s="490">
        <v>45244</v>
      </c>
    </row>
    <row r="37" spans="1:5" s="106" customFormat="1" ht="22.95" customHeight="1">
      <c r="A37" s="487" t="s">
        <v>271</v>
      </c>
      <c r="B37" s="488" t="s">
        <v>324</v>
      </c>
      <c r="C37" s="508" t="s">
        <v>325</v>
      </c>
      <c r="D37" s="489">
        <v>45243</v>
      </c>
      <c r="E37" s="490">
        <v>45244</v>
      </c>
    </row>
    <row r="38" spans="1:5" s="106" customFormat="1" ht="22.95" customHeight="1">
      <c r="A38" s="487" t="s">
        <v>271</v>
      </c>
      <c r="B38" s="488" t="s">
        <v>326</v>
      </c>
      <c r="C38" s="512" t="s">
        <v>327</v>
      </c>
      <c r="D38" s="489">
        <v>45243</v>
      </c>
      <c r="E38" s="490">
        <v>45243</v>
      </c>
    </row>
    <row r="39" spans="1:5" s="106" customFormat="1" ht="22.95" customHeight="1">
      <c r="A39" s="487" t="s">
        <v>271</v>
      </c>
      <c r="B39" s="488" t="s">
        <v>328</v>
      </c>
      <c r="C39" s="488" t="s">
        <v>329</v>
      </c>
      <c r="D39" s="489">
        <v>45243</v>
      </c>
      <c r="E39" s="490">
        <v>45243</v>
      </c>
    </row>
    <row r="40" spans="1:5" s="106" customFormat="1" ht="22.95" customHeight="1">
      <c r="A40" s="487" t="s">
        <v>271</v>
      </c>
      <c r="B40" s="488" t="s">
        <v>330</v>
      </c>
      <c r="C40" s="519" t="s">
        <v>331</v>
      </c>
      <c r="D40" s="489">
        <v>45241</v>
      </c>
      <c r="E40" s="490">
        <v>45243</v>
      </c>
    </row>
    <row r="41" spans="1:5" s="106" customFormat="1" ht="22.95" customHeight="1">
      <c r="A41" s="487" t="s">
        <v>271</v>
      </c>
      <c r="B41" s="488" t="s">
        <v>330</v>
      </c>
      <c r="C41" s="519" t="s">
        <v>332</v>
      </c>
      <c r="D41" s="489">
        <v>45243</v>
      </c>
      <c r="E41" s="490">
        <v>45243</v>
      </c>
    </row>
    <row r="42" spans="1:5" s="106" customFormat="1" ht="22.95" customHeight="1">
      <c r="A42" s="487" t="s">
        <v>284</v>
      </c>
      <c r="B42" s="488" t="s">
        <v>333</v>
      </c>
      <c r="C42" s="508" t="s">
        <v>334</v>
      </c>
      <c r="D42" s="489">
        <v>45240</v>
      </c>
      <c r="E42" s="490">
        <v>45243</v>
      </c>
    </row>
    <row r="43" spans="1:5" s="106" customFormat="1" ht="22.95" customHeight="1">
      <c r="A43" s="487" t="s">
        <v>271</v>
      </c>
      <c r="B43" s="488" t="s">
        <v>335</v>
      </c>
      <c r="C43" s="508" t="s">
        <v>336</v>
      </c>
      <c r="D43" s="489">
        <v>45240</v>
      </c>
      <c r="E43" s="490">
        <v>45243</v>
      </c>
    </row>
    <row r="44" spans="1:5" s="106" customFormat="1" ht="22.95" customHeight="1">
      <c r="A44" s="487" t="s">
        <v>271</v>
      </c>
      <c r="B44" s="488" t="s">
        <v>337</v>
      </c>
      <c r="C44" s="515" t="s">
        <v>338</v>
      </c>
      <c r="D44" s="489">
        <v>45240</v>
      </c>
      <c r="E44" s="490">
        <v>45243</v>
      </c>
    </row>
    <row r="45" spans="1:5" s="106" customFormat="1" ht="22.95" customHeight="1">
      <c r="A45" s="487" t="s">
        <v>284</v>
      </c>
      <c r="B45" s="488" t="s">
        <v>339</v>
      </c>
      <c r="C45" s="488" t="s">
        <v>340</v>
      </c>
      <c r="D45" s="489">
        <v>45240</v>
      </c>
      <c r="E45" s="490">
        <v>45243</v>
      </c>
    </row>
    <row r="46" spans="1:5" s="106" customFormat="1" ht="22.95" customHeight="1">
      <c r="A46" s="458" t="s">
        <v>271</v>
      </c>
      <c r="B46" s="459" t="s">
        <v>341</v>
      </c>
      <c r="C46" s="511" t="s">
        <v>342</v>
      </c>
      <c r="D46" s="460">
        <v>45240</v>
      </c>
      <c r="E46" s="461">
        <v>45243</v>
      </c>
    </row>
    <row r="47" spans="1:5" s="106" customFormat="1" ht="22.95" customHeight="1">
      <c r="A47" s="458"/>
      <c r="B47" s="459"/>
      <c r="C47" s="459"/>
      <c r="D47" s="460"/>
      <c r="E47" s="461"/>
    </row>
    <row r="48" spans="1:5" s="106" customFormat="1" ht="22.95" customHeight="1">
      <c r="A48" s="458"/>
      <c r="B48" s="459"/>
      <c r="C48" s="459"/>
      <c r="D48" s="460"/>
      <c r="E48" s="461"/>
    </row>
    <row r="49" spans="1:11" ht="20.25" customHeight="1">
      <c r="A49" s="309"/>
      <c r="B49" s="310"/>
      <c r="C49" s="258"/>
      <c r="D49" s="311"/>
      <c r="E49" s="311"/>
      <c r="J49" s="124"/>
      <c r="K49" s="124"/>
    </row>
    <row r="50" spans="1:11" ht="20.25" customHeight="1">
      <c r="A50" s="39"/>
      <c r="B50" s="40"/>
      <c r="C50" s="258" t="s">
        <v>168</v>
      </c>
      <c r="D50" s="41"/>
      <c r="E50" s="41"/>
      <c r="J50" s="124"/>
      <c r="K50" s="124"/>
    </row>
    <row r="51" spans="1:11" ht="20.25" customHeight="1">
      <c r="A51" s="309"/>
      <c r="B51" s="310"/>
      <c r="C51" s="258"/>
      <c r="D51" s="311"/>
      <c r="E51" s="311"/>
      <c r="J51" s="124"/>
      <c r="K51" s="124"/>
    </row>
    <row r="52" spans="1:11">
      <c r="A52" s="259" t="s">
        <v>144</v>
      </c>
      <c r="B52" s="259"/>
      <c r="C52" s="259"/>
      <c r="D52" s="312"/>
      <c r="E52" s="312"/>
    </row>
    <row r="53" spans="1:11">
      <c r="A53" s="748" t="s">
        <v>27</v>
      </c>
      <c r="B53" s="748"/>
      <c r="C53" s="748"/>
      <c r="D53" s="313"/>
      <c r="E53" s="313"/>
    </row>
  </sheetData>
  <mergeCells count="1">
    <mergeCell ref="A53:C5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topLeftCell="A14" zoomScale="92" zoomScaleNormal="92" zoomScaleSheetLayoutView="100" workbookViewId="0">
      <selection activeCell="G24" sqref="G24"/>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76" t="s">
        <v>231</v>
      </c>
      <c r="B1" s="777"/>
      <c r="C1" s="777"/>
      <c r="D1" s="777"/>
      <c r="E1" s="777"/>
      <c r="F1" s="777"/>
      <c r="G1" s="777"/>
      <c r="H1" s="777"/>
      <c r="I1" s="777"/>
      <c r="J1" s="777"/>
      <c r="K1" s="777"/>
      <c r="L1" s="777"/>
      <c r="M1" s="777"/>
      <c r="N1" s="778"/>
    </row>
    <row r="2" spans="1:16" ht="47.4" customHeight="1">
      <c r="A2" s="779" t="s">
        <v>370</v>
      </c>
      <c r="B2" s="780"/>
      <c r="C2" s="780"/>
      <c r="D2" s="780"/>
      <c r="E2" s="780"/>
      <c r="F2" s="780"/>
      <c r="G2" s="780"/>
      <c r="H2" s="780"/>
      <c r="I2" s="780"/>
      <c r="J2" s="780"/>
      <c r="K2" s="780"/>
      <c r="L2" s="780"/>
      <c r="M2" s="780"/>
      <c r="N2" s="781"/>
    </row>
    <row r="3" spans="1:16" ht="211.8" customHeight="1" thickBot="1">
      <c r="A3" s="782" t="s">
        <v>371</v>
      </c>
      <c r="B3" s="783"/>
      <c r="C3" s="783"/>
      <c r="D3" s="783"/>
      <c r="E3" s="783"/>
      <c r="F3" s="783"/>
      <c r="G3" s="783"/>
      <c r="H3" s="783"/>
      <c r="I3" s="783"/>
      <c r="J3" s="783"/>
      <c r="K3" s="783"/>
      <c r="L3" s="783"/>
      <c r="M3" s="783"/>
      <c r="N3" s="784"/>
      <c r="P3" s="299"/>
    </row>
    <row r="4" spans="1:16" ht="46.2" customHeight="1">
      <c r="A4" s="785" t="s">
        <v>372</v>
      </c>
      <c r="B4" s="786"/>
      <c r="C4" s="786"/>
      <c r="D4" s="786"/>
      <c r="E4" s="786"/>
      <c r="F4" s="786"/>
      <c r="G4" s="786"/>
      <c r="H4" s="786"/>
      <c r="I4" s="786"/>
      <c r="J4" s="786"/>
      <c r="K4" s="786"/>
      <c r="L4" s="786"/>
      <c r="M4" s="786"/>
      <c r="N4" s="787"/>
    </row>
    <row r="5" spans="1:16" ht="123" customHeight="1" thickBot="1">
      <c r="A5" s="788" t="s">
        <v>373</v>
      </c>
      <c r="B5" s="789"/>
      <c r="C5" s="789"/>
      <c r="D5" s="789"/>
      <c r="E5" s="789"/>
      <c r="F5" s="789"/>
      <c r="G5" s="789"/>
      <c r="H5" s="789"/>
      <c r="I5" s="789"/>
      <c r="J5" s="789"/>
      <c r="K5" s="789"/>
      <c r="L5" s="789"/>
      <c r="M5" s="789"/>
      <c r="N5" s="790"/>
    </row>
    <row r="6" spans="1:16" ht="58.2" customHeight="1" thickBot="1">
      <c r="A6" s="749" t="s">
        <v>374</v>
      </c>
      <c r="B6" s="750"/>
      <c r="C6" s="750"/>
      <c r="D6" s="750"/>
      <c r="E6" s="750"/>
      <c r="F6" s="750"/>
      <c r="G6" s="750"/>
      <c r="H6" s="750"/>
      <c r="I6" s="750"/>
      <c r="J6" s="750"/>
      <c r="K6" s="750"/>
      <c r="L6" s="750"/>
      <c r="M6" s="750"/>
      <c r="N6" s="751"/>
    </row>
    <row r="7" spans="1:16" ht="119.4" customHeight="1" thickBot="1">
      <c r="A7" s="752" t="s">
        <v>375</v>
      </c>
      <c r="B7" s="753"/>
      <c r="C7" s="753"/>
      <c r="D7" s="753"/>
      <c r="E7" s="753"/>
      <c r="F7" s="753"/>
      <c r="G7" s="753"/>
      <c r="H7" s="753"/>
      <c r="I7" s="753"/>
      <c r="J7" s="753"/>
      <c r="K7" s="753"/>
      <c r="L7" s="753"/>
      <c r="M7" s="753"/>
      <c r="N7" s="754"/>
      <c r="O7" s="44" t="s">
        <v>188</v>
      </c>
    </row>
    <row r="8" spans="1:16" ht="50.4" customHeight="1" thickBot="1">
      <c r="A8" s="758" t="s">
        <v>376</v>
      </c>
      <c r="B8" s="759"/>
      <c r="C8" s="759"/>
      <c r="D8" s="759"/>
      <c r="E8" s="759"/>
      <c r="F8" s="759"/>
      <c r="G8" s="759"/>
      <c r="H8" s="759"/>
      <c r="I8" s="759"/>
      <c r="J8" s="759"/>
      <c r="K8" s="759"/>
      <c r="L8" s="759"/>
      <c r="M8" s="759"/>
      <c r="N8" s="760"/>
      <c r="O8" s="47"/>
    </row>
    <row r="9" spans="1:16" ht="208.2" customHeight="1" thickBot="1">
      <c r="A9" s="761" t="s">
        <v>377</v>
      </c>
      <c r="B9" s="762"/>
      <c r="C9" s="762"/>
      <c r="D9" s="762"/>
      <c r="E9" s="762"/>
      <c r="F9" s="762"/>
      <c r="G9" s="762"/>
      <c r="H9" s="762"/>
      <c r="I9" s="762"/>
      <c r="J9" s="762"/>
      <c r="K9" s="762"/>
      <c r="L9" s="762"/>
      <c r="M9" s="762"/>
      <c r="N9" s="763"/>
      <c r="O9" s="47"/>
    </row>
    <row r="10" spans="1:16" s="106" customFormat="1" ht="46.8" customHeight="1">
      <c r="A10" s="764" t="s">
        <v>378</v>
      </c>
      <c r="B10" s="765"/>
      <c r="C10" s="765"/>
      <c r="D10" s="765"/>
      <c r="E10" s="765"/>
      <c r="F10" s="765"/>
      <c r="G10" s="765"/>
      <c r="H10" s="765"/>
      <c r="I10" s="765"/>
      <c r="J10" s="765"/>
      <c r="K10" s="765"/>
      <c r="L10" s="765"/>
      <c r="M10" s="765"/>
      <c r="N10" s="766"/>
      <c r="O10" s="280"/>
    </row>
    <row r="11" spans="1:16" s="106" customFormat="1" ht="300.60000000000002" customHeight="1" thickBot="1">
      <c r="A11" s="767" t="s">
        <v>379</v>
      </c>
      <c r="B11" s="768"/>
      <c r="C11" s="768"/>
      <c r="D11" s="768"/>
      <c r="E11" s="768"/>
      <c r="F11" s="768"/>
      <c r="G11" s="768"/>
      <c r="H11" s="768"/>
      <c r="I11" s="768"/>
      <c r="J11" s="768"/>
      <c r="K11" s="768"/>
      <c r="L11" s="768"/>
      <c r="M11" s="768"/>
      <c r="N11" s="769"/>
      <c r="O11" s="280"/>
    </row>
    <row r="12" spans="1:16" ht="48.6" hidden="1" customHeight="1">
      <c r="A12" s="770"/>
      <c r="B12" s="771"/>
      <c r="C12" s="771"/>
      <c r="D12" s="771"/>
      <c r="E12" s="771"/>
      <c r="F12" s="771"/>
      <c r="G12" s="771"/>
      <c r="H12" s="771"/>
      <c r="I12" s="771"/>
      <c r="J12" s="771"/>
      <c r="K12" s="771"/>
      <c r="L12" s="771"/>
      <c r="M12" s="771"/>
      <c r="N12" s="772"/>
    </row>
    <row r="13" spans="1:16" ht="126" hidden="1" customHeight="1" thickBot="1">
      <c r="A13" s="773"/>
      <c r="B13" s="774"/>
      <c r="C13" s="774"/>
      <c r="D13" s="774"/>
      <c r="E13" s="774"/>
      <c r="F13" s="774"/>
      <c r="G13" s="774"/>
      <c r="H13" s="774"/>
      <c r="I13" s="774"/>
      <c r="J13" s="774"/>
      <c r="K13" s="774"/>
      <c r="L13" s="774"/>
      <c r="M13" s="774"/>
      <c r="N13" s="775"/>
    </row>
    <row r="14" spans="1:16" ht="24.6" customHeight="1">
      <c r="A14" s="757" t="s">
        <v>28</v>
      </c>
      <c r="B14" s="757"/>
      <c r="C14" s="757"/>
      <c r="D14" s="757"/>
      <c r="E14" s="757"/>
      <c r="F14" s="757"/>
      <c r="G14" s="757"/>
      <c r="H14" s="757"/>
      <c r="I14" s="757"/>
      <c r="J14" s="757"/>
      <c r="K14" s="757"/>
      <c r="L14" s="757"/>
      <c r="M14" s="757"/>
      <c r="N14" s="757"/>
    </row>
    <row r="15" spans="1:16" ht="24.6" customHeight="1">
      <c r="A15" s="755" t="s">
        <v>27</v>
      </c>
      <c r="B15" s="756"/>
      <c r="C15" s="756"/>
      <c r="D15" s="756"/>
      <c r="E15" s="756"/>
      <c r="F15" s="756"/>
      <c r="G15" s="756"/>
      <c r="H15" s="756"/>
      <c r="I15" s="756"/>
      <c r="J15" s="756"/>
      <c r="K15" s="756"/>
      <c r="L15" s="756"/>
      <c r="M15" s="756"/>
      <c r="N15" s="756"/>
    </row>
    <row r="16" spans="1:16" ht="18.600000000000001" customHeight="1"/>
    <row r="17" spans="1:1" ht="18.600000000000001" customHeight="1"/>
    <row r="18" spans="1:1" ht="18.600000000000001" customHeight="1"/>
    <row r="19" spans="1:1" ht="18.600000000000001" customHeight="1"/>
    <row r="20" spans="1:1" ht="18.600000000000001" customHeight="1"/>
    <row r="21" spans="1:1" ht="18.600000000000001" customHeight="1"/>
    <row r="22" spans="1:1" ht="18.600000000000001" customHeight="1">
      <c r="A22" s="483"/>
    </row>
    <row r="23" spans="1:1" ht="18.600000000000001" customHeight="1"/>
    <row r="24" spans="1:1" ht="18.600000000000001" customHeight="1"/>
    <row r="25" spans="1:1" ht="18.600000000000001" customHeight="1"/>
    <row r="26" spans="1:1" ht="18.600000000000001" customHeight="1"/>
    <row r="27" spans="1:1" ht="18.600000000000001" customHeight="1"/>
    <row r="28" spans="1:1" ht="18.600000000000001" customHeight="1"/>
    <row r="29" spans="1:1" ht="18.600000000000001" customHeight="1"/>
    <row r="30" spans="1:1" ht="18.600000000000001" customHeight="1"/>
    <row r="31" spans="1:1" ht="18.600000000000001" customHeight="1"/>
    <row r="32" spans="1:1"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5">
    <mergeCell ref="A1:N1"/>
    <mergeCell ref="A2:N2"/>
    <mergeCell ref="A3:N3"/>
    <mergeCell ref="A4:N4"/>
    <mergeCell ref="A5:N5"/>
    <mergeCell ref="A6:N6"/>
    <mergeCell ref="A7:N7"/>
    <mergeCell ref="A15:N15"/>
    <mergeCell ref="A14:N14"/>
    <mergeCell ref="A8:N8"/>
    <mergeCell ref="A9:N9"/>
    <mergeCell ref="A10:N10"/>
    <mergeCell ref="A11:N11"/>
    <mergeCell ref="A12:N12"/>
    <mergeCell ref="A13:N13"/>
  </mergeCells>
  <phoneticPr fontId="16"/>
  <pageMargins left="0.7" right="0.7" top="0.75" bottom="0.75" header="0.3" footer="0.3"/>
  <pageSetup paperSize="9" scale="59" orientation="portrait" horizontalDpi="300" verticalDpi="300" r:id="rId1"/>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8"/>
  <sheetViews>
    <sheetView view="pageBreakPreview" zoomScale="86" zoomScaleNormal="75" zoomScaleSheetLayoutView="86" workbookViewId="0">
      <selection activeCell="A3" sqref="A3"/>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232</v>
      </c>
      <c r="B1" s="45" t="s">
        <v>0</v>
      </c>
      <c r="C1" s="46" t="s">
        <v>2</v>
      </c>
    </row>
    <row r="2" spans="1:3" ht="46.8" customHeight="1">
      <c r="A2" s="306" t="s">
        <v>362</v>
      </c>
      <c r="B2" s="2"/>
      <c r="C2" s="791"/>
    </row>
    <row r="3" spans="1:3" ht="151.80000000000001" customHeight="1">
      <c r="A3" s="494"/>
      <c r="B3" s="48"/>
      <c r="C3" s="792"/>
    </row>
    <row r="4" spans="1:3" ht="34.799999999999997" customHeight="1" thickBot="1">
      <c r="A4" s="120" t="s">
        <v>363</v>
      </c>
      <c r="B4" s="1"/>
      <c r="C4" s="1"/>
    </row>
    <row r="5" spans="1:3" ht="41.4" customHeight="1">
      <c r="A5" s="437" t="s">
        <v>364</v>
      </c>
      <c r="B5" s="2"/>
      <c r="C5" s="791"/>
    </row>
    <row r="6" spans="1:3" ht="142.80000000000001" customHeight="1">
      <c r="A6" s="389" t="s">
        <v>365</v>
      </c>
      <c r="B6" s="48"/>
      <c r="C6" s="792"/>
    </row>
    <row r="7" spans="1:3" ht="33.6" customHeight="1">
      <c r="A7" s="299" t="s">
        <v>366</v>
      </c>
      <c r="B7" s="1"/>
      <c r="C7" s="1"/>
    </row>
    <row r="8" spans="1:3" ht="43.2" customHeight="1">
      <c r="A8" s="469" t="s">
        <v>367</v>
      </c>
      <c r="B8" s="157"/>
      <c r="C8" s="791"/>
    </row>
    <row r="9" spans="1:3" ht="174" customHeight="1" thickBot="1">
      <c r="A9" s="408" t="s">
        <v>368</v>
      </c>
      <c r="B9" s="158"/>
      <c r="C9" s="792"/>
    </row>
    <row r="10" spans="1:3" ht="36" customHeight="1">
      <c r="A10" s="351" t="s">
        <v>369</v>
      </c>
      <c r="B10" s="1"/>
      <c r="C10" s="1"/>
    </row>
    <row r="11" spans="1:3" s="353" customFormat="1" ht="42.6" hidden="1" customHeight="1">
      <c r="A11" s="503"/>
      <c r="B11" s="352"/>
      <c r="C11" s="352"/>
    </row>
    <row r="12" spans="1:3" ht="121.8" hidden="1" customHeight="1" thickBot="1">
      <c r="A12" s="390"/>
      <c r="B12" s="354"/>
      <c r="C12" s="354"/>
    </row>
    <row r="13" spans="1:3" s="356" customFormat="1" ht="34.200000000000003" hidden="1" customHeight="1">
      <c r="A13" s="355"/>
    </row>
    <row r="14" spans="1:3" ht="29.4" customHeight="1">
      <c r="A14" s="391"/>
      <c r="B14" s="1"/>
      <c r="C14" s="1"/>
    </row>
    <row r="15" spans="1:3" ht="29.4" customHeight="1">
      <c r="A15" s="391"/>
      <c r="B15" s="1"/>
      <c r="C15" s="1"/>
    </row>
    <row r="16" spans="1:3" ht="39" customHeight="1">
      <c r="A16" s="1" t="s">
        <v>155</v>
      </c>
      <c r="B16" s="1"/>
      <c r="C16" s="1"/>
    </row>
    <row r="17" spans="1:3" ht="32.25" customHeight="1">
      <c r="A17" s="1" t="s">
        <v>156</v>
      </c>
      <c r="B17" s="1"/>
      <c r="C17" s="1"/>
    </row>
    <row r="18" spans="1:3" ht="36.75" customHeight="1"/>
    <row r="19" spans="1:3" ht="33" customHeight="1"/>
    <row r="20" spans="1:3" ht="36.75" customHeight="1"/>
    <row r="21" spans="1:3" ht="36.75" customHeight="1"/>
    <row r="22" spans="1:3" ht="25.5" customHeight="1"/>
    <row r="23" spans="1:3" ht="32.25" customHeight="1"/>
    <row r="24" spans="1:3" ht="30.75" customHeight="1"/>
    <row r="25" spans="1:3" ht="42.75" customHeight="1"/>
    <row r="26" spans="1:3" ht="43.5" customHeight="1"/>
    <row r="27" spans="1:3" ht="27.75" customHeight="1"/>
    <row r="28" spans="1:3" ht="30.75" customHeight="1"/>
    <row r="29" spans="1:3" ht="29.25" customHeight="1"/>
    <row r="30" spans="1:3" ht="27" customHeight="1"/>
    <row r="31" spans="1:3" ht="27" customHeight="1"/>
    <row r="32" spans="1:3" ht="27" customHeight="1"/>
    <row r="33" ht="27" customHeight="1"/>
    <row r="34" ht="27" customHeight="1"/>
    <row r="35" ht="27" customHeight="1"/>
    <row r="36" ht="27" customHeight="1"/>
    <row r="37" ht="27" customHeight="1"/>
    <row r="38" ht="27" customHeight="1"/>
  </sheetData>
  <mergeCells count="3">
    <mergeCell ref="C2:C3"/>
    <mergeCell ref="C5:C6"/>
    <mergeCell ref="C8:C9"/>
  </mergeCells>
  <phoneticPr fontId="16"/>
  <hyperlinks>
    <hyperlink ref="A4" r:id="rId1" xr:uid="{8067B141-3D75-4F7D-8052-BDFF6AA4B0BB}"/>
    <hyperlink ref="A7" r:id="rId2" xr:uid="{E3450BDE-2681-4DB0-B638-6308A8D1A078}"/>
    <hyperlink ref="A10" r:id="rId3" xr:uid="{40DC8D41-9062-4F4D-ACCD-C6601A1873D2}"/>
  </hyperlinks>
  <pageMargins left="0" right="0" top="0.19685039370078741" bottom="0.39370078740157483" header="0" footer="0.19685039370078741"/>
  <pageSetup paperSize="9" scale="66"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J36"/>
  <sheetViews>
    <sheetView tabSelected="1" view="pageBreakPreview" zoomScale="92" zoomScaleNormal="100" zoomScaleSheetLayoutView="92" workbookViewId="0">
      <selection activeCell="AL22" sqref="AL22"/>
    </sheetView>
  </sheetViews>
  <sheetFormatPr defaultRowHeight="13.2"/>
  <cols>
    <col min="1" max="1" width="2.5546875" customWidth="1"/>
    <col min="2" max="2" width="6" customWidth="1"/>
    <col min="3" max="3" width="8.88671875" customWidth="1"/>
    <col min="8" max="8" width="8.88671875" customWidth="1"/>
    <col min="9" max="9" width="8.88671875" hidden="1" customWidth="1"/>
    <col min="10" max="10" width="0.77734375" customWidth="1"/>
    <col min="15" max="15" width="4.88671875" customWidth="1"/>
    <col min="17" max="17" width="1.77734375" customWidth="1"/>
    <col min="18" max="18" width="8.88671875" hidden="1" customWidth="1"/>
    <col min="20" max="20" width="11.6640625" customWidth="1"/>
    <col min="26" max="26" width="6.109375" customWidth="1"/>
    <col min="36" max="36" width="4.109375" customWidth="1"/>
  </cols>
  <sheetData>
    <row r="1" spans="1:36" ht="24.6" customHeight="1">
      <c r="A1" s="445"/>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row>
    <row r="2" spans="1:36" ht="24.6" customHeight="1">
      <c r="A2" s="445"/>
      <c r="B2" s="446"/>
      <c r="C2" s="447"/>
      <c r="D2" s="448"/>
      <c r="E2" s="448"/>
      <c r="F2" s="448"/>
      <c r="G2" s="448"/>
      <c r="H2" s="448"/>
      <c r="I2" s="448"/>
      <c r="J2" s="448"/>
      <c r="K2" s="448"/>
      <c r="L2" s="448"/>
      <c r="M2" s="448"/>
      <c r="N2" s="448"/>
      <c r="O2" s="448"/>
      <c r="P2" s="449"/>
      <c r="Q2" s="445"/>
      <c r="R2" s="445"/>
      <c r="S2" s="445"/>
      <c r="T2" s="445"/>
      <c r="U2" s="561" t="s">
        <v>454</v>
      </c>
      <c r="V2" s="561" t="s">
        <v>455</v>
      </c>
      <c r="W2" s="561"/>
      <c r="X2" s="561"/>
      <c r="Y2" s="561"/>
      <c r="Z2" s="561"/>
      <c r="AA2" s="561"/>
      <c r="AB2" s="445"/>
      <c r="AC2" s="445"/>
      <c r="AD2" s="445"/>
      <c r="AE2" s="445"/>
      <c r="AF2" s="445"/>
      <c r="AG2" s="445"/>
      <c r="AH2" s="445"/>
      <c r="AI2" s="445"/>
      <c r="AJ2" s="445"/>
    </row>
    <row r="3" spans="1:36" ht="24.6" customHeight="1">
      <c r="A3" s="445"/>
      <c r="B3" s="445"/>
      <c r="C3" s="450"/>
      <c r="D3" s="451"/>
      <c r="E3" s="451"/>
      <c r="F3" s="451"/>
      <c r="G3" s="451"/>
      <c r="H3" s="451"/>
      <c r="I3" s="451"/>
      <c r="J3" s="451"/>
      <c r="K3" s="451"/>
      <c r="L3" s="451"/>
      <c r="M3" s="452"/>
      <c r="N3" s="452"/>
      <c r="O3" s="452"/>
      <c r="P3" s="452"/>
      <c r="Q3" s="445"/>
      <c r="R3" s="445"/>
      <c r="S3" s="445"/>
      <c r="T3" s="445"/>
      <c r="U3" s="561" t="s">
        <v>456</v>
      </c>
      <c r="V3" s="561" t="s">
        <v>457</v>
      </c>
      <c r="W3" s="561"/>
      <c r="X3" s="561"/>
      <c r="Y3" s="561"/>
      <c r="Z3" s="561"/>
      <c r="AA3" s="561"/>
      <c r="AB3" s="445"/>
      <c r="AC3" s="445"/>
      <c r="AD3" s="445"/>
      <c r="AE3" s="445"/>
      <c r="AF3" s="445"/>
      <c r="AG3" s="445"/>
      <c r="AH3" s="445"/>
      <c r="AI3" s="445"/>
      <c r="AJ3" s="445"/>
    </row>
    <row r="4" spans="1:36" ht="7.2" customHeight="1">
      <c r="A4" s="445"/>
      <c r="B4" s="445"/>
      <c r="C4" s="450"/>
      <c r="D4" s="445"/>
      <c r="E4" s="445"/>
      <c r="F4" s="445"/>
      <c r="G4" s="445"/>
      <c r="H4" s="453"/>
      <c r="I4" s="453"/>
      <c r="J4" s="453"/>
      <c r="K4" s="453"/>
      <c r="L4" s="453"/>
      <c r="M4" s="453"/>
      <c r="N4" s="453"/>
      <c r="O4" s="453"/>
      <c r="P4" s="453"/>
      <c r="Q4" s="445"/>
      <c r="R4" s="445"/>
      <c r="S4" s="445"/>
      <c r="T4" s="445"/>
      <c r="U4" s="445"/>
      <c r="V4" s="445"/>
      <c r="W4" s="445"/>
      <c r="X4" s="445"/>
      <c r="Y4" s="445"/>
      <c r="Z4" s="445"/>
      <c r="AA4" s="445"/>
      <c r="AB4" s="445"/>
      <c r="AC4" s="445"/>
      <c r="AD4" s="445"/>
      <c r="AE4" s="445"/>
      <c r="AF4" s="445"/>
      <c r="AG4" s="445"/>
      <c r="AH4" s="445"/>
      <c r="AI4" s="445"/>
      <c r="AJ4" s="445"/>
    </row>
    <row r="5" spans="1:36" ht="24.6" customHeight="1">
      <c r="A5" s="445"/>
      <c r="B5" s="445"/>
      <c r="C5" s="454"/>
      <c r="D5" s="455"/>
      <c r="E5" s="455"/>
      <c r="F5" s="455"/>
      <c r="G5" s="455"/>
      <c r="H5" s="455"/>
      <c r="I5" s="455"/>
      <c r="J5" s="455"/>
      <c r="K5" s="455"/>
      <c r="L5" s="455"/>
      <c r="M5" s="455"/>
      <c r="N5" s="455"/>
      <c r="O5" s="455"/>
      <c r="P5" s="455"/>
      <c r="Q5" s="445"/>
      <c r="R5" s="445"/>
      <c r="S5" s="445"/>
      <c r="T5" s="445"/>
      <c r="U5" s="445"/>
      <c r="V5" s="445"/>
      <c r="W5" s="445"/>
      <c r="X5" s="445"/>
      <c r="Y5" s="445"/>
      <c r="Z5" s="445"/>
      <c r="AA5" s="445"/>
      <c r="AB5" s="445"/>
      <c r="AC5" s="445"/>
      <c r="AD5" s="445"/>
      <c r="AE5" s="445"/>
      <c r="AF5" s="445"/>
      <c r="AG5" s="445"/>
      <c r="AH5" s="445"/>
      <c r="AI5" s="445"/>
      <c r="AJ5" s="445"/>
    </row>
    <row r="6" spans="1:36" ht="13.2" customHeight="1">
      <c r="A6" s="445"/>
      <c r="B6" s="445"/>
      <c r="C6" s="445"/>
      <c r="D6" s="445"/>
      <c r="E6" s="445"/>
      <c r="F6" s="445"/>
      <c r="G6" s="445"/>
      <c r="H6" s="453"/>
      <c r="I6" s="453"/>
      <c r="J6" s="453"/>
      <c r="K6" s="453"/>
      <c r="L6" s="453"/>
      <c r="M6" s="453"/>
      <c r="N6" s="453"/>
      <c r="O6" s="453"/>
      <c r="P6" s="453"/>
      <c r="Q6" s="445"/>
      <c r="R6" s="445"/>
      <c r="S6" s="445"/>
      <c r="T6" s="445"/>
      <c r="U6" s="445"/>
      <c r="V6" s="445"/>
      <c r="W6" s="445"/>
      <c r="X6" s="445"/>
      <c r="Y6" s="445"/>
      <c r="Z6" s="445"/>
      <c r="AA6" s="445"/>
      <c r="AB6" s="445"/>
      <c r="AC6" s="445"/>
      <c r="AD6" s="445"/>
      <c r="AE6" s="445"/>
      <c r="AF6" s="445"/>
      <c r="AG6" s="445"/>
      <c r="AH6" s="445"/>
      <c r="AI6" s="445"/>
      <c r="AJ6" s="445"/>
    </row>
    <row r="7" spans="1:36" ht="13.2" customHeight="1">
      <c r="A7" s="445"/>
      <c r="B7" s="445"/>
      <c r="C7" s="445"/>
      <c r="D7" s="445"/>
      <c r="E7" s="445"/>
      <c r="F7" s="445"/>
      <c r="G7" s="445"/>
      <c r="H7" s="453"/>
      <c r="I7" s="453"/>
      <c r="J7" s="453"/>
      <c r="K7" s="453"/>
      <c r="L7" s="453"/>
      <c r="M7" s="453"/>
      <c r="N7" s="453"/>
      <c r="O7" s="453"/>
      <c r="P7" s="453"/>
      <c r="Q7" s="445"/>
      <c r="R7" s="445"/>
      <c r="S7" s="445"/>
      <c r="T7" s="445"/>
      <c r="U7" s="445"/>
      <c r="V7" s="445"/>
      <c r="W7" s="445"/>
      <c r="X7" s="445"/>
      <c r="Y7" s="445"/>
      <c r="Z7" s="445"/>
      <c r="AA7" s="445"/>
      <c r="AB7" s="445"/>
      <c r="AC7" s="445"/>
      <c r="AD7" s="445"/>
      <c r="AE7" s="445"/>
      <c r="AF7" s="445"/>
      <c r="AG7" s="445"/>
      <c r="AH7" s="445"/>
      <c r="AI7" s="445"/>
      <c r="AJ7" s="445"/>
    </row>
    <row r="8" spans="1:36" ht="13.2" customHeight="1">
      <c r="A8" s="445"/>
      <c r="B8" s="445"/>
      <c r="C8" s="445"/>
      <c r="D8" s="445"/>
      <c r="E8" s="445"/>
      <c r="F8" s="445"/>
      <c r="G8" s="445"/>
      <c r="H8" s="453"/>
      <c r="I8" s="453"/>
      <c r="J8" s="453"/>
      <c r="K8" s="453"/>
      <c r="L8" s="453"/>
      <c r="M8" s="453"/>
      <c r="N8" s="453"/>
      <c r="O8" s="453"/>
      <c r="P8" s="453"/>
      <c r="Q8" s="453"/>
      <c r="R8" s="453"/>
      <c r="S8" s="453"/>
      <c r="T8" s="453"/>
      <c r="U8" s="453"/>
      <c r="V8" s="445"/>
      <c r="W8" s="445"/>
      <c r="X8" s="445"/>
      <c r="Y8" s="445"/>
      <c r="Z8" s="445"/>
      <c r="AA8" s="445"/>
      <c r="AB8" s="445"/>
      <c r="AC8" s="445"/>
      <c r="AD8" s="445"/>
      <c r="AE8" s="445"/>
      <c r="AF8" s="445"/>
      <c r="AG8" s="445"/>
      <c r="AH8" s="445"/>
      <c r="AI8" s="445"/>
      <c r="AJ8" s="445"/>
    </row>
    <row r="9" spans="1:36" ht="13.2" customHeight="1">
      <c r="A9" s="445"/>
      <c r="B9" s="445"/>
      <c r="C9" s="445"/>
      <c r="D9" s="445"/>
      <c r="E9" s="445"/>
      <c r="F9" s="445"/>
      <c r="G9" s="445"/>
      <c r="H9" s="453"/>
      <c r="I9" s="453"/>
      <c r="J9" s="453"/>
      <c r="K9" s="453"/>
      <c r="L9" s="453"/>
      <c r="M9" s="453"/>
      <c r="N9" s="453"/>
      <c r="O9" s="453"/>
      <c r="P9" s="453"/>
      <c r="Q9" s="453"/>
      <c r="R9" s="453"/>
      <c r="S9" s="453"/>
      <c r="T9" s="453"/>
      <c r="U9" s="453"/>
      <c r="V9" s="445"/>
      <c r="W9" s="445"/>
      <c r="X9" s="445"/>
      <c r="Y9" s="445"/>
      <c r="Z9" s="445"/>
      <c r="AA9" s="445"/>
      <c r="AB9" s="445"/>
      <c r="AC9" s="445"/>
      <c r="AD9" s="445"/>
      <c r="AE9" s="445"/>
      <c r="AF9" s="445"/>
      <c r="AG9" s="445"/>
      <c r="AH9" s="445"/>
      <c r="AI9" s="445"/>
      <c r="AJ9" s="445"/>
    </row>
    <row r="10" spans="1:36">
      <c r="A10" s="445"/>
      <c r="B10" s="445"/>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row>
    <row r="11" spans="1:36" ht="21" customHeight="1">
      <c r="A11" s="445"/>
      <c r="B11" s="445"/>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row>
    <row r="12" spans="1:36" ht="13.2" customHeight="1">
      <c r="A12" s="445"/>
      <c r="B12" s="445"/>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c r="AI12" s="445"/>
      <c r="AJ12" s="445"/>
    </row>
    <row r="13" spans="1:36" ht="13.2" customHeight="1">
      <c r="A13" s="445"/>
      <c r="B13" s="445"/>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row>
    <row r="14" spans="1:36">
      <c r="A14" s="445"/>
      <c r="B14" s="445"/>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row>
    <row r="15" spans="1:36">
      <c r="A15" s="445"/>
      <c r="B15" s="445"/>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5"/>
      <c r="AF15" s="560"/>
      <c r="AG15" s="445"/>
      <c r="AH15" s="445"/>
      <c r="AI15" s="445"/>
      <c r="AJ15" s="445"/>
    </row>
    <row r="16" spans="1:36">
      <c r="A16" s="445"/>
      <c r="B16" s="445"/>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c r="AF16" s="445"/>
      <c r="AG16" s="445"/>
      <c r="AH16" s="445"/>
      <c r="AI16" s="445"/>
      <c r="AJ16" s="445"/>
    </row>
    <row r="17" spans="1:36">
      <c r="A17" s="445"/>
      <c r="B17" s="576"/>
      <c r="C17" s="576"/>
      <c r="D17" s="576"/>
      <c r="E17" s="576"/>
      <c r="F17" s="576"/>
      <c r="G17" s="576"/>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row>
    <row r="18" spans="1:36">
      <c r="A18" s="445"/>
      <c r="B18" s="576"/>
      <c r="C18" s="576"/>
      <c r="D18" s="576"/>
      <c r="E18" s="576"/>
      <c r="F18" s="576"/>
      <c r="G18" s="576"/>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row>
    <row r="19" spans="1:36">
      <c r="A19" s="445"/>
      <c r="B19" s="576"/>
      <c r="C19" s="576"/>
      <c r="D19" s="576"/>
      <c r="E19" s="576"/>
      <c r="F19" s="576"/>
      <c r="G19" s="576"/>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row>
    <row r="20" spans="1:36">
      <c r="A20" s="445"/>
      <c r="B20" s="576"/>
      <c r="C20" s="576"/>
      <c r="D20" s="576"/>
      <c r="E20" s="576"/>
      <c r="F20" s="576"/>
      <c r="G20" s="576"/>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row>
    <row r="21" spans="1:36">
      <c r="A21" s="445"/>
      <c r="B21" s="576"/>
      <c r="C21" s="576"/>
      <c r="D21" s="576"/>
      <c r="E21" s="576"/>
      <c r="F21" s="576"/>
      <c r="G21" s="576"/>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row>
    <row r="22" spans="1:36">
      <c r="A22" s="445"/>
      <c r="B22" s="576"/>
      <c r="C22" s="576"/>
      <c r="D22" s="576"/>
      <c r="E22" s="576"/>
      <c r="F22" s="576"/>
      <c r="G22" s="576"/>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row>
    <row r="23" spans="1:36">
      <c r="A23" s="445"/>
      <c r="B23" s="576"/>
      <c r="C23" s="576"/>
      <c r="D23" s="576"/>
      <c r="E23" s="576"/>
      <c r="F23" s="576"/>
      <c r="G23" s="576"/>
      <c r="H23" s="445"/>
      <c r="I23" s="445"/>
      <c r="J23" s="445"/>
      <c r="K23" s="445"/>
      <c r="L23" s="445"/>
      <c r="M23" s="445"/>
      <c r="N23" s="445"/>
      <c r="O23" s="445"/>
      <c r="P23" s="445"/>
      <c r="Q23" s="445"/>
      <c r="R23" s="445"/>
      <c r="S23" s="445"/>
      <c r="T23" s="445"/>
      <c r="U23" s="445"/>
      <c r="V23" s="445"/>
      <c r="W23" s="445"/>
      <c r="X23" s="445"/>
      <c r="Y23" s="445"/>
      <c r="Z23" s="445"/>
      <c r="AA23" s="445"/>
      <c r="AB23" s="445"/>
      <c r="AC23" s="445"/>
      <c r="AD23" s="445"/>
      <c r="AE23" s="445"/>
      <c r="AF23" s="445"/>
      <c r="AG23" s="445"/>
      <c r="AH23" s="445"/>
      <c r="AI23" s="445"/>
      <c r="AJ23" s="445"/>
    </row>
    <row r="24" spans="1:36">
      <c r="A24" s="445"/>
      <c r="B24" s="576"/>
      <c r="C24" s="576"/>
      <c r="D24" s="576"/>
      <c r="E24" s="576"/>
      <c r="F24" s="576"/>
      <c r="G24" s="576"/>
      <c r="H24" s="445"/>
      <c r="I24" s="445"/>
      <c r="J24" s="445"/>
      <c r="K24" s="445"/>
      <c r="L24" s="445"/>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row>
    <row r="25" spans="1:36">
      <c r="A25" s="445"/>
      <c r="B25" s="576"/>
      <c r="C25" s="576"/>
      <c r="D25" s="576"/>
      <c r="E25" s="576"/>
      <c r="F25" s="576"/>
      <c r="G25" s="576"/>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row>
    <row r="26" spans="1:36">
      <c r="A26" s="445"/>
      <c r="B26" s="576"/>
      <c r="C26" s="576"/>
      <c r="D26" s="576"/>
      <c r="E26" s="576"/>
      <c r="F26" s="576"/>
      <c r="G26" s="576"/>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row>
    <row r="27" spans="1:36">
      <c r="A27" s="445"/>
      <c r="B27" s="576"/>
      <c r="C27" s="576"/>
      <c r="D27" s="576"/>
      <c r="E27" s="576"/>
      <c r="F27" s="576"/>
      <c r="G27" s="576"/>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row>
    <row r="28" spans="1:36" ht="14.4">
      <c r="A28" s="445"/>
      <c r="B28" s="445"/>
      <c r="C28" s="445"/>
      <c r="D28" s="445"/>
      <c r="E28" s="445"/>
      <c r="F28" s="445"/>
      <c r="G28" s="445"/>
      <c r="H28" s="445"/>
      <c r="I28" s="445"/>
      <c r="J28" s="445"/>
      <c r="K28" s="445"/>
      <c r="L28" s="445"/>
      <c r="M28" s="445"/>
      <c r="N28" s="577" t="s">
        <v>452</v>
      </c>
      <c r="O28" s="577"/>
      <c r="P28" s="577"/>
      <c r="Q28" s="577"/>
      <c r="R28" s="577"/>
      <c r="S28" s="577"/>
      <c r="T28" s="577"/>
      <c r="U28" s="445"/>
      <c r="V28" s="445"/>
      <c r="W28" s="445"/>
      <c r="X28" s="445"/>
      <c r="Y28" s="445"/>
      <c r="Z28" s="445"/>
      <c r="AA28" s="445"/>
      <c r="AB28" s="577" t="s">
        <v>453</v>
      </c>
      <c r="AC28" s="577"/>
      <c r="AD28" s="577"/>
      <c r="AE28" s="577"/>
      <c r="AF28" s="445"/>
      <c r="AG28" s="445"/>
      <c r="AH28" s="445"/>
      <c r="AI28" s="445"/>
      <c r="AJ28" s="445"/>
    </row>
    <row r="29" spans="1:36" ht="16.2">
      <c r="A29" s="445"/>
      <c r="B29" s="456"/>
      <c r="C29" s="457"/>
      <c r="D29" s="457"/>
      <c r="E29" s="457"/>
      <c r="F29" s="457"/>
      <c r="G29" s="457"/>
      <c r="H29" s="457"/>
      <c r="I29" s="445"/>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c r="AI29" s="445"/>
      <c r="AJ29" s="445"/>
    </row>
    <row r="30" spans="1:36">
      <c r="A30" s="445"/>
      <c r="B30" s="445"/>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row>
    <row r="31" spans="1:36">
      <c r="A31" s="445"/>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row>
    <row r="32" spans="1:36">
      <c r="A32" s="445"/>
      <c r="B32" s="445"/>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row>
    <row r="33" spans="1:36">
      <c r="A33" s="445"/>
      <c r="B33" s="445"/>
      <c r="C33" s="445"/>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row>
    <row r="34" spans="1:36">
      <c r="A34" s="445"/>
      <c r="B34" s="445"/>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row>
    <row r="35" spans="1:36">
      <c r="A35" s="445"/>
      <c r="B35" s="445"/>
      <c r="C35" s="445"/>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row>
    <row r="36" spans="1:36">
      <c r="A36" s="445"/>
      <c r="B36" s="445"/>
      <c r="C36" s="445"/>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row>
  </sheetData>
  <sheetProtection formatCells="0" formatColumns="0" formatRows="0" insertColumns="0" insertRows="0" insertHyperlinks="0" deleteColumns="0" deleteRows="0" sort="0" autoFilter="0" pivotTables="0"/>
  <mergeCells count="3">
    <mergeCell ref="B17:G27"/>
    <mergeCell ref="N28:T28"/>
    <mergeCell ref="AB28:AE28"/>
  </mergeCells>
  <phoneticPr fontId="86"/>
  <hyperlinks>
    <hyperlink ref="N28" r:id="rId1" display="https://www.youtube.com/watch?v=R9uri9cb6gA" xr:uid="{BA2A0258-29D9-4DAA-A9CA-73301B4C7780}"/>
    <hyperlink ref="AB28" r:id="rId2" display="https://www.youtube.com/watch?v=w_ymt6X6e-M&amp;t=6s" xr:uid="{E71973EC-9F45-4A9A-A581-9E7AFCC8A291}"/>
  </hyperlinks>
  <pageMargins left="0.7" right="0.7" top="0.75" bottom="0.75" header="0.3" footer="0.3"/>
  <pageSetup paperSize="9" scale="32"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zoomScaleNormal="100" zoomScaleSheetLayoutView="100" workbookViewId="0">
      <selection activeCell="O14" sqref="O14"/>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58"/>
      <c r="I1" s="359" t="s">
        <v>37</v>
      </c>
      <c r="J1" s="360"/>
      <c r="K1" s="361"/>
      <c r="L1" s="362"/>
      <c r="M1" s="363"/>
    </row>
    <row r="2" spans="1:16" ht="17.399999999999999">
      <c r="A2" s="56"/>
      <c r="B2" s="184"/>
      <c r="C2" s="184"/>
      <c r="D2" s="184"/>
      <c r="E2" s="184"/>
      <c r="F2" s="184"/>
      <c r="G2" s="57"/>
      <c r="H2" s="364"/>
      <c r="I2" s="578" t="s">
        <v>189</v>
      </c>
      <c r="J2" s="578"/>
      <c r="K2" s="578"/>
      <c r="L2" s="578"/>
      <c r="M2" s="578"/>
      <c r="N2" s="159"/>
      <c r="P2" s="121"/>
    </row>
    <row r="3" spans="1:16" ht="17.399999999999999">
      <c r="A3" s="185" t="s">
        <v>28</v>
      </c>
      <c r="B3" s="186"/>
      <c r="D3" s="187"/>
      <c r="E3" s="187"/>
      <c r="F3" s="187"/>
      <c r="G3" s="58"/>
      <c r="H3" s="107"/>
      <c r="I3" s="367"/>
      <c r="J3" s="368"/>
      <c r="K3" s="369"/>
      <c r="L3" s="361"/>
      <c r="M3" s="370"/>
    </row>
    <row r="4" spans="1:16" ht="17.399999999999999">
      <c r="A4" s="60"/>
      <c r="B4" s="186"/>
      <c r="C4" s="89"/>
      <c r="D4" s="187"/>
      <c r="E4" s="187"/>
      <c r="F4" s="188"/>
      <c r="G4" s="61"/>
      <c r="H4" s="371"/>
      <c r="I4" s="371"/>
      <c r="J4" s="360"/>
      <c r="K4" s="369"/>
      <c r="L4" s="361"/>
      <c r="M4" s="370"/>
      <c r="N4" s="248"/>
    </row>
    <row r="5" spans="1:16">
      <c r="A5" s="189"/>
      <c r="D5" s="187"/>
      <c r="E5" s="62"/>
      <c r="F5" s="190"/>
      <c r="G5" s="63"/>
      <c r="H5"/>
      <c r="I5" s="372"/>
      <c r="J5" s="360"/>
      <c r="K5" s="369"/>
      <c r="L5" s="369"/>
      <c r="M5" s="370"/>
    </row>
    <row r="6" spans="1:16" ht="17.399999999999999">
      <c r="A6" s="189"/>
      <c r="D6" s="187"/>
      <c r="E6" s="190"/>
      <c r="F6" s="190"/>
      <c r="G6" s="63"/>
      <c r="H6" s="364"/>
      <c r="I6" s="373"/>
      <c r="J6" s="360"/>
      <c r="K6" s="369"/>
      <c r="L6" s="369"/>
      <c r="M6" s="370"/>
    </row>
    <row r="7" spans="1:16">
      <c r="A7" s="189"/>
      <c r="D7" s="187"/>
      <c r="E7" s="190"/>
      <c r="F7" s="190"/>
      <c r="G7" s="63"/>
      <c r="H7" s="374"/>
      <c r="I7" s="372"/>
      <c r="J7" s="360"/>
      <c r="K7" s="369"/>
      <c r="L7" s="369"/>
      <c r="M7" s="370"/>
    </row>
    <row r="8" spans="1:16">
      <c r="A8" s="189"/>
      <c r="D8" s="187"/>
      <c r="E8" s="190"/>
      <c r="F8" s="190"/>
      <c r="G8" s="63"/>
      <c r="H8" s="365"/>
      <c r="I8" s="375"/>
      <c r="J8" s="375"/>
      <c r="K8" s="375"/>
      <c r="L8" s="369"/>
      <c r="M8" s="376"/>
    </row>
    <row r="9" spans="1:16">
      <c r="A9" s="189"/>
      <c r="D9" s="187"/>
      <c r="E9" s="190"/>
      <c r="F9" s="190"/>
      <c r="G9" s="63"/>
      <c r="H9" s="375"/>
      <c r="I9" s="375"/>
      <c r="J9" s="375"/>
      <c r="K9" s="375"/>
      <c r="L9" s="369"/>
      <c r="M9" s="376"/>
      <c r="N9" s="65"/>
    </row>
    <row r="10" spans="1:16">
      <c r="A10" s="189"/>
      <c r="D10" s="187"/>
      <c r="E10" s="190"/>
      <c r="F10" s="190"/>
      <c r="G10" s="63"/>
      <c r="H10" s="375"/>
      <c r="I10" s="375"/>
      <c r="J10" s="375"/>
      <c r="K10" s="375"/>
      <c r="L10" s="369"/>
      <c r="M10" s="376"/>
      <c r="N10" s="65" t="s">
        <v>38</v>
      </c>
    </row>
    <row r="11" spans="1:16">
      <c r="A11" s="189"/>
      <c r="D11" s="187"/>
      <c r="E11" s="190"/>
      <c r="F11" s="190"/>
      <c r="G11" s="63"/>
      <c r="H11" s="375"/>
      <c r="I11" s="375"/>
      <c r="J11" s="375"/>
      <c r="K11" s="375"/>
      <c r="L11" s="369"/>
      <c r="M11" s="376"/>
    </row>
    <row r="12" spans="1:16">
      <c r="A12" s="189"/>
      <c r="D12" s="187"/>
      <c r="E12" s="190"/>
      <c r="F12" s="190"/>
      <c r="G12" s="63"/>
      <c r="H12" s="375"/>
      <c r="I12" s="375"/>
      <c r="J12" s="375"/>
      <c r="K12" s="375"/>
      <c r="L12" s="369"/>
      <c r="M12" s="376"/>
      <c r="N12" s="65" t="s">
        <v>39</v>
      </c>
      <c r="O12" s="285"/>
    </row>
    <row r="13" spans="1:16">
      <c r="A13" s="189"/>
      <c r="D13" s="187"/>
      <c r="E13" s="190"/>
      <c r="F13" s="190"/>
      <c r="G13" s="63"/>
      <c r="H13" s="375"/>
      <c r="I13" s="375"/>
      <c r="J13" s="375"/>
      <c r="K13" s="375"/>
      <c r="L13" s="369"/>
      <c r="M13" s="376"/>
    </row>
    <row r="14" spans="1:16">
      <c r="A14" s="189"/>
      <c r="D14" s="187"/>
      <c r="E14" s="190"/>
      <c r="F14" s="190"/>
      <c r="G14" s="63"/>
      <c r="H14" s="375"/>
      <c r="I14" s="375"/>
      <c r="J14" s="375"/>
      <c r="K14" s="375"/>
      <c r="L14" s="369"/>
      <c r="M14" s="376"/>
      <c r="N14" s="319" t="s">
        <v>40</v>
      </c>
    </row>
    <row r="15" spans="1:16">
      <c r="A15" s="189"/>
      <c r="D15" s="187"/>
      <c r="E15" s="187" t="s">
        <v>21</v>
      </c>
      <c r="F15" s="188"/>
      <c r="G15" s="58"/>
      <c r="H15" s="374"/>
      <c r="I15" s="372"/>
      <c r="J15" s="365"/>
      <c r="K15" s="369"/>
      <c r="L15" s="369"/>
      <c r="M15" s="376"/>
    </row>
    <row r="16" spans="1:16">
      <c r="A16" s="189"/>
      <c r="D16" s="187"/>
      <c r="E16" s="187"/>
      <c r="F16" s="188"/>
      <c r="G16" s="58"/>
      <c r="H16" s="360"/>
      <c r="I16" s="372"/>
      <c r="J16" s="360"/>
      <c r="K16" s="369"/>
      <c r="L16" s="369"/>
      <c r="M16" s="376"/>
      <c r="N16" s="249" t="s">
        <v>169</v>
      </c>
    </row>
    <row r="17" spans="1:19" ht="20.25" customHeight="1" thickBot="1">
      <c r="A17" s="644" t="s">
        <v>226</v>
      </c>
      <c r="B17" s="645"/>
      <c r="C17" s="645"/>
      <c r="D17" s="192"/>
      <c r="E17" s="193"/>
      <c r="F17" s="645" t="s">
        <v>459</v>
      </c>
      <c r="G17" s="646"/>
      <c r="H17" s="374"/>
      <c r="I17" s="372"/>
      <c r="J17" s="365"/>
      <c r="K17" s="369"/>
      <c r="L17" s="366"/>
      <c r="M17" s="370"/>
      <c r="N17" s="191" t="s">
        <v>127</v>
      </c>
    </row>
    <row r="18" spans="1:19" ht="39" customHeight="1" thickTop="1">
      <c r="A18" s="647" t="s">
        <v>41</v>
      </c>
      <c r="B18" s="648"/>
      <c r="C18" s="649"/>
      <c r="D18" s="194" t="s">
        <v>42</v>
      </c>
      <c r="E18" s="195"/>
      <c r="F18" s="650" t="s">
        <v>43</v>
      </c>
      <c r="G18" s="651"/>
      <c r="H18" s="360"/>
      <c r="I18" s="372"/>
      <c r="J18" s="360"/>
      <c r="K18" s="369"/>
      <c r="L18" s="369"/>
      <c r="M18" s="370"/>
      <c r="Q18" s="54" t="s">
        <v>28</v>
      </c>
      <c r="S18" s="54" t="s">
        <v>21</v>
      </c>
    </row>
    <row r="19" spans="1:19" ht="30" customHeight="1">
      <c r="A19" s="652" t="s">
        <v>193</v>
      </c>
      <c r="B19" s="652"/>
      <c r="C19" s="652"/>
      <c r="D19" s="652"/>
      <c r="E19" s="652"/>
      <c r="F19" s="652"/>
      <c r="G19" s="652"/>
      <c r="H19" s="377"/>
      <c r="I19" s="378" t="s">
        <v>44</v>
      </c>
      <c r="J19" s="378"/>
      <c r="K19" s="378"/>
      <c r="L19" s="366"/>
      <c r="M19" s="370"/>
    </row>
    <row r="20" spans="1:19" ht="17.399999999999999">
      <c r="E20" s="196" t="s">
        <v>45</v>
      </c>
      <c r="F20" s="197" t="s">
        <v>46</v>
      </c>
      <c r="H20" s="287" t="s">
        <v>149</v>
      </c>
      <c r="I20" s="372"/>
      <c r="J20" s="360" t="s">
        <v>21</v>
      </c>
      <c r="K20" s="379" t="s">
        <v>21</v>
      </c>
      <c r="L20" s="369"/>
      <c r="M20" s="370"/>
    </row>
    <row r="21" spans="1:19" ht="16.8" thickBot="1">
      <c r="A21" s="198"/>
      <c r="B21" s="653">
        <v>45249</v>
      </c>
      <c r="C21" s="654"/>
      <c r="D21" s="199" t="s">
        <v>47</v>
      </c>
      <c r="E21" s="655" t="s">
        <v>48</v>
      </c>
      <c r="F21" s="656"/>
      <c r="G21" s="59" t="s">
        <v>49</v>
      </c>
      <c r="H21" s="657" t="s">
        <v>227</v>
      </c>
      <c r="I21" s="658"/>
      <c r="J21" s="658"/>
      <c r="K21" s="658"/>
      <c r="L21" s="658"/>
      <c r="M21" s="380"/>
      <c r="N21" s="382"/>
    </row>
    <row r="22" spans="1:19" ht="36" customHeight="1" thickTop="1" thickBot="1">
      <c r="A22" s="200" t="s">
        <v>50</v>
      </c>
      <c r="B22" s="659" t="s">
        <v>51</v>
      </c>
      <c r="C22" s="660"/>
      <c r="D22" s="661"/>
      <c r="E22" s="67" t="s">
        <v>224</v>
      </c>
      <c r="F22" s="67" t="s">
        <v>225</v>
      </c>
      <c r="G22" s="201" t="s">
        <v>52</v>
      </c>
      <c r="H22" s="662" t="s">
        <v>190</v>
      </c>
      <c r="I22" s="663"/>
      <c r="J22" s="663"/>
      <c r="K22" s="663"/>
      <c r="L22" s="664"/>
      <c r="M22" s="381" t="s">
        <v>53</v>
      </c>
      <c r="N22" s="383" t="s">
        <v>54</v>
      </c>
      <c r="R22" s="54" t="s">
        <v>28</v>
      </c>
    </row>
    <row r="23" spans="1:19" ht="79.2" customHeight="1" thickBot="1">
      <c r="A23" s="464" t="s">
        <v>55</v>
      </c>
      <c r="B23" s="579" t="str">
        <f>IF(G23&gt;5,"☆☆☆☆",IF(AND(G23&gt;=2.39,G23&lt;5),"☆☆☆",IF(AND(G23&gt;=1.39,G23&lt;2.4),"☆☆",IF(AND(G23&gt;0,G23&lt;1.4),"☆",IF(AND(G23&gt;=-1.39,G23&lt;0),"★",IF(AND(G23&gt;=-2.39,G23&lt;-1.4),"★★",IF(AND(G23&gt;=-3.39,G23&lt;-2.4),"★★★")))))))</f>
        <v>☆</v>
      </c>
      <c r="C23" s="580"/>
      <c r="D23" s="581"/>
      <c r="E23" s="347">
        <v>1.1599999999999999</v>
      </c>
      <c r="F23" s="347">
        <v>1.39</v>
      </c>
      <c r="G23" s="291">
        <f t="shared" ref="G23:G69" si="0">F23-E23</f>
        <v>0.22999999999999998</v>
      </c>
      <c r="H23" s="583"/>
      <c r="I23" s="583"/>
      <c r="J23" s="583"/>
      <c r="K23" s="583"/>
      <c r="L23" s="584"/>
      <c r="M23" s="396"/>
      <c r="N23" s="430"/>
      <c r="O23" s="261" t="s">
        <v>162</v>
      </c>
    </row>
    <row r="24" spans="1:19" ht="66" customHeight="1" thickBot="1">
      <c r="A24" s="202" t="s">
        <v>56</v>
      </c>
      <c r="B24" s="579" t="str">
        <f t="shared" ref="B24:B70" si="1">IF(G24&gt;5,"☆☆☆☆",IF(AND(G24&gt;=2.39,G24&lt;5),"☆☆☆",IF(AND(G24&gt;=1.39,G24&lt;2.4),"☆☆",IF(AND(G24&gt;0,G24&lt;1.4),"☆",IF(AND(G24&gt;=-1.39,G24&lt;0),"★",IF(AND(G24&gt;=-2.39,G24&lt;-1.4),"★★",IF(AND(G24&gt;=-3.39,G24&lt;-2.4),"★★★")))))))</f>
        <v>☆</v>
      </c>
      <c r="C24" s="580"/>
      <c r="D24" s="581"/>
      <c r="E24" s="347">
        <v>1.89</v>
      </c>
      <c r="F24" s="347">
        <v>2.13</v>
      </c>
      <c r="G24" s="463">
        <f t="shared" si="0"/>
        <v>0.24</v>
      </c>
      <c r="H24" s="665"/>
      <c r="I24" s="666"/>
      <c r="J24" s="666"/>
      <c r="K24" s="666"/>
      <c r="L24" s="667"/>
      <c r="M24" s="152"/>
      <c r="N24" s="153"/>
      <c r="O24" s="261" t="s">
        <v>56</v>
      </c>
      <c r="Q24" s="54" t="s">
        <v>28</v>
      </c>
    </row>
    <row r="25" spans="1:19" ht="81" customHeight="1" thickBot="1">
      <c r="A25" s="267" t="s">
        <v>57</v>
      </c>
      <c r="B25" s="579" t="str">
        <f t="shared" si="1"/>
        <v>☆</v>
      </c>
      <c r="C25" s="580"/>
      <c r="D25" s="581"/>
      <c r="E25" s="123">
        <v>3.08</v>
      </c>
      <c r="F25" s="123">
        <v>3.25</v>
      </c>
      <c r="G25" s="291">
        <f t="shared" si="0"/>
        <v>0.16999999999999993</v>
      </c>
      <c r="H25" s="641" t="s">
        <v>215</v>
      </c>
      <c r="I25" s="642"/>
      <c r="J25" s="642"/>
      <c r="K25" s="642"/>
      <c r="L25" s="643"/>
      <c r="M25" s="505" t="s">
        <v>216</v>
      </c>
      <c r="N25" s="506">
        <v>45239</v>
      </c>
      <c r="O25" s="261" t="s">
        <v>57</v>
      </c>
    </row>
    <row r="26" spans="1:19" ht="83.25" customHeight="1" thickBot="1">
      <c r="A26" s="267" t="s">
        <v>58</v>
      </c>
      <c r="B26" s="579" t="str">
        <f t="shared" si="1"/>
        <v>☆</v>
      </c>
      <c r="C26" s="580"/>
      <c r="D26" s="581"/>
      <c r="E26" s="347">
        <v>2.0299999999999998</v>
      </c>
      <c r="F26" s="347">
        <v>2.04</v>
      </c>
      <c r="G26" s="291">
        <f t="shared" si="0"/>
        <v>1.0000000000000231E-2</v>
      </c>
      <c r="H26" s="582"/>
      <c r="I26" s="583"/>
      <c r="J26" s="583"/>
      <c r="K26" s="583"/>
      <c r="L26" s="584"/>
      <c r="M26" s="152"/>
      <c r="N26" s="153"/>
      <c r="O26" s="261" t="s">
        <v>58</v>
      </c>
    </row>
    <row r="27" spans="1:19" ht="78.599999999999994" customHeight="1" thickBot="1">
      <c r="A27" s="267" t="s">
        <v>59</v>
      </c>
      <c r="B27" s="579" t="str">
        <f t="shared" si="1"/>
        <v>☆</v>
      </c>
      <c r="C27" s="580"/>
      <c r="D27" s="581"/>
      <c r="E27" s="347">
        <v>2.3199999999999998</v>
      </c>
      <c r="F27" s="347">
        <v>2.5</v>
      </c>
      <c r="G27" s="291">
        <f t="shared" si="0"/>
        <v>0.18000000000000016</v>
      </c>
      <c r="H27" s="582"/>
      <c r="I27" s="583"/>
      <c r="J27" s="583"/>
      <c r="K27" s="583"/>
      <c r="L27" s="584"/>
      <c r="M27" s="152"/>
      <c r="N27" s="153"/>
      <c r="O27" s="261" t="s">
        <v>59</v>
      </c>
    </row>
    <row r="28" spans="1:19" ht="87" customHeight="1" thickBot="1">
      <c r="A28" s="267" t="s">
        <v>60</v>
      </c>
      <c r="B28" s="579" t="str">
        <f t="shared" si="1"/>
        <v>★</v>
      </c>
      <c r="C28" s="580"/>
      <c r="D28" s="581"/>
      <c r="E28" s="347">
        <v>2.93</v>
      </c>
      <c r="F28" s="347">
        <v>2.29</v>
      </c>
      <c r="G28" s="291">
        <f t="shared" si="0"/>
        <v>-0.64000000000000012</v>
      </c>
      <c r="H28" s="582"/>
      <c r="I28" s="583"/>
      <c r="J28" s="583"/>
      <c r="K28" s="583"/>
      <c r="L28" s="584"/>
      <c r="M28" s="152"/>
      <c r="N28" s="153"/>
      <c r="O28" s="261" t="s">
        <v>60</v>
      </c>
    </row>
    <row r="29" spans="1:19" ht="81" customHeight="1" thickBot="1">
      <c r="A29" s="267" t="s">
        <v>61</v>
      </c>
      <c r="B29" s="579" t="str">
        <f t="shared" si="1"/>
        <v>☆</v>
      </c>
      <c r="C29" s="580"/>
      <c r="D29" s="581"/>
      <c r="E29" s="347">
        <v>0.88</v>
      </c>
      <c r="F29" s="347">
        <v>1.1599999999999999</v>
      </c>
      <c r="G29" s="291">
        <f t="shared" si="0"/>
        <v>0.27999999999999992</v>
      </c>
      <c r="H29" s="582"/>
      <c r="I29" s="583"/>
      <c r="J29" s="583"/>
      <c r="K29" s="583"/>
      <c r="L29" s="584"/>
      <c r="M29" s="152"/>
      <c r="N29" s="153"/>
      <c r="O29" s="261" t="s">
        <v>61</v>
      </c>
    </row>
    <row r="30" spans="1:19" ht="73.5" customHeight="1" thickBot="1">
      <c r="A30" s="267" t="s">
        <v>62</v>
      </c>
      <c r="B30" s="579" t="str">
        <f t="shared" si="1"/>
        <v>☆</v>
      </c>
      <c r="C30" s="580"/>
      <c r="D30" s="581"/>
      <c r="E30" s="347">
        <v>2.13</v>
      </c>
      <c r="F30" s="347">
        <v>2.5099999999999998</v>
      </c>
      <c r="G30" s="291">
        <f t="shared" si="0"/>
        <v>0.37999999999999989</v>
      </c>
      <c r="H30" s="582"/>
      <c r="I30" s="583"/>
      <c r="J30" s="583"/>
      <c r="K30" s="583"/>
      <c r="L30" s="584"/>
      <c r="M30" s="152"/>
      <c r="N30" s="153"/>
      <c r="O30" s="261" t="s">
        <v>62</v>
      </c>
    </row>
    <row r="31" spans="1:19" ht="75.75" customHeight="1" thickBot="1">
      <c r="A31" s="267" t="s">
        <v>63</v>
      </c>
      <c r="B31" s="579" t="str">
        <f t="shared" si="1"/>
        <v>☆</v>
      </c>
      <c r="C31" s="580"/>
      <c r="D31" s="581"/>
      <c r="E31" s="347">
        <v>1.5</v>
      </c>
      <c r="F31" s="347">
        <v>1.98</v>
      </c>
      <c r="G31" s="291">
        <f t="shared" si="0"/>
        <v>0.48</v>
      </c>
      <c r="H31" s="582"/>
      <c r="I31" s="583"/>
      <c r="J31" s="583"/>
      <c r="K31" s="583"/>
      <c r="L31" s="584"/>
      <c r="M31" s="152"/>
      <c r="N31" s="153"/>
      <c r="O31" s="261" t="s">
        <v>63</v>
      </c>
    </row>
    <row r="32" spans="1:19" ht="90" customHeight="1" thickBot="1">
      <c r="A32" s="268" t="s">
        <v>64</v>
      </c>
      <c r="B32" s="579" t="str">
        <f t="shared" si="1"/>
        <v>☆☆</v>
      </c>
      <c r="C32" s="580"/>
      <c r="D32" s="581"/>
      <c r="E32" s="123">
        <v>3.54</v>
      </c>
      <c r="F32" s="123">
        <v>5.1100000000000003</v>
      </c>
      <c r="G32" s="291">
        <f t="shared" si="0"/>
        <v>1.5700000000000003</v>
      </c>
      <c r="H32" s="582"/>
      <c r="I32" s="583"/>
      <c r="J32" s="583"/>
      <c r="K32" s="583"/>
      <c r="L32" s="584"/>
      <c r="M32" s="152"/>
      <c r="N32" s="153"/>
      <c r="O32" s="261" t="s">
        <v>64</v>
      </c>
    </row>
    <row r="33" spans="1:16" ht="74.400000000000006" customHeight="1" thickBot="1">
      <c r="A33" s="269" t="s">
        <v>65</v>
      </c>
      <c r="B33" s="579" t="str">
        <f t="shared" si="1"/>
        <v>☆</v>
      </c>
      <c r="C33" s="580"/>
      <c r="D33" s="581"/>
      <c r="E33" s="123">
        <v>3.96</v>
      </c>
      <c r="F33" s="123">
        <v>4.99</v>
      </c>
      <c r="G33" s="291">
        <f t="shared" si="0"/>
        <v>1.0300000000000002</v>
      </c>
      <c r="H33" s="641" t="s">
        <v>217</v>
      </c>
      <c r="I33" s="642"/>
      <c r="J33" s="642"/>
      <c r="K33" s="642"/>
      <c r="L33" s="643"/>
      <c r="M33" s="507" t="s">
        <v>218</v>
      </c>
      <c r="N33" s="506">
        <v>45237</v>
      </c>
      <c r="O33" s="261" t="s">
        <v>65</v>
      </c>
    </row>
    <row r="34" spans="1:16" ht="87" customHeight="1" thickBot="1">
      <c r="A34" s="202" t="s">
        <v>66</v>
      </c>
      <c r="B34" s="579" t="str">
        <f t="shared" si="1"/>
        <v>☆</v>
      </c>
      <c r="C34" s="580"/>
      <c r="D34" s="581"/>
      <c r="E34" s="123">
        <v>3.01</v>
      </c>
      <c r="F34" s="123">
        <v>4.3600000000000003</v>
      </c>
      <c r="G34" s="291">
        <f t="shared" si="0"/>
        <v>1.3500000000000005</v>
      </c>
      <c r="H34" s="633"/>
      <c r="I34" s="634"/>
      <c r="J34" s="634"/>
      <c r="K34" s="634"/>
      <c r="L34" s="635"/>
      <c r="M34" s="496"/>
      <c r="N34" s="497"/>
      <c r="O34" s="261" t="s">
        <v>66</v>
      </c>
    </row>
    <row r="35" spans="1:16" ht="94.5" customHeight="1" thickBot="1">
      <c r="A35" s="268" t="s">
        <v>67</v>
      </c>
      <c r="B35" s="579" t="str">
        <f t="shared" ref="B35" si="2">IF(G35&gt;5,"☆☆☆☆",IF(AND(G35&gt;=2.39,G35&lt;5),"☆☆☆",IF(AND(G35&gt;=1.39,G35&lt;2.4),"☆☆",IF(AND(G35&gt;0,G35&lt;1.4),"☆",IF(AND(G35&gt;=-1.39,G35&lt;0),"★",IF(AND(G35&gt;=-2.39,G35&lt;-1.4),"★★",IF(AND(G35&gt;=-3.39,G35&lt;-2.4),"★★★")))))))</f>
        <v>☆</v>
      </c>
      <c r="C35" s="580"/>
      <c r="D35" s="581"/>
      <c r="E35" s="123">
        <v>3.69</v>
      </c>
      <c r="F35" s="123">
        <v>4.32</v>
      </c>
      <c r="G35" s="291">
        <f t="shared" si="0"/>
        <v>0.63000000000000034</v>
      </c>
      <c r="H35" s="633"/>
      <c r="I35" s="634"/>
      <c r="J35" s="634"/>
      <c r="K35" s="634"/>
      <c r="L35" s="635"/>
      <c r="M35" s="434"/>
      <c r="N35" s="435"/>
      <c r="O35" s="261" t="s">
        <v>67</v>
      </c>
    </row>
    <row r="36" spans="1:16" ht="92.4" customHeight="1" thickBot="1">
      <c r="A36" s="270" t="s">
        <v>68</v>
      </c>
      <c r="B36" s="579" t="str">
        <f t="shared" si="1"/>
        <v>☆</v>
      </c>
      <c r="C36" s="580"/>
      <c r="D36" s="581"/>
      <c r="E36" s="123">
        <v>3.04</v>
      </c>
      <c r="F36" s="123">
        <v>3.63</v>
      </c>
      <c r="G36" s="291">
        <f t="shared" si="0"/>
        <v>0.58999999999999986</v>
      </c>
      <c r="H36" s="636" t="s">
        <v>233</v>
      </c>
      <c r="I36" s="637"/>
      <c r="J36" s="637"/>
      <c r="K36" s="637"/>
      <c r="L36" s="638"/>
      <c r="M36" s="498" t="s">
        <v>234</v>
      </c>
      <c r="N36" s="499">
        <v>45246</v>
      </c>
      <c r="O36" s="261" t="s">
        <v>68</v>
      </c>
    </row>
    <row r="37" spans="1:16" ht="87.75" customHeight="1" thickBot="1">
      <c r="A37" s="267" t="s">
        <v>69</v>
      </c>
      <c r="B37" s="579" t="str">
        <f t="shared" si="1"/>
        <v>☆</v>
      </c>
      <c r="C37" s="580"/>
      <c r="D37" s="581"/>
      <c r="E37" s="347">
        <v>2.44</v>
      </c>
      <c r="F37" s="123">
        <v>3.58</v>
      </c>
      <c r="G37" s="291">
        <f t="shared" si="0"/>
        <v>1.1400000000000001</v>
      </c>
      <c r="H37" s="582"/>
      <c r="I37" s="583"/>
      <c r="J37" s="583"/>
      <c r="K37" s="583"/>
      <c r="L37" s="584"/>
      <c r="M37" s="152"/>
      <c r="N37" s="153"/>
      <c r="O37" s="261" t="s">
        <v>69</v>
      </c>
    </row>
    <row r="38" spans="1:16" ht="75.75" customHeight="1" thickBot="1">
      <c r="A38" s="267" t="s">
        <v>70</v>
      </c>
      <c r="B38" s="579" t="str">
        <f t="shared" si="1"/>
        <v>☆☆</v>
      </c>
      <c r="C38" s="580"/>
      <c r="D38" s="581"/>
      <c r="E38" s="347">
        <v>2.59</v>
      </c>
      <c r="F38" s="123">
        <v>4.03</v>
      </c>
      <c r="G38" s="291">
        <f t="shared" si="0"/>
        <v>1.4400000000000004</v>
      </c>
      <c r="H38" s="582"/>
      <c r="I38" s="583"/>
      <c r="J38" s="583"/>
      <c r="K38" s="583"/>
      <c r="L38" s="584"/>
      <c r="M38" s="152"/>
      <c r="N38" s="153"/>
      <c r="O38" s="261" t="s">
        <v>70</v>
      </c>
    </row>
    <row r="39" spans="1:16" ht="70.2" customHeight="1" thickBot="1">
      <c r="A39" s="267" t="s">
        <v>71</v>
      </c>
      <c r="B39" s="579" t="str">
        <f t="shared" si="1"/>
        <v>★</v>
      </c>
      <c r="C39" s="580"/>
      <c r="D39" s="581"/>
      <c r="E39" s="123">
        <v>5.0999999999999996</v>
      </c>
      <c r="F39" s="123">
        <v>5.07</v>
      </c>
      <c r="G39" s="291">
        <f t="shared" si="0"/>
        <v>-2.9999999999999361E-2</v>
      </c>
      <c r="H39" s="582"/>
      <c r="I39" s="583"/>
      <c r="J39" s="583"/>
      <c r="K39" s="583"/>
      <c r="L39" s="584"/>
      <c r="M39" s="314"/>
      <c r="N39" s="315"/>
      <c r="O39" s="261" t="s">
        <v>71</v>
      </c>
    </row>
    <row r="40" spans="1:16" ht="78.75" customHeight="1" thickBot="1">
      <c r="A40" s="267" t="s">
        <v>72</v>
      </c>
      <c r="B40" s="579" t="str">
        <f t="shared" si="1"/>
        <v>☆☆</v>
      </c>
      <c r="C40" s="580"/>
      <c r="D40" s="581"/>
      <c r="E40" s="123">
        <v>5.64</v>
      </c>
      <c r="F40" s="439">
        <v>7.76</v>
      </c>
      <c r="G40" s="291">
        <f t="shared" si="0"/>
        <v>2.12</v>
      </c>
      <c r="H40" s="582"/>
      <c r="I40" s="583"/>
      <c r="J40" s="583"/>
      <c r="K40" s="583"/>
      <c r="L40" s="584"/>
      <c r="M40" s="152"/>
      <c r="N40" s="153"/>
      <c r="O40" s="261" t="s">
        <v>72</v>
      </c>
    </row>
    <row r="41" spans="1:16" ht="66" customHeight="1" thickBot="1">
      <c r="A41" s="267" t="s">
        <v>73</v>
      </c>
      <c r="B41" s="579" t="str">
        <f t="shared" si="1"/>
        <v>☆</v>
      </c>
      <c r="C41" s="580"/>
      <c r="D41" s="581"/>
      <c r="E41" s="123">
        <v>4.5</v>
      </c>
      <c r="F41" s="123">
        <v>5.13</v>
      </c>
      <c r="G41" s="291">
        <f t="shared" si="0"/>
        <v>0.62999999999999989</v>
      </c>
      <c r="H41" s="582"/>
      <c r="I41" s="583"/>
      <c r="J41" s="583"/>
      <c r="K41" s="583"/>
      <c r="L41" s="584"/>
      <c r="M41" s="152"/>
      <c r="N41" s="153"/>
      <c r="O41" s="261" t="s">
        <v>73</v>
      </c>
    </row>
    <row r="42" spans="1:16" ht="77.25" customHeight="1" thickBot="1">
      <c r="A42" s="267" t="s">
        <v>74</v>
      </c>
      <c r="B42" s="579" t="str">
        <f t="shared" si="1"/>
        <v>☆</v>
      </c>
      <c r="C42" s="580"/>
      <c r="D42" s="581"/>
      <c r="E42" s="347">
        <v>1.98</v>
      </c>
      <c r="F42" s="347">
        <v>2.2999999999999998</v>
      </c>
      <c r="G42" s="291">
        <f t="shared" si="0"/>
        <v>0.31999999999999984</v>
      </c>
      <c r="H42" s="582"/>
      <c r="I42" s="583"/>
      <c r="J42" s="583"/>
      <c r="K42" s="583"/>
      <c r="L42" s="584"/>
      <c r="M42" s="314"/>
      <c r="N42" s="153"/>
      <c r="O42" s="261" t="s">
        <v>74</v>
      </c>
      <c r="P42" s="54" t="s">
        <v>149</v>
      </c>
    </row>
    <row r="43" spans="1:16" ht="77.400000000000006" customHeight="1" thickBot="1">
      <c r="A43" s="267" t="s">
        <v>75</v>
      </c>
      <c r="B43" s="579" t="str">
        <f t="shared" si="1"/>
        <v>☆</v>
      </c>
      <c r="C43" s="580"/>
      <c r="D43" s="581"/>
      <c r="E43" s="347">
        <v>1.96</v>
      </c>
      <c r="F43" s="347">
        <v>2.38</v>
      </c>
      <c r="G43" s="291">
        <f t="shared" si="0"/>
        <v>0.41999999999999993</v>
      </c>
      <c r="H43" s="582"/>
      <c r="I43" s="583"/>
      <c r="J43" s="583"/>
      <c r="K43" s="583"/>
      <c r="L43" s="584"/>
      <c r="M43" s="152"/>
      <c r="N43" s="153"/>
      <c r="O43" s="261" t="s">
        <v>75</v>
      </c>
    </row>
    <row r="44" spans="1:16" ht="77.25" customHeight="1" thickBot="1">
      <c r="A44" s="271" t="s">
        <v>76</v>
      </c>
      <c r="B44" s="579" t="str">
        <f t="shared" si="1"/>
        <v>☆</v>
      </c>
      <c r="C44" s="580"/>
      <c r="D44" s="581"/>
      <c r="E44" s="347">
        <v>2.54</v>
      </c>
      <c r="F44" s="123">
        <v>3.18</v>
      </c>
      <c r="G44" s="291">
        <f t="shared" si="0"/>
        <v>0.64000000000000012</v>
      </c>
      <c r="H44" s="639"/>
      <c r="I44" s="640"/>
      <c r="J44" s="640"/>
      <c r="K44" s="640"/>
      <c r="L44" s="640"/>
      <c r="M44" s="152"/>
      <c r="N44" s="407"/>
      <c r="O44" s="261" t="s">
        <v>76</v>
      </c>
    </row>
    <row r="45" spans="1:16" ht="81.75" customHeight="1" thickBot="1">
      <c r="A45" s="267" t="s">
        <v>77</v>
      </c>
      <c r="B45" s="579" t="str">
        <f t="shared" si="1"/>
        <v>☆</v>
      </c>
      <c r="C45" s="580"/>
      <c r="D45" s="581"/>
      <c r="E45" s="347">
        <v>2.4700000000000002</v>
      </c>
      <c r="F45" s="123">
        <v>3.04</v>
      </c>
      <c r="G45" s="291">
        <f t="shared" si="0"/>
        <v>0.56999999999999984</v>
      </c>
      <c r="H45" s="630"/>
      <c r="I45" s="631"/>
      <c r="J45" s="631"/>
      <c r="K45" s="631"/>
      <c r="L45" s="632"/>
      <c r="M45" s="152"/>
      <c r="N45" s="405"/>
      <c r="O45" s="261" t="s">
        <v>77</v>
      </c>
    </row>
    <row r="46" spans="1:16" ht="72.75" customHeight="1" thickBot="1">
      <c r="A46" s="267" t="s">
        <v>78</v>
      </c>
      <c r="B46" s="579" t="str">
        <f t="shared" si="1"/>
        <v>☆</v>
      </c>
      <c r="C46" s="580"/>
      <c r="D46" s="581"/>
      <c r="E46" s="123">
        <v>3.47</v>
      </c>
      <c r="F46" s="123">
        <v>4.1100000000000003</v>
      </c>
      <c r="G46" s="291">
        <f t="shared" si="0"/>
        <v>0.64000000000000012</v>
      </c>
      <c r="H46" s="582"/>
      <c r="I46" s="583"/>
      <c r="J46" s="583"/>
      <c r="K46" s="583"/>
      <c r="L46" s="584"/>
      <c r="M46" s="152"/>
      <c r="N46" s="153"/>
      <c r="O46" s="261" t="s">
        <v>78</v>
      </c>
    </row>
    <row r="47" spans="1:16" ht="91.2" customHeight="1" thickBot="1">
      <c r="A47" s="267" t="s">
        <v>79</v>
      </c>
      <c r="B47" s="579" t="str">
        <f t="shared" si="1"/>
        <v>☆</v>
      </c>
      <c r="C47" s="580"/>
      <c r="D47" s="581"/>
      <c r="E47" s="123">
        <v>3.36</v>
      </c>
      <c r="F47" s="123">
        <v>3.44</v>
      </c>
      <c r="G47" s="291">
        <f t="shared" si="0"/>
        <v>8.0000000000000071E-2</v>
      </c>
      <c r="H47" s="582"/>
      <c r="I47" s="583"/>
      <c r="J47" s="583"/>
      <c r="K47" s="583"/>
      <c r="L47" s="584"/>
      <c r="M47" s="386"/>
      <c r="N47" s="153"/>
      <c r="O47" s="261" t="s">
        <v>79</v>
      </c>
    </row>
    <row r="48" spans="1:16" ht="78.75" customHeight="1" thickBot="1">
      <c r="A48" s="267" t="s">
        <v>80</v>
      </c>
      <c r="B48" s="579" t="str">
        <f t="shared" si="1"/>
        <v>☆</v>
      </c>
      <c r="C48" s="580"/>
      <c r="D48" s="581"/>
      <c r="E48" s="347">
        <v>2.0499999999999998</v>
      </c>
      <c r="F48" s="347">
        <v>2.13</v>
      </c>
      <c r="G48" s="291">
        <f t="shared" si="0"/>
        <v>8.0000000000000071E-2</v>
      </c>
      <c r="H48" s="585"/>
      <c r="I48" s="586"/>
      <c r="J48" s="586"/>
      <c r="K48" s="586"/>
      <c r="L48" s="587"/>
      <c r="M48" s="152"/>
      <c r="N48" s="153"/>
      <c r="O48" s="261" t="s">
        <v>80</v>
      </c>
    </row>
    <row r="49" spans="1:15" ht="74.25" customHeight="1" thickBot="1">
      <c r="A49" s="267" t="s">
        <v>81</v>
      </c>
      <c r="B49" s="579" t="str">
        <f t="shared" si="1"/>
        <v>☆</v>
      </c>
      <c r="C49" s="580"/>
      <c r="D49" s="581"/>
      <c r="E49" s="123">
        <v>3.41</v>
      </c>
      <c r="F49" s="123">
        <v>3.95</v>
      </c>
      <c r="G49" s="291">
        <f t="shared" si="0"/>
        <v>0.54</v>
      </c>
      <c r="H49" s="582" t="s">
        <v>221</v>
      </c>
      <c r="I49" s="583"/>
      <c r="J49" s="583"/>
      <c r="K49" s="583"/>
      <c r="L49" s="584"/>
      <c r="M49" s="152" t="s">
        <v>222</v>
      </c>
      <c r="N49" s="153">
        <v>45239</v>
      </c>
      <c r="O49" s="261" t="s">
        <v>81</v>
      </c>
    </row>
    <row r="50" spans="1:15" ht="73.2" customHeight="1" thickBot="1">
      <c r="A50" s="267" t="s">
        <v>82</v>
      </c>
      <c r="B50" s="579" t="str">
        <f t="shared" si="1"/>
        <v>☆</v>
      </c>
      <c r="C50" s="580"/>
      <c r="D50" s="581"/>
      <c r="E50" s="123">
        <v>3.63</v>
      </c>
      <c r="F50" s="123">
        <v>3.92</v>
      </c>
      <c r="G50" s="291">
        <f t="shared" si="0"/>
        <v>0.29000000000000004</v>
      </c>
      <c r="H50" s="585"/>
      <c r="I50" s="586"/>
      <c r="J50" s="586"/>
      <c r="K50" s="586"/>
      <c r="L50" s="587"/>
      <c r="M50" s="152"/>
      <c r="N50" s="471"/>
      <c r="O50" s="261" t="s">
        <v>82</v>
      </c>
    </row>
    <row r="51" spans="1:15" ht="73.5" customHeight="1" thickBot="1">
      <c r="A51" s="267" t="s">
        <v>83</v>
      </c>
      <c r="B51" s="579" t="str">
        <f t="shared" si="1"/>
        <v>☆</v>
      </c>
      <c r="C51" s="580"/>
      <c r="D51" s="581"/>
      <c r="E51" s="123">
        <v>3.26</v>
      </c>
      <c r="F51" s="123">
        <v>3.41</v>
      </c>
      <c r="G51" s="291">
        <f t="shared" si="0"/>
        <v>0.15000000000000036</v>
      </c>
      <c r="H51" s="582"/>
      <c r="I51" s="583"/>
      <c r="J51" s="583"/>
      <c r="K51" s="583"/>
      <c r="L51" s="584"/>
      <c r="M51" s="316"/>
      <c r="N51" s="317"/>
      <c r="O51" s="261" t="s">
        <v>83</v>
      </c>
    </row>
    <row r="52" spans="1:15" ht="75" customHeight="1" thickBot="1">
      <c r="A52" s="267" t="s">
        <v>84</v>
      </c>
      <c r="B52" s="579" t="str">
        <f t="shared" si="1"/>
        <v>☆</v>
      </c>
      <c r="C52" s="580"/>
      <c r="D52" s="581"/>
      <c r="E52" s="123">
        <v>3.33</v>
      </c>
      <c r="F52" s="123">
        <v>4.07</v>
      </c>
      <c r="G52" s="291">
        <f t="shared" si="0"/>
        <v>0.74000000000000021</v>
      </c>
      <c r="H52" s="582"/>
      <c r="I52" s="583"/>
      <c r="J52" s="583"/>
      <c r="K52" s="583"/>
      <c r="L52" s="584"/>
      <c r="M52" s="152"/>
      <c r="N52" s="153"/>
      <c r="O52" s="261" t="s">
        <v>84</v>
      </c>
    </row>
    <row r="53" spans="1:15" ht="77.25" customHeight="1" thickBot="1">
      <c r="A53" s="267" t="s">
        <v>85</v>
      </c>
      <c r="B53" s="579" t="str">
        <f t="shared" ref="B53" si="3">IF(G53&gt;5,"☆☆☆☆",IF(AND(G53&gt;=2.39,G53&lt;5),"☆☆☆",IF(AND(G53&gt;=1.39,G53&lt;2.4),"☆☆",IF(AND(G53&gt;0,G53&lt;1.4),"☆",IF(AND(G53&gt;=-1.39,G53&lt;0),"★",IF(AND(G53&gt;=-2.39,G53&lt;-1.4),"★★",IF(AND(G53&gt;=-3.39,G53&lt;-2.4),"★★★")))))))</f>
        <v>☆</v>
      </c>
      <c r="C53" s="580"/>
      <c r="D53" s="581"/>
      <c r="E53" s="123">
        <v>3.63</v>
      </c>
      <c r="F53" s="123">
        <v>4.1100000000000003</v>
      </c>
      <c r="G53" s="291">
        <f t="shared" si="0"/>
        <v>0.48000000000000043</v>
      </c>
      <c r="H53" s="582"/>
      <c r="I53" s="583"/>
      <c r="J53" s="583"/>
      <c r="K53" s="583"/>
      <c r="L53" s="584"/>
      <c r="M53" s="152"/>
      <c r="N53" s="153"/>
      <c r="O53" s="261" t="s">
        <v>85</v>
      </c>
    </row>
    <row r="54" spans="1:15" ht="70.8" customHeight="1" thickBot="1">
      <c r="A54" s="267" t="s">
        <v>86</v>
      </c>
      <c r="B54" s="579" t="str">
        <f t="shared" si="1"/>
        <v>★</v>
      </c>
      <c r="C54" s="580"/>
      <c r="D54" s="581"/>
      <c r="E54" s="123">
        <v>4.57</v>
      </c>
      <c r="F54" s="123">
        <v>4.26</v>
      </c>
      <c r="G54" s="291">
        <f t="shared" si="0"/>
        <v>-0.3100000000000005</v>
      </c>
      <c r="H54" s="582"/>
      <c r="I54" s="583"/>
      <c r="J54" s="583"/>
      <c r="K54" s="583"/>
      <c r="L54" s="584"/>
      <c r="M54" s="152"/>
      <c r="N54" s="153"/>
      <c r="O54" s="261" t="s">
        <v>86</v>
      </c>
    </row>
    <row r="55" spans="1:15" ht="69" customHeight="1" thickBot="1">
      <c r="A55" s="267" t="s">
        <v>87</v>
      </c>
      <c r="B55" s="579" t="str">
        <f t="shared" si="1"/>
        <v>☆</v>
      </c>
      <c r="C55" s="580"/>
      <c r="D55" s="581"/>
      <c r="E55" s="123">
        <v>3.63</v>
      </c>
      <c r="F55" s="123">
        <v>3.8</v>
      </c>
      <c r="G55" s="291">
        <f t="shared" si="0"/>
        <v>0.16999999999999993</v>
      </c>
      <c r="H55" s="582"/>
      <c r="I55" s="583"/>
      <c r="J55" s="583"/>
      <c r="K55" s="583"/>
      <c r="L55" s="584"/>
      <c r="M55" s="152"/>
      <c r="N55" s="153"/>
      <c r="O55" s="261" t="s">
        <v>87</v>
      </c>
    </row>
    <row r="56" spans="1:15" ht="69" customHeight="1" thickBot="1">
      <c r="A56" s="267" t="s">
        <v>88</v>
      </c>
      <c r="B56" s="579" t="str">
        <f t="shared" si="1"/>
        <v>☆</v>
      </c>
      <c r="C56" s="580"/>
      <c r="D56" s="581"/>
      <c r="E56" s="123">
        <v>3.87</v>
      </c>
      <c r="F56" s="123">
        <v>4.0599999999999996</v>
      </c>
      <c r="G56" s="291">
        <f t="shared" si="0"/>
        <v>0.1899999999999995</v>
      </c>
      <c r="H56" s="582"/>
      <c r="I56" s="583"/>
      <c r="J56" s="583"/>
      <c r="K56" s="583"/>
      <c r="L56" s="584"/>
      <c r="M56" s="152"/>
      <c r="N56" s="153"/>
      <c r="O56" s="261" t="s">
        <v>88</v>
      </c>
    </row>
    <row r="57" spans="1:15" ht="63.75" customHeight="1" thickBot="1">
      <c r="A57" s="267" t="s">
        <v>89</v>
      </c>
      <c r="B57" s="579" t="str">
        <f t="shared" si="1"/>
        <v>★</v>
      </c>
      <c r="C57" s="580"/>
      <c r="D57" s="581"/>
      <c r="E57" s="347">
        <v>2.4</v>
      </c>
      <c r="F57" s="347">
        <v>2.19</v>
      </c>
      <c r="G57" s="291">
        <f t="shared" si="0"/>
        <v>-0.20999999999999996</v>
      </c>
      <c r="H57" s="585"/>
      <c r="I57" s="586"/>
      <c r="J57" s="586"/>
      <c r="K57" s="586"/>
      <c r="L57" s="587"/>
      <c r="M57" s="152"/>
      <c r="N57" s="153"/>
      <c r="O57" s="261" t="s">
        <v>89</v>
      </c>
    </row>
    <row r="58" spans="1:15" ht="69.75" customHeight="1" thickBot="1">
      <c r="A58" s="267" t="s">
        <v>90</v>
      </c>
      <c r="B58" s="579" t="str">
        <f t="shared" si="1"/>
        <v>☆</v>
      </c>
      <c r="C58" s="580"/>
      <c r="D58" s="581"/>
      <c r="E58" s="347">
        <v>2.74</v>
      </c>
      <c r="F58" s="123">
        <v>3.74</v>
      </c>
      <c r="G58" s="291">
        <f t="shared" si="0"/>
        <v>1</v>
      </c>
      <c r="H58" s="582"/>
      <c r="I58" s="583"/>
      <c r="J58" s="583"/>
      <c r="K58" s="583"/>
      <c r="L58" s="584"/>
      <c r="M58" s="152"/>
      <c r="N58" s="153"/>
      <c r="O58" s="261" t="s">
        <v>90</v>
      </c>
    </row>
    <row r="59" spans="1:15" ht="76.2" customHeight="1" thickBot="1">
      <c r="A59" s="267" t="s">
        <v>91</v>
      </c>
      <c r="B59" s="579" t="str">
        <f t="shared" si="1"/>
        <v>★</v>
      </c>
      <c r="C59" s="580"/>
      <c r="D59" s="581"/>
      <c r="E59" s="439">
        <v>6.36</v>
      </c>
      <c r="F59" s="123">
        <v>5.89</v>
      </c>
      <c r="G59" s="291">
        <f t="shared" si="0"/>
        <v>-0.47000000000000064</v>
      </c>
      <c r="H59" s="582"/>
      <c r="I59" s="583"/>
      <c r="J59" s="583"/>
      <c r="K59" s="583"/>
      <c r="L59" s="584"/>
      <c r="M59" s="316"/>
      <c r="N59" s="317"/>
      <c r="O59" s="261" t="s">
        <v>91</v>
      </c>
    </row>
    <row r="60" spans="1:15" ht="91.95" customHeight="1" thickBot="1">
      <c r="A60" s="267" t="s">
        <v>92</v>
      </c>
      <c r="B60" s="579" t="str">
        <f t="shared" si="1"/>
        <v>★</v>
      </c>
      <c r="C60" s="580"/>
      <c r="D60" s="581"/>
      <c r="E60" s="123">
        <v>3.81</v>
      </c>
      <c r="F60" s="123">
        <v>3.7</v>
      </c>
      <c r="G60" s="291">
        <f t="shared" si="0"/>
        <v>-0.10999999999999988</v>
      </c>
      <c r="H60" s="582"/>
      <c r="I60" s="583"/>
      <c r="J60" s="583"/>
      <c r="K60" s="583"/>
      <c r="L60" s="584"/>
      <c r="M60" s="152"/>
      <c r="N60" s="153"/>
      <c r="O60" s="261" t="s">
        <v>92</v>
      </c>
    </row>
    <row r="61" spans="1:15" ht="81" customHeight="1" thickBot="1">
      <c r="A61" s="267" t="s">
        <v>93</v>
      </c>
      <c r="B61" s="579" t="str">
        <f t="shared" ref="B61:B62" si="4">IF(G61&gt;5,"☆☆☆☆",IF(AND(G61&gt;=2.39,G61&lt;5),"☆☆☆",IF(AND(G61&gt;=1.39,G61&lt;2.4),"☆☆",IF(AND(G61&gt;0,G61&lt;1.4),"☆",IF(AND(G61&gt;=-1.39,G61&lt;0),"★",IF(AND(G61&gt;=-2.39,G61&lt;-1.4),"★★",IF(AND(G61&gt;=-3.39,G61&lt;-2.4),"★★★")))))))</f>
        <v>☆</v>
      </c>
      <c r="C61" s="580"/>
      <c r="D61" s="581"/>
      <c r="E61" s="347">
        <v>1.65</v>
      </c>
      <c r="F61" s="347">
        <v>2.19</v>
      </c>
      <c r="G61" s="291">
        <f t="shared" si="0"/>
        <v>0.54</v>
      </c>
      <c r="H61" s="582"/>
      <c r="I61" s="583"/>
      <c r="J61" s="583"/>
      <c r="K61" s="583"/>
      <c r="L61" s="584"/>
      <c r="M61" s="152"/>
      <c r="N61" s="153"/>
      <c r="O61" s="261" t="s">
        <v>93</v>
      </c>
    </row>
    <row r="62" spans="1:15" ht="75.599999999999994" customHeight="1" thickBot="1">
      <c r="A62" s="267" t="s">
        <v>94</v>
      </c>
      <c r="B62" s="579" t="str">
        <f t="shared" si="4"/>
        <v>☆☆</v>
      </c>
      <c r="C62" s="580"/>
      <c r="D62" s="581"/>
      <c r="E62" s="123">
        <v>4.51</v>
      </c>
      <c r="F62" s="439">
        <v>6.62</v>
      </c>
      <c r="G62" s="291">
        <f t="shared" si="0"/>
        <v>2.1100000000000003</v>
      </c>
      <c r="H62" s="582"/>
      <c r="I62" s="583"/>
      <c r="J62" s="583"/>
      <c r="K62" s="583"/>
      <c r="L62" s="584"/>
      <c r="M62" s="403"/>
      <c r="N62" s="153"/>
      <c r="O62" s="261" t="s">
        <v>94</v>
      </c>
    </row>
    <row r="63" spans="1:15" ht="87" customHeight="1" thickBot="1">
      <c r="A63" s="267" t="s">
        <v>95</v>
      </c>
      <c r="B63" s="579" t="str">
        <f t="shared" si="1"/>
        <v>☆</v>
      </c>
      <c r="C63" s="580"/>
      <c r="D63" s="581"/>
      <c r="E63" s="347">
        <v>1.52</v>
      </c>
      <c r="F63" s="347">
        <v>2.09</v>
      </c>
      <c r="G63" s="291">
        <f t="shared" si="0"/>
        <v>0.56999999999999984</v>
      </c>
      <c r="H63" s="582"/>
      <c r="I63" s="583"/>
      <c r="J63" s="583"/>
      <c r="K63" s="583"/>
      <c r="L63" s="584"/>
      <c r="M63" s="340"/>
      <c r="N63" s="153"/>
      <c r="O63" s="261" t="s">
        <v>95</v>
      </c>
    </row>
    <row r="64" spans="1:15" ht="73.2" customHeight="1" thickBot="1">
      <c r="A64" s="267" t="s">
        <v>96</v>
      </c>
      <c r="B64" s="579" t="str">
        <f t="shared" si="1"/>
        <v>☆</v>
      </c>
      <c r="C64" s="580"/>
      <c r="D64" s="581"/>
      <c r="E64" s="347">
        <v>2.5</v>
      </c>
      <c r="F64" s="123">
        <v>3.18</v>
      </c>
      <c r="G64" s="291">
        <f t="shared" si="0"/>
        <v>0.68000000000000016</v>
      </c>
      <c r="H64" s="588"/>
      <c r="I64" s="589"/>
      <c r="J64" s="589"/>
      <c r="K64" s="589"/>
      <c r="L64" s="590"/>
      <c r="M64" s="152"/>
      <c r="N64" s="153"/>
      <c r="O64" s="261" t="s">
        <v>96</v>
      </c>
    </row>
    <row r="65" spans="1:18" ht="80.25" customHeight="1" thickBot="1">
      <c r="A65" s="267" t="s">
        <v>97</v>
      </c>
      <c r="B65" s="579" t="str">
        <f t="shared" si="1"/>
        <v>☆☆☆</v>
      </c>
      <c r="C65" s="580"/>
      <c r="D65" s="581"/>
      <c r="E65" s="123">
        <v>4.78</v>
      </c>
      <c r="F65" s="439">
        <v>7.2</v>
      </c>
      <c r="G65" s="291">
        <f t="shared" si="0"/>
        <v>2.42</v>
      </c>
      <c r="H65" s="585"/>
      <c r="I65" s="586"/>
      <c r="J65" s="586"/>
      <c r="K65" s="586"/>
      <c r="L65" s="587"/>
      <c r="M65" s="392"/>
      <c r="N65" s="153"/>
      <c r="O65" s="261" t="s">
        <v>97</v>
      </c>
    </row>
    <row r="66" spans="1:18" ht="88.5" customHeight="1" thickBot="1">
      <c r="A66" s="267" t="s">
        <v>98</v>
      </c>
      <c r="B66" s="579" t="str">
        <f t="shared" si="1"/>
        <v>★</v>
      </c>
      <c r="C66" s="580"/>
      <c r="D66" s="581"/>
      <c r="E66" s="439">
        <v>7.61</v>
      </c>
      <c r="F66" s="439">
        <v>6.81</v>
      </c>
      <c r="G66" s="291">
        <f t="shared" si="0"/>
        <v>-0.80000000000000071</v>
      </c>
      <c r="H66" s="585"/>
      <c r="I66" s="586"/>
      <c r="J66" s="586"/>
      <c r="K66" s="586"/>
      <c r="L66" s="587"/>
      <c r="M66" s="152"/>
      <c r="N66" s="153"/>
      <c r="O66" s="261" t="s">
        <v>98</v>
      </c>
    </row>
    <row r="67" spans="1:18" ht="78.75" customHeight="1" thickBot="1">
      <c r="A67" s="267" t="s">
        <v>99</v>
      </c>
      <c r="B67" s="579" t="str">
        <f t="shared" si="1"/>
        <v>★</v>
      </c>
      <c r="C67" s="580"/>
      <c r="D67" s="581"/>
      <c r="E67" s="123">
        <v>5.08</v>
      </c>
      <c r="F67" s="123">
        <v>4.8099999999999996</v>
      </c>
      <c r="G67" s="291">
        <f t="shared" si="0"/>
        <v>-0.27000000000000046</v>
      </c>
      <c r="H67" s="582"/>
      <c r="I67" s="583"/>
      <c r="J67" s="583"/>
      <c r="K67" s="583"/>
      <c r="L67" s="584"/>
      <c r="M67" s="152"/>
      <c r="N67" s="153"/>
      <c r="O67" s="261" t="s">
        <v>99</v>
      </c>
    </row>
    <row r="68" spans="1:18" ht="63" customHeight="1" thickBot="1">
      <c r="A68" s="270" t="s">
        <v>100</v>
      </c>
      <c r="B68" s="579" t="str">
        <f t="shared" si="1"/>
        <v>★</v>
      </c>
      <c r="C68" s="580"/>
      <c r="D68" s="581"/>
      <c r="E68" s="123">
        <v>3.92</v>
      </c>
      <c r="F68" s="123">
        <v>3.22</v>
      </c>
      <c r="G68" s="291">
        <f t="shared" si="0"/>
        <v>-0.69999999999999973</v>
      </c>
      <c r="H68" s="582"/>
      <c r="I68" s="583"/>
      <c r="J68" s="583"/>
      <c r="K68" s="583"/>
      <c r="L68" s="584"/>
      <c r="M68" s="316"/>
      <c r="N68" s="153"/>
      <c r="O68" s="261" t="s">
        <v>100</v>
      </c>
    </row>
    <row r="69" spans="1:18" ht="72.75" customHeight="1" thickBot="1">
      <c r="A69" s="268" t="s">
        <v>101</v>
      </c>
      <c r="B69" s="579" t="str">
        <f t="shared" si="1"/>
        <v>☆</v>
      </c>
      <c r="C69" s="580"/>
      <c r="D69" s="581"/>
      <c r="E69" s="406">
        <v>1.19</v>
      </c>
      <c r="F69" s="406">
        <v>1.97</v>
      </c>
      <c r="G69" s="291">
        <f t="shared" si="0"/>
        <v>0.78</v>
      </c>
      <c r="H69" s="585"/>
      <c r="I69" s="586"/>
      <c r="J69" s="586"/>
      <c r="K69" s="586"/>
      <c r="L69" s="587"/>
      <c r="M69" s="152"/>
      <c r="N69" s="153"/>
      <c r="O69" s="261" t="s">
        <v>101</v>
      </c>
    </row>
    <row r="70" spans="1:18" ht="58.5" customHeight="1" thickBot="1">
      <c r="A70" s="203" t="s">
        <v>102</v>
      </c>
      <c r="B70" s="579" t="str">
        <f t="shared" si="1"/>
        <v>☆</v>
      </c>
      <c r="C70" s="580"/>
      <c r="D70" s="581"/>
      <c r="E70" s="123">
        <v>3.14</v>
      </c>
      <c r="F70" s="123">
        <v>3.71</v>
      </c>
      <c r="G70" s="385">
        <f t="shared" ref="G70" si="5">F70-E70</f>
        <v>0.56999999999999984</v>
      </c>
      <c r="H70" s="582"/>
      <c r="I70" s="583"/>
      <c r="J70" s="583"/>
      <c r="K70" s="583"/>
      <c r="L70" s="584"/>
      <c r="M70" s="204"/>
      <c r="N70" s="153"/>
      <c r="O70" s="261"/>
    </row>
    <row r="71" spans="1:18" ht="42.75" customHeight="1" thickBot="1">
      <c r="A71" s="205"/>
      <c r="B71" s="205"/>
      <c r="C71" s="205"/>
      <c r="D71" s="205"/>
      <c r="E71" s="621"/>
      <c r="F71" s="621"/>
      <c r="G71" s="621"/>
      <c r="H71" s="621"/>
      <c r="I71" s="621"/>
      <c r="J71" s="621"/>
      <c r="K71" s="621"/>
      <c r="L71" s="621"/>
      <c r="M71" s="55">
        <f>COUNTIF(E24:E69,"&gt;=10")</f>
        <v>0</v>
      </c>
      <c r="N71" s="55">
        <f>COUNTIF(F24:F69,"&gt;=10")</f>
        <v>0</v>
      </c>
      <c r="O71" s="55" t="s">
        <v>28</v>
      </c>
    </row>
    <row r="72" spans="1:18" ht="36.75" customHeight="1" thickBot="1">
      <c r="A72" s="68" t="s">
        <v>21</v>
      </c>
      <c r="B72" s="69"/>
      <c r="C72" s="115"/>
      <c r="D72" s="115"/>
      <c r="E72" s="622" t="s">
        <v>20</v>
      </c>
      <c r="F72" s="622"/>
      <c r="G72" s="622"/>
      <c r="H72" s="623" t="s">
        <v>180</v>
      </c>
      <c r="I72" s="624"/>
      <c r="J72" s="69"/>
      <c r="K72" s="70"/>
      <c r="L72" s="70"/>
      <c r="M72" s="71"/>
      <c r="N72" s="72"/>
    </row>
    <row r="73" spans="1:18" ht="36.75" customHeight="1" thickBot="1">
      <c r="A73" s="73"/>
      <c r="B73" s="206"/>
      <c r="C73" s="627" t="s">
        <v>174</v>
      </c>
      <c r="D73" s="628"/>
      <c r="E73" s="628"/>
      <c r="F73" s="629"/>
      <c r="G73" s="74">
        <f>+F70</f>
        <v>3.71</v>
      </c>
      <c r="H73" s="75" t="s">
        <v>103</v>
      </c>
      <c r="I73" s="625">
        <f>+G70</f>
        <v>0.56999999999999984</v>
      </c>
      <c r="J73" s="626"/>
      <c r="K73" s="207"/>
      <c r="L73" s="207"/>
      <c r="M73" s="208"/>
      <c r="N73" s="76"/>
    </row>
    <row r="74" spans="1:18" ht="36.75" customHeight="1" thickBot="1">
      <c r="A74" s="73"/>
      <c r="B74" s="206"/>
      <c r="C74" s="591" t="s">
        <v>104</v>
      </c>
      <c r="D74" s="592"/>
      <c r="E74" s="592"/>
      <c r="F74" s="593"/>
      <c r="G74" s="77">
        <f>+F35</f>
        <v>4.32</v>
      </c>
      <c r="H74" s="78" t="s">
        <v>103</v>
      </c>
      <c r="I74" s="594">
        <f>+G35</f>
        <v>0.63000000000000034</v>
      </c>
      <c r="J74" s="595"/>
      <c r="K74" s="207"/>
      <c r="L74" s="207"/>
      <c r="M74" s="208"/>
      <c r="N74" s="76"/>
      <c r="R74" s="245" t="s">
        <v>21</v>
      </c>
    </row>
    <row r="75" spans="1:18" ht="36.75" customHeight="1" thickBot="1">
      <c r="A75" s="73"/>
      <c r="B75" s="206"/>
      <c r="C75" s="596" t="s">
        <v>105</v>
      </c>
      <c r="D75" s="597"/>
      <c r="E75" s="597"/>
      <c r="F75" s="79" t="str">
        <f>VLOOKUP(G75,F:P,10,0)</f>
        <v>福井県</v>
      </c>
      <c r="G75" s="80">
        <f>MAX(F23:F70)</f>
        <v>7.76</v>
      </c>
      <c r="H75" s="598" t="s">
        <v>106</v>
      </c>
      <c r="I75" s="599"/>
      <c r="J75" s="599"/>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600">
        <v>2</v>
      </c>
      <c r="B79" s="603" t="s">
        <v>178</v>
      </c>
      <c r="C79" s="604"/>
      <c r="D79" s="604"/>
      <c r="E79" s="604"/>
      <c r="F79" s="605"/>
      <c r="G79" s="612" t="s">
        <v>179</v>
      </c>
      <c r="H79" s="613"/>
      <c r="I79" s="613"/>
      <c r="J79" s="613"/>
      <c r="K79" s="613"/>
      <c r="L79" s="613"/>
      <c r="M79" s="613"/>
      <c r="N79" s="614"/>
    </row>
    <row r="80" spans="1:18" ht="24.75" customHeight="1">
      <c r="A80" s="601"/>
      <c r="B80" s="606"/>
      <c r="C80" s="607"/>
      <c r="D80" s="607"/>
      <c r="E80" s="607"/>
      <c r="F80" s="608"/>
      <c r="G80" s="615"/>
      <c r="H80" s="616"/>
      <c r="I80" s="616"/>
      <c r="J80" s="616"/>
      <c r="K80" s="616"/>
      <c r="L80" s="616"/>
      <c r="M80" s="616"/>
      <c r="N80" s="617"/>
      <c r="O80" s="215" t="s">
        <v>28</v>
      </c>
      <c r="P80" s="215"/>
    </row>
    <row r="81" spans="1:16" ht="24.75" customHeight="1">
      <c r="A81" s="601"/>
      <c r="B81" s="606"/>
      <c r="C81" s="607"/>
      <c r="D81" s="607"/>
      <c r="E81" s="607"/>
      <c r="F81" s="608"/>
      <c r="G81" s="615"/>
      <c r="H81" s="616"/>
      <c r="I81" s="616"/>
      <c r="J81" s="616"/>
      <c r="K81" s="616"/>
      <c r="L81" s="616"/>
      <c r="M81" s="616"/>
      <c r="N81" s="617"/>
      <c r="O81" s="215" t="s">
        <v>21</v>
      </c>
      <c r="P81" s="215" t="s">
        <v>108</v>
      </c>
    </row>
    <row r="82" spans="1:16" ht="24.75" customHeight="1">
      <c r="A82" s="601"/>
      <c r="B82" s="606"/>
      <c r="C82" s="607"/>
      <c r="D82" s="607"/>
      <c r="E82" s="607"/>
      <c r="F82" s="608"/>
      <c r="G82" s="615"/>
      <c r="H82" s="616"/>
      <c r="I82" s="616"/>
      <c r="J82" s="616"/>
      <c r="K82" s="616"/>
      <c r="L82" s="616"/>
      <c r="M82" s="616"/>
      <c r="N82" s="617"/>
      <c r="O82" s="216"/>
      <c r="P82" s="215"/>
    </row>
    <row r="83" spans="1:16" ht="46.2" customHeight="1" thickBot="1">
      <c r="A83" s="602"/>
      <c r="B83" s="609"/>
      <c r="C83" s="610"/>
      <c r="D83" s="610"/>
      <c r="E83" s="610"/>
      <c r="F83" s="611"/>
      <c r="G83" s="618"/>
      <c r="H83" s="619"/>
      <c r="I83" s="619"/>
      <c r="J83" s="619"/>
      <c r="K83" s="619"/>
      <c r="L83" s="619"/>
      <c r="M83" s="619"/>
      <c r="N83" s="620"/>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06631-04C6-40DB-B664-37BBA5CB8DB8}">
  <dimension ref="A1:W55"/>
  <sheetViews>
    <sheetView view="pageBreakPreview" zoomScaleNormal="100" zoomScaleSheetLayoutView="100" workbookViewId="0">
      <selection activeCell="M8" sqref="M8"/>
    </sheetView>
  </sheetViews>
  <sheetFormatPr defaultRowHeight="13.2"/>
  <cols>
    <col min="2" max="2" width="36.109375" customWidth="1"/>
    <col min="3" max="3" width="13" customWidth="1"/>
    <col min="4" max="4" width="18.88671875" style="502" customWidth="1"/>
    <col min="11" max="11" width="2.21875" customWidth="1"/>
  </cols>
  <sheetData>
    <row r="1" spans="1:23" ht="13.8" thickBot="1">
      <c r="A1" s="500"/>
      <c r="B1" s="500"/>
      <c r="C1" s="500"/>
      <c r="D1" s="501"/>
      <c r="E1" s="500"/>
      <c r="F1" s="500"/>
      <c r="G1" s="500"/>
      <c r="H1" s="500"/>
      <c r="I1" s="500"/>
      <c r="J1" s="500"/>
      <c r="K1" s="500"/>
      <c r="L1" s="500"/>
      <c r="M1" s="500"/>
      <c r="N1" s="500"/>
      <c r="O1" s="500"/>
      <c r="P1" s="500"/>
      <c r="Q1" s="500"/>
      <c r="R1" s="500"/>
      <c r="S1" s="500"/>
      <c r="T1" s="500"/>
      <c r="U1" s="500"/>
      <c r="V1" s="500"/>
      <c r="W1" s="500"/>
    </row>
    <row r="2" spans="1:23" ht="24" thickBot="1">
      <c r="A2" s="500"/>
      <c r="B2" s="668" t="s">
        <v>415</v>
      </c>
      <c r="C2" s="669"/>
      <c r="D2" s="670"/>
      <c r="F2" s="504" t="s">
        <v>223</v>
      </c>
      <c r="G2" s="500"/>
      <c r="H2" s="500"/>
      <c r="I2" s="500"/>
      <c r="J2" s="500"/>
      <c r="K2" s="500"/>
      <c r="L2" s="500"/>
      <c r="M2" s="500"/>
      <c r="N2" s="500"/>
      <c r="O2" s="500"/>
      <c r="P2" s="500"/>
      <c r="Q2" s="500"/>
      <c r="R2" s="500"/>
      <c r="S2" s="500"/>
      <c r="T2" s="500"/>
      <c r="U2" s="500"/>
      <c r="V2" s="500"/>
      <c r="W2" s="500"/>
    </row>
    <row r="3" spans="1:23" ht="13.8" thickBot="1">
      <c r="A3" s="500"/>
      <c r="B3" s="671"/>
      <c r="C3" s="671"/>
      <c r="D3" s="672"/>
      <c r="E3" s="672"/>
      <c r="F3" s="672"/>
      <c r="G3" s="672"/>
      <c r="H3" s="672"/>
      <c r="I3" s="672"/>
      <c r="J3" s="672"/>
      <c r="K3" s="672"/>
      <c r="L3" s="500"/>
      <c r="M3" s="500"/>
      <c r="N3" s="500"/>
      <c r="O3" s="500"/>
      <c r="P3" s="500"/>
      <c r="Q3" s="500"/>
      <c r="R3" s="500"/>
      <c r="S3" s="500"/>
      <c r="T3" s="500"/>
      <c r="U3" s="500"/>
      <c r="V3" s="500"/>
      <c r="W3" s="500"/>
    </row>
    <row r="4" spans="1:23" ht="16.8" thickTop="1">
      <c r="A4" s="500"/>
      <c r="B4" s="531" t="s">
        <v>416</v>
      </c>
      <c r="C4" s="532"/>
      <c r="D4" s="533"/>
      <c r="E4" s="534"/>
      <c r="F4" s="534"/>
      <c r="G4" s="535"/>
      <c r="H4" s="500"/>
    </row>
    <row r="5" spans="1:23" ht="20.25" customHeight="1">
      <c r="A5" s="500"/>
      <c r="B5" s="536"/>
      <c r="C5" s="500"/>
      <c r="D5" s="501"/>
      <c r="E5" s="500"/>
      <c r="F5" s="500"/>
      <c r="G5" s="537"/>
      <c r="H5" s="500"/>
    </row>
    <row r="6" spans="1:23" ht="20.25" customHeight="1">
      <c r="A6" s="500"/>
      <c r="B6" s="536"/>
      <c r="C6" s="500"/>
      <c r="D6" s="501"/>
      <c r="E6" s="500"/>
      <c r="F6" s="500"/>
      <c r="G6" s="537"/>
      <c r="H6" s="500"/>
    </row>
    <row r="7" spans="1:23" ht="20.25" customHeight="1">
      <c r="A7" s="500"/>
      <c r="B7" s="536"/>
      <c r="C7" s="500"/>
      <c r="D7" s="501"/>
      <c r="E7" s="500"/>
      <c r="F7" s="500"/>
      <c r="G7" s="537"/>
      <c r="H7" s="500"/>
    </row>
    <row r="8" spans="1:23" ht="20.25" customHeight="1">
      <c r="A8" s="500"/>
      <c r="B8" s="536"/>
      <c r="C8" s="500"/>
      <c r="D8" s="501"/>
      <c r="E8" s="500"/>
      <c r="F8" s="500"/>
      <c r="G8" s="537"/>
      <c r="H8" s="500"/>
    </row>
    <row r="9" spans="1:23" ht="20.25" customHeight="1">
      <c r="A9" s="500"/>
      <c r="B9" s="536"/>
      <c r="C9" s="500"/>
      <c r="D9" s="501"/>
      <c r="E9" s="500"/>
      <c r="F9" s="500"/>
      <c r="G9" s="537"/>
      <c r="H9" s="500"/>
    </row>
    <row r="10" spans="1:23" ht="20.25" customHeight="1">
      <c r="A10" s="500"/>
      <c r="B10" s="536"/>
      <c r="C10" s="500"/>
      <c r="D10" s="501"/>
      <c r="E10" s="500"/>
      <c r="F10" s="500"/>
      <c r="G10" s="537"/>
      <c r="H10" s="500"/>
    </row>
    <row r="11" spans="1:23" ht="20.25" customHeight="1">
      <c r="A11" s="500"/>
      <c r="B11" s="536"/>
      <c r="C11" s="500"/>
      <c r="D11" s="501"/>
      <c r="E11" s="500"/>
      <c r="F11" s="500"/>
      <c r="G11" s="537"/>
      <c r="H11" s="500"/>
    </row>
    <row r="12" spans="1:23" ht="20.25" customHeight="1" thickBot="1">
      <c r="A12" s="500"/>
      <c r="B12" s="538"/>
      <c r="C12" s="539"/>
      <c r="D12" s="540"/>
      <c r="E12" s="539"/>
      <c r="F12" s="539"/>
      <c r="G12" s="541"/>
      <c r="H12" s="500"/>
    </row>
    <row r="13" spans="1:23" ht="13.8" thickTop="1">
      <c r="A13" s="500"/>
      <c r="B13" s="500"/>
      <c r="C13" s="500"/>
      <c r="D13" s="501"/>
      <c r="E13" s="500"/>
      <c r="F13" s="500"/>
      <c r="G13" s="500"/>
      <c r="H13" s="500"/>
    </row>
    <row r="14" spans="1:23">
      <c r="B14" t="s">
        <v>417</v>
      </c>
    </row>
    <row r="15" spans="1:23">
      <c r="B15" s="542" t="s">
        <v>418</v>
      </c>
    </row>
    <row r="16" spans="1:23">
      <c r="B16" s="299" t="s">
        <v>419</v>
      </c>
    </row>
    <row r="18" spans="2:8" ht="75.599999999999994" customHeight="1">
      <c r="B18" s="673" t="s">
        <v>420</v>
      </c>
      <c r="C18" s="674"/>
      <c r="D18" s="674"/>
      <c r="E18" s="674"/>
      <c r="F18" s="674"/>
      <c r="G18" s="674"/>
    </row>
    <row r="19" spans="2:8" ht="23.25" customHeight="1">
      <c r="B19" t="s">
        <v>421</v>
      </c>
      <c r="H19" s="502"/>
    </row>
    <row r="20" spans="2:8" ht="13.8" thickBot="1">
      <c r="H20" s="502"/>
    </row>
    <row r="21" spans="2:8" ht="18.75" customHeight="1">
      <c r="B21" s="543" t="s">
        <v>422</v>
      </c>
      <c r="C21" s="544" t="s">
        <v>423</v>
      </c>
      <c r="E21" s="545"/>
      <c r="H21" s="502"/>
    </row>
    <row r="22" spans="2:8" ht="18.75" customHeight="1">
      <c r="B22" s="546" t="s">
        <v>424</v>
      </c>
      <c r="C22" s="547" t="s">
        <v>425</v>
      </c>
    </row>
    <row r="23" spans="2:8" ht="18.75" customHeight="1">
      <c r="B23" s="548" t="s">
        <v>426</v>
      </c>
      <c r="C23" s="549" t="s">
        <v>427</v>
      </c>
    </row>
    <row r="24" spans="2:8" ht="18.75" customHeight="1">
      <c r="B24" s="548" t="s">
        <v>428</v>
      </c>
      <c r="C24" s="549" t="s">
        <v>429</v>
      </c>
    </row>
    <row r="25" spans="2:8" ht="18.75" customHeight="1">
      <c r="B25" s="550" t="s">
        <v>430</v>
      </c>
      <c r="C25" s="549" t="s">
        <v>431</v>
      </c>
    </row>
    <row r="26" spans="2:8" ht="18.75" customHeight="1">
      <c r="B26" s="551" t="s">
        <v>432</v>
      </c>
      <c r="C26" s="552" t="s">
        <v>433</v>
      </c>
    </row>
    <row r="27" spans="2:8" ht="18.75" customHeight="1">
      <c r="B27" s="553" t="s">
        <v>434</v>
      </c>
      <c r="C27" s="554" t="s">
        <v>435</v>
      </c>
    </row>
    <row r="28" spans="2:8" ht="18.75" customHeight="1">
      <c r="B28" s="555" t="s">
        <v>436</v>
      </c>
      <c r="C28" s="554" t="s">
        <v>437</v>
      </c>
    </row>
    <row r="29" spans="2:8" ht="18.75" customHeight="1">
      <c r="B29" s="553" t="s">
        <v>438</v>
      </c>
      <c r="C29" s="554" t="s">
        <v>439</v>
      </c>
    </row>
    <row r="30" spans="2:8" ht="18.75" customHeight="1" thickBot="1">
      <c r="B30" s="556" t="s">
        <v>440</v>
      </c>
      <c r="C30" s="557" t="s">
        <v>441</v>
      </c>
    </row>
    <row r="36" spans="2:9" ht="14.4">
      <c r="B36" s="558" t="s">
        <v>442</v>
      </c>
    </row>
    <row r="37" spans="2:9" ht="15.6">
      <c r="B37" s="559" t="s">
        <v>443</v>
      </c>
      <c r="D37"/>
    </row>
    <row r="38" spans="2:9" ht="14.4">
      <c r="B38" s="558" t="s">
        <v>444</v>
      </c>
    </row>
    <row r="40" spans="2:9">
      <c r="B40" t="s">
        <v>445</v>
      </c>
      <c r="D40" s="502" t="s">
        <v>446</v>
      </c>
      <c r="G40" t="s">
        <v>447</v>
      </c>
    </row>
    <row r="43" spans="2:9">
      <c r="G43" s="675" t="s">
        <v>448</v>
      </c>
      <c r="H43" s="676"/>
      <c r="I43" s="676"/>
    </row>
    <row r="44" spans="2:9">
      <c r="G44" s="677"/>
      <c r="H44" s="677"/>
      <c r="I44" s="677"/>
    </row>
    <row r="53" spans="7:7">
      <c r="G53" t="s">
        <v>449</v>
      </c>
    </row>
    <row r="54" spans="7:7">
      <c r="G54" t="s">
        <v>450</v>
      </c>
    </row>
    <row r="55" spans="7:7">
      <c r="G55" t="s">
        <v>451</v>
      </c>
    </row>
  </sheetData>
  <mergeCells count="4">
    <mergeCell ref="B2:D2"/>
    <mergeCell ref="B3:K3"/>
    <mergeCell ref="B18:G18"/>
    <mergeCell ref="G43:I44"/>
  </mergeCells>
  <phoneticPr fontId="86"/>
  <hyperlinks>
    <hyperlink ref="B16" r:id="rId1" xr:uid="{3D6AEA2B-A91D-46E0-B556-58FBF21524C8}"/>
  </hyperlinks>
  <pageMargins left="0.7" right="0.7" top="0.75" bottom="0.75" header="0.3" footer="0.3"/>
  <pageSetup paperSize="9" scale="65"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7"/>
  <sheetViews>
    <sheetView showGridLines="0" zoomScale="81" zoomScaleNormal="81" zoomScaleSheetLayoutView="79" workbookViewId="0">
      <selection activeCell="A26" sqref="A26:XFD37"/>
    </sheetView>
  </sheetViews>
  <sheetFormatPr defaultColWidth="9" defaultRowHeight="19.2"/>
  <cols>
    <col min="1" max="1" width="161.5546875" style="284" customWidth="1"/>
    <col min="2" max="2" width="11.21875" style="282" customWidth="1"/>
    <col min="3" max="3" width="22" style="282" customWidth="1"/>
    <col min="4" max="4" width="20.109375" style="283" customWidth="1"/>
    <col min="5" max="16384" width="9" style="1"/>
  </cols>
  <sheetData>
    <row r="1" spans="1:4" s="42" customFormat="1" ht="44.25" customHeight="1" thickBot="1">
      <c r="A1" s="165" t="s">
        <v>228</v>
      </c>
      <c r="B1" s="166" t="s">
        <v>0</v>
      </c>
      <c r="C1" s="167" t="s">
        <v>1</v>
      </c>
      <c r="D1" s="281" t="s">
        <v>2</v>
      </c>
    </row>
    <row r="2" spans="1:4" s="42" customFormat="1" ht="61.2" customHeight="1" thickTop="1">
      <c r="A2" s="162" t="s">
        <v>237</v>
      </c>
      <c r="B2" s="295"/>
      <c r="C2" s="687" t="s">
        <v>238</v>
      </c>
      <c r="D2" s="298"/>
    </row>
    <row r="3" spans="1:4" s="42" customFormat="1" ht="361.8" customHeight="1">
      <c r="A3" s="491" t="s">
        <v>235</v>
      </c>
      <c r="B3" s="482" t="s">
        <v>236</v>
      </c>
      <c r="C3" s="688"/>
      <c r="D3" s="296">
        <v>45246</v>
      </c>
    </row>
    <row r="4" spans="1:4" s="42" customFormat="1" ht="36.6" customHeight="1" thickBot="1">
      <c r="A4" s="163" t="s">
        <v>239</v>
      </c>
      <c r="B4" s="293"/>
      <c r="C4" s="689"/>
      <c r="D4" s="297"/>
    </row>
    <row r="5" spans="1:4" s="42" customFormat="1" ht="39" customHeight="1" thickTop="1">
      <c r="A5" s="420" t="s">
        <v>245</v>
      </c>
      <c r="B5" s="295"/>
      <c r="C5" s="690" t="s">
        <v>248</v>
      </c>
      <c r="D5" s="298"/>
    </row>
    <row r="6" spans="1:4" s="42" customFormat="1" ht="409.2" customHeight="1">
      <c r="A6" s="409" t="s">
        <v>246</v>
      </c>
      <c r="B6" s="482" t="s">
        <v>240</v>
      </c>
      <c r="C6" s="688"/>
      <c r="D6" s="296">
        <v>45246</v>
      </c>
    </row>
    <row r="7" spans="1:4" s="42" customFormat="1" ht="36.6" customHeight="1" thickBot="1">
      <c r="A7" s="163" t="s">
        <v>247</v>
      </c>
      <c r="B7" s="293"/>
      <c r="C7" s="689"/>
      <c r="D7" s="297"/>
    </row>
    <row r="8" spans="1:4" s="42" customFormat="1" ht="42" customHeight="1" thickTop="1">
      <c r="A8" s="420" t="s">
        <v>241</v>
      </c>
      <c r="B8" s="295"/>
      <c r="C8" s="687" t="s">
        <v>244</v>
      </c>
      <c r="D8" s="298"/>
    </row>
    <row r="9" spans="1:4" s="42" customFormat="1" ht="137.4" customHeight="1">
      <c r="A9" s="409" t="s">
        <v>242</v>
      </c>
      <c r="B9" s="482" t="s">
        <v>213</v>
      </c>
      <c r="C9" s="688"/>
      <c r="D9" s="296">
        <v>45246</v>
      </c>
    </row>
    <row r="10" spans="1:4" s="42" customFormat="1" ht="36.6" customHeight="1" thickBot="1">
      <c r="A10" s="163" t="s">
        <v>243</v>
      </c>
      <c r="B10" s="293"/>
      <c r="C10" s="689"/>
      <c r="D10" s="297"/>
    </row>
    <row r="11" spans="1:4" s="42" customFormat="1" ht="44.4" customHeight="1" thickTop="1">
      <c r="A11" s="350" t="s">
        <v>249</v>
      </c>
      <c r="B11" s="295"/>
      <c r="C11" s="687" t="s">
        <v>251</v>
      </c>
      <c r="D11" s="298"/>
    </row>
    <row r="12" spans="1:4" s="42" customFormat="1" ht="121.8" customHeight="1" thickBot="1">
      <c r="A12" s="431" t="s">
        <v>250</v>
      </c>
      <c r="B12" s="300" t="s">
        <v>240</v>
      </c>
      <c r="C12" s="697"/>
      <c r="D12" s="296">
        <v>45244</v>
      </c>
    </row>
    <row r="13" spans="1:4" s="42" customFormat="1" ht="36.6" customHeight="1" thickTop="1" thickBot="1">
      <c r="A13" s="394" t="s">
        <v>252</v>
      </c>
      <c r="B13" s="293"/>
      <c r="C13" s="708"/>
      <c r="D13" s="297"/>
    </row>
    <row r="14" spans="1:4" s="42" customFormat="1" ht="43.8" customHeight="1" thickTop="1">
      <c r="A14" s="301" t="s">
        <v>253</v>
      </c>
      <c r="B14" s="345"/>
      <c r="C14" s="684" t="s">
        <v>254</v>
      </c>
      <c r="D14" s="681">
        <v>45243</v>
      </c>
    </row>
    <row r="15" spans="1:4" s="42" customFormat="1" ht="347.4" customHeight="1">
      <c r="A15" s="409" t="s">
        <v>255</v>
      </c>
      <c r="B15" s="300" t="s">
        <v>213</v>
      </c>
      <c r="C15" s="685"/>
      <c r="D15" s="682"/>
    </row>
    <row r="16" spans="1:4" s="42" customFormat="1" ht="36.6" customHeight="1" thickBot="1">
      <c r="A16" s="163" t="s">
        <v>256</v>
      </c>
      <c r="B16" s="161"/>
      <c r="C16" s="686"/>
      <c r="D16" s="683"/>
    </row>
    <row r="17" spans="1:4" s="42" customFormat="1" ht="37.200000000000003" customHeight="1" thickTop="1">
      <c r="A17" s="387" t="s">
        <v>257</v>
      </c>
      <c r="B17" s="295"/>
      <c r="C17" s="690" t="s">
        <v>258</v>
      </c>
      <c r="D17" s="298" t="s">
        <v>206</v>
      </c>
    </row>
    <row r="18" spans="1:4" s="42" customFormat="1" ht="363" customHeight="1">
      <c r="A18" s="409" t="s">
        <v>260</v>
      </c>
      <c r="B18" s="482" t="s">
        <v>259</v>
      </c>
      <c r="C18" s="688"/>
      <c r="D18" s="296">
        <v>45244</v>
      </c>
    </row>
    <row r="19" spans="1:4" s="42" customFormat="1" ht="42" customHeight="1" thickBot="1">
      <c r="A19" s="163" t="s">
        <v>261</v>
      </c>
      <c r="B19" s="293"/>
      <c r="C19" s="689"/>
      <c r="D19" s="297"/>
    </row>
    <row r="20" spans="1:4" s="42" customFormat="1" ht="40.799999999999997" customHeight="1" thickTop="1">
      <c r="A20" s="492" t="s">
        <v>262</v>
      </c>
      <c r="B20" s="295"/>
      <c r="C20" s="687" t="s">
        <v>266</v>
      </c>
      <c r="D20" s="298" t="s">
        <v>206</v>
      </c>
    </row>
    <row r="21" spans="1:4" s="42" customFormat="1" ht="143.4" customHeight="1">
      <c r="A21" s="409" t="s">
        <v>263</v>
      </c>
      <c r="B21" s="482" t="s">
        <v>265</v>
      </c>
      <c r="C21" s="688"/>
      <c r="D21" s="296">
        <v>45248</v>
      </c>
    </row>
    <row r="22" spans="1:4" s="42" customFormat="1" ht="32.4" customHeight="1" thickBot="1">
      <c r="A22" s="163" t="s">
        <v>264</v>
      </c>
      <c r="B22" s="293"/>
      <c r="C22" s="689"/>
      <c r="D22" s="297"/>
    </row>
    <row r="23" spans="1:4" s="42" customFormat="1" ht="37.799999999999997" customHeight="1" thickTop="1">
      <c r="A23" s="387" t="s">
        <v>268</v>
      </c>
      <c r="B23" s="295"/>
      <c r="C23" s="687" t="s">
        <v>267</v>
      </c>
      <c r="D23" s="298"/>
    </row>
    <row r="24" spans="1:4" s="42" customFormat="1" ht="120.6" customHeight="1">
      <c r="A24" s="438" t="s">
        <v>269</v>
      </c>
      <c r="B24" s="482" t="s">
        <v>259</v>
      </c>
      <c r="C24" s="688"/>
      <c r="D24" s="440">
        <v>45247</v>
      </c>
    </row>
    <row r="25" spans="1:4" s="42" customFormat="1" ht="35.4" customHeight="1" thickBot="1">
      <c r="A25" s="404" t="s">
        <v>270</v>
      </c>
      <c r="B25" s="293"/>
      <c r="C25" s="689"/>
      <c r="D25" s="297"/>
    </row>
    <row r="26" spans="1:4" s="42" customFormat="1" ht="43.2" hidden="1" customHeight="1" thickTop="1">
      <c r="A26" s="436"/>
      <c r="B26" s="702"/>
      <c r="C26" s="705"/>
      <c r="D26" s="691"/>
    </row>
    <row r="27" spans="1:4" s="42" customFormat="1" ht="163.19999999999999" hidden="1" customHeight="1">
      <c r="A27" s="429"/>
      <c r="B27" s="703"/>
      <c r="C27" s="706"/>
      <c r="D27" s="692"/>
    </row>
    <row r="28" spans="1:4" s="42" customFormat="1" ht="36" hidden="1" customHeight="1" thickBot="1">
      <c r="A28" s="341"/>
      <c r="B28" s="704"/>
      <c r="C28" s="707"/>
      <c r="D28" s="693"/>
    </row>
    <row r="29" spans="1:4" s="42" customFormat="1" ht="40.799999999999997" hidden="1" customHeight="1" thickTop="1" thickBot="1">
      <c r="A29" s="441"/>
      <c r="B29" s="700"/>
      <c r="C29" s="695"/>
      <c r="D29" s="683"/>
    </row>
    <row r="30" spans="1:4" s="42" customFormat="1" ht="138" hidden="1" customHeight="1" thickBot="1">
      <c r="A30" s="432"/>
      <c r="B30" s="700"/>
      <c r="C30" s="695"/>
      <c r="D30" s="679"/>
    </row>
    <row r="31" spans="1:4" s="42" customFormat="1" ht="31.8" hidden="1" customHeight="1" thickBot="1">
      <c r="A31" s="289"/>
      <c r="B31" s="701"/>
      <c r="C31" s="696"/>
      <c r="D31" s="680"/>
    </row>
    <row r="32" spans="1:4" s="42" customFormat="1" ht="37.200000000000003" hidden="1" customHeight="1" thickTop="1" thickBot="1">
      <c r="A32" s="164"/>
      <c r="B32" s="699"/>
      <c r="C32" s="694"/>
      <c r="D32" s="678"/>
    </row>
    <row r="33" spans="1:5" s="42" customFormat="1" ht="193.2" hidden="1" customHeight="1" thickBot="1">
      <c r="A33" s="432"/>
      <c r="B33" s="700"/>
      <c r="C33" s="695"/>
      <c r="D33" s="679"/>
    </row>
    <row r="34" spans="1:5" s="42" customFormat="1" ht="40.950000000000003" hidden="1" customHeight="1" thickBot="1">
      <c r="A34" s="289"/>
      <c r="B34" s="701"/>
      <c r="C34" s="696"/>
      <c r="D34" s="680"/>
    </row>
    <row r="35" spans="1:5" s="42" customFormat="1" ht="40.950000000000003" hidden="1" customHeight="1" thickTop="1" thickBot="1">
      <c r="A35" s="164"/>
      <c r="B35" s="699"/>
      <c r="C35" s="694"/>
      <c r="D35" s="678"/>
    </row>
    <row r="36" spans="1:5" s="42" customFormat="1" ht="163.80000000000001" hidden="1" customHeight="1" thickBot="1">
      <c r="A36" s="432"/>
      <c r="B36" s="700"/>
      <c r="C36" s="695"/>
      <c r="D36" s="679"/>
    </row>
    <row r="37" spans="1:5" s="42" customFormat="1" ht="43.8" hidden="1" customHeight="1" thickBot="1">
      <c r="A37" s="289"/>
      <c r="B37" s="701"/>
      <c r="C37" s="696"/>
      <c r="D37" s="680"/>
    </row>
    <row r="38" spans="1:5" s="42" customFormat="1" ht="47.4" hidden="1" customHeight="1" thickTop="1">
      <c r="A38" s="442"/>
      <c r="B38" s="295"/>
      <c r="C38" s="690"/>
      <c r="D38" s="298"/>
    </row>
    <row r="39" spans="1:5" s="42" customFormat="1" ht="163.19999999999999" hidden="1" customHeight="1">
      <c r="A39" s="409"/>
      <c r="B39" s="307"/>
      <c r="C39" s="688"/>
      <c r="D39" s="296"/>
      <c r="E39" s="42" t="s">
        <v>206</v>
      </c>
    </row>
    <row r="40" spans="1:5" s="42" customFormat="1" ht="37.200000000000003" hidden="1" customHeight="1" thickBot="1">
      <c r="A40" s="299"/>
      <c r="B40" s="293"/>
      <c r="C40" s="689"/>
      <c r="D40" s="297"/>
    </row>
    <row r="41" spans="1:5" s="42" customFormat="1" ht="47.4" hidden="1" customHeight="1" thickTop="1">
      <c r="A41" s="443"/>
      <c r="B41" s="295"/>
      <c r="C41" s="687"/>
      <c r="D41" s="298"/>
    </row>
    <row r="42" spans="1:5" s="42" customFormat="1" ht="141" hidden="1" customHeight="1">
      <c r="A42" s="444"/>
      <c r="B42" s="300"/>
      <c r="C42" s="688"/>
      <c r="D42" s="296"/>
    </row>
    <row r="43" spans="1:5" s="42" customFormat="1" ht="37.200000000000003" hidden="1" customHeight="1" thickBot="1">
      <c r="A43" s="346"/>
      <c r="B43" s="293"/>
      <c r="C43" s="689"/>
      <c r="D43" s="297"/>
    </row>
    <row r="44" spans="1:5" ht="44.4" hidden="1" customHeight="1" thickTop="1">
      <c r="A44" s="294"/>
      <c r="B44" s="295"/>
      <c r="C44" s="687"/>
      <c r="D44" s="298"/>
    </row>
    <row r="45" spans="1:5" ht="194.4" hidden="1" customHeight="1">
      <c r="A45" s="395"/>
      <c r="B45" s="300"/>
      <c r="C45" s="697"/>
      <c r="D45" s="296"/>
    </row>
    <row r="46" spans="1:5" ht="37.200000000000003" hidden="1" customHeight="1" thickBot="1">
      <c r="A46" s="397"/>
      <c r="B46" s="400"/>
      <c r="C46" s="698"/>
      <c r="D46" s="401"/>
    </row>
    <row r="47" spans="1:5" ht="56.4" hidden="1" customHeight="1" thickTop="1">
      <c r="A47" s="294"/>
      <c r="B47" s="398"/>
      <c r="C47" s="697"/>
      <c r="D47" s="399"/>
    </row>
    <row r="48" spans="1:5" ht="353.4" hidden="1" customHeight="1">
      <c r="A48" s="348"/>
      <c r="B48" s="300"/>
      <c r="C48" s="688"/>
      <c r="D48" s="296"/>
    </row>
    <row r="49" spans="1:4" ht="40.200000000000003" hidden="1" customHeight="1" thickBot="1">
      <c r="A49" s="346"/>
      <c r="B49" s="293"/>
      <c r="C49" s="689"/>
      <c r="D49" s="297"/>
    </row>
    <row r="50" spans="1:4" ht="46.8" hidden="1" customHeight="1" thickTop="1">
      <c r="A50" s="294"/>
      <c r="B50" s="295"/>
      <c r="C50" s="687"/>
      <c r="D50" s="298"/>
    </row>
    <row r="51" spans="1:4" ht="139.80000000000001" hidden="1" customHeight="1">
      <c r="A51" s="348"/>
      <c r="B51" s="300"/>
      <c r="C51" s="688"/>
      <c r="D51" s="296"/>
    </row>
    <row r="52" spans="1:4" ht="43.8" hidden="1" customHeight="1" thickBot="1">
      <c r="A52" s="346"/>
      <c r="B52" s="293"/>
      <c r="C52" s="689"/>
      <c r="D52" s="297"/>
    </row>
    <row r="53" spans="1:4" ht="46.8" hidden="1" customHeight="1" thickTop="1">
      <c r="A53" s="294"/>
      <c r="B53" s="295"/>
      <c r="C53" s="687"/>
      <c r="D53" s="298"/>
    </row>
    <row r="54" spans="1:4" ht="93" hidden="1" customHeight="1">
      <c r="A54" s="348"/>
      <c r="B54" s="300"/>
      <c r="C54" s="688"/>
      <c r="D54" s="296"/>
    </row>
    <row r="55" spans="1:4" ht="43.8" hidden="1" customHeight="1" thickBot="1">
      <c r="A55" s="346"/>
      <c r="B55" s="293"/>
      <c r="C55" s="689"/>
      <c r="D55" s="297"/>
    </row>
    <row r="56" spans="1:4" ht="42.6" customHeight="1" thickTop="1"/>
    <row r="57" spans="1:4" ht="42.6" customHeight="1"/>
  </sheetData>
  <mergeCells count="27">
    <mergeCell ref="C38:C40"/>
    <mergeCell ref="B35:B37"/>
    <mergeCell ref="B29:B31"/>
    <mergeCell ref="B32:B34"/>
    <mergeCell ref="C2:C4"/>
    <mergeCell ref="B26:B28"/>
    <mergeCell ref="C26:C28"/>
    <mergeCell ref="C5:C7"/>
    <mergeCell ref="C29:C31"/>
    <mergeCell ref="C11:C13"/>
    <mergeCell ref="C8:C10"/>
    <mergeCell ref="C44:C46"/>
    <mergeCell ref="C53:C55"/>
    <mergeCell ref="C50:C52"/>
    <mergeCell ref="C47:C49"/>
    <mergeCell ref="C41:C43"/>
    <mergeCell ref="D35:D37"/>
    <mergeCell ref="D14:D16"/>
    <mergeCell ref="C14:C16"/>
    <mergeCell ref="C20:C22"/>
    <mergeCell ref="C23:C25"/>
    <mergeCell ref="D32:D34"/>
    <mergeCell ref="C17:C19"/>
    <mergeCell ref="D26:D28"/>
    <mergeCell ref="D29:D31"/>
    <mergeCell ref="C32:C34"/>
    <mergeCell ref="C35:C37"/>
  </mergeCells>
  <phoneticPr fontId="16"/>
  <hyperlinks>
    <hyperlink ref="A4" r:id="rId1" xr:uid="{94F2C250-C54D-42E3-A167-44BF2458B447}"/>
    <hyperlink ref="A10" r:id="rId2" xr:uid="{9114F0CB-97A0-4D18-83EE-C7DB6D5F0353}"/>
    <hyperlink ref="A7" r:id="rId3" xr:uid="{01C70490-2EFE-4A2B-B2E2-31DDFE8CFCA4}"/>
    <hyperlink ref="A13" r:id="rId4" xr:uid="{A25A410B-7131-4D22-ADC7-2FCA686C7662}"/>
    <hyperlink ref="A16" r:id="rId5" xr:uid="{48F72BF1-63F7-4666-BFC7-B681AEE4B7C4}"/>
    <hyperlink ref="A19" r:id="rId6" xr:uid="{C878B4EE-5F68-415E-9697-4D488C83FB99}"/>
    <hyperlink ref="A22" r:id="rId7" location=":~:text=%E7%BE%A4%E9%A6%AC%E7%9C%8C%E9%AB%98%E5%B4%8E%E5%B8%82%E3%81%AF,%E3%82%92%E4%BD%9C%E3%81%A3%E3%81%A6%E9%A3%9F%E3%81%B9%E3%81%9F%E3%80%82" xr:uid="{C660B68B-14FA-4783-BCE5-7BF53C0BD20D}"/>
    <hyperlink ref="A25" r:id="rId8" xr:uid="{B4322F6D-7537-4EA5-9C1E-D434A7A16F9A}"/>
  </hyperlinks>
  <pageMargins left="0" right="0" top="0.19685039370078741" bottom="0.39370078740157483" header="0" footer="0.19685039370078741"/>
  <pageSetup paperSize="8" scale="28" orientation="portrait" horizontalDpi="300" verticalDpi="300"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2"/>
  <sheetViews>
    <sheetView defaultGridColor="0" view="pageBreakPreview" colorId="56" zoomScale="88" zoomScaleNormal="66" zoomScaleSheetLayoutView="88" workbookViewId="0">
      <selection activeCell="C30" sqref="C30"/>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229</v>
      </c>
      <c r="B1" s="278" t="s">
        <v>24</v>
      </c>
      <c r="C1" s="279" t="s">
        <v>2</v>
      </c>
    </row>
    <row r="2" spans="1:3" ht="40.200000000000003" customHeight="1">
      <c r="A2" s="125" t="s">
        <v>394</v>
      </c>
      <c r="B2" s="130"/>
      <c r="C2" s="131"/>
    </row>
    <row r="3" spans="1:3" ht="145.19999999999999" customHeight="1">
      <c r="A3" s="344" t="s">
        <v>410</v>
      </c>
      <c r="B3" s="342" t="s">
        <v>412</v>
      </c>
      <c r="C3" s="132">
        <v>45247</v>
      </c>
    </row>
    <row r="4" spans="1:3" ht="40.200000000000003" customHeight="1" thickBot="1">
      <c r="A4" s="290" t="s">
        <v>408</v>
      </c>
      <c r="B4" s="133"/>
      <c r="C4" s="134"/>
    </row>
    <row r="5" spans="1:3" ht="40.200000000000003" customHeight="1">
      <c r="A5" s="125" t="s">
        <v>395</v>
      </c>
      <c r="B5" s="130"/>
      <c r="C5" s="131"/>
    </row>
    <row r="6" spans="1:3" ht="387.6" customHeight="1">
      <c r="A6" s="344" t="s">
        <v>411</v>
      </c>
      <c r="B6" s="292" t="s">
        <v>413</v>
      </c>
      <c r="C6" s="132">
        <v>45246</v>
      </c>
    </row>
    <row r="7" spans="1:3" ht="40.200000000000003" customHeight="1" thickBot="1">
      <c r="A7" s="290" t="s">
        <v>409</v>
      </c>
      <c r="B7" s="133"/>
      <c r="C7" s="134"/>
    </row>
    <row r="8" spans="1:3" ht="40.200000000000003" customHeight="1">
      <c r="A8" s="125" t="s">
        <v>396</v>
      </c>
      <c r="B8" s="130"/>
      <c r="C8" s="131"/>
    </row>
    <row r="9" spans="1:3" ht="261.60000000000002" customHeight="1">
      <c r="A9" s="344" t="s">
        <v>407</v>
      </c>
      <c r="B9" s="342" t="s">
        <v>412</v>
      </c>
      <c r="C9" s="132">
        <v>45245</v>
      </c>
    </row>
    <row r="10" spans="1:3" ht="40.200000000000003" customHeight="1" thickBot="1">
      <c r="A10" s="290" t="s">
        <v>406</v>
      </c>
      <c r="B10" s="133"/>
      <c r="C10" s="134"/>
    </row>
    <row r="11" spans="1:3" s="388" customFormat="1" ht="40.200000000000003" customHeight="1">
      <c r="A11" s="125" t="s">
        <v>397</v>
      </c>
      <c r="B11" s="130"/>
      <c r="C11" s="131"/>
    </row>
    <row r="12" spans="1:3" s="388" customFormat="1" ht="96.6" customHeight="1">
      <c r="A12" s="344" t="s">
        <v>405</v>
      </c>
      <c r="B12" s="433" t="s">
        <v>412</v>
      </c>
      <c r="C12" s="132">
        <v>45244</v>
      </c>
    </row>
    <row r="13" spans="1:3" ht="37.200000000000003" customHeight="1" thickBot="1">
      <c r="A13" s="415" t="s">
        <v>404</v>
      </c>
      <c r="B13" s="410"/>
      <c r="C13" s="132"/>
    </row>
    <row r="14" spans="1:3" ht="40.200000000000003" customHeight="1">
      <c r="A14" s="417" t="s">
        <v>402</v>
      </c>
      <c r="B14" s="419"/>
      <c r="C14" s="411"/>
    </row>
    <row r="15" spans="1:3" ht="38.4" customHeight="1">
      <c r="A15" s="462" t="s">
        <v>403</v>
      </c>
      <c r="B15" s="418" t="s">
        <v>414</v>
      </c>
      <c r="C15" s="412">
        <v>45246</v>
      </c>
    </row>
    <row r="16" spans="1:3" ht="40.200000000000003" customHeight="1" thickBot="1">
      <c r="A16" s="416" t="s">
        <v>401</v>
      </c>
      <c r="B16" s="413"/>
      <c r="C16" s="414"/>
    </row>
    <row r="17" spans="1:3" ht="40.200000000000003" customHeight="1">
      <c r="A17" s="417" t="s">
        <v>398</v>
      </c>
      <c r="B17" s="419"/>
      <c r="C17" s="411"/>
    </row>
    <row r="18" spans="1:3" ht="360.6" customHeight="1">
      <c r="A18" s="462" t="s">
        <v>400</v>
      </c>
      <c r="B18" s="495" t="s">
        <v>214</v>
      </c>
      <c r="C18" s="412">
        <v>45245</v>
      </c>
    </row>
    <row r="19" spans="1:3" ht="40.200000000000003" customHeight="1" thickBot="1">
      <c r="A19" s="416" t="s">
        <v>399</v>
      </c>
      <c r="B19" s="413"/>
      <c r="C19" s="414"/>
    </row>
    <row r="20" spans="1:3" ht="46.2" hidden="1" customHeight="1">
      <c r="A20" s="417"/>
      <c r="B20" s="419"/>
      <c r="C20" s="411"/>
    </row>
    <row r="21" spans="1:3" ht="182.4" hidden="1" customHeight="1">
      <c r="A21" s="462"/>
      <c r="B21" s="470"/>
      <c r="C21" s="412"/>
    </row>
    <row r="22" spans="1:3" ht="40.200000000000003" hidden="1" customHeight="1" thickBot="1">
      <c r="A22" s="416"/>
      <c r="B22" s="413"/>
      <c r="C22" s="414"/>
    </row>
    <row r="23" spans="1:3" ht="40.200000000000003" hidden="1" customHeight="1">
      <c r="A23" s="417"/>
      <c r="B23" s="419"/>
      <c r="C23" s="411"/>
    </row>
    <row r="24" spans="1:3" ht="329.4" hidden="1" customHeight="1">
      <c r="A24" s="462"/>
      <c r="B24" s="418"/>
      <c r="C24" s="412"/>
    </row>
    <row r="25" spans="1:3" ht="40.200000000000003" hidden="1" customHeight="1" thickBot="1">
      <c r="A25" s="416"/>
      <c r="B25" s="413"/>
      <c r="C25" s="414"/>
    </row>
    <row r="26" spans="1:3" ht="40.200000000000003" hidden="1" customHeight="1">
      <c r="A26" s="417"/>
      <c r="B26" s="419"/>
      <c r="C26" s="411"/>
    </row>
    <row r="27" spans="1:3" ht="172.2" hidden="1" customHeight="1">
      <c r="A27" s="462"/>
      <c r="B27" s="418"/>
      <c r="C27" s="412"/>
    </row>
    <row r="28" spans="1:3" ht="40.200000000000003" hidden="1" customHeight="1" thickBot="1">
      <c r="A28" s="416"/>
      <c r="B28" s="413"/>
      <c r="C28" s="414"/>
    </row>
    <row r="29" spans="1:3" ht="27" customHeight="1">
      <c r="A29" s="288" t="s">
        <v>149</v>
      </c>
    </row>
    <row r="30" spans="1:3" ht="27" customHeight="1"/>
    <row r="31" spans="1:3" ht="27" customHeight="1"/>
    <row r="32" spans="1:3" ht="27" customHeight="1"/>
  </sheetData>
  <phoneticPr fontId="86"/>
  <hyperlinks>
    <hyperlink ref="A19" r:id="rId1" xr:uid="{6147EF99-09D3-4FFF-8494-6FBC81B375F0}"/>
    <hyperlink ref="A16" r:id="rId2" xr:uid="{B382D526-9DDA-4440-8AA4-B28235C4AD85}"/>
    <hyperlink ref="A13" r:id="rId3" xr:uid="{A3E9BCDE-A6C5-4163-AEDB-4C0B609AE85E}"/>
    <hyperlink ref="A10" r:id="rId4" xr:uid="{37CB099D-8DBE-4685-AAB4-9E8B2D79CE74}"/>
    <hyperlink ref="A4" r:id="rId5" xr:uid="{832FF80E-B751-4266-A592-B065921222AE}"/>
    <hyperlink ref="A7" r:id="rId6" xr:uid="{B1EA44EB-EFDC-4631-85F6-935A1414D2E0}"/>
  </hyperlinks>
  <pageMargins left="0.74803149606299213" right="0.74803149606299213" top="0.98425196850393704" bottom="0.98425196850393704" header="0.51181102362204722" footer="0.51181102362204722"/>
  <pageSetup paperSize="9" scale="16" fitToHeight="3" orientation="portrait"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A13" zoomScaleNormal="112" zoomScaleSheetLayoutView="100" workbookViewId="0">
      <selection activeCell="D37" sqref="D37"/>
    </sheetView>
  </sheetViews>
  <sheetFormatPr defaultColWidth="9" defaultRowHeight="13.2"/>
  <cols>
    <col min="1" max="1" width="5" style="1" customWidth="1"/>
    <col min="2" max="2" width="25.77734375" style="90" customWidth="1"/>
    <col min="3" max="3" width="69.109375" style="1" customWidth="1"/>
    <col min="4" max="4" width="106.109375" style="1" customWidth="1"/>
    <col min="5" max="5" width="3.88671875" style="1" customWidth="1"/>
    <col min="6" max="16384" width="9" style="1"/>
  </cols>
  <sheetData>
    <row r="1" spans="1:7" ht="18.75" customHeight="1">
      <c r="B1" s="90" t="s">
        <v>109</v>
      </c>
    </row>
    <row r="2" spans="1:7" ht="17.25" customHeight="1" thickBot="1">
      <c r="B2" t="s">
        <v>382</v>
      </c>
      <c r="D2" s="714"/>
      <c r="E2" s="715"/>
    </row>
    <row r="3" spans="1:7" ht="16.5" customHeight="1" thickBot="1">
      <c r="B3" s="91" t="s">
        <v>110</v>
      </c>
      <c r="C3" s="181" t="s">
        <v>111</v>
      </c>
      <c r="D3" s="140" t="s">
        <v>153</v>
      </c>
    </row>
    <row r="4" spans="1:7" ht="17.25" customHeight="1" thickBot="1">
      <c r="B4" s="92" t="s">
        <v>112</v>
      </c>
      <c r="C4" s="114" t="s">
        <v>383</v>
      </c>
      <c r="D4" s="93"/>
    </row>
    <row r="5" spans="1:7" ht="17.25" customHeight="1">
      <c r="B5" s="716" t="s">
        <v>145</v>
      </c>
      <c r="C5" s="719" t="s">
        <v>150</v>
      </c>
      <c r="D5" s="720"/>
    </row>
    <row r="6" spans="1:7" ht="19.2" customHeight="1">
      <c r="B6" s="717"/>
      <c r="C6" s="721" t="s">
        <v>151</v>
      </c>
      <c r="D6" s="722"/>
      <c r="G6" s="154"/>
    </row>
    <row r="7" spans="1:7" ht="19.95" customHeight="1">
      <c r="B7" s="717"/>
      <c r="C7" s="182" t="s">
        <v>152</v>
      </c>
      <c r="D7" s="183"/>
      <c r="G7" s="154"/>
    </row>
    <row r="8" spans="1:7" ht="25.2" customHeight="1" thickBot="1">
      <c r="B8" s="718"/>
      <c r="C8" s="156" t="s">
        <v>154</v>
      </c>
      <c r="D8" s="155"/>
      <c r="G8" s="154"/>
    </row>
    <row r="9" spans="1:7" ht="49.2" customHeight="1" thickBot="1">
      <c r="B9" s="94" t="s">
        <v>219</v>
      </c>
      <c r="C9" s="723" t="s">
        <v>384</v>
      </c>
      <c r="D9" s="724"/>
    </row>
    <row r="10" spans="1:7" ht="79.2" customHeight="1" thickBot="1">
      <c r="B10" s="95" t="s">
        <v>113</v>
      </c>
      <c r="C10" s="725" t="s">
        <v>387</v>
      </c>
      <c r="D10" s="726"/>
    </row>
    <row r="11" spans="1:7" ht="66" customHeight="1" thickBot="1">
      <c r="B11" s="96"/>
      <c r="C11" s="97" t="s">
        <v>386</v>
      </c>
      <c r="D11" s="160" t="s">
        <v>385</v>
      </c>
      <c r="F11" s="1" t="s">
        <v>21</v>
      </c>
    </row>
    <row r="12" spans="1:7" ht="37.799999999999997" customHeight="1" thickBot="1">
      <c r="B12" s="94" t="s">
        <v>195</v>
      </c>
      <c r="C12" s="725" t="s">
        <v>388</v>
      </c>
      <c r="D12" s="726"/>
    </row>
    <row r="13" spans="1:7" ht="76.2" customHeight="1" thickBot="1">
      <c r="B13" s="98" t="s">
        <v>114</v>
      </c>
      <c r="C13" s="99" t="s">
        <v>389</v>
      </c>
      <c r="D13" s="137" t="s">
        <v>390</v>
      </c>
      <c r="F13" t="s">
        <v>28</v>
      </c>
    </row>
    <row r="14" spans="1:7" ht="66.599999999999994" customHeight="1" thickBot="1">
      <c r="A14" t="s">
        <v>149</v>
      </c>
      <c r="B14" s="100" t="s">
        <v>115</v>
      </c>
      <c r="C14" s="712" t="s">
        <v>391</v>
      </c>
      <c r="D14" s="713"/>
    </row>
    <row r="15" spans="1:7" ht="17.25" customHeight="1"/>
    <row r="16" spans="1:7" ht="17.25" customHeight="1">
      <c r="B16" s="709" t="s">
        <v>192</v>
      </c>
      <c r="C16" s="303"/>
      <c r="D16" s="1" t="s">
        <v>149</v>
      </c>
    </row>
    <row r="17" spans="2:5">
      <c r="B17" s="709"/>
      <c r="C17"/>
    </row>
    <row r="18" spans="2:5">
      <c r="B18" s="709"/>
      <c r="E18" s="1" t="s">
        <v>21</v>
      </c>
    </row>
    <row r="19" spans="2:5">
      <c r="B19" s="709"/>
    </row>
    <row r="20" spans="2:5">
      <c r="B20" s="709"/>
    </row>
    <row r="21" spans="2:5">
      <c r="B21" s="709"/>
    </row>
    <row r="22" spans="2:5">
      <c r="B22" s="709"/>
    </row>
    <row r="23" spans="2:5">
      <c r="B23" s="709"/>
      <c r="D23" s="710" t="s">
        <v>393</v>
      </c>
    </row>
    <row r="24" spans="2:5">
      <c r="B24" s="709"/>
      <c r="D24" s="711"/>
    </row>
    <row r="25" spans="2:5">
      <c r="B25" s="709"/>
      <c r="D25" s="711"/>
    </row>
    <row r="26" spans="2:5">
      <c r="B26" s="709"/>
      <c r="D26" s="711"/>
    </row>
    <row r="27" spans="2:5">
      <c r="B27" s="709"/>
      <c r="D27" s="711"/>
    </row>
    <row r="28" spans="2:5">
      <c r="B28" s="709"/>
    </row>
    <row r="29" spans="2:5">
      <c r="B29" s="709"/>
      <c r="D29" s="1" t="s">
        <v>149</v>
      </c>
    </row>
    <row r="30" spans="2:5">
      <c r="B30" s="709"/>
      <c r="D30" s="1" t="s">
        <v>149</v>
      </c>
    </row>
    <row r="31" spans="2:5">
      <c r="B31" s="709"/>
    </row>
    <row r="32" spans="2:5">
      <c r="B32" s="709"/>
    </row>
    <row r="33" spans="2:2">
      <c r="B33" s="709"/>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0" zoomScale="90" zoomScaleNormal="90" zoomScaleSheetLayoutView="100" workbookViewId="0">
      <selection activeCell="AF28" sqref="AF28"/>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730" t="s">
        <v>3</v>
      </c>
      <c r="B1" s="731"/>
      <c r="C1" s="731"/>
      <c r="D1" s="731"/>
      <c r="E1" s="731"/>
      <c r="F1" s="731"/>
      <c r="G1" s="731"/>
      <c r="H1" s="731"/>
      <c r="I1" s="731"/>
      <c r="J1" s="731"/>
      <c r="K1" s="731"/>
      <c r="L1" s="731"/>
      <c r="M1" s="731"/>
      <c r="N1" s="732"/>
      <c r="P1" s="733" t="s">
        <v>4</v>
      </c>
      <c r="Q1" s="734"/>
      <c r="R1" s="734"/>
      <c r="S1" s="734"/>
      <c r="T1" s="734"/>
      <c r="U1" s="734"/>
      <c r="V1" s="734"/>
      <c r="W1" s="734"/>
      <c r="X1" s="734"/>
      <c r="Y1" s="734"/>
      <c r="Z1" s="734"/>
      <c r="AA1" s="734"/>
      <c r="AB1" s="734"/>
      <c r="AC1" s="735"/>
    </row>
    <row r="2" spans="1:29" ht="18" customHeight="1" thickBot="1">
      <c r="A2" s="736" t="s">
        <v>5</v>
      </c>
      <c r="B2" s="737"/>
      <c r="C2" s="737"/>
      <c r="D2" s="737"/>
      <c r="E2" s="737"/>
      <c r="F2" s="737"/>
      <c r="G2" s="737"/>
      <c r="H2" s="737"/>
      <c r="I2" s="737"/>
      <c r="J2" s="737"/>
      <c r="K2" s="737"/>
      <c r="L2" s="737"/>
      <c r="M2" s="737"/>
      <c r="N2" s="738"/>
      <c r="P2" s="739" t="s">
        <v>6</v>
      </c>
      <c r="Q2" s="737"/>
      <c r="R2" s="737"/>
      <c r="S2" s="737"/>
      <c r="T2" s="737"/>
      <c r="U2" s="737"/>
      <c r="V2" s="737"/>
      <c r="W2" s="737"/>
      <c r="X2" s="737"/>
      <c r="Y2" s="737"/>
      <c r="Z2" s="737"/>
      <c r="AA2" s="737"/>
      <c r="AB2" s="737"/>
      <c r="AC2" s="740"/>
    </row>
    <row r="3" spans="1:29" ht="13.8" thickBot="1">
      <c r="A3" s="6"/>
      <c r="B3" s="141" t="s">
        <v>166</v>
      </c>
      <c r="C3" s="141" t="s">
        <v>7</v>
      </c>
      <c r="D3" s="141" t="s">
        <v>8</v>
      </c>
      <c r="E3" s="141" t="s">
        <v>9</v>
      </c>
      <c r="F3" s="141" t="s">
        <v>10</v>
      </c>
      <c r="G3" s="141" t="s">
        <v>11</v>
      </c>
      <c r="H3" s="141" t="s">
        <v>12</v>
      </c>
      <c r="I3" s="141" t="s">
        <v>13</v>
      </c>
      <c r="J3" s="141" t="s">
        <v>14</v>
      </c>
      <c r="K3" s="141" t="s">
        <v>15</v>
      </c>
      <c r="L3" s="138" t="s">
        <v>16</v>
      </c>
      <c r="M3" s="141" t="s">
        <v>17</v>
      </c>
      <c r="N3" s="7" t="s">
        <v>18</v>
      </c>
      <c r="P3" s="8"/>
      <c r="Q3" s="141" t="s">
        <v>166</v>
      </c>
      <c r="R3" s="141" t="s">
        <v>7</v>
      </c>
      <c r="S3" s="141" t="s">
        <v>8</v>
      </c>
      <c r="T3" s="141" t="s">
        <v>9</v>
      </c>
      <c r="U3" s="141" t="s">
        <v>10</v>
      </c>
      <c r="V3" s="141" t="s">
        <v>11</v>
      </c>
      <c r="W3" s="141" t="s">
        <v>12</v>
      </c>
      <c r="X3" s="141" t="s">
        <v>13</v>
      </c>
      <c r="Y3" s="141" t="s">
        <v>14</v>
      </c>
      <c r="Z3" s="141" t="s">
        <v>15</v>
      </c>
      <c r="AA3" s="138"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607.08333333333337</v>
      </c>
      <c r="I4" s="338">
        <f t="shared" si="0"/>
        <v>866.16666666666663</v>
      </c>
      <c r="J4" s="338">
        <f t="shared" si="0"/>
        <v>555.5</v>
      </c>
      <c r="K4" s="338">
        <f t="shared" ref="K4" si="1">AVERAGE(K7:K18)</f>
        <v>365.41666666666669</v>
      </c>
      <c r="L4" s="338">
        <f t="shared" si="0"/>
        <v>203.75</v>
      </c>
      <c r="M4" s="338">
        <f t="shared" si="0"/>
        <v>134.81818181818181</v>
      </c>
      <c r="N4" s="338">
        <f>AVERAGE(N7:N18)</f>
        <v>3639.7272727272725</v>
      </c>
      <c r="O4" s="10"/>
      <c r="P4" s="339" t="str">
        <f>+A4</f>
        <v>12-21年月平均</v>
      </c>
      <c r="Q4" s="338">
        <f>AVERAGE(Q7:Q18)</f>
        <v>8.1666666666666661</v>
      </c>
      <c r="R4" s="338">
        <f t="shared" ref="R4:AC4" si="2">AVERAGE(R7:R18)</f>
        <v>8.75</v>
      </c>
      <c r="S4" s="338">
        <f t="shared" si="2"/>
        <v>13.25</v>
      </c>
      <c r="T4" s="338">
        <f t="shared" si="2"/>
        <v>6.5</v>
      </c>
      <c r="U4" s="338">
        <f t="shared" si="2"/>
        <v>9.1666666666666661</v>
      </c>
      <c r="V4" s="338">
        <f t="shared" si="2"/>
        <v>8.9166666666666661</v>
      </c>
      <c r="W4" s="338">
        <f t="shared" si="2"/>
        <v>8.0833333333333339</v>
      </c>
      <c r="X4" s="338">
        <f t="shared" si="2"/>
        <v>10.833333333333334</v>
      </c>
      <c r="Y4" s="338">
        <f t="shared" ref="Y4" si="3">AVERAGE(Y7:Y18)</f>
        <v>9.1666666666666661</v>
      </c>
      <c r="Z4" s="338">
        <f t="shared" ref="Z4" si="4">AVERAGE(Z7:Z18)</f>
        <v>18.75</v>
      </c>
      <c r="AA4" s="338">
        <f t="shared" si="2"/>
        <v>10.666666666666666</v>
      </c>
      <c r="AB4" s="338">
        <f t="shared" si="2"/>
        <v>12.181818181818182</v>
      </c>
      <c r="AC4" s="338">
        <f t="shared" si="2"/>
        <v>131.45454545454547</v>
      </c>
    </row>
    <row r="5" spans="1:29" ht="19.8" customHeight="1" thickBot="1">
      <c r="A5" s="251"/>
      <c r="B5" s="251"/>
      <c r="C5" s="251"/>
      <c r="D5" s="251"/>
      <c r="E5" s="251"/>
      <c r="F5" s="251"/>
      <c r="G5" s="251"/>
      <c r="H5" s="251"/>
      <c r="I5" s="251"/>
      <c r="J5" s="251"/>
      <c r="K5" s="251"/>
      <c r="L5" s="11" t="s">
        <v>20</v>
      </c>
      <c r="M5" s="105"/>
      <c r="N5" s="218"/>
      <c r="O5" s="106"/>
      <c r="P5" s="139"/>
      <c r="Q5" s="139"/>
      <c r="R5" s="139"/>
      <c r="S5" s="251"/>
      <c r="T5" s="251"/>
      <c r="U5" s="251"/>
      <c r="V5" s="251"/>
      <c r="W5" s="251"/>
      <c r="X5" s="251"/>
      <c r="Y5" s="251"/>
      <c r="Z5" s="251"/>
      <c r="AA5" s="11" t="s">
        <v>20</v>
      </c>
      <c r="AB5" s="105"/>
      <c r="AC5" s="218"/>
    </row>
    <row r="6" spans="1:29" ht="19.8" customHeight="1" thickBot="1">
      <c r="A6" s="251"/>
      <c r="B6" s="251"/>
      <c r="C6" s="251"/>
      <c r="D6" s="251"/>
      <c r="E6" s="251"/>
      <c r="F6" s="251"/>
      <c r="G6" s="251"/>
      <c r="H6" s="251"/>
      <c r="I6" s="251"/>
      <c r="J6" s="251"/>
      <c r="K6" s="251"/>
      <c r="L6" s="327">
        <v>66</v>
      </c>
      <c r="M6" s="326"/>
      <c r="N6" s="320"/>
      <c r="O6" s="106"/>
      <c r="P6" s="139"/>
      <c r="Q6" s="139"/>
      <c r="R6" s="139"/>
      <c r="S6" s="251"/>
      <c r="T6" s="251"/>
      <c r="U6" s="251"/>
      <c r="V6" s="251"/>
      <c r="W6" s="251"/>
      <c r="X6" s="251"/>
      <c r="Y6" s="251"/>
      <c r="Z6" s="251"/>
      <c r="AA6" s="327">
        <v>0</v>
      </c>
      <c r="AB6" s="326"/>
      <c r="AC6" s="320"/>
    </row>
    <row r="7" spans="1:29" ht="18" customHeight="1" thickBot="1">
      <c r="A7" s="321" t="s">
        <v>170</v>
      </c>
      <c r="B7" s="334">
        <v>82</v>
      </c>
      <c r="C7" s="332">
        <v>62</v>
      </c>
      <c r="D7" s="384">
        <v>99</v>
      </c>
      <c r="E7" s="332">
        <v>112</v>
      </c>
      <c r="F7" s="484">
        <v>224</v>
      </c>
      <c r="G7" s="485">
        <v>524</v>
      </c>
      <c r="H7" s="486">
        <v>521</v>
      </c>
      <c r="I7" s="332">
        <v>767</v>
      </c>
      <c r="J7" s="332">
        <v>454</v>
      </c>
      <c r="K7" s="332">
        <v>384</v>
      </c>
      <c r="L7" s="332">
        <v>168</v>
      </c>
      <c r="M7" s="335"/>
      <c r="N7" s="333"/>
      <c r="O7" s="10"/>
      <c r="P7" s="325" t="s">
        <v>170</v>
      </c>
      <c r="Q7" s="427">
        <v>1</v>
      </c>
      <c r="R7" s="428">
        <v>1</v>
      </c>
      <c r="S7" s="428">
        <v>4</v>
      </c>
      <c r="T7" s="428">
        <v>2</v>
      </c>
      <c r="U7" s="428">
        <v>2</v>
      </c>
      <c r="V7" s="332">
        <v>7</v>
      </c>
      <c r="W7" s="332">
        <v>7</v>
      </c>
      <c r="X7" s="332">
        <v>3</v>
      </c>
      <c r="Y7" s="332">
        <v>1</v>
      </c>
      <c r="Z7" s="332">
        <v>7</v>
      </c>
      <c r="AA7" s="332">
        <v>0</v>
      </c>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5">SUM(B8:M8)</f>
        <v>3329</v>
      </c>
      <c r="O8" s="111" t="s">
        <v>21</v>
      </c>
      <c r="P8" s="425" t="s">
        <v>165</v>
      </c>
      <c r="Q8" s="467">
        <v>0</v>
      </c>
      <c r="R8" s="468">
        <v>5</v>
      </c>
      <c r="S8" s="468">
        <v>4</v>
      </c>
      <c r="T8" s="468">
        <v>1</v>
      </c>
      <c r="U8" s="468">
        <v>1</v>
      </c>
      <c r="V8" s="468">
        <v>1</v>
      </c>
      <c r="W8" s="468">
        <v>1</v>
      </c>
      <c r="X8" s="468">
        <v>1</v>
      </c>
      <c r="Y8" s="467">
        <v>0</v>
      </c>
      <c r="Z8" s="467">
        <v>0</v>
      </c>
      <c r="AA8" s="467">
        <v>0</v>
      </c>
      <c r="AB8" s="467">
        <v>2</v>
      </c>
      <c r="AC8" s="426">
        <f t="shared" ref="AC8:AC19" si="6">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5"/>
        <v>3184</v>
      </c>
      <c r="O9" s="250"/>
      <c r="P9" s="425" t="s">
        <v>147</v>
      </c>
      <c r="Q9" s="465">
        <v>1</v>
      </c>
      <c r="R9" s="465">
        <v>2</v>
      </c>
      <c r="S9" s="465">
        <v>1</v>
      </c>
      <c r="T9" s="465">
        <v>0</v>
      </c>
      <c r="U9" s="465">
        <v>0</v>
      </c>
      <c r="V9" s="465">
        <v>0</v>
      </c>
      <c r="W9" s="465">
        <v>1</v>
      </c>
      <c r="X9" s="465">
        <v>1</v>
      </c>
      <c r="Y9" s="465">
        <v>0</v>
      </c>
      <c r="Z9" s="465">
        <v>1</v>
      </c>
      <c r="AA9" s="465">
        <v>0</v>
      </c>
      <c r="AB9" s="465">
        <v>0</v>
      </c>
      <c r="AC9" s="466">
        <f t="shared" si="6"/>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5"/>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6"/>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5"/>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6"/>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5"/>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6"/>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5"/>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6"/>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5"/>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6"/>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5"/>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6"/>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5"/>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6"/>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5"/>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6"/>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5"/>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6"/>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5"/>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6"/>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741" t="s">
        <v>380</v>
      </c>
      <c r="B21" s="742"/>
      <c r="C21" s="742"/>
      <c r="D21" s="742"/>
      <c r="E21" s="742"/>
      <c r="F21" s="742"/>
      <c r="G21" s="742"/>
      <c r="H21" s="742"/>
      <c r="I21" s="742"/>
      <c r="J21" s="742"/>
      <c r="K21" s="742"/>
      <c r="L21" s="742"/>
      <c r="M21" s="742"/>
      <c r="N21" s="743"/>
      <c r="O21" s="10"/>
      <c r="P21" s="741" t="str">
        <f>+A21</f>
        <v>※2023年 第45週（11/6～11/12） 現在</v>
      </c>
      <c r="Q21" s="742"/>
      <c r="R21" s="742"/>
      <c r="S21" s="742"/>
      <c r="T21" s="742"/>
      <c r="U21" s="742"/>
      <c r="V21" s="742"/>
      <c r="W21" s="742"/>
      <c r="X21" s="742"/>
      <c r="Y21" s="742"/>
      <c r="Z21" s="742"/>
      <c r="AA21" s="742"/>
      <c r="AB21" s="742"/>
      <c r="AC21" s="743"/>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33" customHeight="1" thickBot="1">
      <c r="A23" s="24"/>
      <c r="B23" s="243" t="s">
        <v>158</v>
      </c>
      <c r="C23" s="10"/>
      <c r="D23" s="302" t="s">
        <v>381</v>
      </c>
      <c r="E23" s="28"/>
      <c r="F23" s="10"/>
      <c r="G23" s="10" t="s">
        <v>21</v>
      </c>
      <c r="H23" s="10"/>
      <c r="I23" s="10"/>
      <c r="J23" s="10"/>
      <c r="K23" s="10"/>
      <c r="L23" s="10"/>
      <c r="M23" s="10"/>
      <c r="N23" s="25"/>
      <c r="O23" s="111" t="s">
        <v>21</v>
      </c>
      <c r="P23" s="151"/>
      <c r="Q23" s="393" t="s">
        <v>159</v>
      </c>
      <c r="R23" s="727" t="s">
        <v>212</v>
      </c>
      <c r="S23" s="728"/>
      <c r="T23" s="729"/>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49" t="s">
        <v>176</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EEC-0D5A-452A-8DA2-5BC0A5532224}">
  <dimension ref="A1:H26"/>
  <sheetViews>
    <sheetView topLeftCell="A2" workbookViewId="0">
      <selection activeCell="K18" sqref="K18"/>
    </sheetView>
  </sheetViews>
  <sheetFormatPr defaultRowHeight="13.2"/>
  <cols>
    <col min="2" max="4" width="11" customWidth="1"/>
    <col min="5" max="7" width="12.109375" customWidth="1"/>
  </cols>
  <sheetData>
    <row r="1" spans="1:8">
      <c r="A1" s="107"/>
      <c r="B1" s="107"/>
      <c r="C1" s="107"/>
      <c r="D1" s="107"/>
      <c r="E1" s="107"/>
      <c r="F1" s="107"/>
      <c r="G1" s="107"/>
      <c r="H1" s="107"/>
    </row>
    <row r="2" spans="1:8">
      <c r="A2" s="107"/>
      <c r="B2" s="107"/>
      <c r="C2" s="107"/>
      <c r="D2" s="107"/>
      <c r="E2" s="107"/>
      <c r="F2" s="107"/>
      <c r="G2" s="107"/>
      <c r="H2" s="107"/>
    </row>
    <row r="3" spans="1:8">
      <c r="A3" s="107"/>
      <c r="B3" s="107"/>
      <c r="C3" s="107"/>
      <c r="D3" s="107"/>
      <c r="E3" s="107"/>
      <c r="F3" s="107"/>
      <c r="G3" s="107"/>
      <c r="H3" s="107"/>
    </row>
    <row r="4" spans="1:8">
      <c r="A4" s="107"/>
      <c r="B4" s="472" t="s">
        <v>220</v>
      </c>
      <c r="C4" s="473"/>
      <c r="D4" s="107"/>
      <c r="E4" s="107"/>
      <c r="F4" s="107"/>
      <c r="G4" s="107"/>
      <c r="H4" s="107"/>
    </row>
    <row r="5" spans="1:8" ht="13.8" thickBot="1">
      <c r="A5" s="107"/>
      <c r="B5" s="744" t="s">
        <v>196</v>
      </c>
      <c r="C5" s="745"/>
      <c r="D5" s="745"/>
      <c r="E5" s="746" t="s">
        <v>197</v>
      </c>
      <c r="F5" s="746"/>
      <c r="G5" s="747"/>
      <c r="H5" s="107"/>
    </row>
    <row r="6" spans="1:8">
      <c r="A6" s="107"/>
      <c r="B6" s="520" t="s">
        <v>198</v>
      </c>
      <c r="C6" s="521" t="s">
        <v>198</v>
      </c>
      <c r="D6" s="521" t="s">
        <v>199</v>
      </c>
      <c r="E6" s="522" t="s">
        <v>198</v>
      </c>
      <c r="F6" s="521" t="s">
        <v>198</v>
      </c>
      <c r="G6" s="523" t="s">
        <v>199</v>
      </c>
      <c r="H6" s="107"/>
    </row>
    <row r="7" spans="1:8">
      <c r="A7" s="107"/>
      <c r="B7" s="524" t="s">
        <v>200</v>
      </c>
      <c r="C7" s="525" t="s">
        <v>201</v>
      </c>
      <c r="D7" s="525" t="s">
        <v>202</v>
      </c>
      <c r="E7" s="526" t="s">
        <v>200</v>
      </c>
      <c r="F7" s="525" t="s">
        <v>201</v>
      </c>
      <c r="G7" s="527" t="s">
        <v>202</v>
      </c>
      <c r="H7" s="107"/>
    </row>
    <row r="8" spans="1:8" ht="13.8" thickBot="1">
      <c r="A8" s="107"/>
      <c r="B8" s="528">
        <v>97292</v>
      </c>
      <c r="C8" s="529">
        <v>51184</v>
      </c>
      <c r="D8" s="529">
        <v>46108</v>
      </c>
      <c r="E8" s="529">
        <v>14125</v>
      </c>
      <c r="F8" s="529">
        <v>6960</v>
      </c>
      <c r="G8" s="530">
        <v>7165</v>
      </c>
      <c r="H8" s="107"/>
    </row>
    <row r="9" spans="1:8">
      <c r="A9" s="107"/>
      <c r="B9" s="107"/>
      <c r="C9" s="107"/>
      <c r="D9" s="107"/>
      <c r="E9" s="107"/>
      <c r="F9" s="107"/>
      <c r="G9" s="107"/>
      <c r="H9" s="107"/>
    </row>
    <row r="10" spans="1:8">
      <c r="A10" s="107"/>
      <c r="B10" s="107"/>
      <c r="C10" s="107"/>
      <c r="D10" s="107"/>
      <c r="E10" s="107"/>
      <c r="F10" s="107"/>
      <c r="G10" s="107"/>
      <c r="H10" s="107"/>
    </row>
    <row r="11" spans="1:8">
      <c r="A11" s="107"/>
      <c r="B11" s="107"/>
      <c r="C11" s="107"/>
      <c r="D11" s="107"/>
      <c r="E11" s="107"/>
      <c r="F11" s="107"/>
      <c r="G11" s="107"/>
      <c r="H11" s="107"/>
    </row>
    <row r="12" spans="1:8">
      <c r="A12" s="107"/>
      <c r="B12" s="472" t="s">
        <v>392</v>
      </c>
      <c r="C12" s="473"/>
      <c r="D12" s="107"/>
      <c r="E12" s="107"/>
      <c r="F12" s="107"/>
      <c r="G12" s="107"/>
      <c r="H12" s="107"/>
    </row>
    <row r="13" spans="1:8" ht="13.8" thickBot="1">
      <c r="A13" s="107"/>
      <c r="B13" s="744" t="s">
        <v>196</v>
      </c>
      <c r="C13" s="745"/>
      <c r="D13" s="745"/>
      <c r="E13" s="746" t="s">
        <v>197</v>
      </c>
      <c r="F13" s="746"/>
      <c r="G13" s="747"/>
      <c r="H13" s="107"/>
    </row>
    <row r="14" spans="1:8">
      <c r="A14" s="107"/>
      <c r="B14" s="520" t="s">
        <v>198</v>
      </c>
      <c r="C14" s="521" t="s">
        <v>198</v>
      </c>
      <c r="D14" s="521" t="s">
        <v>199</v>
      </c>
      <c r="E14" s="522" t="s">
        <v>198</v>
      </c>
      <c r="F14" s="521" t="s">
        <v>198</v>
      </c>
      <c r="G14" s="523" t="s">
        <v>199</v>
      </c>
      <c r="H14" s="107"/>
    </row>
    <row r="15" spans="1:8">
      <c r="A15" s="107"/>
      <c r="B15" s="524" t="s">
        <v>200</v>
      </c>
      <c r="C15" s="525" t="s">
        <v>201</v>
      </c>
      <c r="D15" s="525" t="s">
        <v>202</v>
      </c>
      <c r="E15" s="526" t="s">
        <v>200</v>
      </c>
      <c r="F15" s="525" t="s">
        <v>201</v>
      </c>
      <c r="G15" s="527" t="s">
        <v>202</v>
      </c>
      <c r="H15" s="107"/>
    </row>
    <row r="16" spans="1:8" ht="13.8" thickBot="1">
      <c r="A16" s="107"/>
      <c r="B16" s="528">
        <v>104359</v>
      </c>
      <c r="C16" s="529">
        <v>54969</v>
      </c>
      <c r="D16" s="529">
        <v>49390</v>
      </c>
      <c r="E16" s="529">
        <v>12065</v>
      </c>
      <c r="F16" s="529">
        <v>5903</v>
      </c>
      <c r="G16" s="530">
        <v>6162</v>
      </c>
      <c r="H16" s="107"/>
    </row>
    <row r="17" spans="1:8">
      <c r="A17" s="107"/>
      <c r="B17" s="107"/>
      <c r="C17" s="107"/>
      <c r="D17" s="107"/>
      <c r="E17" s="107"/>
      <c r="F17" s="107"/>
      <c r="G17" s="107"/>
      <c r="H17" s="107"/>
    </row>
    <row r="18" spans="1:8">
      <c r="A18" s="107"/>
      <c r="B18" s="107"/>
      <c r="C18" s="107"/>
      <c r="D18" s="107"/>
      <c r="E18" s="107"/>
      <c r="F18" s="107"/>
      <c r="G18" s="107"/>
      <c r="H18" s="107"/>
    </row>
    <row r="19" spans="1:8">
      <c r="A19" s="107"/>
      <c r="B19" s="107"/>
      <c r="C19" s="107"/>
      <c r="D19" s="107"/>
      <c r="E19" s="107"/>
      <c r="F19" s="107"/>
      <c r="G19" s="107"/>
      <c r="H19" s="107"/>
    </row>
    <row r="20" spans="1:8" ht="18" customHeight="1">
      <c r="A20" s="107"/>
      <c r="B20" s="479" t="s">
        <v>196</v>
      </c>
      <c r="C20" s="480"/>
      <c r="D20" s="480"/>
      <c r="E20" s="481" t="s">
        <v>197</v>
      </c>
      <c r="F20" s="481"/>
      <c r="G20" s="474"/>
      <c r="H20" s="107"/>
    </row>
    <row r="21" spans="1:8" ht="18" customHeight="1">
      <c r="A21" s="107"/>
      <c r="B21" s="475" t="s">
        <v>211</v>
      </c>
      <c r="C21" s="476" t="s">
        <v>210</v>
      </c>
      <c r="D21" s="476" t="s">
        <v>203</v>
      </c>
      <c r="E21" s="477" t="s">
        <v>204</v>
      </c>
      <c r="F21" s="476" t="s">
        <v>209</v>
      </c>
      <c r="G21" s="478" t="s">
        <v>205</v>
      </c>
      <c r="H21" s="107"/>
    </row>
    <row r="22" spans="1:8" ht="18" customHeight="1">
      <c r="A22" s="107"/>
      <c r="B22" s="493">
        <f>+B16/B8</f>
        <v>1.072637010237224</v>
      </c>
      <c r="C22" s="493">
        <f t="shared" ref="C22:G22" si="0">+C16/C8</f>
        <v>1.0739488902782119</v>
      </c>
      <c r="D22" s="493">
        <f t="shared" si="0"/>
        <v>1.0711807061681271</v>
      </c>
      <c r="E22" s="493">
        <f t="shared" si="0"/>
        <v>0.8541592920353982</v>
      </c>
      <c r="F22" s="493">
        <f t="shared" si="0"/>
        <v>0.84813218390804601</v>
      </c>
      <c r="G22" s="493">
        <f t="shared" si="0"/>
        <v>0.86001395673412417</v>
      </c>
      <c r="H22" s="107"/>
    </row>
    <row r="23" spans="1:8">
      <c r="B23" s="107"/>
      <c r="C23" s="107"/>
      <c r="D23" s="107"/>
      <c r="E23" s="107"/>
      <c r="F23" s="107"/>
      <c r="G23" s="107"/>
      <c r="H23" s="107"/>
    </row>
    <row r="24" spans="1:8">
      <c r="B24" s="107"/>
      <c r="C24" s="107"/>
      <c r="D24" s="107"/>
      <c r="E24" s="107"/>
      <c r="F24" s="107"/>
      <c r="G24" s="107"/>
      <c r="H24" s="107"/>
    </row>
    <row r="25" spans="1:8">
      <c r="B25" s="107"/>
      <c r="C25" s="107"/>
      <c r="D25" s="107"/>
      <c r="E25" s="107"/>
      <c r="F25" s="107"/>
      <c r="G25" s="107"/>
      <c r="H25" s="107"/>
    </row>
    <row r="26" spans="1:8">
      <c r="H26" s="107"/>
    </row>
  </sheetData>
  <mergeCells count="4">
    <mergeCell ref="B13:D13"/>
    <mergeCell ref="E13:G13"/>
    <mergeCell ref="B5:D5"/>
    <mergeCell ref="E5:G5"/>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45　ノロウイルス関連情報 </vt:lpstr>
      <vt:lpstr>45 衛生教養</vt:lpstr>
      <vt:lpstr>45　食中毒記事等 </vt:lpstr>
      <vt:lpstr>45　海外情報</vt:lpstr>
      <vt:lpstr>44　感染症情報</vt:lpstr>
      <vt:lpstr>45　感染症統計</vt:lpstr>
      <vt:lpstr>Sheet1</vt:lpstr>
      <vt:lpstr>45 食品回収</vt:lpstr>
      <vt:lpstr>45　食品表示</vt:lpstr>
      <vt:lpstr>45　残留農薬　等 </vt:lpstr>
      <vt:lpstr>'44　感染症情報'!Print_Area</vt:lpstr>
      <vt:lpstr>'45　ノロウイルス関連情報 '!Print_Area</vt:lpstr>
      <vt:lpstr>'45 衛生教養'!Print_Area</vt:lpstr>
      <vt:lpstr>'45　海外情報'!Print_Area</vt:lpstr>
      <vt:lpstr>'45　感染症統計'!Print_Area</vt:lpstr>
      <vt:lpstr>'45　残留農薬　等 '!Print_Area</vt:lpstr>
      <vt:lpstr>'45　食中毒記事等 '!Print_Area</vt:lpstr>
      <vt:lpstr>'45 食品回収'!Print_Area</vt:lpstr>
      <vt:lpstr>'45　食品表示'!Print_Area</vt:lpstr>
      <vt:lpstr>スポンサー公告!Print_Area</vt:lpstr>
      <vt:lpstr>'45　残留農薬　等 '!Print_Titles</vt:lpstr>
      <vt:lpstr>'45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2023-11-18T23:43:16Z</dcterms:modified>
</cp:coreProperties>
</file>