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codeName="ThisWorkbook" hidePivotFieldList="1"/>
  <xr:revisionPtr revIDLastSave="0" documentId="13_ncr:1_{98C8888C-7185-4374-A3E1-8D413BC9B7F1}" xr6:coauthVersionLast="47" xr6:coauthVersionMax="47" xr10:uidLastSave="{00000000-0000-0000-0000-000000000000}"/>
  <bookViews>
    <workbookView xWindow="-108" yWindow="-108" windowWidth="23256" windowHeight="12456" activeTab="1" xr2:uid="{00000000-000D-0000-FFFF-FFFF00000000}"/>
  </bookViews>
  <sheets>
    <sheet name="ヘッドライン" sheetId="78" r:id="rId1"/>
    <sheet name="スポンサー公告" sheetId="127" r:id="rId2"/>
    <sheet name="45　ノロウイルス関連情報 " sheetId="101" r:id="rId3"/>
    <sheet name="45 衛生教養" sheetId="152" r:id="rId4"/>
    <sheet name="45　食中毒記事等 " sheetId="29" r:id="rId5"/>
    <sheet name="45　海外情報" sheetId="123" r:id="rId6"/>
    <sheet name="44　感染症情報" sheetId="124" r:id="rId7"/>
    <sheet name="45　感染症統計" sheetId="125" r:id="rId8"/>
    <sheet name="Sheet1" sheetId="147" state="hidden" r:id="rId9"/>
    <sheet name="45 食品回収" sheetId="60" r:id="rId10"/>
    <sheet name="45　食品表示" sheetId="34" r:id="rId11"/>
    <sheet name="45　残留農薬　等 " sheetId="35" r:id="rId12"/>
  </sheets>
  <definedNames>
    <definedName name="_xlnm._FilterDatabase" localSheetId="2" hidden="1">'45　ノロウイルス関連情報 '!$A$22:$G$75</definedName>
    <definedName name="_xlnm._FilterDatabase" localSheetId="11" hidden="1">'45　残留農薬　等 '!$A$1:$C$1</definedName>
    <definedName name="_xlnm._FilterDatabase" localSheetId="4" hidden="1">'45　食中毒記事等 '!$A$1:$D$1</definedName>
    <definedName name="_xlnm.Print_Area" localSheetId="6">'44　感染症情報'!$A$1:$D$33</definedName>
    <definedName name="_xlnm.Print_Area" localSheetId="2">'45　ノロウイルス関連情報 '!$A$1:$N$84</definedName>
    <definedName name="_xlnm.Print_Area" localSheetId="3">'45 衛生教養'!$A$1:$K$64</definedName>
    <definedName name="_xlnm.Print_Area" localSheetId="5">'45　海外情報'!$A$1:$C$30</definedName>
    <definedName name="_xlnm.Print_Area" localSheetId="7">'45　感染症統計'!$A$1:$AC$37</definedName>
    <definedName name="_xlnm.Print_Area" localSheetId="11">'45　残留農薬　等 '!$A$1:$C$17</definedName>
    <definedName name="_xlnm.Print_Area" localSheetId="4">'45　食中毒記事等 '!$A$1:$D$39</definedName>
    <definedName name="_xlnm.Print_Area" localSheetId="9">'45 食品回収'!$A$1:$E$53</definedName>
    <definedName name="_xlnm.Print_Area" localSheetId="10">'45　食品表示'!$A$1:$N$15</definedName>
    <definedName name="_xlnm.Print_Area" localSheetId="1">スポンサー公告!$A$1:$AJ$31</definedName>
    <definedName name="_xlnm.Print_Titles" localSheetId="11">'45　残留農薬　等 '!$1:$1</definedName>
    <definedName name="_xlnm.Print_Titles" localSheetId="4">'45　食中毒記事等 '!$1:$1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2" i="78" l="1"/>
  <c r="C22" i="147" l="1"/>
  <c r="D22" i="147"/>
  <c r="E22" i="147"/>
  <c r="F22" i="147"/>
  <c r="G22" i="147"/>
  <c r="B22" i="147"/>
  <c r="B35" i="101"/>
  <c r="Y4" i="125" l="1"/>
  <c r="Z4" i="125"/>
  <c r="K4" i="125"/>
  <c r="B14" i="78" l="1"/>
  <c r="B19" i="78" l="1"/>
  <c r="B18" i="78"/>
  <c r="B17" i="78" l="1"/>
  <c r="B16" i="78"/>
  <c r="G15" i="78" l="1"/>
  <c r="F4" i="125" l="1"/>
  <c r="E4" i="125"/>
  <c r="D4" i="125"/>
  <c r="N71" i="101" l="1"/>
  <c r="M71" i="101"/>
  <c r="G74" i="101" l="1"/>
  <c r="G35" i="101" l="1"/>
  <c r="G24" i="101"/>
  <c r="B24" i="101" s="1"/>
  <c r="G25" i="101"/>
  <c r="B25" i="101" s="1"/>
  <c r="G26" i="101"/>
  <c r="B26" i="101" s="1"/>
  <c r="G27" i="101"/>
  <c r="B27" i="101" s="1"/>
  <c r="G28" i="101"/>
  <c r="B28" i="101" s="1"/>
  <c r="G29" i="101"/>
  <c r="B29" i="101" s="1"/>
  <c r="G30" i="101"/>
  <c r="B30" i="101" s="1"/>
  <c r="G31" i="101"/>
  <c r="B31" i="101" s="1"/>
  <c r="G32" i="101"/>
  <c r="B32" i="101" s="1"/>
  <c r="G33" i="101"/>
  <c r="B33" i="101" s="1"/>
  <c r="G34" i="101"/>
  <c r="B34" i="101" s="1"/>
  <c r="G36" i="101"/>
  <c r="B36" i="101" s="1"/>
  <c r="G37" i="101"/>
  <c r="B37" i="101" s="1"/>
  <c r="G38" i="101"/>
  <c r="B38" i="101" s="1"/>
  <c r="G39" i="101"/>
  <c r="B39" i="101" s="1"/>
  <c r="G40" i="101"/>
  <c r="B40" i="101" s="1"/>
  <c r="G41" i="101"/>
  <c r="B41" i="101" s="1"/>
  <c r="G42" i="101"/>
  <c r="B42" i="101" s="1"/>
  <c r="G43" i="101"/>
  <c r="B43" i="101" s="1"/>
  <c r="G44" i="101"/>
  <c r="B44" i="101" s="1"/>
  <c r="G45" i="101"/>
  <c r="B45" i="101" s="1"/>
  <c r="G46" i="101"/>
  <c r="B46" i="101" s="1"/>
  <c r="G47" i="101"/>
  <c r="B47" i="101" s="1"/>
  <c r="G48" i="101"/>
  <c r="B48" i="101" s="1"/>
  <c r="G49" i="101"/>
  <c r="B49" i="101" s="1"/>
  <c r="G50" i="101"/>
  <c r="B50" i="101" s="1"/>
  <c r="G51" i="101"/>
  <c r="B51" i="101" s="1"/>
  <c r="G52" i="101"/>
  <c r="B52" i="101" s="1"/>
  <c r="G53" i="101"/>
  <c r="B53" i="101" s="1"/>
  <c r="G54" i="101"/>
  <c r="B54" i="101" s="1"/>
  <c r="G55" i="101"/>
  <c r="B55" i="101" s="1"/>
  <c r="G56" i="101"/>
  <c r="B56" i="101" s="1"/>
  <c r="G57" i="101"/>
  <c r="B57" i="101" s="1"/>
  <c r="G58" i="101"/>
  <c r="B58" i="101" s="1"/>
  <c r="G59" i="101"/>
  <c r="B59" i="101" s="1"/>
  <c r="G60" i="101"/>
  <c r="B60" i="101" s="1"/>
  <c r="G61" i="101"/>
  <c r="B61" i="101" s="1"/>
  <c r="G62" i="101"/>
  <c r="B62" i="101" s="1"/>
  <c r="G63" i="101"/>
  <c r="B63" i="101" s="1"/>
  <c r="G64" i="101"/>
  <c r="B64" i="101" s="1"/>
  <c r="G65" i="101"/>
  <c r="B65" i="101" s="1"/>
  <c r="G66" i="101"/>
  <c r="B66" i="101" s="1"/>
  <c r="G67" i="101"/>
  <c r="B67" i="101" s="1"/>
  <c r="G68" i="101"/>
  <c r="B68" i="101" s="1"/>
  <c r="G69" i="101"/>
  <c r="B69" i="101" s="1"/>
  <c r="G70" i="101"/>
  <c r="B70" i="101" s="1"/>
  <c r="G23" i="101"/>
  <c r="G73" i="101"/>
  <c r="B20" i="78" l="1"/>
  <c r="R4" i="125"/>
  <c r="S4" i="125"/>
  <c r="T4" i="125"/>
  <c r="U4" i="125"/>
  <c r="V4" i="125"/>
  <c r="W4" i="125"/>
  <c r="X4" i="125"/>
  <c r="AA4" i="125"/>
  <c r="AB4" i="125"/>
  <c r="Q4" i="125"/>
  <c r="C4" i="125"/>
  <c r="G4" i="125"/>
  <c r="H4" i="125"/>
  <c r="I4" i="125"/>
  <c r="L4" i="125"/>
  <c r="M4" i="125"/>
  <c r="B4" i="125"/>
  <c r="P21" i="125" l="1"/>
  <c r="AC19" i="125"/>
  <c r="N19" i="125"/>
  <c r="AC18" i="125"/>
  <c r="N18" i="125"/>
  <c r="AC17" i="125"/>
  <c r="N17" i="125"/>
  <c r="AC16" i="125"/>
  <c r="N16" i="125"/>
  <c r="AC15" i="125"/>
  <c r="N15" i="125"/>
  <c r="AC14" i="125"/>
  <c r="N14" i="125"/>
  <c r="AC13" i="125"/>
  <c r="N13" i="125"/>
  <c r="AC12" i="125"/>
  <c r="N12" i="125"/>
  <c r="AC11" i="125"/>
  <c r="N11" i="125"/>
  <c r="AC10" i="125"/>
  <c r="N10" i="125"/>
  <c r="AC9" i="125"/>
  <c r="N9" i="125"/>
  <c r="AC8" i="125"/>
  <c r="AC4" i="125" s="1"/>
  <c r="N8" i="125"/>
  <c r="P4" i="125"/>
  <c r="N4" i="125" l="1"/>
  <c r="B23" i="101"/>
  <c r="G75" i="101" l="1"/>
  <c r="F75" i="101" s="1"/>
  <c r="F15" i="78"/>
  <c r="I74" i="101" l="1"/>
  <c r="I73" i="101"/>
  <c r="H15" i="78" s="1"/>
  <c r="M75" i="101"/>
  <c r="K75" i="101"/>
  <c r="J4" i="1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C8" authorId="0" shapeId="0" xr:uid="{C274F3AF-2F43-4CFC-B5B5-D182602AA288}">
      <text>
        <r>
          <rPr>
            <b/>
            <sz val="9"/>
            <color indexed="81"/>
            <rFont val="ＭＳ Ｐゴシック"/>
            <family val="3"/>
            <charset val="128"/>
          </rPr>
          <t>作成者:</t>
        </r>
        <r>
          <rPr>
            <sz val="9"/>
            <color indexed="81"/>
            <rFont val="ＭＳ Ｐゴシック"/>
            <family val="3"/>
            <charset val="128"/>
          </rPr>
          <t xml:space="preserve">
コロナ流行時期</t>
        </r>
      </text>
    </comment>
  </commentList>
</comments>
</file>

<file path=xl/sharedStrings.xml><?xml version="1.0" encoding="utf-8"?>
<sst xmlns="http://schemas.openxmlformats.org/spreadsheetml/2006/main" count="654" uniqueCount="460">
  <si>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</si>
  <si>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</si>
  <si>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</si>
  <si>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</si>
  <si>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</si>
  <si>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</si>
  <si>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</si>
  <si>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</si>
  <si>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</si>
  <si>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</si>
  <si>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</si>
  <si>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</si>
  <si>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</si>
  <si>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</si>
  <si>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</si>
  <si>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</si>
  <si>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</si>
  <si>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</si>
  <si>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</si>
  <si>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</si>
  <si>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</si>
  <si>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</si>
  <si>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</si>
  <si>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</si>
  <si>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</si>
  <si>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</si>
  <si>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</si>
  <si>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</si>
  <si>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</si>
  <si>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</si>
  <si>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</si>
  <si>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</si>
  <si>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</si>
  <si>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</si>
  <si>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</si>
  <si>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</si>
  <si>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</si>
  <si>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</si>
  <si>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</si>
  <si>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</si>
  <si>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</si>
  <si>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</si>
  <si>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</si>
  <si>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</si>
  <si>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</si>
  <si>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</si>
  <si>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</si>
  <si>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</si>
  <si>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</si>
  <si>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</si>
  <si>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</si>
  <si>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</si>
  <si>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</si>
  <si>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</si>
  <si>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</si>
  <si>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</si>
  <si>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</si>
  <si>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</si>
  <si>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</si>
  <si>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</si>
  <si>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</si>
  <si>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</si>
  <si>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</si>
  <si>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</si>
  <si>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</si>
  <si>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</si>
  <si>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</si>
  <si>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</si>
  <si>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</si>
  <si>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</si>
  <si>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</si>
  <si>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</si>
  <si>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</si>
  <si>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</si>
  <si>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</si>
  <si>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</si>
  <si>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</si>
  <si>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</si>
  <si>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</si>
  <si>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</si>
  <si>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</si>
  <si>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</si>
  <si>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</si>
  <si>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</si>
  <si>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</si>
  <si>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</si>
  <si>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</si>
  <si>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</si>
  <si>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</si>
  <si>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</si>
  <si>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</si>
  <si>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</si>
  <si>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</si>
  <si>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</si>
  <si>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</si>
  <si>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</si>
  <si>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</si>
  <si>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</si>
  <si>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</si>
  <si>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</si>
  <si>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</si>
  <si>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</si>
  <si>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</si>
  <si>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</si>
  <si>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</si>
  <si>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</si>
  <si>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</si>
  <si>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</si>
  <si>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</si>
  <si>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</si>
  <si>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</si>
  <si>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</si>
  <si>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</si>
  <si>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</si>
  <si>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</si>
  <si>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</si>
  <si>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</si>
  <si>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</si>
  <si>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</si>
  <si>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</si>
  <si>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3．残留農薬等  　　         </t>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</si>
  <si>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</si>
  <si>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</si>
  <si>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</si>
  <si>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</si>
  <si>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</si>
  <si>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</si>
  <si>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</si>
  <si>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</si>
  <si>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</si>
  <si>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</si>
  <si>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</si>
  <si>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</si>
  <si>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</si>
  <si>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</si>
  <si>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</si>
  <si>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</si>
  <si>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</si>
  <si>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</si>
  <si>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</si>
  <si>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</si>
  <si>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</si>
  <si>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</si>
  <si>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</si>
  <si>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</si>
  <si>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</si>
  <si>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　　　　フード・セーフティー　http://www7b.biglobe.ne.jp/~food-safty/　　更新2020/10/11</t>
    <phoneticPr fontId="5"/>
  </si>
  <si>
    <t>2021年</t>
  </si>
  <si>
    <t>2021年</t>
    <phoneticPr fontId="5"/>
  </si>
  <si>
    <t xml:space="preserve"> </t>
    <phoneticPr fontId="86"/>
  </si>
  <si>
    <t>厚生労働省：国内の発生状況など
https://www.mhlw.go.jp/stf/covid-19/kokunainohasseijoukyou.html#h2_1
厚生労働省：データからわかる－新型コロナウイルス感染症情報－
https：//covid19.mhlw.go.jp/</t>
    <phoneticPr fontId="86"/>
  </si>
  <si>
    <t>https://www.mhlw.go.jp/stf/covid-19/kokunainohasseijoukyou.html#h2_1</t>
    <phoneticPr fontId="86"/>
  </si>
  <si>
    <t>厚生労働省：データからわかる－新型コロナウイルス感染症情報－</t>
    <phoneticPr fontId="86"/>
  </si>
  <si>
    <t xml:space="preserve">
</t>
    <phoneticPr fontId="86"/>
  </si>
  <si>
    <t>https：//covid19.mhlw.go.jp/</t>
    <phoneticPr fontId="8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</si>
  <si>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</si>
  <si>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</si>
  <si>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</si>
  <si>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</si>
  <si>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</si>
  <si>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</si>
  <si>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</si>
  <si>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86"/>
  </si>
  <si>
    <t>8．衛生訓話</t>
    <rPh sb="2" eb="4">
      <t>エイセイ</t>
    </rPh>
    <rPh sb="4" eb="6">
      <t>クンワ</t>
    </rPh>
    <phoneticPr fontId="5"/>
  </si>
  <si>
    <t>12-21年月平均</t>
  </si>
  <si>
    <t>2022年</t>
    <phoneticPr fontId="5"/>
  </si>
  <si>
    <t>1月</t>
    <phoneticPr fontId="86"/>
  </si>
  <si>
    <t>l</t>
    <phoneticPr fontId="33"/>
  </si>
  <si>
    <r>
      <rPr>
        <sz val="10"/>
        <color rgb="FFFFC000"/>
        <rFont val="ＭＳ Ｐゴシック"/>
        <family val="3"/>
        <charset val="128"/>
      </rPr>
      <t>■</t>
    </r>
    <r>
      <rPr>
        <sz val="10"/>
        <rFont val="ＭＳ Ｐゴシック"/>
        <family val="3"/>
        <charset val="128"/>
      </rPr>
      <t>賞味消費期限　　</t>
    </r>
    <r>
      <rPr>
        <sz val="10"/>
        <color rgb="FF6EF729"/>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</si>
  <si>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t xml:space="preserve">　    </t>
    </r>
    <r>
      <rPr>
        <sz val="9"/>
        <rFont val="ＭＳ Ｐゴシック"/>
        <family val="3"/>
        <charset val="128"/>
      </rPr>
      <t>レベル2</t>
    </r>
    <phoneticPr fontId="5"/>
  </si>
  <si>
    <t>2023年</t>
    <phoneticPr fontId="5"/>
  </si>
  <si>
    <t>ノロウイルス指数平年同等　散発事故発生</t>
    <rPh sb="6" eb="8">
      <t>シスウ</t>
    </rPh>
    <rPh sb="8" eb="10">
      <t>ヘイネン</t>
    </rPh>
    <rPh sb="10" eb="12">
      <t>ドウトウ</t>
    </rPh>
    <rPh sb="13" eb="15">
      <t>サンパツ</t>
    </rPh>
    <rPh sb="15" eb="17">
      <t>ジコ</t>
    </rPh>
    <rPh sb="17" eb="19">
      <t>ハッセイ</t>
    </rPh>
    <phoneticPr fontId="5"/>
  </si>
  <si>
    <r>
      <t xml:space="preserve">タイトル </t>
    </r>
    <r>
      <rPr>
        <sz val="14"/>
        <color theme="0"/>
        <rFont val="ＭＳ Ｐゴシック"/>
        <family val="3"/>
        <charset val="128"/>
      </rPr>
      <t>(賞味期限誤りとアレルゲン記載漏れが目立つ一週間でした。!)</t>
    </r>
    <rPh sb="6" eb="10">
      <t>ショウミキゲン</t>
    </rPh>
    <rPh sb="10" eb="11">
      <t>アヤマ</t>
    </rPh>
    <rPh sb="18" eb="20">
      <t>キサイ</t>
    </rPh>
    <rPh sb="20" eb="21">
      <t>モ</t>
    </rPh>
    <rPh sb="23" eb="25">
      <t>メダ</t>
    </rPh>
    <rPh sb="26" eb="29">
      <t>イッシュウカン</t>
    </rPh>
    <phoneticPr fontId="5"/>
  </si>
  <si>
    <t>　</t>
  </si>
  <si>
    <t>先週に比べて全国平均は</t>
    <phoneticPr fontId="5"/>
  </si>
  <si>
    <t xml:space="preserve"> </t>
    <phoneticPr fontId="33"/>
  </si>
  <si>
    <t>※2023年 第11週（3/13～3/19）  現在</t>
    <phoneticPr fontId="86"/>
  </si>
  <si>
    <t>上記の他「 食品において不検出とされる農薬等 」が定められています。</t>
    <phoneticPr fontId="33"/>
  </si>
  <si>
    <t>9-10月、4月以降
施設の所在市町村で流行・   食中毒が報告される
定点観測値が5.00前後</t>
    <phoneticPr fontId="86"/>
  </si>
  <si>
    <t xml:space="preserve">【情報共有】　週間・情報収集/情報は毎週確認する
【常設】　嘔吐物処理セットの配備
【体調管理】従業員の健康状況を徹底し、不良者は調理・加工ラインより外す
</t>
    <phoneticPr fontId="86"/>
  </si>
  <si>
    <t>管理レベル「2」　</t>
    <phoneticPr fontId="5"/>
  </si>
  <si>
    <t>また、上記の各一覧表は、公益財団法人 日本食品化学研究振興財団が、</t>
    <phoneticPr fontId="33"/>
  </si>
  <si>
    <t>官報及び厚生労働省発表資料を基に独自に編集したものでありますので、</t>
    <phoneticPr fontId="33"/>
  </si>
  <si>
    <t>この表の数値等をご利用になる場合は、官報等で再度ご確認下さい。</t>
    <phoneticPr fontId="33"/>
  </si>
  <si>
    <t>1.　食中毒</t>
    <rPh sb="3" eb="6">
      <t>ショクチュウドク</t>
    </rPh>
    <phoneticPr fontId="33"/>
  </si>
  <si>
    <t>2.　ノロウイルス</t>
    <phoneticPr fontId="33"/>
  </si>
  <si>
    <t>管理レベル「2」　</t>
    <phoneticPr fontId="33"/>
  </si>
  <si>
    <t xml:space="preserve"> 全国指数</t>
    <phoneticPr fontId="5"/>
  </si>
  <si>
    <t xml:space="preserve">et </t>
    <phoneticPr fontId="16"/>
  </si>
  <si>
    <t>（最近５年間の週値の比較） ノロウイルスの感染周期は4年ですね　前回は2018年</t>
    <rPh sb="1" eb="3">
      <t>サイキン</t>
    </rPh>
    <rPh sb="3" eb="6">
      <t>ゴネンカン</t>
    </rPh>
    <rPh sb="7" eb="8">
      <t>シュウ</t>
    </rPh>
    <rPh sb="8" eb="9">
      <t>アタイ</t>
    </rPh>
    <rPh sb="10" eb="12">
      <t>ヒカク</t>
    </rPh>
    <rPh sb="21" eb="25">
      <t>カンセンシュウキ</t>
    </rPh>
    <rPh sb="27" eb="28">
      <t>ネン</t>
    </rPh>
    <rPh sb="32" eb="34">
      <t>ゼンカイ</t>
    </rPh>
    <rPh sb="39" eb="40">
      <t>ネン</t>
    </rPh>
    <phoneticPr fontId="5"/>
  </si>
  <si>
    <r>
      <t>大量発症事故（業種／内容）　　</t>
    </r>
    <r>
      <rPr>
        <b/>
        <sz val="12"/>
        <color indexed="53"/>
        <rFont val="ＭＳ Ｐゴシック"/>
        <family val="3"/>
        <charset val="128"/>
      </rPr>
      <t>今週 　, 　</t>
    </r>
    <r>
      <rPr>
        <b/>
        <sz val="12"/>
        <rFont val="ＭＳ Ｐゴシック"/>
        <family val="3"/>
        <charset val="128"/>
      </rPr>
      <t>先週</t>
    </r>
    <rPh sb="0" eb="2">
      <t>タイリョウ</t>
    </rPh>
    <rPh sb="2" eb="4">
      <t>ハッショウ</t>
    </rPh>
    <rPh sb="4" eb="6">
      <t>ジコ</t>
    </rPh>
    <rPh sb="7" eb="9">
      <t>ギョウシュ</t>
    </rPh>
    <rPh sb="10" eb="12">
      <t>ナイヨウ</t>
    </rPh>
    <rPh sb="15" eb="17">
      <t>コンシュウ</t>
    </rPh>
    <rPh sb="22" eb="24">
      <t>センシュウ</t>
    </rPh>
    <phoneticPr fontId="5"/>
  </si>
  <si>
    <t>　</t>
    <phoneticPr fontId="33"/>
  </si>
  <si>
    <t>インフルエンザ
と
新型コロナ</t>
    <rPh sb="10" eb="12">
      <t>シンガタ</t>
    </rPh>
    <phoneticPr fontId="86"/>
  </si>
  <si>
    <t>★数年間で二番目に高い比率でノロウイルス終息か</t>
    <rPh sb="1" eb="4">
      <t>スウネンカン</t>
    </rPh>
    <rPh sb="5" eb="8">
      <t>ニバンメ</t>
    </rPh>
    <rPh sb="9" eb="10">
      <t>タカ</t>
    </rPh>
    <rPh sb="11" eb="13">
      <t>ヒリツ</t>
    </rPh>
    <rPh sb="20" eb="22">
      <t>シュウソク</t>
    </rPh>
    <phoneticPr fontId="5"/>
  </si>
  <si>
    <t>9．スポンサー広告</t>
    <rPh sb="7" eb="9">
      <t>コウコク</t>
    </rPh>
    <phoneticPr fontId="5"/>
  </si>
  <si>
    <t xml:space="preserve">腸チフス
パラチフス
</t>
    <rPh sb="0" eb="1">
      <t>チョウ</t>
    </rPh>
    <phoneticPr fontId="5"/>
  </si>
  <si>
    <t>インフルエンザ 新型</t>
    <phoneticPr fontId="86"/>
  </si>
  <si>
    <t xml:space="preserve">コロナウイルス感染症  </t>
    <phoneticPr fontId="86"/>
  </si>
  <si>
    <t>報告数　　　</t>
    <phoneticPr fontId="86"/>
  </si>
  <si>
    <t>報告数</t>
    <phoneticPr fontId="86"/>
  </si>
  <si>
    <t>　総数　　　　</t>
    <phoneticPr fontId="5"/>
  </si>
  <si>
    <t>男性　　　　</t>
    <phoneticPr fontId="86"/>
  </si>
  <si>
    <t>女性</t>
    <phoneticPr fontId="86"/>
  </si>
  <si>
    <t>I女性</t>
    <phoneticPr fontId="86"/>
  </si>
  <si>
    <t>　NC総数　　　　</t>
    <phoneticPr fontId="5"/>
  </si>
  <si>
    <t>NC女性</t>
    <phoneticPr fontId="86"/>
  </si>
  <si>
    <t>　</t>
    <phoneticPr fontId="16"/>
  </si>
  <si>
    <t>2023年第39週　公的データは10月16日掲載のため今回は未掲載</t>
    <rPh sb="4" eb="5">
      <t>ネン</t>
    </rPh>
    <rPh sb="5" eb="6">
      <t>ダイ</t>
    </rPh>
    <rPh sb="8" eb="9">
      <t>シュウ</t>
    </rPh>
    <rPh sb="10" eb="12">
      <t>コウテキ</t>
    </rPh>
    <rPh sb="18" eb="19">
      <t>ガツ</t>
    </rPh>
    <rPh sb="21" eb="22">
      <t>ヒ</t>
    </rPh>
    <rPh sb="22" eb="24">
      <t>ケイサイ</t>
    </rPh>
    <rPh sb="27" eb="29">
      <t>コンカイ</t>
    </rPh>
    <rPh sb="30" eb="33">
      <t>ミケイサイ</t>
    </rPh>
    <phoneticPr fontId="33"/>
  </si>
  <si>
    <t>皆様  週刊情報2023-40を配信いたします</t>
    <phoneticPr fontId="5"/>
  </si>
  <si>
    <t>NC男性</t>
    <phoneticPr fontId="86"/>
  </si>
  <si>
    <t>I男性</t>
    <phoneticPr fontId="86"/>
  </si>
  <si>
    <t>　I総数</t>
    <phoneticPr fontId="5"/>
  </si>
  <si>
    <t>やや増加　コロナ前に近づく</t>
    <rPh sb="2" eb="4">
      <t>ゾウカ</t>
    </rPh>
    <rPh sb="8" eb="9">
      <t>マエ</t>
    </rPh>
    <rPh sb="10" eb="11">
      <t>チカ</t>
    </rPh>
    <phoneticPr fontId="5"/>
  </si>
  <si>
    <t>神奈川県</t>
    <rPh sb="0" eb="4">
      <t>カナガワケン</t>
    </rPh>
    <phoneticPr fontId="16"/>
  </si>
  <si>
    <t>中国</t>
    <rPh sb="0" eb="2">
      <t>チュウゴク</t>
    </rPh>
    <phoneticPr fontId="86"/>
  </si>
  <si>
    <t>岩手・宮古保健所管内の教育・保育施設で「ノロウイルス」による感染性胃腸炎の集団発生が１１月９日確認されました。１０月２３日から１１月７日にかけて、０歳児から５歳児までの４２人と職員２人が発熱や嘔吐などの症状を訴えました。重症者はおらずいずれも快方に向かっているということです。</t>
    <phoneticPr fontId="86"/>
  </si>
  <si>
    <t>岩手めんこいテレビ</t>
    <phoneticPr fontId="86"/>
  </si>
  <si>
    <t>　10月、福島県で宿泊行事に参加したさいたま市の小学校2校の児童と教員あわせて155人の体調不良について、さいたま市は7日、検査の結果30人以上からノロウイルスが検出されたと発表しました。　さいたま市によりますと、10月、福島県南会津町の宿泊行事に参加した緑区と北区にある小学校2校の児童147人と教員8人が、発熱や嘔吐などの体調不良を訴えました。</t>
    <phoneticPr fontId="86"/>
  </si>
  <si>
    <t>テレビ埼玉</t>
    <rPh sb="3" eb="5">
      <t>サイタマ</t>
    </rPh>
    <phoneticPr fontId="86"/>
  </si>
  <si>
    <t>3類感染症　
細菌性赤痢</t>
    <phoneticPr fontId="5"/>
  </si>
  <si>
    <t>2023年第43週</t>
    <phoneticPr fontId="86"/>
  </si>
  <si>
    <t>「宮崎県日向市 塚田農場 京阪楠葉店」(大阪府枚方市)におきまして、ノロウィルスを原因とする食中毒事故が発生いたしました。発症されたお客様ならびにご関係の皆様には、多大なる苦痛とご迷惑をお掛けしましたことを心より深くお詫び申し上げます。また、当該店舗を日頃よりご利用いただいておりますお客様及び今後当該店舗をご利用予定のお客様、並びに関係者の皆様に多大なご迷惑とご心配をお掛けしました。</t>
    <phoneticPr fontId="86"/>
  </si>
  <si>
    <t>塚田農場</t>
    <rPh sb="0" eb="4">
      <t>ツカダノウジョウ</t>
    </rPh>
    <phoneticPr fontId="86"/>
  </si>
  <si>
    <t>改正された食品衛生法の意味</t>
    <rPh sb="0" eb="2">
      <t>カイセイ</t>
    </rPh>
    <rPh sb="5" eb="7">
      <t>ショクヒン</t>
    </rPh>
    <rPh sb="7" eb="10">
      <t>エイセイホウ</t>
    </rPh>
    <rPh sb="11" eb="13">
      <t>イミ</t>
    </rPh>
    <phoneticPr fontId="5"/>
  </si>
  <si>
    <t>2023/44週</t>
    <phoneticPr fontId="86"/>
  </si>
  <si>
    <t>2023/45週</t>
  </si>
  <si>
    <t xml:space="preserve"> GⅡ　44週　0例</t>
    <rPh sb="6" eb="7">
      <t>シュウ</t>
    </rPh>
    <phoneticPr fontId="5"/>
  </si>
  <si>
    <t>今週のニュース（Noroｖｉｒｕｓ）</t>
    <rPh sb="0" eb="2">
      <t>コンシュウ</t>
    </rPh>
    <phoneticPr fontId="5"/>
  </si>
  <si>
    <t>食中毒情報  (11/13-11/19)</t>
    <rPh sb="0" eb="3">
      <t>ショクチュウドク</t>
    </rPh>
    <rPh sb="3" eb="5">
      <t>ジョウホウ</t>
    </rPh>
    <phoneticPr fontId="5"/>
  </si>
  <si>
    <t>海外情報 (11/13-11/19)</t>
    <rPh sb="0" eb="4">
      <t>カイガイジョウホウ</t>
    </rPh>
    <phoneticPr fontId="5"/>
  </si>
  <si>
    <t>食品リコール・回収情報
 (11/13-11/19)</t>
    <rPh sb="0" eb="2">
      <t>ショクヒン</t>
    </rPh>
    <rPh sb="7" eb="9">
      <t>カイシュウ</t>
    </rPh>
    <rPh sb="9" eb="11">
      <t>ジョウホウ</t>
    </rPh>
    <phoneticPr fontId="5"/>
  </si>
  <si>
    <t>食品表示  (11/13-11/19)</t>
    <rPh sb="0" eb="2">
      <t>ショクヒン</t>
    </rPh>
    <rPh sb="2" eb="4">
      <t>ヒョウジ</t>
    </rPh>
    <phoneticPr fontId="5"/>
  </si>
  <si>
    <t>残留農薬  (11/13-11/19)</t>
    <phoneticPr fontId="16"/>
  </si>
  <si>
    <t>食中毒が発生したとして営業禁止処分となったのは「牛角　横浜ムービル店」。今月7日、食事をした21人が食中毒の症状を訴え、一部から「ノロウイルス」が検出されたのです。専門家は…。 　食品問題評論家　垣田達哉氏：「ノロウイルスは結果的にみてみると、冬の方が多い。人を介して食材にうつって、それを食べた人が感染した」 　厚労省によると、年間の食中毒患者数のおよそ4割が「ノロウイルス」によるもの</t>
    <phoneticPr fontId="86"/>
  </si>
  <si>
    <t>ANN ニュース</t>
    <phoneticPr fontId="86"/>
  </si>
  <si>
    <t>静岡県西伊豆町の特別養護老人ホームで、腸管出血性大腸菌Ｏー１５７による集団食中毒が起き、利用者と職員合わせて３３人に症状が出て施設利用者の男女２人が死亡しました。西伊豆町の特別養護老人ホームで１１月６日以降、利用者と職員合わせて３３人が腹痛や下痢、血便などの食中毒症状を発症。県によりますと、この集団食中毒の原因は腸管出血性大腸菌Ｏ－１５７によるものだといいます。
県の担当者（１５日）：「原因食品だが１１月３日の昼食に提供された給食を推定している。炊き込みご飯、サバの竜田揚げ、がんもどきの含め煮、そばサラダ、澄まし汁、果物のパイナップルとなっております」症状を訴えた３３人のうち入所者の７６歳の女性が１１月１１日に、ショートステイを利用していた８１歳の男性が１５日に死亡しました。２人の死因は今のところ分かっていないということです。県の担当者：「なにぶん、ご高齢な方々ですので、死亡に至った方も急変した方もいる。今後注視していかないといけない」施設は、食事の提供を名古屋市に本社がある業者に委託していました。今回の食中毒について業者側は…。
業者の担当者：「大変申し訳なく思っております。保健所と協力し、原因の特定をはかっていきます。会社として誠心誠意対応してまいります」
県は１５日から、業者の集団食中毒が発生した特養老人ホームの事業所に対し、営業禁止を命じています。厨房では１１人が勤務。２０年以上働いているベテランがいる一方で、勤務して数カ月のパートタイマーもいたといいます。食事の提供を委託していた特養老人ホームの施設長が１６日朝、取材に応じました。施設長：「亡くなられた方もいるし、症状がまだある方もいる。そのことについては大変、事態としては重く受け止めている」　　　◆Ｏ－１５７は「幼児と高齢者が重症化しやすい」　腸管出血性大腸菌Ｏ－１５７とは、どのようなものなのでしょうか。浜松医療センター感染症管理特別顧問　矢野邦夫医師：「（症状は）一般的に、腹痛、下痢、血便、吐き気、発熱が見られます。（潜伏期間は）普通は３～４日だが、早いと１日、長いと１０日ですから、１０日間は（発症の可能性が）十分にありえる。この感染症は、幼児と高齢者が重症化しやすい。溶血性尿毒症症候群という合併症があり、感染して入院が必要となる方においては、溶血性尿毒症症候群が問題になっていると推測できる」</t>
    <phoneticPr fontId="16"/>
  </si>
  <si>
    <t>静岡県</t>
    <rPh sb="0" eb="3">
      <t>シズオカケン</t>
    </rPh>
    <phoneticPr fontId="16"/>
  </si>
  <si>
    <t>【詳報】特別養護老人ホームで集団食中毒...利用者2人死亡 医師に聞く...原因となったO‐157とは</t>
    <phoneticPr fontId="16"/>
  </si>
  <si>
    <t>静岡朝日テレビ（ニュース）</t>
    <phoneticPr fontId="16"/>
  </si>
  <si>
    <t>https://gunosy.com/articles/eZANs</t>
    <phoneticPr fontId="16"/>
  </si>
  <si>
    <t>東京都</t>
    <rPh sb="0" eb="3">
      <t>トウキョウト</t>
    </rPh>
    <phoneticPr fontId="16"/>
  </si>
  <si>
    <t>焼き肉「牛角」で21人食中毒 食べ放題 客から「ノロ」検出 静岡では「O157」 各地で集団食中毒</t>
    <phoneticPr fontId="16"/>
  </si>
  <si>
    <t>15日、神奈川・横浜の店舗で食べ放題を利用した男性21人が体調不良を訴える集団食中毒が発生していたことがわかった。
一部の人からはノロウイルスが検出。店の利用者は...。店の利用者「お店の内装とかもきれいなイメージなので、普通にびっくり」、「すごく信頼できるお店という感じ。ちょっと行くのをためらいますね」人気焼き肉チェーン店「牛角」の横浜市の店舗に貼られた貼り紙には、「臨時休業のお知らせ」と書かれている。店内では、タブレットを念入りに拭くスタッフの姿があった。
7日、学校関係者49人が「食べ放題コース」を利用したところ、翌日以降に21人が腹痛や下痢などの症状を訴えたという。
その後、8人からノロウイルスが検出された。保健所は、この店舗を営業禁止処分にしてくわしく調べている。</t>
    <phoneticPr fontId="16"/>
  </si>
  <si>
    <t>https://gunosy.com/articles/ecJln</t>
    <phoneticPr fontId="16"/>
  </si>
  <si>
    <t>FNNプライムオン</t>
    <phoneticPr fontId="16"/>
  </si>
  <si>
    <t>マフィン食中毒　約3000個回収　厚労省公表、食品衛生法違反のおそれ　フグ・毒キノコ並み最高危険度</t>
    <phoneticPr fontId="16"/>
  </si>
  <si>
    <t>アジア最大級のアートイベント「デザインフェスタ」（今月11、12日、東京ビッグサイト）に出店した焼き菓子店のマフィンを食べた人が体調不良を訴えた問題で、厚生労働省が16日までにリコール対象事案として公表した。食品による健康被害の発生を防止などを目的として、事業者がリコールを行う場合に行政への届出を義務付けている。マフィンの事案も届出があり、「自主回収報告制度（リコール）に関する情報」としてサイトに掲載された。
　マフィンを販売したのは東京・目黒区にある焼き菓子店「Honey×Honey　xoxo」（ハニーハニーキス）。購入者がSNSで腹痛など体調不良を訴えたほか、異臭や「具材が糸を引いている」などと指摘する声が相次ぎ、同店は食中毒が発生したとして14日までにSNSなどで公表し、謝罪。15日には保健所の立ち入り検査があったと報告していた。同省サイトの公開情報によると、回収対象となるのは「栗マフィン」など9種類で、2日間に販売した約3000個。回収理由は「一部商品について糸を引き、納豆のような匂いがするとの申し出や、食べた後に体調不良があったとの連絡があったため」で、腹痛、嘔吐、下痢の健康被害が出ている。
　健康への危険性の程度は、「CLASS　Ⅰ」に分類された。クラスは3段階あり、「Ⅰ」はフグなど有毒魚や毒キノコなど有害植物、ボツリヌス毒素に汚染された容器包装詰食品などと同等で最も危険度が高い。重篤な健康被害発生の可能性がある場合に分類される。
　回収方法なども合わせて記載され、店まで郵送で返品を呼び掛けている。郵送代も含む代金を返金する。
　一方、出店を認めた責任を追及する声が挙がっていたイベント公式HPでは「この度、一部報道もされております通り、2023年11月11、12日に開催されましたデザインフェスタvol.58において、フードエリア出展者の販売した飲食物を召し上がられた方から、体調不良が発生する事態となりました。お騒がせして、大変に申し訳ございません」と謝罪。「今回の件で体調を崩された皆様には、1日も早いご回復を心からお祈り申し上げます」とした。出展条件として食品衛生責任者の資格を取得していること、生物賠償責任保険に加入していることなどを説明。出展が決定した際には、証明書や営業許可書、試飲試食届、アレルギー表記に関する情報などの提出を求めたとしていた。</t>
    <phoneticPr fontId="16"/>
  </si>
  <si>
    <t>https://www.sponichi.co.jp/society/news/2023/11/16/kiji/20231116s00042000139000c.html</t>
    <phoneticPr fontId="16"/>
  </si>
  <si>
    <t>スポニチ</t>
    <phoneticPr fontId="16"/>
  </si>
  <si>
    <t>イベント会場で不審なグミ　６人が体調不良―東京</t>
    <phoneticPr fontId="16"/>
  </si>
  <si>
    <t>東京都小金井市の祭り会場で今月、来場者が配布したグミを食べた人が体調を崩したことが１４日、分かった。「武蔵野はらっぱ祭り」の公式ホームページによると、６人が体調不良を訴え、病院に搬送されるなどしたが命に別条はないという。
　４日午前、同市前原町の祭り会場で、来場者の１人から渡されたグミを口にした別の来場者と出店関係者計６人が体調不良を訴えた。祭りの実行委員会は昼ごろまでに配布した男性を特定し、警視庁に通報したという。
　捜査関係者によると、男性は同庁の任意聴取に配布を認めており、同庁はグミの成分や配布目的などを調べている。</t>
    <phoneticPr fontId="16"/>
  </si>
  <si>
    <t>時事ドットコム</t>
    <rPh sb="0" eb="2">
      <t>ジジ</t>
    </rPh>
    <phoneticPr fontId="16"/>
  </si>
  <si>
    <t>https://www.jiji.com/jc/article?k=2023111401217&amp;g=soc</t>
    <phoneticPr fontId="16"/>
  </si>
  <si>
    <t>食中毒の発生について(ウェルシュ菌)</t>
    <rPh sb="16" eb="17">
      <t>キン</t>
    </rPh>
    <phoneticPr fontId="16"/>
  </si>
  <si>
    <t>横浜市公表</t>
    <rPh sb="0" eb="3">
      <t>ヨコハマシ</t>
    </rPh>
    <rPh sb="3" eb="5">
      <t>コウヒョウ</t>
    </rPh>
    <phoneticPr fontId="16"/>
  </si>
  <si>
    <t>横浜市内の高齢者施設で食中毒が発生し、横浜市保健所は令和５年 11 月 13 日（月）18 時６分に、施設内の給食事業者に対し、営業禁止処分を行いましたのでお知らせします。現在、詳細な原因については調査中ですが、患者の症状はいずれも軽く、既に全員が回復しています。令和５年 11 月５日（日）14 時 30 分、「介護老人福祉施設 わかたけ鶴見」の施設長から横浜市鶴見福祉保健センターに、「11 月４日（土）から５日（日）にかけて複数の入居者が下痢を呈した。」との連絡があり、直ちに食中毒及び感染症の両面から調査を開始しました。患者の検便からウエルシュ菌が検出され、本日、当該施設で提供された給食を原因とする食中毒と判断しました。
 原因施設  株式会社レパストわかたけ鶴見事業所
 発症状況 （11 月 13 日（月）現在）在籍者数 入居者 113 人、職員等 89 人（調理従事者 14 人を含む）
提供食数 11 月４日（土） 朝食：113 食 昼食：123 食 おやつ：100 食 夕食：116 食
患者数 26 人（70 歳代～100 歳代）【内訳】 男５人、女 21 人
発症日 11 月４日（土）主な症状 下痢※ 入院者はおらず、全員が回復しています。
４ 調査の状況
（１）入居者のうち 26 人が、11 月４日（土）22 時頃から 11 月５日（日）11 時頃にかけて、下痢を呈してました。
（２）患者４人の検便の結果、ウエルシュ菌が検出されました。
（３）患者の症状が、同菌の特徴と一致しました。
（４）患者の共通食は当該施設で提供された給食に限られ、他に同菌による感染の要因はありませんでした。</t>
    <phoneticPr fontId="16"/>
  </si>
  <si>
    <t>https://www.city.yokohama.lg.jp/kurashi/kenko-iryo/shoku/yokohamaWEB/ihanchudoku/syokuchudoku.files/0110_20231113.pdf</t>
    <phoneticPr fontId="16"/>
  </si>
  <si>
    <t>食中毒を発生させた施設の行政処分を行いました(カンピロバクター)</t>
    <phoneticPr fontId="16"/>
  </si>
  <si>
    <t>埼玉県公表</t>
    <rPh sb="0" eb="3">
      <t>サイタマケン</t>
    </rPh>
    <rPh sb="3" eb="5">
      <t>コウヒョウ</t>
    </rPh>
    <phoneticPr fontId="16"/>
  </si>
  <si>
    <t>埼玉県</t>
    <rPh sb="0" eb="3">
      <t>サイタマケン</t>
    </rPh>
    <phoneticPr fontId="16"/>
  </si>
  <si>
    <t>食品衛生法第6条違反
令和5年11月2日（木曜日）に上記営業施設において調理提供された食事を喫食した11名中6名に対して、下痢・腹痛・発熱を主症状とするカンピロバクターによる健康被害を生じさせた。令和5年11月7日（火曜日）、吉見町民から「11月2日（木曜日）夜に熊谷市内飲食店を10名程度で利用したところ、複数名が下痢・腹痛・発熱の症状を呈している」旨の通報があり、保健所が調査を開始した。
ア    患者の発生状況等
(ア)    喫食者　11名 　　(イ)    患者  　6名 （ 男性6名、（20歳代1名、30歳代5名） ）
(ウ)    喫食日時    令和5年11月2日（木曜日）19時　　(エ)    初発日時 　令和5年11月5日（日曜日）7時
(オ)    主な症状    下痢、腹痛、発熱
(カ)    検査結果    患者3名の便からカンピロバクターが検出された。
(キ)    喫食メニュー サラダ2種、枝豆、マグロ刺身、串焼き（ねぎま、かしら、つくね、レアレバー(鶏)）、ハムカツ、もつ煮、とりわさ
イ    上記飲食店を食中毒の原因施設と断定した理由
(ア)    患者3名の便からカンピロバクターが検出されたこと。
(イ)    患者の主症状及び潜伏期間が、カンピロバクターによるものと一致したこと。
(ウ)    患者の共通食が、原因施設で提供された食事に限定されること。
(エ)    患者を診察した医師から、食中毒患者等届出票が提出されたこと。</t>
    <phoneticPr fontId="16"/>
  </si>
  <si>
    <t>https://www.pref.saitama.lg.jp/a0708/news/page/news2023111401.html</t>
    <phoneticPr fontId="16"/>
  </si>
  <si>
    <t>スイセン食べ、80代女性搬送　食中毒　高崎　／群馬</t>
    <phoneticPr fontId="16"/>
  </si>
  <si>
    <t>群馬県高崎市は17日、市内に住む80代女性が有毒植物のスイセンを食べて体調を崩し、食中毒と断定されたと発表した。女性はすでに回復し、退院している。市生活衛生課によると、女性は15日午後6時ごろ、自宅の庭で栽培していたスイセンを近くに自生していたニラと間違え、おじやを作って食べた。約30分後に嘔吐（おうと）、下痢などの症状が出たため市内の病院に救急搬送された。
　発症時間と症状がスイセンによる食中毒と類似していたことや、医師による食中毒患者届出票が提出されたことから断定した。
　同課は「ニラとスイセンはとてもよく似ている。観賞用植物は食用植物と分けて栽培し、植えた覚えのないものは食べないでほしい」と注意を呼びかけている。</t>
    <phoneticPr fontId="16"/>
  </si>
  <si>
    <t>https://www.jomo-news.co.jp/articles/-/377241#:~:text=%E7%BE%A4%E9%A6%AC%E7%9C%8C%E9%AB%98%E5%B4%8E%E5%B8%82%E3%81%AF,%E3%82%92%E4%BD%9C%E3%81%A3%E3%81%A6%E9%A3%9F%E3%81%B9%E3%81%9F%E3%80%82</t>
    <phoneticPr fontId="16"/>
  </si>
  <si>
    <t>群馬県</t>
    <rPh sb="0" eb="3">
      <t>グンマケン</t>
    </rPh>
    <phoneticPr fontId="16"/>
  </si>
  <si>
    <t>上毛新聞</t>
    <rPh sb="0" eb="4">
      <t>ジョウモウシンブン</t>
    </rPh>
    <phoneticPr fontId="16"/>
  </si>
  <si>
    <t>埼玉新聞</t>
    <phoneticPr fontId="16"/>
  </si>
  <si>
    <t xml:space="preserve">アニサキス…飲食店の客、深夜に腹痛が始まる イワシ、アジ、サバの青魚3点盛り食べ ... </t>
    <phoneticPr fontId="16"/>
  </si>
  <si>
    <t>越谷市は16日、アニサキスによる食中毒を発生させたとして、大衆寿司（すし）酒場こがね（同市南越谷）を食品衛生法に基づき、1日間の営業停止処分にしたと発表した。市保健所によると、10日午後3時半ごろ50代男性から、飲食店利用後に腹痛などが出て、医療機関でアニサキスが摘出されたと連絡が入った。男性は9日午後7時ごろ2人で同店を訪れ、青魚3点盛り（イワシ、アジ、サバ）とすし（カンパチ、マグロ、イカなど）を摂食。約7時間後に腹痛などの症状が出た。原因と考えられる鮮魚類が限られ、潜伏期間などから同店による食中毒と判断した。男性は入院せず快方に向かっているという。</t>
    <phoneticPr fontId="16"/>
  </si>
  <si>
    <t>https://www.saitama-np.co.jp/articles/55091/postDetail</t>
    <phoneticPr fontId="16"/>
  </si>
  <si>
    <t>回収＆返金</t>
  </si>
  <si>
    <t>花正</t>
  </si>
  <si>
    <t>社会福祉法人ここ...</t>
  </si>
  <si>
    <t>ツルヤ</t>
  </si>
  <si>
    <t>回収＆交換</t>
  </si>
  <si>
    <t>さんわコーポレー...</t>
  </si>
  <si>
    <t>SEKAIE</t>
  </si>
  <si>
    <t>マルゼンフーズ</t>
  </si>
  <si>
    <t>綿半パートナーズ...</t>
  </si>
  <si>
    <t>回収＆返金/交換</t>
  </si>
  <si>
    <t>ANA FEST...</t>
  </si>
  <si>
    <t>Honey×Ho...</t>
  </si>
  <si>
    <t>神戸物産</t>
  </si>
  <si>
    <t>回収</t>
  </si>
  <si>
    <t>ミルン牧場</t>
  </si>
  <si>
    <t>いなげや</t>
  </si>
  <si>
    <t>BAKE</t>
  </si>
  <si>
    <t>フジ・リテイリン...</t>
  </si>
  <si>
    <t>カノー</t>
  </si>
  <si>
    <t>鎌倉ハム富岡商会...</t>
  </si>
  <si>
    <t>オーケー</t>
  </si>
  <si>
    <t>あぐり窪川</t>
  </si>
  <si>
    <t>槌谷</t>
  </si>
  <si>
    <t>和栗羊羹 一部包装膨らみ細菌混入の恐れコメントあり</t>
  </si>
  <si>
    <t>京煎堂</t>
  </si>
  <si>
    <t>奈良店 まめあわせ えんどう 一部アレルギー表示欠落</t>
  </si>
  <si>
    <t>ヤマザワ</t>
  </si>
  <si>
    <t>シン ポテトサラダ 一部ラベル誤貼付でアレルゲン表示欠落</t>
  </si>
  <si>
    <t>エムアイフードス...</t>
  </si>
  <si>
    <t>伏見蒲鉾 越後おでん 一部保存温度逸脱</t>
  </si>
  <si>
    <t>ベイクド・アルル...</t>
  </si>
  <si>
    <t>窯焼きスイートポテトパイ 一部大腸菌群陽性</t>
  </si>
  <si>
    <t>(有)豊誠堂</t>
  </si>
  <si>
    <t>あんバターどらやき 一部カビ発生の恐れ</t>
  </si>
  <si>
    <t>土浦店 ブラウニー 一部特定原材料表示欠落</t>
  </si>
  <si>
    <t>マルエツ</t>
  </si>
  <si>
    <t>茄子味噌ごはん 一部ラベル誤貼付でアレルギー表示欠落</t>
  </si>
  <si>
    <t>サミット</t>
  </si>
  <si>
    <t>クルネ店 豚こま切れ 一部消費期限誤貼付</t>
  </si>
  <si>
    <t>イオン九州</t>
  </si>
  <si>
    <t>カキフライ 一部アレルギー(乳成分,大豆)表示欠落</t>
  </si>
  <si>
    <t>住谷公商店</t>
  </si>
  <si>
    <t>プッチーモ 丸干しタイプ 一部カビ発生の恐れ</t>
  </si>
  <si>
    <t>ベイシア</t>
  </si>
  <si>
    <t>藤枝店 生食用しらす干し 一部ふぐの稚魚が混入</t>
  </si>
  <si>
    <t>マックスバリュ西...</t>
  </si>
  <si>
    <t>チャーハン＆焼きそばセット 一部ラベル誤貼付でアレルゲン表示欠落コメントあり</t>
  </si>
  <si>
    <t>くさひろ</t>
  </si>
  <si>
    <t>お豆のお守り甘煮他 一部アレルギー(小麦)表示欠落</t>
  </si>
  <si>
    <t>近鉄百貨店</t>
  </si>
  <si>
    <t>焼き安納芋パイ 一部賞味期限シール誤印字</t>
  </si>
  <si>
    <t>インスタイル</t>
  </si>
  <si>
    <t>自家製グラノーラ(全16種類) 特定原材料(小麦)表記欠落</t>
  </si>
  <si>
    <t>マックスバリュ東...</t>
  </si>
  <si>
    <t>東近江店 フルーツビッツ 一部賞味期限切れ</t>
  </si>
  <si>
    <t>カスミ</t>
  </si>
  <si>
    <t>濃いチョコパイ 一部特定原材料表示欠落</t>
  </si>
  <si>
    <t>イオンリテール</t>
  </si>
  <si>
    <t>松山店 骨取白身魚他 5品目 一部保存温度逸脱</t>
  </si>
  <si>
    <t>明治</t>
  </si>
  <si>
    <t>明治牛乳 180ml 一部抗菌性物質検出コメントあり</t>
  </si>
  <si>
    <t>ブルガリアヨーグルト LB81 一部微量の抗菌性物質含む恐れコメントあり</t>
  </si>
  <si>
    <t>中村角</t>
  </si>
  <si>
    <t>いか黄金 一部賞味期限誤表記</t>
  </si>
  <si>
    <t>紀ノ國屋</t>
  </si>
  <si>
    <t>宝船最中(餅入り,栗入り) 賞味期限誤印字</t>
  </si>
  <si>
    <t>フジバンビ</t>
  </si>
  <si>
    <t>黒糖ドーナツ棒 5品目 一部カビ発生の恐れ</t>
  </si>
  <si>
    <t>丸勘山形青果市場...</t>
  </si>
  <si>
    <t>紫シメジ 一部出荷制限中きのこ販売</t>
  </si>
  <si>
    <t>むすんでひらいて...</t>
  </si>
  <si>
    <t>えびカツ 一部ラベル誤貼付でアレルギー表示欠落</t>
  </si>
  <si>
    <t>芝浦店 焼鳥串盛合せ 塩 一部温度表示間違い</t>
  </si>
  <si>
    <t>がんもどき 一部消費期限等表示欠落</t>
  </si>
  <si>
    <t>にぎり寿司と細巻セット 一部アレルゲン(さけ)表示欠落</t>
  </si>
  <si>
    <t>三和の純鶏 名古屋コーチン鶏飯の素 一部賞味期限誤表記</t>
  </si>
  <si>
    <t>韓ビニ 藤沢OPA店 コーヒー、カップ麺 他 特定原材料表示欠落</t>
  </si>
  <si>
    <t>高島屋泉北店 マルゼンキムチ 一部賞味期限誤表記</t>
  </si>
  <si>
    <t>富士河口湖店 蟹甲羅グラタン 他 計3商品 一部保存温度誤表記</t>
  </si>
  <si>
    <t>あまおうチーズケーキ 一部商品名、消費期限誤表記</t>
  </si>
  <si>
    <t>マフィン 9商品 一部異臭や糸を引く現象</t>
  </si>
  <si>
    <t>ハニーバターポップコーン 一部食品添加物TBHQ検出コメントあり</t>
  </si>
  <si>
    <t>牛乳,みるくコーヒー 一部自記温度計記録不備</t>
  </si>
  <si>
    <t>大海老天ぷら 一部ラベル誤貼付で特定原材料(海老)表示欠落</t>
  </si>
  <si>
    <t>パウンドケーキ 一部封入脱酸素能力不足</t>
  </si>
  <si>
    <t>尾道店 ノルウエーさば 一部消費期限誤表示</t>
  </si>
  <si>
    <t>ヒレカツ弁当 一部ラベル誤貼付でアレルギー表示欠落</t>
  </si>
  <si>
    <t>熟成ももハム 一部保存温度逸脱</t>
  </si>
  <si>
    <t>メンチカツ 一部ラベル誤貼付でアレルゲン表示欠落</t>
  </si>
  <si>
    <t>えびカツバーガー 一部ラベル誤貼付でアレルゲン表示欠落</t>
  </si>
  <si>
    <t>米粉ぼうしパン 一部アレルギー(卵)表示欠落</t>
  </si>
  <si>
    <t>残留農薬基準超過についてのお詫びと回収のお知らせ</t>
    <phoneticPr fontId="16"/>
  </si>
  <si>
    <t>http://www.ja-saitama.or.jp/wp/?p=10142</t>
    <phoneticPr fontId="16"/>
  </si>
  <si>
    <t>火鍋店で提供の野菜など 80件から基準値超え農薬検出／台湾</t>
    <phoneticPr fontId="16"/>
  </si>
  <si>
    <t>（台北中央社）衛生福利部（保健省）食品薬物管理署（食薬署）は13日、市場に流通した農産品に対し7～8月に行った残留農薬の検査で、全944件中、火鍋店などで提供されたり、大手スーパーなどで販売されたりしていた野菜や果物など80件が不合格になったと発表した。火鍋店で提供されていた食品で不合格になったのは、築間幸福鍋物基隆南栄店（北部・基隆市）のチンゲンサイや千葉火鍋台東尊爵館（東部・台東県）のスイゼンジナとパッションフルーツ、馬辣頂級麻辣鴛鴦火鍋信義店（台北市）の緑色の種なしブドウなどで、いずれも基準値以上または検出されてはならないと規定で定められている農薬が検出された。またドリンクスタンド「大苑子」士林文林店（台北市）のレモンからも検出されてはならないと規定で定めらている農薬が検出された。スーパーのシンプルマート（美廉社）やカルフール（家楽福）、PXマート（全聯福利中心）で販売されている食品でも、ダイコンやハクサイ、トウガラシ、バナナ、ブドウなどが不合格となった。食薬署の林金富副署長は、有機栽培のものや生産履歴などが表示されているものなどを購入するよう呼びかけた。</t>
    <phoneticPr fontId="16"/>
  </si>
  <si>
    <t>https://japan.focustaiwan.tw/society/202311140006</t>
    <phoneticPr fontId="16"/>
  </si>
  <si>
    <t>商品自主回収に関するお詫びとお知らせ(明治)</t>
    <rPh sb="19" eb="21">
      <t>メイジ</t>
    </rPh>
    <phoneticPr fontId="16"/>
  </si>
  <si>
    <t>この度、弊社関西工場で製造いたしました下記商品の一部におきまして、牛の治療などに使用される抗菌性物質（スルファモノメトキシン）が、極めて微量含まれている可能性が否定しきれず、行政の見解も踏まえ、お客さまの安全に万全を期すために当該商品を自主回収いたします。なお、当該対象商品をお召し上がりいただいても、健康を害することはございません。お客さまならびにお取引先さまには、度重なる回収となり多大なるご心配とご迷惑をおかけいたしますことを謹んでお詫び申し上げます。
つきましては、お客さまのお手元に当該対象商品がございましたら、誠にお手数ではございますが、下記商品回収窓口 インターネット受付のご登録フォームに必要事項をご入力いただけますようお願いいたします（フリーダイヤルでも受け付けしております）。後日、商品代金を返金させていただきます。
今後、より一層品質管理を徹底し、再発防止に努める所存でございますので、何卒、ご理解とご協力を賜りますよう重ねてお願い申し上げます。
１．対象商品　　（１）商品名：明治ブルガリアヨーグルト LB81 プレーン 400g</t>
    <phoneticPr fontId="16"/>
  </si>
  <si>
    <t>https://www.meiji.co.jp/important_notice/assets/pdf/2023/20231113_01.pdf</t>
    <phoneticPr fontId="16"/>
  </si>
  <si>
    <t>「食中毒マフィン」店側が謝罪で回収・返金対応へ、“発払い”指定の理由説明「私の名前を語った殺人予告文が教育機関に送られた」</t>
    <phoneticPr fontId="16"/>
  </si>
  <si>
    <t>11月11日から12日にかけて東京ビッグサイトにて開催されたアートイベント「デザインフェスタ」において、出店されたマフィンによる食中毒を訴える人が続出。これを受け16日、出店者側がSNSにて対応を発表した。
◆「食中毒マフィン」店側が謝罪 回収・返金対応へ
出店していたのは、無添加スイーツを販売する「Honey×Honey xoxo」。販売されたマフィンを購入したSNSユーザーからは中身が糸を引いている、異臭がするといった指摘の声が寄せられ話題となった。これを受け、店舗側は厚生労働省を通じてマフィンの自主回収、返金対応を進めることを発表。回収理由については「一部商品について糸を引き、納豆のような匂いがするとの申し出や、食べた後に体調不良があったとの連絡があったため」と記載されている。また、回収方法については購入者側が発払いで同店舗まで郵送する必要があると説明。発払いと設定した背景としては「私の名前を語った殺人予告文が教育機関に送られていたため警察へ相談に行きました。いたずら等を避け、ご購入のお客様対応に集中させていただくため、本来は着払いでお受けしなくてはいけないところ発払いでお願いいたしております」と本来の購入者以外からのいたずらを避ける目的だと説明し「申し訳ございませんが、よろしくお願いいたします」と呼びかけた。</t>
    <phoneticPr fontId="16"/>
  </si>
  <si>
    <t xml:space="preserve">ライフコーポレーション 賞味期限表示を変更し食品廃棄削減へ - ダイヤモンド・チェーンストア </t>
    <phoneticPr fontId="16"/>
  </si>
  <si>
    <t>首都圏・近畿圏の二大都市圏を拠点とし、近畿エリアの小売首位に立つライフコーポレーション（大阪府）は11月13日、プライベートブランド（スマイルライフ・ライフプレミアム・ビオラル）商品のうち、加工食品の賞味期限表示を「年月日」から「年月」へ随時変更することを発表した。賞味期限表示においては、製造日から賞味期限までの期間が3ヶ月を超える場合、「年月」表示が認められており、この変更により商品管理の効率化が図られるとともに、日付管理により発生していた食品廃棄の削減につなげていく。
　同社は、2030年までに2017年度比50％の食品廃棄量削減を目標としており、今後も食品リサイクルやアップサイクル、食品残渣を活用したバイオガス発電、納品期限の緩和などに取り組んでいくとしている。</t>
    <phoneticPr fontId="16"/>
  </si>
  <si>
    <t>「ブラジル産」を「宮崎県産」　鶏肉表示を指導</t>
    <phoneticPr fontId="16"/>
  </si>
  <si>
    <t>熊本県錦町の食肉販売業社が外国産の鶏肉の原産地を「宮崎県産」と偽って販売したとして、九州農政局は表示を是正するよう指導しました。行政指導を受けたのは錦町に本店を置く「ヒムカ食品」です。九州農政局は今年5月から11月に立入検査などを実施しています。ヒムカ食品は「ブラジル産」または「タイ産」の鶏肉を使用した商品の外箱に「宮崎県産」と表示し、宮崎県都城市のふるさと納税返礼品を扱う2つの業者に144トンあまりを販売していたということです。九州農政局は食品表示法違反にあたるとしており、14日付けで再発防止や表示の是正を指導し、講じた措置に関する報告書を来月14日まで提出するよう求めています。ヒムカ食品は、KABの取材に対し「再発防止に努めている。行政指導を粛々と受け止め適正な表示に是正する」とコメントしています。</t>
    <phoneticPr fontId="16"/>
  </si>
  <si>
    <t>ふるさと納税の“和牛返礼品”佐賀牛でないにも関わらず「佐賀県産」と偽装、九州農政局が是正指示</t>
    <phoneticPr fontId="16"/>
  </si>
  <si>
    <t>福岡県久留米市の食肉卸・加工会社が、ふるさと納税の返礼品として受注した和牛を産地偽装していた問題で、九州農政局は表示の是正や再発防止を指示しました。
◆佐賀県産でないにも関わらず“偽装表示”
九州農政局が食品表示法に基づく是正と再発防止を指示したのは、食肉卸・加工会社タツミ商事（福岡県久留米市東合川）です（１４日付け）。九州農政局によりますと、タツミ商事は佐賀県上峰町のふるさと納税の返礼品「佐賀産和牛切り落とし」について、少なくとも去年４月から１２月までに、佐賀県産ではない国産和牛約２０．９トンを佐賀県産と偽って販売しました。
◆「自治体に不信感を与え、寄付者には迷惑をかけてしまった」
また、長崎県諫早市のふるさと納税の返礼品「ながさき和牛切り落とし」についても同様に、長崎県産ではない国産和牛約１５．６トンを長崎県産と偽って販売していました。タツミ商事は福岡・佐賀・長崎の計１１自治体のふるさと納税の返礼品を扱っています。偽装が公表された直後のＲＫＢの取材に対して、タツミ商事は「自治体に不信感を与え、寄付者には迷惑をかけてしまった」「今後はちゃんと届けられるようにしたい」とコメントしていました。</t>
    <phoneticPr fontId="16"/>
  </si>
  <si>
    <t>機能性表示食品の問題点を検討テーマに…消費者委員会・新開発食品調査部会長が提案</t>
    <phoneticPr fontId="16"/>
  </si>
  <si>
    <t xml:space="preserve">消費者委員会の検討テーマに、機能性表示食品制度が浮上する可能性が出てきた。このほど開催された本会議で、食品表示部会長と新開発食品調査部会長を兼任する奈良県立医科大学教授の今村知明委員は、調査・審議テーマとして取り上げるべき課題に、機能性表示食品をめぐる問題点を挙げた。
　第8次消費者委員会が始動、機能性表示食品制度のあり方に疑問呈す
　疑義が出た機能性表示食品の全商品で撤回申し出、制度改善を念頭に来年度中に調査
</t>
    <phoneticPr fontId="16"/>
  </si>
  <si>
    <t>※2023年 第45週（11/6～11/12） 現在</t>
    <phoneticPr fontId="5"/>
  </si>
  <si>
    <t>やや少ない</t>
    <rPh sb="2" eb="3">
      <t>スク</t>
    </rPh>
    <phoneticPr fontId="86"/>
  </si>
  <si>
    <t>2023年第44週（10月30日〜11月5日）</t>
    <phoneticPr fontId="86"/>
  </si>
  <si>
    <t>結核例　206例</t>
    <rPh sb="7" eb="8">
      <t>レイ</t>
    </rPh>
    <phoneticPr fontId="5"/>
  </si>
  <si>
    <t>無し</t>
    <rPh sb="0" eb="1">
      <t>ナ</t>
    </rPh>
    <phoneticPr fontId="86"/>
  </si>
  <si>
    <t>血清群・毒素型：‌O111 VT1・VT2（58例）、O157 VT1・VT2（14例）、O157 VT2（12例）、O91 VT1・VT2‌（2例）、
O103 VT1（1例）、O115 VT1（1例）、O121 VT2（1例）、O157 VT1（1例）、O26VT1（1例）、O8 VT1・VT2（1例）、O91VT1（1例）　、その他・不明（19例）
累積報告数：3,344例（有症者2,245例、うちHUS 62例．死亡3例）</t>
    <phoneticPr fontId="86"/>
  </si>
  <si>
    <t>年齢群：‌1歳（7例）、2歳（13例）、3歳（17例）、4歳（7例）、5歳（11例）、6歳（4例）、　　8歳（2例）、10代（7例）、20代（17例）、30代（13例）、40代（5例）、50代（4例）、
60代（3例）、80代（1例）、90代以上（1例）</t>
    <phoneticPr fontId="86"/>
  </si>
  <si>
    <t xml:space="preserve">腸管出血性大腸菌感染症112例（有症者65例、うちHUS 2例）
感染地域：国内105例、国内・国外不明7例
国内の感染地域：‌鹿児島県59例、大阪府6例、岐阜県5例、福岡県3例、佐賀県3例、神奈川県2例、静岡県2例、岡山県2例、宮崎県2例、北海道1例、山形県1例、群馬県1例、埼玉県1例、東京都1例、
富山県1例、愛知県1例、滋賀県1例、兵庫県1例、和歌山県1例、山口県1例、長崎県1例、大分県1例、沖縄県1例、国内（都道府県不明）7例
</t>
    <phoneticPr fontId="86"/>
  </si>
  <si>
    <t>腸チフス1例 感染地域：ネパール</t>
    <phoneticPr fontId="86"/>
  </si>
  <si>
    <t>E型肝炎1例 感染地域：群馬県＿感染源：不明</t>
    <phoneticPr fontId="86"/>
  </si>
  <si>
    <t>レジオネラ症28例（肺炎型27例、ポンティアック型1例）
感染地域：‌神奈川県4例、茨城県3例、愛知県3例、新潟県2例、福島県1例、埼玉県1例、東京都1例、岐阜県1例、滋賀県1例、兵庫県1例、広島県1例、徳島県1例、福岡県1例、熊本県1例、新潟県/富山県1例、国内（都道府県不明）1例、
シンガポール1例、国内・国外不明3例
年齢群：‌40代（1例）、50代（4例）、60代（3例）、70代（7例）、80代（10例）、90代以上（3例）累積報告数：1,944例</t>
    <phoneticPr fontId="86"/>
  </si>
  <si>
    <t>アメーバ赤痢4例（腸管アメーバ症4例）
感染地域：東京都1例、国内（都道府県不明）3例
感染経路：性的接触1例（異性間・同性間不明）、その他・不明3例</t>
    <phoneticPr fontId="86"/>
  </si>
  <si>
    <t>2023年第44週</t>
    <phoneticPr fontId="86"/>
  </si>
  <si>
    <r>
      <t xml:space="preserve">対前週
</t>
    </r>
    <r>
      <rPr>
        <b/>
        <sz val="14"/>
        <color rgb="FFFF0000"/>
        <rFont val="ＭＳ Ｐゴシック"/>
        <family val="3"/>
        <charset val="128"/>
      </rPr>
      <t>インフルエンザ 　107.3%   増加</t>
    </r>
    <r>
      <rPr>
        <b/>
        <sz val="11"/>
        <rFont val="ＭＳ Ｐゴシック"/>
        <family val="3"/>
        <charset val="128"/>
      </rPr>
      <t xml:space="preserve">
</t>
    </r>
    <r>
      <rPr>
        <b/>
        <sz val="14"/>
        <color rgb="FF0070C0"/>
        <rFont val="ＭＳ Ｐゴシック"/>
        <family val="3"/>
        <charset val="128"/>
      </rPr>
      <t>新型コロナウイルス  14.6%減少</t>
    </r>
    <rPh sb="0" eb="3">
      <t>タイゼンシュウ</t>
    </rPh>
    <rPh sb="22" eb="24">
      <t>ゾウカ</t>
    </rPh>
    <rPh sb="25" eb="27">
      <t>シンガタ</t>
    </rPh>
    <rPh sb="41" eb="43">
      <t>ゲンショウ</t>
    </rPh>
    <phoneticPr fontId="86"/>
  </si>
  <si>
    <t xml:space="preserve">習近平氏のホテル到着、中国系数百人が大音量で「熱烈歓迎」…ＡＰＥＣ開幕のサンフランシスコ </t>
  </si>
  <si>
    <t>香港「シティスーパー」、啓徳Airsideに新店 18年ぶり 　香港経済新聞</t>
  </si>
  <si>
    <t xml:space="preserve">1年ぶりの米中首脳会談へ 習主席のホテル前は厳戒態勢(2023年11月15日)  </t>
  </si>
  <si>
    <t>日清食品ホールディングス、北米に第3の新工場建設 - 日本食糧新聞電子版</t>
  </si>
  <si>
    <t>奄美黒糖焼酎蔵元、米ロサンゼルスで黒糖焼酎プロモーションを実施(日本、米国) | ビジネス短信 　</t>
  </si>
  <si>
    <t>https://www.jetro.go.jp/biznews/2023/11/bcf4fec8646ff0ba.html</t>
    <phoneticPr fontId="86"/>
  </si>
  <si>
    <t>ジェトロ、鹿児島県酒造組合奄美支部、奄美群島広域事務組合からなる奄美黒糖焼酎販路拡大・人材育成支援ワーキンググループ（奄美黒糖焼酎WG）は、10月26日から11月1日にかけて、「奄美黒糖焼酎プロモーションミッション」を米国ロサンゼルスに派遣した。本ミッションには、同WGを代表して町田酒造外部サイトへ、新しいウィンドウで開きます、奄美大島開運酒造外部サイトへ、新しいウィンドウで開きますが参加し、奄美黒糖焼酎のPRに努めた。10月27日には、ロサンゼルス市内にある米国系リカーショップ「Hi-Lo Liquor Market外部サイトへ、新しいウィンドウで開きます」にて、奄美大島開運酒造の代表銘柄「れんと」の試飲販売を実施した。ほとんどが本格焼酎を飲むのが初めてという来場者に対し、蔵元担当者が自ら英語で焼酎について説明した。また、同市内のロングビーチにある現地酒販店「Sake Secret外部サイトへ、新しいウィンドウで開きます」でも、オーナーの協力を得て、町田酒造と提携するNankai Group外部サイトへ、新しいウィンドウで開きますが、「Nankai Shochu」シリーズ、およびWG参加企業の代表銘柄の試飲会を店頭でおこなった。担当者らは交代でカウンターに立ち、来店した米国人客に同焼酎のレクチャーを実施した。
翌10月28日には、同ミッションメンバーは、日本食文化振興協会（JFCA）とジェトロが共催した「Japanese Food EXPO in LA 2023外部サイトへ、新しいウィンドウで開きます」（JFE）に出展した。JFEイベントの来場者はレストランなどの飲食店事業者から一般消費者まで幅広く、米国人を中心に多くの現地在住の人々が、途切れることなく同ブースに立ち寄り、奄美黒糖焼酎を味わった。試飲した来場者からは、常圧蒸留や減圧蒸留、音響熟成、材質の異なる樽（たる）貯蔵に至るまで、製法におけるさまざまな違いがある中で「度数も強いが、のどごしがなめらかでウイスキーのようだ」「バーボンのような香り」「バニラ香もする」と好評を博した。奄美大島開運酒造の常務取締役である泊浩伸氏は「前回2018年にロサンゼルスとサンフランシスコで商談会を実施した時とは消費者の反応が大きく違った。『おいしい』と評判が良く、黒糖焼酎の北米での販路拡大に向けて確かな手応えを感じた」とコメントした。また、町田酒造の竹内聡氏は「今回のミッションでたくさんの人々に黒糖焼酎を知ってもらい、焼酎に対するポジティブな印象を引き出すことができた。英語での説明も自ら行うことができ、今後の海外営業にも生かすことができる」と話した。29日には、米国日系レストラン協会(JRA)が主催する「2023 Sushi ＆ Sake Festival外部サイトへ、新しいウィンドウで開きます」に出展し、一般消費者を中心とした多くの来場者に対し、同焼酎の試飲提供からフィードバックを得つつ、PRに力を入れた。
なお、米国では各州で酒類の販売許可（ライセンス）規則が異なるが、カリフォルニア州では、10月にライセンス規則が改定された（2023年10月20日記事参照）。それにより、同州内のレストランやバーなどがより本格焼酎を扱いやすくなったこともあり、本格焼酎の今後の輸出拡大が期待される。
ジェトロでは引き続き、各自治体や酒造組合とともに、本格焼酎をはじめとする県産酒類の海外展開を支援していく。</t>
    <phoneticPr fontId="86"/>
  </si>
  <si>
    <t>https://www.nna.jp/news/2590068</t>
    <phoneticPr fontId="86"/>
  </si>
  <si>
    <t xml:space="preserve">コーヒークラブ、地元客取り込みへ新戦略 - NNA ASIA・タイ・サービス </t>
    <phoneticPr fontId="86"/>
  </si>
  <si>
    <t xml:space="preserve">タイのホテル・外食チェーン経営大手マイナー・インターナショナル傘下でオーストラリア発祥のカフェチェーン「ザ・コーヒークラブ」を展開するザ・コーヒークラ…
</t>
    <phoneticPr fontId="86"/>
  </si>
  <si>
    <t>https://news.nissyoku.co.jp/news/kubo20231109040034773</t>
    <phoneticPr fontId="86"/>
  </si>
  <si>
    <t>日清食品ホールディングスは9日、子会社の米国日清が米国サウスカロライナ州グリーンビルに新工場を建設すると発表した。約342億円を投資。23年12月から着工し、25年8月の稼働開始を予定している。米国日清としては1972年に稼働を開始したカリフォルニア州ガーデナ工場、78年に稼働したペンシルべニア州ランカスター工場に次ぐ3番目の生産拠点となる。
　米国日清では、22年に実施した平均36％の価格改定後も底堅い需要が続いており、将来を見据えると現状の2工場</t>
    <phoneticPr fontId="86"/>
  </si>
  <si>
    <t>https://www.youtube.com/watch?v=eYBqDCDvtEo</t>
    <phoneticPr fontId="86"/>
  </si>
  <si>
    <t>APEC＝アジア太平洋経済協力会議に参加するため、アメリカのバイデン大統領と中国の習近平国家主席がサンフランシスコに到着しました。米中首脳会談は日本時間の16日に行われます。現地から報告です。1年ぶりの米中首脳会談を控え、APECの国際メディアセンターではアジアのメディアの姿を多く見掛けるようになりました。習主席の訪米は実に6年半ぶりのことです。
　滞在するホテルの周辺では、訪米を歓迎する人たちと中国の体制を批判するグループとの小競り合いが起きるなど緊張感が増してきています。反中国政府デモの参加者：「（中国政府が）どんなに幸福感、責任感、生活レベルが向上したと言っても、庶民は全くその恩恵を受けていない」
　警備上の理由から会談場所はまだ発表されていませんが、一部メディアは、中心部から40キロほど離れた博物館で行われ、去年インドネシアで行った会談よりも長い4時間ほどを予定していると伝えています。
　バイデン政権が目指す「成果」の1つは現在途絶えている軍同士の対話の再開です。
　バイデン氏は「中国との関係をより良いものに変えようとしている」と関係改善に意欲を示しています。
　米中両国として、台湾問題などで埋まらない溝があることは認めつつも、意図しない衝突に発展しないよう緊張緩和につなげられるかが焦点です。
[テレ朝ｎｅｗｓ] https://news.tv-asahi.co.jp</t>
    <phoneticPr fontId="86"/>
  </si>
  <si>
    <t>https://news.yahoo.co.jp/articles/260fd2142ceb86a238d96e098416110454374086</t>
    <phoneticPr fontId="86"/>
  </si>
  <si>
    <t>https://hongkong.keizai.biz/headline/2182/</t>
    <phoneticPr fontId="86"/>
  </si>
  <si>
    <t>【サンフランシスコ＝後藤香代】アジア太平洋経済協力会議（ＡＰＥＣ）首脳会議の開幕を翌日に控えた１４日、米サンフランシスコの会場周辺は厳戒態勢が敷かれた。歩道にあったホームレスのテントは撤去され、首脳の車列が通る車道との間にフェンスが張り巡らされた。この日、中国代表団が宿泊しているホテル周辺では習近平（シージンピン）国家主席の到着に合わせて数百人の中国系住民が集まった。巨大な中国国旗が掲げられ、愛国歌や「熱烈歓迎」の録音メッセージが大音量で流された。共産党政権の人権弾圧に抗議の声を上げる人もいた。居合わせた人たちによると、習氏の支持者とみられる何者かが抗議中の男性のプラカードを破ったり、踏みつけたりしたという。ＡＰＥＣの会場近くでは、パレスチナ情勢を巡るバイデン政権の対応を批判する大規模なデモが行われ、デモ隊が警察車両とにらみ合いになる場面が見られた。</t>
    <phoneticPr fontId="86"/>
  </si>
  <si>
    <t>香港の高級スーパーマーケットの一つ「city'super（シティ・スーパー）」の新店が11月16日、啓徳（Kai Tak）にできたショッピングモール「AIRSIDE」に開業した。同ブランドは、最近では駅ナカ店舗などの業態を開いてきたが、スーパーマーケットとしては沙田（Shatin）にある新城市広場に2005年にオープンして以来18年ぶり。新店では、ローカル、クラフトマンシップなど5つの要素を踏まえた店づくりに取り組む。
　シティスーパーは、香港西武で働いていた石川正志さんら日本人6人と現在シティスーパー・グループのプレジデントを務める●嘉華（Thomas Woo）さん、アパレル企業「三黄集団（Fenix Group）」を創業した荻野正明さん、海港城（Harbour City）などを保有する大手デベロッパー「九龍倉集団（The Wharf （Holding））」の親会社で香港有数のコングロマリット「會徳豊（Wheelock and Company）」のトップを務める呉光正（Peter Woo）さんが中心となって立ち上げた高級スーパー。1996年に銅鑼湾（Causeway Bay）の時代広場（Times Square）に1号店をオープンしたのが始まり。事実上、香港初の高級路線のスーパーで、「Log-in」といったライフスタイルの分野でも幅を広げたことで、香港で成功を収めた日本のDNA色が強い高級スーパーでもある。18年ぶりとなる新店だが、常に新しい場所を探してきたものの、「出店方針にピタリと合う物件がなかった」という。今回は株主であるフェニックスグループがAIRSIDEを建設した南豊集団（Nan Fung Group）を紹介したことから出店の話し合いが始まった。
南豊集団の広報担当者は「シティスーパーに出店してもらうに当たり、AIRSIDEのコンセプト、文化、将来の展望を含めた戦略などを説明した。今、高級路線のスーパーはたくさんあるが、香港で信頼され、サステナブルなことも積極的に行っているので、ぜひ出店してほしいとお願いした」と話す。シティスーパー側も南豊集団の考えに共感し出店を決めた。
　2万5000平方フィートある店は「本地薑（Local Gems）」「匠藝精神（Craftsmanship）」「可持續發展（Sustainability）」「首次登場（First in Hong Kong／AIRSIDE）」「便捷健康料理（Ready to Eat）」との5つの要素をテーマとしている。本地薑は香港にある「素晴らしい商品」に焦点を当てたもの。これまでは世界にある商品を紹介してきたシティスーパーだけに、ある意味、今までの路線の逆を行く。「ForME Honey」（186香港ドル）は屯門（Tuen Mun）にある養蜂場で採取された蜂蜜だが、商品化するに当たり、添加物を一切入れていないのが特徴。</t>
    <phoneticPr fontId="86"/>
  </si>
  <si>
    <t>米国</t>
    <rPh sb="0" eb="2">
      <t>ベイコク</t>
    </rPh>
    <phoneticPr fontId="86"/>
  </si>
  <si>
    <t>香港</t>
    <rPh sb="0" eb="2">
      <t>ホンコン</t>
    </rPh>
    <phoneticPr fontId="86"/>
  </si>
  <si>
    <t>タイ</t>
    <phoneticPr fontId="86"/>
  </si>
  <si>
    <t>食の安全を目指す　②</t>
    <rPh sb="0" eb="1">
      <t>ショク</t>
    </rPh>
    <rPh sb="2" eb="4">
      <t>アンゼン</t>
    </rPh>
    <rPh sb="5" eb="7">
      <t>メザ</t>
    </rPh>
    <phoneticPr fontId="5"/>
  </si>
  <si>
    <t>食品衛生法が改正されました。　平成30年6月13日公布</t>
    <rPh sb="0" eb="2">
      <t>ショクヒン</t>
    </rPh>
    <rPh sb="2" eb="5">
      <t>エイセイホウ</t>
    </rPh>
    <rPh sb="6" eb="8">
      <t>カイセイ</t>
    </rPh>
    <rPh sb="15" eb="17">
      <t>ヘイセイ</t>
    </rPh>
    <rPh sb="19" eb="20">
      <t>ネン</t>
    </rPh>
    <rPh sb="21" eb="22">
      <t>ガツ</t>
    </rPh>
    <rPh sb="24" eb="25">
      <t>ヒ</t>
    </rPh>
    <rPh sb="25" eb="27">
      <t>コウフ</t>
    </rPh>
    <phoneticPr fontId="5"/>
  </si>
  <si>
    <t>上記の法律が出来上がる過程で、平成29年6月29日（木）　第1回　食品衛生管理に関する技術検討会が</t>
    <rPh sb="0" eb="2">
      <t>ジョウキ</t>
    </rPh>
    <rPh sb="3" eb="5">
      <t>ホウリツ</t>
    </rPh>
    <rPh sb="6" eb="9">
      <t>デキア</t>
    </rPh>
    <rPh sb="11" eb="13">
      <t>カテイ</t>
    </rPh>
    <phoneticPr fontId="5"/>
  </si>
  <si>
    <t>開催された。この議事内容は厚生労働省のホームページに掲載されている。</t>
    <rPh sb="0" eb="2">
      <t>カイサイ</t>
    </rPh>
    <rPh sb="8" eb="10">
      <t>ギジ</t>
    </rPh>
    <rPh sb="10" eb="12">
      <t>ナイヨウ</t>
    </rPh>
    <rPh sb="13" eb="15">
      <t>コウセイ</t>
    </rPh>
    <rPh sb="15" eb="18">
      <t>ロウドウショウ</t>
    </rPh>
    <rPh sb="26" eb="28">
      <t>ケイサイ</t>
    </rPh>
    <phoneticPr fontId="5"/>
  </si>
  <si>
    <t>https://www.mhlw.go.jp/stf/shingi2/0000172104.html</t>
    <phoneticPr fontId="5"/>
  </si>
  <si>
    <t xml:space="preserve">○議事
○事務局事務局：　定刻になりましたので、ただいまより第１回「食品衛生管理に関する技術検討会」を開会いたします。
　私は本日、司会を務めさせていただきます、厚生労働省生活衛生・食品安全部監視安全課HACCP企画推進室の・・・・
</t>
    <phoneticPr fontId="5"/>
  </si>
  <si>
    <t>　 単語数　２９，６３０より構成される第一回議事録の中で、注目されるキーワードと出現頻度は以下の通りであった。</t>
    <rPh sb="2" eb="5">
      <t>タンゴスウ</t>
    </rPh>
    <rPh sb="14" eb="16">
      <t>コウセイ</t>
    </rPh>
    <rPh sb="19" eb="20">
      <t>ダイ</t>
    </rPh>
    <rPh sb="20" eb="22">
      <t>イッカイ</t>
    </rPh>
    <rPh sb="22" eb="25">
      <t>ギジロク</t>
    </rPh>
    <rPh sb="26" eb="27">
      <t>ナカ</t>
    </rPh>
    <rPh sb="29" eb="31">
      <t>チュウモク</t>
    </rPh>
    <rPh sb="40" eb="42">
      <t>シュツゲン</t>
    </rPh>
    <rPh sb="42" eb="44">
      <t>ヒンド</t>
    </rPh>
    <rPh sb="45" eb="47">
      <t>イカ</t>
    </rPh>
    <rPh sb="48" eb="49">
      <t>トオ</t>
    </rPh>
    <phoneticPr fontId="5"/>
  </si>
  <si>
    <t>小規模な</t>
  </si>
  <si>
    <t>8ヶ所</t>
    <rPh sb="2" eb="3">
      <t>ショ</t>
    </rPh>
    <phoneticPr fontId="5"/>
  </si>
  <si>
    <t>基準</t>
    <phoneticPr fontId="5"/>
  </si>
  <si>
    <t>39ヶ所</t>
    <rPh sb="3" eb="4">
      <t>ショ</t>
    </rPh>
    <phoneticPr fontId="5"/>
  </si>
  <si>
    <t>基準Ｂ</t>
    <phoneticPr fontId="5"/>
  </si>
  <si>
    <t>21ヶ所</t>
    <rPh sb="3" eb="4">
      <t>ショ</t>
    </rPh>
    <phoneticPr fontId="5"/>
  </si>
  <si>
    <t>衛生管理計画</t>
    <phoneticPr fontId="5"/>
  </si>
  <si>
    <t>14ヶ所</t>
    <rPh sb="3" eb="4">
      <t>ショ</t>
    </rPh>
    <phoneticPr fontId="5"/>
  </si>
  <si>
    <t>一般衛生管理</t>
  </si>
  <si>
    <t>29ヶ所</t>
    <rPh sb="3" eb="4">
      <t>ショ</t>
    </rPh>
    <phoneticPr fontId="5"/>
  </si>
  <si>
    <t>衛生管理</t>
    <phoneticPr fontId="5"/>
  </si>
  <si>
    <t>91ヶ所</t>
    <rPh sb="3" eb="4">
      <t>ショ</t>
    </rPh>
    <phoneticPr fontId="5"/>
  </si>
  <si>
    <t>重要管理のポイント</t>
    <phoneticPr fontId="5"/>
  </si>
  <si>
    <t>11ヶ所</t>
    <phoneticPr fontId="5"/>
  </si>
  <si>
    <t>HACCPによる衛生管理</t>
  </si>
  <si>
    <t>5ヶ所</t>
    <rPh sb="2" eb="3">
      <t>ショ</t>
    </rPh>
    <phoneticPr fontId="5"/>
  </si>
  <si>
    <t>HACCPの考え方に基づく衛生管理</t>
    <phoneticPr fontId="5"/>
  </si>
  <si>
    <t>7ヶ所</t>
    <rPh sb="2" eb="3">
      <t>ショ</t>
    </rPh>
    <phoneticPr fontId="5"/>
  </si>
  <si>
    <t>HACCPの考え方</t>
    <phoneticPr fontId="5"/>
  </si>
  <si>
    <t>10ヶ所</t>
    <rPh sb="3" eb="4">
      <t>ショ</t>
    </rPh>
    <phoneticPr fontId="5"/>
  </si>
  <si>
    <t>公益社団法人日本食品衛生協会取りまとめた</t>
    <rPh sb="14" eb="15">
      <t>ト</t>
    </rPh>
    <phoneticPr fontId="5"/>
  </si>
  <si>
    <r>
      <t xml:space="preserve">HACCP </t>
    </r>
    <r>
      <rPr>
        <b/>
        <sz val="12"/>
        <color indexed="8"/>
        <rFont val="ＭＳ 明朝"/>
        <family val="1"/>
        <charset val="128"/>
      </rPr>
      <t>の考え方に基づく衛生管理のための手引書</t>
    </r>
  </si>
  <si>
    <t>（小規模な一般飲食店事業者向け）</t>
  </si>
  <si>
    <t>　　①　衛生計画を立てます。</t>
    <rPh sb="4" eb="6">
      <t>エイセイ</t>
    </rPh>
    <rPh sb="6" eb="8">
      <t>ケイカク</t>
    </rPh>
    <rPh sb="9" eb="10">
      <t>タ</t>
    </rPh>
    <phoneticPr fontId="5"/>
  </si>
  <si>
    <t>②続いて実施内容を記録します。</t>
    <rPh sb="1" eb="2">
      <t>ツヅ</t>
    </rPh>
    <rPh sb="4" eb="6">
      <t>ジッシ</t>
    </rPh>
    <rPh sb="6" eb="8">
      <t>ナイヨウ</t>
    </rPh>
    <rPh sb="9" eb="11">
      <t>キロク</t>
    </rPh>
    <phoneticPr fontId="5"/>
  </si>
  <si>
    <t>③何か改善や問題のために役立てます。</t>
    <rPh sb="1" eb="2">
      <t>ナニ</t>
    </rPh>
    <rPh sb="3" eb="5">
      <t>カイゼン</t>
    </rPh>
    <rPh sb="6" eb="8">
      <t>モンダイ</t>
    </rPh>
    <rPh sb="12" eb="14">
      <t>ヤクダ</t>
    </rPh>
    <phoneticPr fontId="5"/>
  </si>
  <si>
    <t>しかし、これを直ぐに全ての事業者ができるでしょうか</t>
    <rPh sb="7" eb="8">
      <t>ス</t>
    </rPh>
    <rPh sb="10" eb="11">
      <t>スベ</t>
    </rPh>
    <rPh sb="13" eb="16">
      <t>ジギョウシャ</t>
    </rPh>
    <phoneticPr fontId="5"/>
  </si>
  <si>
    <t>次回は</t>
    <rPh sb="0" eb="2">
      <t>ジカイ</t>
    </rPh>
    <phoneticPr fontId="5"/>
  </si>
  <si>
    <t>衛生計画の内容と何をどう捕らえていくかを</t>
    <rPh sb="0" eb="2">
      <t>エイセイ</t>
    </rPh>
    <rPh sb="2" eb="4">
      <t>ケイカク</t>
    </rPh>
    <rPh sb="5" eb="7">
      <t>ナイヨウ</t>
    </rPh>
    <rPh sb="8" eb="9">
      <t>ナニ</t>
    </rPh>
    <rPh sb="12" eb="13">
      <t>ト</t>
    </rPh>
    <phoneticPr fontId="5"/>
  </si>
  <si>
    <t>解説します。</t>
    <rPh sb="0" eb="2">
      <t>カイセツ</t>
    </rPh>
    <phoneticPr fontId="5"/>
  </si>
  <si>
    <t>AP-001 testtube - YouTube</t>
  </si>
  <si>
    <t>AP-001 schale - YouTube</t>
  </si>
  <si>
    <t>所在地</t>
  </si>
  <si>
    <t>〒162-0842 東京都新宿区市谷砂土原町2-2</t>
  </si>
  <si>
    <t>TEL</t>
  </si>
  <si>
    <t>03-5229-7911</t>
  </si>
  <si>
    <t>検査試薬・開発トップランナーELMEX</t>
    <rPh sb="0" eb="4">
      <t>ケンサシヤク</t>
    </rPh>
    <rPh sb="5" eb="7">
      <t>カイハツ</t>
    </rPh>
    <phoneticPr fontId="33"/>
  </si>
  <si>
    <t xml:space="preserve"> GⅡ　45週　0例</t>
    <rPh sb="9" eb="10">
      <t>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</si>
</sst>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s>
  <fonts count="17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2"/>
      <color rgb="FFFF0000"/>
      <name val="ＭＳ Ｐゴシック"/>
      <family val="3"/>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b/>
      <sz val="12"/>
      <color rgb="FFFF0000"/>
      <name val="メイリオ"/>
      <family val="3"/>
      <charset val="128"/>
    </font>
    <font>
      <sz val="11"/>
      <color rgb="FFFF0000"/>
      <name val="ＭＳ Ｐゴシック"/>
      <family val="3"/>
      <charset val="128"/>
    </font>
    <font>
      <b/>
      <sz val="14"/>
      <color theme="4"/>
      <name val="ＭＳ Ｐゴシック"/>
      <family val="3"/>
      <charset val="128"/>
    </font>
    <font>
      <sz val="11"/>
      <color theme="1"/>
      <name val="Meiryo"/>
      <family val="3"/>
      <charset val="128"/>
    </font>
    <font>
      <sz val="6"/>
      <name val="ＭＳ Ｐゴシック"/>
      <family val="3"/>
      <charset val="128"/>
      <scheme val="minor"/>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0"/>
      <color theme="0"/>
      <name val="ＭＳ Ｐゴシック"/>
      <family val="3"/>
      <charset val="128"/>
    </font>
    <font>
      <b/>
      <u/>
      <sz val="12"/>
      <color theme="0"/>
      <name val="ＭＳ Ｐゴシック"/>
      <family val="3"/>
      <charset val="128"/>
    </font>
    <font>
      <b/>
      <sz val="12"/>
      <name val="ＭＳ Ｐゴシック"/>
      <family val="3"/>
      <charset val="128"/>
      <scheme val="minor"/>
    </font>
    <font>
      <b/>
      <sz val="11"/>
      <color theme="1"/>
      <name val="ＭＳ Ｐゴシック"/>
      <family val="3"/>
      <charset val="128"/>
    </font>
    <font>
      <sz val="11"/>
      <color rgb="FF000000"/>
      <name val="ＭＳ Ｐゴシック"/>
      <family val="3"/>
      <charset val="128"/>
    </font>
    <font>
      <sz val="11"/>
      <color theme="1"/>
      <name val="ＭＳ Ｐゴシック"/>
      <family val="3"/>
      <charset val="128"/>
      <scheme val="major"/>
    </font>
    <font>
      <sz val="11"/>
      <name val="ＭＳ Ｐゴシック"/>
      <family val="3"/>
      <charset val="128"/>
      <scheme val="major"/>
    </font>
    <font>
      <b/>
      <sz val="11"/>
      <name val="游ゴシック"/>
      <family val="3"/>
      <charset val="128"/>
    </font>
    <font>
      <b/>
      <sz val="11"/>
      <color theme="1"/>
      <name val="游ゴシック"/>
      <family val="3"/>
      <charset val="128"/>
    </font>
    <font>
      <b/>
      <sz val="9"/>
      <color rgb="FFFF0000"/>
      <name val="ＭＳ Ｐゴシック"/>
      <family val="3"/>
      <charset val="128"/>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sz val="14"/>
      <name val="ＭＳ Ｐゴシック"/>
      <family val="3"/>
      <charset val="128"/>
      <scheme val="minor"/>
    </font>
    <font>
      <b/>
      <sz val="9"/>
      <name val="ＭＳ Ｐゴシック"/>
      <family val="3"/>
      <charset val="128"/>
    </font>
    <font>
      <b/>
      <sz val="11"/>
      <name val="ＭＳ Ｐゴシック"/>
      <family val="3"/>
      <charset val="128"/>
      <scheme val="minor"/>
    </font>
    <font>
      <b/>
      <sz val="16"/>
      <color indexed="18"/>
      <name val="游ゴシック"/>
      <family val="3"/>
      <charset val="128"/>
    </font>
    <font>
      <b/>
      <sz val="20"/>
      <color rgb="FF000000"/>
      <name val="ＭＳ Ｐゴシック"/>
      <family val="3"/>
      <charset val="128"/>
    </font>
    <font>
      <b/>
      <sz val="14"/>
      <name val="ＭＳ Ｐゴシック"/>
      <family val="3"/>
      <charset val="128"/>
      <scheme val="minor"/>
    </font>
    <font>
      <b/>
      <u/>
      <sz val="14"/>
      <name val="ＭＳ Ｐゴシック"/>
      <family val="3"/>
      <charset val="128"/>
    </font>
    <font>
      <b/>
      <sz val="10"/>
      <color indexed="10"/>
      <name val="ＭＳ Ｐゴシック"/>
      <family val="3"/>
      <charset val="128"/>
    </font>
    <font>
      <b/>
      <sz val="20"/>
      <color rgb="FF333333"/>
      <name val="ＭＳ Ｐゴシック"/>
      <family val="3"/>
      <charset val="128"/>
      <scheme val="minor"/>
    </font>
    <font>
      <b/>
      <sz val="8"/>
      <color rgb="FFFF0000"/>
      <name val="メイリオ"/>
      <family val="3"/>
      <charset val="128"/>
    </font>
    <font>
      <b/>
      <sz val="8"/>
      <color rgb="FFFF0000"/>
      <name val="ＭＳ Ｐゴシック"/>
      <family val="3"/>
      <charset val="128"/>
    </font>
    <font>
      <sz val="11"/>
      <color theme="3"/>
      <name val="ＭＳ Ｐゴシック"/>
      <family val="3"/>
      <charset val="128"/>
      <scheme val="minor"/>
    </font>
    <font>
      <sz val="14"/>
      <color rgb="FF333333"/>
      <name val="メイリオ"/>
      <family val="3"/>
      <charset val="128"/>
    </font>
    <font>
      <sz val="10"/>
      <color rgb="FFFFC000"/>
      <name val="ＭＳ Ｐゴシック"/>
      <family val="3"/>
      <charset val="128"/>
    </font>
    <font>
      <sz val="10"/>
      <color theme="5" tint="0.39997558519241921"/>
      <name val="ＭＳ Ｐゴシック"/>
      <family val="3"/>
      <charset val="128"/>
    </font>
    <font>
      <sz val="10"/>
      <color theme="0" tint="-0.14999847407452621"/>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0"/>
      <name val="ＭＳ Ｐゴシック"/>
      <family val="3"/>
      <charset val="128"/>
    </font>
    <font>
      <b/>
      <sz val="18"/>
      <color theme="1"/>
      <name val="ＭＳ Ｐゴシック"/>
      <family val="3"/>
      <charset val="128"/>
      <scheme val="minor"/>
    </font>
    <font>
      <sz val="10"/>
      <color rgb="FF6EF729"/>
      <name val="ＭＳ Ｐゴシック"/>
      <family val="3"/>
      <charset val="128"/>
    </font>
    <font>
      <sz val="9"/>
      <name val="Meiryo UI"/>
      <family val="3"/>
      <charset val="128"/>
    </font>
    <font>
      <sz val="9"/>
      <color theme="1"/>
      <name val="Meiryo"/>
      <family val="3"/>
      <charset val="128"/>
    </font>
    <font>
      <b/>
      <sz val="14"/>
      <name val="游ゴシック"/>
      <family val="3"/>
      <charset val="128"/>
    </font>
    <font>
      <b/>
      <sz val="14"/>
      <color theme="1"/>
      <name val="游ゴシック"/>
      <family val="3"/>
      <charset val="128"/>
    </font>
    <font>
      <b/>
      <sz val="14"/>
      <color rgb="FF000000"/>
      <name val="游ゴシック"/>
      <family val="3"/>
      <charset val="128"/>
    </font>
    <font>
      <b/>
      <sz val="16"/>
      <color rgb="FF333333"/>
      <name val="游ゴシック"/>
      <family val="3"/>
      <charset val="128"/>
    </font>
    <font>
      <sz val="14"/>
      <color rgb="FF000000"/>
      <name val="Meiryo"/>
      <family val="3"/>
      <charset val="128"/>
    </font>
    <font>
      <sz val="14"/>
      <color theme="1"/>
      <name val="ＭＳ Ｐゴシック"/>
      <family val="3"/>
      <charset val="128"/>
      <scheme val="minor"/>
    </font>
    <font>
      <b/>
      <sz val="19.5"/>
      <name val="ＭＳ Ｐゴシック"/>
      <family val="3"/>
      <charset val="128"/>
    </font>
    <font>
      <sz val="14"/>
      <color theme="3"/>
      <name val="ＭＳ Ｐゴシック"/>
      <family val="3"/>
      <charset val="128"/>
      <scheme val="minor"/>
    </font>
    <font>
      <b/>
      <sz val="20"/>
      <color theme="3"/>
      <name val="ＭＳ Ｐゴシック"/>
      <family val="3"/>
      <charset val="128"/>
      <scheme val="minor"/>
    </font>
    <font>
      <sz val="20"/>
      <color theme="3"/>
      <name val="ＭＳ Ｐゴシック"/>
      <family val="3"/>
      <charset val="128"/>
      <scheme val="minor"/>
    </font>
    <font>
      <b/>
      <sz val="20"/>
      <color rgb="FFFF0000"/>
      <name val="ＭＳ Ｐゴシック"/>
      <family val="3"/>
      <charset val="128"/>
      <scheme val="minor"/>
    </font>
    <font>
      <sz val="20"/>
      <color rgb="FFFF0000"/>
      <name val="ＭＳ Ｐゴシック"/>
      <family val="3"/>
      <charset val="128"/>
      <scheme val="minor"/>
    </font>
    <font>
      <b/>
      <sz val="14"/>
      <color rgb="FFFF0000"/>
      <name val="ＭＳ Ｐゴシック"/>
      <family val="3"/>
      <charset val="128"/>
      <scheme val="minor"/>
    </font>
    <font>
      <b/>
      <sz val="19"/>
      <name val="ＭＳ Ｐゴシック"/>
      <family val="3"/>
      <charset val="128"/>
    </font>
    <font>
      <b/>
      <sz val="18"/>
      <color rgb="FF333333"/>
      <name val="メイリオ"/>
      <family val="3"/>
      <charset val="128"/>
    </font>
    <font>
      <b/>
      <sz val="14"/>
      <color rgb="FF454545"/>
      <name val="游ゴシック"/>
      <family val="3"/>
      <charset val="128"/>
    </font>
    <font>
      <b/>
      <sz val="14"/>
      <color indexed="18"/>
      <name val="游ゴシック"/>
      <family val="3"/>
      <charset val="128"/>
    </font>
    <font>
      <b/>
      <sz val="9"/>
      <color indexed="81"/>
      <name val="ＭＳ Ｐゴシック"/>
      <family val="3"/>
      <charset val="128"/>
    </font>
    <font>
      <sz val="9"/>
      <color indexed="81"/>
      <name val="ＭＳ Ｐゴシック"/>
      <family val="3"/>
      <charset val="128"/>
    </font>
    <font>
      <b/>
      <sz val="14"/>
      <color rgb="FFFF0000"/>
      <name val="ＭＳ Ｐゴシック"/>
      <family val="3"/>
      <charset val="128"/>
    </font>
    <font>
      <b/>
      <sz val="12"/>
      <color indexed="18"/>
      <name val="游ゴシック"/>
      <family val="3"/>
      <charset val="128"/>
    </font>
    <font>
      <b/>
      <sz val="19"/>
      <color theme="1"/>
      <name val="ＭＳ Ｐゴシック"/>
      <family val="3"/>
      <charset val="128"/>
    </font>
    <font>
      <b/>
      <sz val="20"/>
      <color rgb="FF333333"/>
      <name val="メイリオ"/>
      <family val="3"/>
      <charset val="128"/>
    </font>
    <font>
      <b/>
      <sz val="13"/>
      <name val="游ゴシック"/>
      <family val="3"/>
      <charset val="128"/>
    </font>
    <font>
      <b/>
      <sz val="19"/>
      <color indexed="8"/>
      <name val="ＭＳ Ｐゴシック"/>
      <family val="3"/>
      <charset val="128"/>
    </font>
    <font>
      <b/>
      <sz val="13"/>
      <color rgb="FF333333"/>
      <name val="游ゴシック"/>
      <family val="3"/>
      <charset val="128"/>
    </font>
    <font>
      <sz val="12"/>
      <name val="ＭＳ Ｐゴシック"/>
      <family val="3"/>
      <charset val="128"/>
      <scheme val="minor"/>
    </font>
    <font>
      <b/>
      <sz val="14"/>
      <color rgb="FF0070C0"/>
      <name val="ＭＳ Ｐゴシック"/>
      <family val="3"/>
      <charset val="128"/>
    </font>
    <font>
      <b/>
      <sz val="14"/>
      <color indexed="8"/>
      <name val="游ゴシック"/>
      <family val="3"/>
      <charset val="128"/>
    </font>
    <font>
      <b/>
      <sz val="18"/>
      <name val="游ゴシック"/>
      <family val="3"/>
      <charset val="128"/>
    </font>
    <font>
      <sz val="20"/>
      <color indexed="8"/>
      <name val="ＭＳ Ｐゴシック"/>
      <family val="3"/>
      <charset val="128"/>
    </font>
    <font>
      <b/>
      <sz val="14"/>
      <color indexed="8"/>
      <name val="ＭＳ Ｐゴシック"/>
      <family val="3"/>
      <charset val="128"/>
    </font>
    <font>
      <sz val="10.5"/>
      <color indexed="8"/>
      <name val="ＭＳ Ｐゴシック"/>
      <family val="3"/>
      <charset val="128"/>
    </font>
    <font>
      <b/>
      <sz val="12"/>
      <color indexed="8"/>
      <name val="ＭＳ 明朝"/>
      <family val="1"/>
      <charset val="128"/>
    </font>
    <font>
      <b/>
      <sz val="12"/>
      <color indexed="8"/>
      <name val="Arial"/>
      <family val="2"/>
    </font>
    <font>
      <sz val="10"/>
      <color indexed="10"/>
      <name val="ＭＳ Ｐゴシック"/>
      <family val="3"/>
      <charset val="128"/>
    </font>
    <font>
      <sz val="14"/>
      <color theme="0"/>
      <name val="AR P新藝体E"/>
      <family val="3"/>
      <charset val="128"/>
    </font>
  </fonts>
  <fills count="43">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theme="2"/>
        <bgColor indexed="64"/>
      </patternFill>
    </fill>
    <fill>
      <patternFill patternType="solid">
        <fgColor rgb="FFFAFEC2"/>
        <bgColor indexed="64"/>
      </patternFill>
    </fill>
    <fill>
      <patternFill patternType="solid">
        <fgColor theme="7" tint="0.79998168889431442"/>
        <bgColor indexed="64"/>
      </patternFill>
    </fill>
    <fill>
      <patternFill patternType="solid">
        <fgColor rgb="FFD4FDC3"/>
        <bgColor indexed="64"/>
      </patternFill>
    </fill>
    <fill>
      <patternFill patternType="solid">
        <fgColor theme="2" tint="-9.9978637043366805E-2"/>
        <bgColor indexed="64"/>
      </patternFill>
    </fill>
    <fill>
      <patternFill patternType="solid">
        <fgColor rgb="FFFFCC99"/>
        <bgColor indexed="64"/>
      </patternFill>
    </fill>
    <fill>
      <patternFill patternType="solid">
        <fgColor rgb="FF0070C0"/>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6DDDF7"/>
        <bgColor indexed="64"/>
      </patternFill>
    </fill>
    <fill>
      <patternFill patternType="solid">
        <fgColor theme="7" tint="0.39997558519241921"/>
        <bgColor indexed="64"/>
      </patternFill>
    </fill>
    <fill>
      <patternFill patternType="solid">
        <fgColor theme="5" tint="0.39997558519241921"/>
        <bgColor indexed="64"/>
      </patternFill>
    </fill>
  </fills>
  <borders count="272">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medium">
        <color indexed="23"/>
      </left>
      <right/>
      <top/>
      <bottom style="medium">
        <color indexed="55"/>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auto="1"/>
      </left>
      <right/>
      <top/>
      <bottom style="thin">
        <color indexed="12"/>
      </bottom>
      <diagonal/>
    </border>
    <border>
      <left style="medium">
        <color indexed="12"/>
      </left>
      <right/>
      <top style="thin">
        <color indexed="12"/>
      </top>
      <bottom style="thin">
        <color indexed="12"/>
      </bottom>
      <diagonal/>
    </border>
    <border>
      <left style="medium">
        <color indexed="23"/>
      </left>
      <right style="medium">
        <color indexed="12"/>
      </right>
      <top/>
      <bottom style="medium">
        <color indexed="23"/>
      </bottom>
      <diagonal/>
    </border>
    <border>
      <left/>
      <right style="medium">
        <color indexed="23"/>
      </right>
      <top/>
      <bottom/>
      <diagonal/>
    </border>
    <border>
      <left style="medium">
        <color theme="1" tint="4.9989318521683403E-2"/>
      </left>
      <right/>
      <top style="medium">
        <color indexed="23"/>
      </top>
      <bottom style="medium">
        <color indexed="23"/>
      </bottom>
      <diagonal/>
    </border>
    <border>
      <left style="medium">
        <color auto="1"/>
      </left>
      <right style="medium">
        <color auto="1"/>
      </right>
      <top style="medium">
        <color auto="1"/>
      </top>
      <bottom style="medium">
        <color auto="1"/>
      </bottom>
      <diagonal/>
    </border>
    <border>
      <left style="medium">
        <color theme="0" tint="-0.499984740745262"/>
      </left>
      <right style="medium">
        <color theme="0" tint="-0.499984740745262"/>
      </right>
      <top/>
      <bottom style="medium">
        <color theme="0" tint="-0.499984740745262"/>
      </bottom>
      <diagonal/>
    </border>
    <border>
      <left style="thick">
        <color indexed="23"/>
      </left>
      <right style="thin">
        <color indexed="23"/>
      </right>
      <top style="thin">
        <color indexed="23"/>
      </top>
      <bottom style="thin">
        <color indexed="23"/>
      </bottom>
      <diagonal/>
    </border>
    <border>
      <left/>
      <right style="medium">
        <color indexed="12"/>
      </right>
      <top style="thin">
        <color indexed="12"/>
      </top>
      <bottom style="medium">
        <color indexed="12"/>
      </bottom>
      <diagonal/>
    </border>
    <border>
      <left/>
      <right/>
      <top style="medium">
        <color indexed="12"/>
      </top>
      <bottom style="medium">
        <color indexed="16"/>
      </bottom>
      <diagonal/>
    </border>
    <border>
      <left/>
      <right style="medium">
        <color indexed="12"/>
      </right>
      <top style="thin">
        <color indexed="12"/>
      </top>
      <bottom/>
      <diagonal/>
    </border>
    <border>
      <left style="thick">
        <color indexed="12"/>
      </left>
      <right style="medium">
        <color indexed="12"/>
      </right>
      <top style="thick">
        <color indexed="12"/>
      </top>
      <bottom style="thick">
        <color indexed="12"/>
      </bottom>
      <diagonal/>
    </border>
    <border>
      <left style="medium">
        <color indexed="64"/>
      </left>
      <right style="medium">
        <color indexed="64"/>
      </right>
      <top/>
      <bottom/>
      <diagonal/>
    </border>
    <border>
      <left style="thin">
        <color auto="1"/>
      </left>
      <right/>
      <top style="thin">
        <color indexed="64"/>
      </top>
      <bottom style="medium">
        <color indexed="64"/>
      </bottom>
      <diagonal/>
    </border>
    <border>
      <left style="thin">
        <color auto="1"/>
      </left>
      <right/>
      <top/>
      <bottom style="thin">
        <color auto="1"/>
      </bottom>
      <diagonal/>
    </border>
    <border>
      <left style="medium">
        <color rgb="FF888888"/>
      </left>
      <right style="thick">
        <color indexed="23"/>
      </right>
      <top style="medium">
        <color rgb="FF888888"/>
      </top>
      <bottom style="medium">
        <color indexed="23"/>
      </bottom>
      <diagonal/>
    </border>
    <border>
      <left style="medium">
        <color auto="1"/>
      </left>
      <right/>
      <top style="medium">
        <color auto="1"/>
      </top>
      <bottom style="medium">
        <color auto="1"/>
      </bottom>
      <diagonal/>
    </border>
    <border>
      <left style="medium">
        <color indexed="23"/>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indexed="12"/>
      </left>
      <right style="medium">
        <color indexed="12"/>
      </right>
      <top style="thin">
        <color indexed="12"/>
      </top>
      <bottom style="thick">
        <color indexed="12"/>
      </bottom>
      <diagonal/>
    </border>
    <border>
      <left style="medium">
        <color indexed="12"/>
      </left>
      <right style="thick">
        <color indexed="12"/>
      </right>
      <top/>
      <bottom style="medium">
        <color indexed="12"/>
      </bottom>
      <diagonal/>
    </border>
    <border>
      <left/>
      <right style="medium">
        <color indexed="12"/>
      </right>
      <top style="thin">
        <color indexed="12"/>
      </top>
      <bottom style="thick">
        <color indexed="12"/>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indexed="12"/>
      </left>
      <right/>
      <top style="thin">
        <color indexed="12"/>
      </top>
      <bottom/>
      <diagonal/>
    </border>
    <border>
      <left style="medium">
        <color theme="3"/>
      </left>
      <right style="medium">
        <color theme="3"/>
      </right>
      <top style="medium">
        <color theme="3"/>
      </top>
      <bottom style="thin">
        <color theme="3"/>
      </bottom>
      <diagonal/>
    </border>
    <border>
      <left style="medium">
        <color theme="3"/>
      </left>
      <right style="medium">
        <color theme="3"/>
      </right>
      <top style="thin">
        <color theme="3"/>
      </top>
      <bottom style="medium">
        <color theme="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3"/>
      </left>
      <right style="medium">
        <color theme="3"/>
      </right>
      <top style="thin">
        <color theme="3"/>
      </top>
      <bottom/>
      <diagonal/>
    </border>
    <border>
      <left style="medium">
        <color rgb="FF888888"/>
      </left>
      <right style="medium">
        <color rgb="FF888888"/>
      </right>
      <top/>
      <bottom style="medium">
        <color rgb="FF888888"/>
      </bottom>
      <diagonal/>
    </border>
    <border>
      <left/>
      <right/>
      <top style="medium">
        <color rgb="FF888888"/>
      </top>
      <bottom style="medium">
        <color rgb="FF888888"/>
      </bottom>
      <diagonal/>
    </border>
    <border>
      <left style="medium">
        <color rgb="FF888888"/>
      </left>
      <right style="medium">
        <color theme="0" tint="-0.24994659260841701"/>
      </right>
      <top style="medium">
        <color rgb="FF888888"/>
      </top>
      <bottom style="medium">
        <color rgb="FF888888"/>
      </bottom>
      <diagonal/>
    </border>
    <border>
      <left style="medium">
        <color theme="0" tint="-0.24994659260841701"/>
      </left>
      <right/>
      <top style="medium">
        <color rgb="FF888888"/>
      </top>
      <bottom style="medium">
        <color rgb="FF888888"/>
      </bottom>
      <diagonal/>
    </border>
    <border>
      <left/>
      <right style="medium">
        <color theme="0" tint="-0.24994659260841701"/>
      </right>
      <top style="medium">
        <color rgb="FF888888"/>
      </top>
      <bottom style="medium">
        <color rgb="FF888888"/>
      </bottom>
      <diagonal/>
    </border>
    <border>
      <left/>
      <right style="thin">
        <color auto="1"/>
      </right>
      <top style="thin">
        <color auto="1"/>
      </top>
      <bottom style="thin">
        <color auto="1"/>
      </bottom>
      <diagonal/>
    </border>
    <border>
      <left style="thin">
        <color indexed="64"/>
      </left>
      <right style="hair">
        <color indexed="64"/>
      </right>
      <top style="thin">
        <color auto="1"/>
      </top>
      <bottom style="dashed">
        <color indexed="64"/>
      </bottom>
      <diagonal/>
    </border>
    <border>
      <left style="hair">
        <color indexed="64"/>
      </left>
      <right style="hair">
        <color indexed="64"/>
      </right>
      <top style="thin">
        <color auto="1"/>
      </top>
      <bottom style="dashed">
        <color indexed="64"/>
      </bottom>
      <diagonal/>
    </border>
    <border>
      <left style="hair">
        <color indexed="64"/>
      </left>
      <right style="thin">
        <color auto="1"/>
      </right>
      <top style="thin">
        <color auto="1"/>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style="thin">
        <color auto="1"/>
      </right>
      <top style="dashed">
        <color indexed="64"/>
      </top>
      <bottom style="dashed">
        <color indexed="64"/>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rgb="FF888888"/>
      </right>
      <top style="medium">
        <color indexed="23"/>
      </top>
      <bottom style="medium">
        <color auto="1"/>
      </bottom>
      <diagonal/>
    </border>
    <border>
      <left/>
      <right style="medium">
        <color rgb="FF888888"/>
      </right>
      <top style="medium">
        <color indexed="23"/>
      </top>
      <bottom style="medium">
        <color auto="1"/>
      </bottom>
      <diagonal/>
    </border>
    <border>
      <left/>
      <right style="medium">
        <color auto="1"/>
      </right>
      <top style="medium">
        <color indexed="23"/>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medium">
        <color indexed="12"/>
      </right>
      <top style="thin">
        <color indexed="12"/>
      </top>
      <bottom/>
      <diagonal/>
    </border>
    <border>
      <left style="thin">
        <color indexed="64"/>
      </left>
      <right style="dashed">
        <color indexed="64"/>
      </right>
      <top style="dashed">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style="thick">
        <color indexed="56"/>
      </left>
      <right/>
      <top/>
      <bottom style="thick">
        <color indexed="56"/>
      </bottom>
      <diagonal/>
    </border>
    <border>
      <left/>
      <right/>
      <top/>
      <bottom style="thick">
        <color indexed="56"/>
      </bottom>
      <diagonal/>
    </border>
    <border>
      <left/>
      <right style="thick">
        <color indexed="56"/>
      </right>
      <top/>
      <bottom style="thick">
        <color indexed="56"/>
      </bottom>
      <diagonal/>
    </border>
    <border>
      <left style="medium">
        <color indexed="64"/>
      </left>
      <right/>
      <top/>
      <bottom style="thin">
        <color indexed="64"/>
      </bottom>
      <diagonal/>
    </border>
    <border>
      <left/>
      <right style="medium">
        <color indexed="64"/>
      </right>
      <top/>
      <bottom style="thin">
        <color indexed="64"/>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12" fillId="0" borderId="0"/>
    <xf numFmtId="0" fontId="113" fillId="0" borderId="0" applyNumberFormat="0" applyFill="0" applyBorder="0" applyAlignment="0" applyProtection="0"/>
    <xf numFmtId="0" fontId="112" fillId="0" borderId="0"/>
  </cellStyleXfs>
  <cellXfs count="793">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6" fillId="5"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5"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5" borderId="12" xfId="2" applyFont="1" applyFill="1" applyBorder="1" applyAlignment="1">
      <alignment horizontal="center" vertical="center"/>
    </xf>
    <xf numFmtId="0" fontId="23" fillId="5" borderId="7" xfId="2" applyFont="1" applyFill="1" applyBorder="1" applyAlignment="1">
      <alignment horizontal="center" vertical="center"/>
    </xf>
    <xf numFmtId="0" fontId="23" fillId="0" borderId="12" xfId="2" applyFont="1" applyBorder="1" applyAlignment="1">
      <alignment horizontal="center" vertical="center"/>
    </xf>
    <xf numFmtId="0" fontId="6" fillId="2" borderId="8" xfId="2" applyFill="1" applyBorder="1" applyAlignment="1">
      <alignment horizontal="center" vertical="center" wrapText="1"/>
    </xf>
    <xf numFmtId="0" fontId="23" fillId="5" borderId="14" xfId="2" applyFont="1" applyFill="1" applyBorder="1" applyAlignment="1">
      <alignment horizontal="center" vertical="center"/>
    </xf>
    <xf numFmtId="177" fontId="17" fillId="5" borderId="15" xfId="2" applyNumberFormat="1" applyFont="1" applyFill="1" applyBorder="1" applyAlignment="1">
      <alignment horizontal="center" vertical="center" wrapText="1"/>
    </xf>
    <xf numFmtId="0" fontId="23" fillId="5" borderId="9" xfId="2" applyFont="1" applyFill="1" applyBorder="1" applyAlignment="1">
      <alignment horizontal="center" vertical="center"/>
    </xf>
    <xf numFmtId="0" fontId="6" fillId="5" borderId="14" xfId="2" applyFill="1" applyBorder="1">
      <alignment vertical="center"/>
    </xf>
    <xf numFmtId="0" fontId="6" fillId="5" borderId="15" xfId="2" applyFill="1" applyBorder="1">
      <alignment vertical="center"/>
    </xf>
    <xf numFmtId="0" fontId="6" fillId="5" borderId="9" xfId="2" applyFill="1" applyBorder="1">
      <alignment vertical="center"/>
    </xf>
    <xf numFmtId="0" fontId="6" fillId="5" borderId="16" xfId="2" applyFill="1" applyBorder="1">
      <alignment vertical="center"/>
    </xf>
    <xf numFmtId="0" fontId="6" fillId="5" borderId="4" xfId="2" applyFill="1" applyBorder="1">
      <alignment vertical="center"/>
    </xf>
    <xf numFmtId="0" fontId="6" fillId="0" borderId="16" xfId="2" applyBorder="1">
      <alignment vertical="center"/>
    </xf>
    <xf numFmtId="0" fontId="6" fillId="5" borderId="18" xfId="2" applyFill="1" applyBorder="1">
      <alignment vertical="center"/>
    </xf>
    <xf numFmtId="0" fontId="6" fillId="5" borderId="19" xfId="2" applyFill="1" applyBorder="1">
      <alignment vertical="center"/>
    </xf>
    <xf numFmtId="0" fontId="6" fillId="5" borderId="20" xfId="2" applyFill="1" applyBorder="1">
      <alignment vertical="center"/>
    </xf>
    <xf numFmtId="0" fontId="6" fillId="0" borderId="21" xfId="2"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18" fillId="3" borderId="25" xfId="2" applyFont="1" applyFill="1" applyBorder="1" applyAlignment="1">
      <alignment horizontal="center" vertical="center" wrapText="1"/>
    </xf>
    <xf numFmtId="0" fontId="25" fillId="0" borderId="0" xfId="2" applyFont="1">
      <alignment vertical="center"/>
    </xf>
    <xf numFmtId="0" fontId="9" fillId="5" borderId="0" xfId="2" applyFont="1" applyFill="1" applyAlignment="1">
      <alignment horizontal="center" vertical="center" wrapText="1"/>
    </xf>
    <xf numFmtId="14" fontId="9" fillId="5" borderId="0" xfId="2" applyNumberFormat="1" applyFont="1" applyFill="1" applyAlignment="1">
      <alignment horizontal="center" vertical="center"/>
    </xf>
    <xf numFmtId="14" fontId="26" fillId="5"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5" borderId="0" xfId="1" applyFill="1" applyAlignment="1" applyProtection="1">
      <alignment vertical="center" wrapText="1"/>
    </xf>
    <xf numFmtId="0" fontId="10" fillId="2" borderId="32" xfId="2" applyFont="1" applyFill="1" applyBorder="1" applyAlignment="1">
      <alignment horizontal="center" vertical="center"/>
    </xf>
    <xf numFmtId="14" fontId="10" fillId="2" borderId="33" xfId="2" applyNumberFormat="1" applyFont="1" applyFill="1" applyBorder="1" applyAlignment="1">
      <alignment horizontal="center" vertical="center"/>
    </xf>
    <xf numFmtId="0" fontId="6" fillId="5" borderId="0" xfId="2" applyFill="1" applyAlignment="1">
      <alignment vertical="center" wrapText="1"/>
    </xf>
    <xf numFmtId="14" fontId="27" fillId="3" borderId="1" xfId="1" applyNumberFormat="1" applyFont="1" applyFill="1" applyBorder="1" applyAlignment="1" applyProtection="1">
      <alignment horizontal="center" vertical="center" wrapText="1" shrinkToFit="1"/>
    </xf>
    <xf numFmtId="0" fontId="34" fillId="9" borderId="43" xfId="17" applyFont="1" applyFill="1" applyBorder="1" applyAlignment="1">
      <alignment horizontal="left" vertical="center"/>
    </xf>
    <xf numFmtId="0" fontId="34" fillId="9" borderId="44" xfId="17" applyFont="1" applyFill="1" applyBorder="1" applyAlignment="1">
      <alignment horizontal="center" vertical="center"/>
    </xf>
    <xf numFmtId="0" fontId="34" fillId="9" borderId="44" xfId="2" applyFont="1" applyFill="1" applyBorder="1" applyAlignment="1">
      <alignment horizontal="center" vertical="center"/>
    </xf>
    <xf numFmtId="0" fontId="35" fillId="9" borderId="44" xfId="2" applyFont="1" applyFill="1" applyBorder="1" applyAlignment="1">
      <alignment horizontal="center" vertical="center"/>
    </xf>
    <xf numFmtId="0" fontId="35" fillId="9" borderId="45" xfId="2" applyFont="1" applyFill="1" applyBorder="1" applyAlignment="1">
      <alignment horizontal="center" vertical="center"/>
    </xf>
    <xf numFmtId="0" fontId="1" fillId="0" borderId="0" xfId="17">
      <alignment vertical="center"/>
    </xf>
    <xf numFmtId="0" fontId="41" fillId="0" borderId="0" xfId="17" applyFont="1">
      <alignment vertical="center"/>
    </xf>
    <xf numFmtId="0" fontId="35" fillId="9" borderId="46" xfId="2" applyFont="1" applyFill="1" applyBorder="1" applyAlignment="1">
      <alignment horizontal="center" vertical="center"/>
    </xf>
    <xf numFmtId="0" fontId="35" fillId="9" borderId="47" xfId="2" applyFont="1" applyFill="1" applyBorder="1" applyAlignment="1">
      <alignment horizontal="center" vertical="center"/>
    </xf>
    <xf numFmtId="0" fontId="1" fillId="10" borderId="47" xfId="17" applyFill="1" applyBorder="1">
      <alignment vertical="center"/>
    </xf>
    <xf numFmtId="0" fontId="38" fillId="0" borderId="0" xfId="17" applyFont="1" applyAlignment="1">
      <alignment horizontal="center" vertical="center"/>
    </xf>
    <xf numFmtId="0" fontId="8" fillId="0" borderId="46" xfId="1" applyFill="1" applyBorder="1" applyAlignment="1" applyProtection="1">
      <alignment vertical="center"/>
    </xf>
    <xf numFmtId="0" fontId="1" fillId="10" borderId="47" xfId="17" applyFill="1" applyBorder="1" applyAlignment="1">
      <alignment horizontal="center" vertical="center"/>
    </xf>
    <xf numFmtId="0" fontId="8" fillId="10" borderId="0" xfId="1" applyFill="1" applyBorder="1" applyAlignment="1" applyProtection="1">
      <alignment vertical="center" wrapText="1"/>
    </xf>
    <xf numFmtId="0" fontId="6" fillId="10" borderId="47"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50" fillId="11" borderId="53" xfId="17" applyFont="1" applyFill="1" applyBorder="1" applyAlignment="1">
      <alignment horizontal="center" vertical="center"/>
    </xf>
    <xf numFmtId="0" fontId="57" fillId="3" borderId="55" xfId="17" applyFont="1" applyFill="1" applyBorder="1" applyAlignment="1">
      <alignment horizontal="center" vertical="center" wrapText="1"/>
    </xf>
    <xf numFmtId="0" fontId="7" fillId="3" borderId="56" xfId="17" applyFont="1" applyFill="1" applyBorder="1" applyAlignment="1">
      <alignment horizontal="center" vertical="center" wrapText="1"/>
    </xf>
    <xf numFmtId="0" fontId="14" fillId="3" borderId="56" xfId="17" applyFont="1" applyFill="1" applyBorder="1" applyAlignment="1">
      <alignment horizontal="center" vertical="center" wrapText="1"/>
    </xf>
    <xf numFmtId="0" fontId="59"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7" fillId="3" borderId="34" xfId="17" applyFont="1" applyFill="1" applyBorder="1" applyAlignment="1">
      <alignment horizontal="center" vertical="center" wrapText="1"/>
    </xf>
    <xf numFmtId="176" fontId="60" fillId="3" borderId="40" xfId="17" applyNumberFormat="1" applyFont="1" applyFill="1" applyBorder="1" applyAlignment="1">
      <alignment horizontal="center" vertical="center" wrapText="1"/>
    </xf>
    <xf numFmtId="0" fontId="60" fillId="3" borderId="40" xfId="17" applyFont="1" applyFill="1" applyBorder="1" applyAlignment="1">
      <alignment horizontal="left" vertical="center" wrapText="1"/>
    </xf>
    <xf numFmtId="0" fontId="7" fillId="3" borderId="29" xfId="17" applyFont="1" applyFill="1" applyBorder="1" applyAlignment="1">
      <alignment horizontal="center" vertical="center" wrapText="1"/>
    </xf>
    <xf numFmtId="176" fontId="60" fillId="12" borderId="58" xfId="17" applyNumberFormat="1" applyFont="1" applyFill="1" applyBorder="1" applyAlignment="1">
      <alignment horizontal="center" vertical="center" wrapText="1"/>
    </xf>
    <xf numFmtId="0" fontId="60" fillId="12" borderId="58" xfId="17" applyFont="1" applyFill="1" applyBorder="1" applyAlignment="1">
      <alignment horizontal="left" vertical="center" wrapText="1"/>
    </xf>
    <xf numFmtId="0" fontId="64" fillId="13" borderId="59" xfId="17" applyFont="1" applyFill="1" applyBorder="1" applyAlignment="1">
      <alignment horizontal="center" vertical="center" wrapText="1"/>
    </xf>
    <xf numFmtId="176" fontId="62" fillId="13" borderId="59" xfId="17" applyNumberFormat="1" applyFont="1" applyFill="1" applyBorder="1" applyAlignment="1">
      <alignment horizontal="center" vertical="center" wrapText="1"/>
    </xf>
    <xf numFmtId="181" fontId="64" fillId="10" borderId="59" xfId="0" applyNumberFormat="1" applyFont="1" applyFill="1" applyBorder="1" applyAlignment="1">
      <alignment horizontal="center" vertical="center"/>
    </xf>
    <xf numFmtId="0" fontId="64" fillId="13" borderId="60" xfId="17" applyFont="1" applyFill="1" applyBorder="1" applyAlignment="1">
      <alignment horizontal="center" vertical="center" wrapText="1"/>
    </xf>
    <xf numFmtId="182" fontId="66" fillId="13" borderId="61" xfId="17" applyNumberFormat="1" applyFont="1" applyFill="1" applyBorder="1" applyAlignment="1">
      <alignment horizontal="center" vertical="center" wrapText="1"/>
    </xf>
    <xf numFmtId="0" fontId="7" fillId="3" borderId="35" xfId="17" applyFont="1" applyFill="1" applyBorder="1" applyAlignment="1">
      <alignment horizontal="center" vertical="center" wrapText="1"/>
    </xf>
    <xf numFmtId="0" fontId="7" fillId="3" borderId="36" xfId="17" applyFont="1" applyFill="1" applyBorder="1" applyAlignment="1">
      <alignment horizontal="center" vertical="center" wrapText="1"/>
    </xf>
    <xf numFmtId="0" fontId="14" fillId="3" borderId="36" xfId="17" applyFont="1" applyFill="1" applyBorder="1" applyAlignment="1">
      <alignment horizontal="center" vertical="center" wrapText="1"/>
    </xf>
    <xf numFmtId="0" fontId="59"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3" xfId="2" applyBorder="1" applyAlignment="1">
      <alignment vertical="top" wrapText="1"/>
    </xf>
    <xf numFmtId="0" fontId="6" fillId="14" borderId="13" xfId="2" applyFill="1" applyBorder="1" applyAlignment="1">
      <alignment vertical="top" wrapText="1"/>
    </xf>
    <xf numFmtId="0" fontId="23" fillId="0" borderId="0" xfId="2" applyFont="1" applyAlignment="1">
      <alignment vertical="top" wrapText="1"/>
    </xf>
    <xf numFmtId="0" fontId="6" fillId="2" borderId="13" xfId="2" applyFill="1" applyBorder="1" applyAlignment="1">
      <alignment vertical="top" wrapText="1"/>
    </xf>
    <xf numFmtId="0" fontId="6" fillId="2" borderId="63" xfId="2" applyFill="1" applyBorder="1" applyAlignment="1">
      <alignment vertical="top" wrapText="1"/>
    </xf>
    <xf numFmtId="0" fontId="6" fillId="2" borderId="64" xfId="2" applyFill="1" applyBorder="1" applyAlignment="1">
      <alignment vertical="top" wrapText="1"/>
    </xf>
    <xf numFmtId="0" fontId="1" fillId="2" borderId="65" xfId="2" applyFont="1" applyFill="1" applyBorder="1" applyAlignment="1">
      <alignment vertical="top" wrapText="1"/>
    </xf>
    <xf numFmtId="0" fontId="6" fillId="3" borderId="13" xfId="2" applyFill="1" applyBorder="1">
      <alignment vertical="center"/>
    </xf>
    <xf numFmtId="0" fontId="1" fillId="3" borderId="66" xfId="2" applyFont="1" applyFill="1" applyBorder="1" applyAlignment="1">
      <alignment vertical="top" wrapText="1"/>
    </xf>
    <xf numFmtId="0" fontId="6" fillId="15" borderId="13" xfId="2" applyFill="1" applyBorder="1">
      <alignment vertical="center"/>
    </xf>
    <xf numFmtId="0" fontId="0" fillId="0" borderId="68" xfId="0" applyBorder="1">
      <alignment vertical="center"/>
    </xf>
    <xf numFmtId="0" fontId="15" fillId="0" borderId="68" xfId="0" applyFont="1" applyBorder="1">
      <alignment vertical="center"/>
    </xf>
    <xf numFmtId="0" fontId="0" fillId="0" borderId="69" xfId="0" applyBorder="1">
      <alignment vertical="center"/>
    </xf>
    <xf numFmtId="0" fontId="0" fillId="0" borderId="49" xfId="0" applyBorder="1">
      <alignment vertical="center"/>
    </xf>
    <xf numFmtId="177" fontId="12" fillId="19" borderId="8" xfId="2" applyNumberFormat="1" applyFont="1" applyFill="1" applyBorder="1" applyAlignment="1">
      <alignment horizontal="center" vertical="center" shrinkToFit="1"/>
    </xf>
    <xf numFmtId="0" fontId="6" fillId="19" borderId="0" xfId="2" applyFill="1">
      <alignment vertical="center"/>
    </xf>
    <xf numFmtId="0" fontId="0" fillId="19" borderId="0" xfId="0" applyFill="1">
      <alignment vertical="center"/>
    </xf>
    <xf numFmtId="0" fontId="6" fillId="6" borderId="8" xfId="2" applyFill="1" applyBorder="1" applyAlignment="1">
      <alignment horizontal="center" vertical="center" wrapText="1"/>
    </xf>
    <xf numFmtId="0" fontId="6" fillId="0" borderId="103" xfId="2" applyBorder="1" applyAlignment="1">
      <alignment horizontal="center" vertical="center" wrapText="1"/>
    </xf>
    <xf numFmtId="0" fontId="6" fillId="6" borderId="103" xfId="2" applyFill="1" applyBorder="1" applyAlignment="1">
      <alignment horizontal="center" vertical="center" wrapText="1"/>
    </xf>
    <xf numFmtId="0" fontId="1" fillId="5" borderId="0" xfId="2" applyFont="1" applyFill="1">
      <alignment vertical="center"/>
    </xf>
    <xf numFmtId="0" fontId="0" fillId="0" borderId="68" xfId="0" applyBorder="1" applyAlignment="1">
      <alignment vertical="top"/>
    </xf>
    <xf numFmtId="0" fontId="0" fillId="0" borderId="0" xfId="0" applyAlignment="1">
      <alignment vertical="top"/>
    </xf>
    <xf numFmtId="0" fontId="1" fillId="14" borderId="65" xfId="2" applyFont="1" applyFill="1" applyBorder="1" applyAlignment="1">
      <alignment vertical="top" wrapText="1"/>
    </xf>
    <xf numFmtId="0" fontId="7" fillId="25" borderId="56" xfId="17" applyFont="1" applyFill="1" applyBorder="1" applyAlignment="1">
      <alignment horizontal="center" vertical="center" wrapText="1"/>
    </xf>
    <xf numFmtId="0" fontId="0" fillId="0" borderId="0" xfId="0" applyAlignment="1">
      <alignment horizontal="left" vertical="center"/>
    </xf>
    <xf numFmtId="0" fontId="73" fillId="0" borderId="0" xfId="0" applyFont="1" applyAlignment="1">
      <alignment horizontal="left" vertical="center"/>
    </xf>
    <xf numFmtId="0" fontId="74" fillId="0" borderId="0" xfId="0" applyFont="1" applyAlignment="1">
      <alignment horizontal="center" vertical="center" wrapText="1"/>
    </xf>
    <xf numFmtId="0" fontId="74" fillId="0" borderId="0" xfId="0" applyFont="1" applyAlignment="1">
      <alignment horizontal="left" vertical="center" wrapText="1"/>
    </xf>
    <xf numFmtId="0" fontId="8" fillId="0" borderId="121" xfId="1" applyFill="1" applyBorder="1" applyAlignment="1" applyProtection="1">
      <alignment vertical="center" wrapText="1"/>
    </xf>
    <xf numFmtId="0" fontId="84" fillId="0" borderId="0" xfId="17" applyFont="1">
      <alignment vertical="center"/>
    </xf>
    <xf numFmtId="0" fontId="83" fillId="0" borderId="0" xfId="2" applyFont="1">
      <alignment vertical="center"/>
    </xf>
    <xf numFmtId="0" fontId="85" fillId="20" borderId="122" xfId="0" applyFont="1" applyFill="1" applyBorder="1" applyAlignment="1">
      <alignment horizontal="center" vertical="center" wrapText="1"/>
    </xf>
    <xf numFmtId="14" fontId="6" fillId="0" borderId="0" xfId="2" applyNumberFormat="1">
      <alignment vertical="center"/>
    </xf>
    <xf numFmtId="0" fontId="18" fillId="2" borderId="42"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89" fillId="21" borderId="31" xfId="2" applyFont="1" applyFill="1" applyBorder="1" applyAlignment="1">
      <alignment horizontal="center" vertical="center" wrapText="1"/>
    </xf>
    <xf numFmtId="0" fontId="91" fillId="3" borderId="41" xfId="2" applyFont="1" applyFill="1" applyBorder="1" applyAlignment="1">
      <alignment horizontal="center" vertical="center"/>
    </xf>
    <xf numFmtId="14" fontId="91" fillId="3" borderId="40" xfId="2" applyNumberFormat="1" applyFont="1" applyFill="1" applyBorder="1" applyAlignment="1">
      <alignment horizontal="center" vertical="center"/>
    </xf>
    <xf numFmtId="14" fontId="91" fillId="3" borderId="1" xfId="2" applyNumberFormat="1" applyFont="1" applyFill="1" applyBorder="1" applyAlignment="1">
      <alignment horizontal="center" vertical="center"/>
    </xf>
    <xf numFmtId="0" fontId="91" fillId="3" borderId="39" xfId="2" applyFont="1" applyFill="1" applyBorder="1" applyAlignment="1">
      <alignment horizontal="center" vertical="center"/>
    </xf>
    <xf numFmtId="14" fontId="91" fillId="3" borderId="2" xfId="2" applyNumberFormat="1" applyFont="1" applyFill="1" applyBorder="1" applyAlignment="1">
      <alignment horizontal="center" vertical="center"/>
    </xf>
    <xf numFmtId="0" fontId="92" fillId="0" borderId="0" xfId="2" applyFont="1" applyAlignment="1">
      <alignment horizontal="center" vertical="center"/>
    </xf>
    <xf numFmtId="14" fontId="91" fillId="0" borderId="0" xfId="2" applyNumberFormat="1" applyFont="1" applyAlignment="1">
      <alignment horizontal="center" vertical="center"/>
    </xf>
    <xf numFmtId="0" fontId="0" fillId="0" borderId="13" xfId="0" applyBorder="1" applyAlignment="1">
      <alignment vertical="top" wrapText="1"/>
    </xf>
    <xf numFmtId="0" fontId="23" fillId="21" borderId="3" xfId="2" applyFont="1" applyFill="1" applyBorder="1" applyAlignment="1">
      <alignment horizontal="center" vertical="center" wrapText="1"/>
    </xf>
    <xf numFmtId="0" fontId="24" fillId="19" borderId="8" xfId="2" applyFont="1" applyFill="1" applyBorder="1" applyAlignment="1">
      <alignment horizontal="center" vertical="center" wrapText="1"/>
    </xf>
    <xf numFmtId="0" fontId="8" fillId="0" borderId="0" xfId="1" applyAlignment="1" applyProtection="1">
      <alignment vertical="center" wrapText="1"/>
    </xf>
    <xf numFmtId="0" fontId="23" fillId="27" borderId="3" xfId="2" applyFont="1" applyFill="1" applyBorder="1" applyAlignment="1">
      <alignment horizontal="center" vertical="center" wrapText="1"/>
    </xf>
    <xf numFmtId="0" fontId="6" fillId="0" borderId="67" xfId="0" applyFont="1" applyBorder="1">
      <alignment vertical="center"/>
    </xf>
    <xf numFmtId="0" fontId="6" fillId="0" borderId="44" xfId="0" applyFont="1" applyBorder="1">
      <alignment vertical="center"/>
    </xf>
    <xf numFmtId="0" fontId="6" fillId="0" borderId="68" xfId="0" applyFont="1" applyBorder="1">
      <alignment vertical="center"/>
    </xf>
    <xf numFmtId="0" fontId="6" fillId="0" borderId="0" xfId="0" applyFont="1">
      <alignment vertical="center"/>
    </xf>
    <xf numFmtId="0" fontId="90" fillId="0" borderId="68" xfId="0" applyFont="1" applyBorder="1">
      <alignment vertical="center"/>
    </xf>
    <xf numFmtId="0" fontId="90" fillId="0" borderId="0" xfId="0" applyFont="1">
      <alignment vertical="center"/>
    </xf>
    <xf numFmtId="0" fontId="90" fillId="5" borderId="68" xfId="0" applyFont="1" applyFill="1" applyBorder="1">
      <alignment vertical="center"/>
    </xf>
    <xf numFmtId="0" fontId="90" fillId="5" borderId="0" xfId="0" applyFont="1" applyFill="1">
      <alignment vertical="center"/>
    </xf>
    <xf numFmtId="0" fontId="6" fillId="5" borderId="136" xfId="2" applyFill="1" applyBorder="1">
      <alignment vertical="center"/>
    </xf>
    <xf numFmtId="0" fontId="6" fillId="0" borderId="136" xfId="2" applyBorder="1">
      <alignment vertical="center"/>
    </xf>
    <xf numFmtId="0" fontId="93" fillId="19" borderId="134" xfId="17" applyFont="1" applyFill="1" applyBorder="1" applyAlignment="1">
      <alignment horizontal="center" vertical="center" wrapText="1"/>
    </xf>
    <xf numFmtId="14" fontId="93" fillId="19" borderId="135" xfId="17" applyNumberFormat="1" applyFont="1" applyFill="1" applyBorder="1" applyAlignment="1">
      <alignment horizontal="center" vertical="center"/>
    </xf>
    <xf numFmtId="0" fontId="6" fillId="0" borderId="0" xfId="2" applyAlignment="1">
      <alignment horizontal="left" vertical="top"/>
    </xf>
    <xf numFmtId="0" fontId="6" fillId="28" borderId="144" xfId="2" applyFill="1" applyBorder="1" applyAlignment="1">
      <alignment horizontal="left" vertical="top"/>
    </xf>
    <xf numFmtId="0" fontId="8" fillId="28" borderId="143" xfId="1" applyFill="1" applyBorder="1" applyAlignment="1" applyProtection="1">
      <alignment horizontal="left" vertical="top"/>
    </xf>
    <xf numFmtId="14" fontId="19" fillId="3" borderId="101" xfId="2" applyNumberFormat="1" applyFont="1" applyFill="1" applyBorder="1" applyAlignment="1">
      <alignment horizontal="center" vertical="center" shrinkToFit="1"/>
    </xf>
    <xf numFmtId="14" fontId="27" fillId="3" borderId="101" xfId="1" applyNumberFormat="1" applyFont="1" applyFill="1" applyBorder="1" applyAlignment="1" applyProtection="1">
      <alignment horizontal="center" vertical="center" wrapText="1" shrinkToFit="1"/>
    </xf>
    <xf numFmtId="0" fontId="84" fillId="0" borderId="0" xfId="17" applyFont="1" applyAlignment="1">
      <alignment horizontal="left" vertical="center"/>
    </xf>
    <xf numFmtId="0" fontId="102" fillId="2" borderId="63" xfId="2" applyFont="1" applyFill="1" applyBorder="1" applyAlignment="1">
      <alignment vertical="top" wrapText="1"/>
    </xf>
    <xf numFmtId="0" fontId="91" fillId="21" borderId="39" xfId="2" applyFont="1" applyFill="1" applyBorder="1" applyAlignment="1">
      <alignment horizontal="center" vertical="center"/>
    </xf>
    <xf numFmtId="0" fontId="18" fillId="21" borderId="153" xfId="2" applyFont="1" applyFill="1" applyBorder="1" applyAlignment="1">
      <alignment horizontal="center" vertical="center" wrapText="1"/>
    </xf>
    <xf numFmtId="0" fontId="8" fillId="0" borderId="156" xfId="1" applyFill="1" applyBorder="1" applyAlignment="1" applyProtection="1">
      <alignment vertical="center" wrapText="1"/>
    </xf>
    <xf numFmtId="0" fontId="18" fillId="21" borderId="157" xfId="1" applyFont="1" applyFill="1" applyBorder="1" applyAlignment="1" applyProtection="1">
      <alignment horizontal="center" vertical="center" wrapText="1"/>
    </xf>
    <xf numFmtId="0" fontId="18" fillId="23" borderId="149" xfId="2" applyFont="1" applyFill="1" applyBorder="1" applyAlignment="1">
      <alignment horizontal="center" vertical="center" wrapText="1"/>
    </xf>
    <xf numFmtId="0" fontId="87" fillId="23" borderId="150" xfId="2" applyFont="1" applyFill="1" applyBorder="1" applyAlignment="1">
      <alignment horizontal="center" vertical="center"/>
    </xf>
    <xf numFmtId="0" fontId="87" fillId="23" borderId="151" xfId="2" applyFont="1" applyFill="1" applyBorder="1" applyAlignment="1">
      <alignment horizontal="center" vertical="center"/>
    </xf>
    <xf numFmtId="0" fontId="103" fillId="19" borderId="8" xfId="0" applyFont="1" applyFill="1" applyBorder="1" applyAlignment="1">
      <alignment horizontal="center" vertical="center" wrapText="1"/>
    </xf>
    <xf numFmtId="177" fontId="104" fillId="19" borderId="8" xfId="2" applyNumberFormat="1" applyFont="1" applyFill="1" applyBorder="1" applyAlignment="1">
      <alignment horizontal="center" vertical="center" shrinkToFit="1"/>
    </xf>
    <xf numFmtId="0" fontId="6" fillId="0" borderId="0" xfId="2" applyAlignment="1">
      <alignment horizontal="left" vertical="center"/>
    </xf>
    <xf numFmtId="0" fontId="105" fillId="5" borderId="68" xfId="0" applyFont="1" applyFill="1" applyBorder="1">
      <alignment vertical="center"/>
    </xf>
    <xf numFmtId="0" fontId="105" fillId="5" borderId="0" xfId="0" applyFont="1" applyFill="1" applyAlignment="1">
      <alignment horizontal="left" vertical="center"/>
    </xf>
    <xf numFmtId="0" fontId="105" fillId="5" borderId="0" xfId="0" applyFont="1" applyFill="1">
      <alignment vertical="center"/>
    </xf>
    <xf numFmtId="176" fontId="105" fillId="5" borderId="0" xfId="0" applyNumberFormat="1" applyFont="1" applyFill="1" applyAlignment="1">
      <alignment horizontal="left" vertical="center"/>
    </xf>
    <xf numFmtId="183" fontId="105" fillId="5" borderId="0" xfId="0" applyNumberFormat="1" applyFont="1" applyFill="1" applyAlignment="1">
      <alignment horizontal="center" vertical="center"/>
    </xf>
    <xf numFmtId="0" fontId="105" fillId="5" borderId="68" xfId="0" applyFont="1" applyFill="1" applyBorder="1" applyAlignment="1">
      <alignment vertical="top"/>
    </xf>
    <xf numFmtId="0" fontId="105" fillId="5" borderId="0" xfId="0" applyFont="1" applyFill="1" applyAlignment="1">
      <alignment vertical="top"/>
    </xf>
    <xf numFmtId="14" fontId="105" fillId="5" borderId="0" xfId="0" applyNumberFormat="1" applyFont="1" applyFill="1" applyAlignment="1">
      <alignment horizontal="left" vertical="center"/>
    </xf>
    <xf numFmtId="14" fontId="105" fillId="0" borderId="0" xfId="0" applyNumberFormat="1" applyFont="1">
      <alignment vertical="center"/>
    </xf>
    <xf numFmtId="0" fontId="106" fillId="0" borderId="0" xfId="0" applyFont="1">
      <alignment vertical="center"/>
    </xf>
    <xf numFmtId="0" fontId="6" fillId="0" borderId="62" xfId="2" applyBorder="1" applyAlignment="1">
      <alignmen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35" fillId="9" borderId="0" xfId="2" applyFont="1" applyFill="1" applyAlignment="1">
      <alignment horizontal="center" vertical="center"/>
    </xf>
    <xf numFmtId="14" fontId="1" fillId="0" borderId="46" xfId="17" applyNumberFormat="1" applyBorder="1" applyAlignment="1">
      <alignment horizontal="center" vertical="center"/>
    </xf>
    <xf numFmtId="14" fontId="1" fillId="0" borderId="0" xfId="17" applyNumberFormat="1" applyAlignment="1">
      <alignment horizontal="center" vertical="center"/>
    </xf>
    <xf numFmtId="0" fontId="1" fillId="10" borderId="0" xfId="17" applyFill="1">
      <alignment vertical="center"/>
    </xf>
    <xf numFmtId="0" fontId="1" fillId="10" borderId="0" xfId="17" applyFill="1" applyAlignment="1">
      <alignment horizontal="center" vertical="center"/>
    </xf>
    <xf numFmtId="0" fontId="1" fillId="0" borderId="46" xfId="17" applyBorder="1">
      <alignment vertical="center"/>
    </xf>
    <xf numFmtId="0" fontId="6" fillId="10" borderId="0" xfId="2" applyFill="1" applyAlignment="1">
      <alignment vertical="center" wrapText="1"/>
    </xf>
    <xf numFmtId="0" fontId="49" fillId="0" borderId="0" xfId="17" applyFont="1" applyAlignment="1">
      <alignment horizontal="left" vertical="center"/>
    </xf>
    <xf numFmtId="0" fontId="50" fillId="0" borderId="49" xfId="17" applyFont="1" applyBorder="1">
      <alignment vertical="center"/>
    </xf>
    <xf numFmtId="0" fontId="50" fillId="0" borderId="49" xfId="17" applyFont="1" applyBorder="1" applyAlignment="1">
      <alignment horizontal="right" vertical="center"/>
    </xf>
    <xf numFmtId="0" fontId="38" fillId="0" borderId="51" xfId="17" applyFont="1" applyBorder="1" applyAlignment="1">
      <alignment horizontal="center" vertical="center"/>
    </xf>
    <xf numFmtId="0" fontId="38" fillId="0" borderId="166"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wrapText="1"/>
    </xf>
    <xf numFmtId="0" fontId="1" fillId="0" borderId="0" xfId="17" applyAlignment="1">
      <alignment vertical="center" shrinkToFit="1"/>
    </xf>
    <xf numFmtId="0" fontId="12" fillId="0" borderId="167" xfId="17" applyFont="1" applyBorder="1" applyAlignment="1">
      <alignment horizontal="center" vertical="center" shrinkToFit="1"/>
    </xf>
    <xf numFmtId="0" fontId="50" fillId="0" borderId="52" xfId="17" applyFont="1" applyBorder="1" applyAlignment="1">
      <alignment vertical="center" shrinkToFit="1"/>
    </xf>
    <xf numFmtId="0" fontId="50" fillId="0" borderId="52" xfId="17" applyFont="1" applyBorder="1" applyAlignment="1">
      <alignment horizontal="center" vertical="center"/>
    </xf>
    <xf numFmtId="0" fontId="13" fillId="0" borderId="132" xfId="2" applyFont="1" applyBorder="1" applyAlignment="1">
      <alignment horizontal="center" vertical="center" wrapText="1"/>
    </xf>
    <xf numFmtId="0" fontId="13" fillId="0" borderId="17" xfId="2" applyFont="1" applyBorder="1" applyAlignment="1">
      <alignment horizontal="center" vertical="center" wrapText="1"/>
    </xf>
    <xf numFmtId="0" fontId="1" fillId="19" borderId="133" xfId="17" applyFill="1" applyBorder="1" applyAlignment="1">
      <alignment horizontal="center" vertical="center" wrapText="1"/>
    </xf>
    <xf numFmtId="0" fontId="7" fillId="5"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5" borderId="0" xfId="2" applyFont="1" applyFill="1" applyAlignment="1">
      <alignment horizontal="center" vertical="center"/>
    </xf>
    <xf numFmtId="0" fontId="46" fillId="5" borderId="0" xfId="0" applyFont="1" applyFill="1" applyAlignment="1">
      <alignment horizontal="center" vertical="center" wrapText="1"/>
    </xf>
    <xf numFmtId="180" fontId="50" fillId="5" borderId="0" xfId="17" applyNumberFormat="1" applyFont="1" applyFill="1" applyAlignment="1">
      <alignment horizontal="center" vertical="center"/>
    </xf>
    <xf numFmtId="0" fontId="1" fillId="5" borderId="0" xfId="17" applyFill="1">
      <alignment vertical="center"/>
    </xf>
    <xf numFmtId="0" fontId="1" fillId="5" borderId="0" xfId="17" applyFill="1" applyAlignment="1">
      <alignment horizontal="center" vertical="center"/>
    </xf>
    <xf numFmtId="0" fontId="46" fillId="5" borderId="0" xfId="17" applyFont="1" applyFill="1">
      <alignment vertical="center"/>
    </xf>
    <xf numFmtId="0" fontId="50" fillId="0" borderId="0" xfId="16" applyFont="1">
      <alignment vertical="center"/>
    </xf>
    <xf numFmtId="0" fontId="10" fillId="0" borderId="0" xfId="16" applyFont="1">
      <alignment vertical="center"/>
    </xf>
    <xf numFmtId="177" fontId="6" fillId="19" borderId="8" xfId="2" applyNumberFormat="1" applyFill="1" applyBorder="1" applyAlignment="1">
      <alignment horizontal="center" vertical="center" shrinkToFit="1"/>
    </xf>
    <xf numFmtId="177" fontId="1" fillId="19" borderId="38" xfId="2" applyNumberFormat="1" applyFont="1" applyFill="1" applyBorder="1" applyAlignment="1">
      <alignment horizontal="center" vertical="center" wrapText="1"/>
    </xf>
    <xf numFmtId="177" fontId="6" fillId="6" borderId="10" xfId="2" applyNumberFormat="1" applyFill="1" applyBorder="1" applyAlignment="1">
      <alignment horizontal="center" vertical="center" shrinkToFit="1"/>
    </xf>
    <xf numFmtId="177" fontId="6" fillId="5"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5" borderId="8" xfId="2" applyNumberFormat="1" applyFill="1" applyBorder="1" applyAlignment="1">
      <alignment horizontal="center" vertical="center" shrinkToFit="1"/>
    </xf>
    <xf numFmtId="177" fontId="6" fillId="22" borderId="8" xfId="2" applyNumberFormat="1" applyFill="1" applyBorder="1" applyAlignment="1">
      <alignment horizontal="center" vertical="center" shrinkToFit="1"/>
    </xf>
    <xf numFmtId="177" fontId="6" fillId="8"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5" borderId="8" xfId="2" applyFill="1" applyBorder="1" applyAlignment="1">
      <alignment horizontal="center" vertical="center" wrapText="1"/>
    </xf>
    <xf numFmtId="177" fontId="6" fillId="0" borderId="102"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5"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6" borderId="8" xfId="2" applyNumberFormat="1" applyFill="1" applyBorder="1" applyAlignment="1">
      <alignment horizontal="center" vertical="center" wrapText="1"/>
    </xf>
    <xf numFmtId="177" fontId="6" fillId="7" borderId="102"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7" borderId="8" xfId="2" applyNumberFormat="1" applyFill="1" applyBorder="1" applyAlignment="1">
      <alignment horizontal="center" vertical="center" wrapText="1"/>
    </xf>
    <xf numFmtId="177" fontId="6" fillId="0" borderId="104" xfId="2" applyNumberFormat="1" applyBorder="1" applyAlignment="1">
      <alignment horizontal="center" vertical="center" wrapText="1"/>
    </xf>
    <xf numFmtId="177" fontId="6" fillId="5" borderId="0" xfId="2" applyNumberFormat="1" applyFill="1" applyAlignment="1">
      <alignment horizontal="center" vertical="center" wrapText="1"/>
    </xf>
    <xf numFmtId="0" fontId="6" fillId="5" borderId="0" xfId="2" applyFill="1" applyAlignment="1">
      <alignment horizontal="center" vertical="center" wrapText="1"/>
    </xf>
    <xf numFmtId="0" fontId="81" fillId="5" borderId="0" xfId="2" applyFont="1" applyFill="1" applyAlignment="1">
      <alignment horizontal="center" vertical="center"/>
    </xf>
    <xf numFmtId="0" fontId="1" fillId="0" borderId="0" xfId="2" applyFont="1">
      <alignment vertical="center"/>
    </xf>
    <xf numFmtId="0" fontId="50" fillId="19" borderId="167" xfId="16" applyFont="1" applyFill="1" applyBorder="1">
      <alignment vertical="center"/>
    </xf>
    <xf numFmtId="0" fontId="50" fillId="19" borderId="168" xfId="16" applyFont="1" applyFill="1" applyBorder="1">
      <alignment vertical="center"/>
    </xf>
    <xf numFmtId="0" fontId="10" fillId="19" borderId="168" xfId="16" applyFont="1" applyFill="1" applyBorder="1">
      <alignment vertical="center"/>
    </xf>
    <xf numFmtId="0" fontId="37" fillId="0" borderId="0" xfId="17" applyFont="1" applyAlignment="1">
      <alignment horizontal="left" vertical="center" indent="2"/>
    </xf>
    <xf numFmtId="0" fontId="107" fillId="0" borderId="0" xfId="17" applyFont="1">
      <alignment vertical="center"/>
    </xf>
    <xf numFmtId="0" fontId="1" fillId="19" borderId="0" xfId="2" applyFont="1" applyFill="1">
      <alignment vertical="center"/>
    </xf>
    <xf numFmtId="0" fontId="24" fillId="19" borderId="38" xfId="2" applyFont="1" applyFill="1" applyBorder="1" applyAlignment="1">
      <alignment horizontal="center" vertical="top" wrapText="1"/>
    </xf>
    <xf numFmtId="0" fontId="23" fillId="19" borderId="169" xfId="2" applyFont="1" applyFill="1" applyBorder="1" applyAlignment="1">
      <alignment horizontal="left" vertical="center"/>
    </xf>
    <xf numFmtId="0" fontId="23" fillId="19" borderId="11" xfId="2" applyFont="1" applyFill="1" applyBorder="1" applyAlignment="1">
      <alignment horizontal="left" vertical="center"/>
    </xf>
    <xf numFmtId="0" fontId="23" fillId="5" borderId="11" xfId="2" applyFont="1" applyFill="1" applyBorder="1" applyAlignment="1">
      <alignment horizontal="left" vertical="center"/>
    </xf>
    <xf numFmtId="0" fontId="23" fillId="5" borderId="12" xfId="2" applyFont="1" applyFill="1" applyBorder="1" applyAlignment="1">
      <alignment horizontal="left" vertical="center"/>
    </xf>
    <xf numFmtId="177" fontId="13" fillId="30" borderId="102" xfId="2" applyNumberFormat="1" applyFont="1" applyFill="1" applyBorder="1" applyAlignment="1">
      <alignment horizontal="center" vertical="center" wrapText="1"/>
    </xf>
    <xf numFmtId="177" fontId="13" fillId="30" borderId="8" xfId="2" applyNumberFormat="1" applyFont="1" applyFill="1" applyBorder="1" applyAlignment="1">
      <alignment horizontal="center" vertical="center" shrinkToFit="1"/>
    </xf>
    <xf numFmtId="14" fontId="26" fillId="19" borderId="0" xfId="2" applyNumberFormat="1" applyFont="1" applyFill="1" applyAlignment="1">
      <alignment horizontal="left" vertical="center"/>
    </xf>
    <xf numFmtId="0" fontId="26" fillId="19" borderId="0" xfId="19" applyFont="1" applyFill="1">
      <alignment vertical="center"/>
    </xf>
    <xf numFmtId="0" fontId="26" fillId="19" borderId="0" xfId="2" applyFont="1" applyFill="1" applyAlignment="1">
      <alignment horizontal="left" vertical="center"/>
    </xf>
    <xf numFmtId="0" fontId="41" fillId="19" borderId="0" xfId="17"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7" borderId="8" xfId="2" applyNumberFormat="1" applyFont="1" applyFill="1" applyBorder="1" applyAlignment="1">
      <alignment horizontal="center" vertical="center" shrinkToFit="1"/>
    </xf>
    <xf numFmtId="177" fontId="13" fillId="19" borderId="8" xfId="2" applyNumberFormat="1" applyFont="1" applyFill="1" applyBorder="1" applyAlignment="1">
      <alignment horizontal="center" vertical="center" shrinkToFit="1"/>
    </xf>
    <xf numFmtId="177" fontId="13" fillId="19" borderId="101" xfId="2" applyNumberFormat="1" applyFont="1" applyFill="1" applyBorder="1" applyAlignment="1">
      <alignment horizontal="center" vertical="center" wrapText="1"/>
    </xf>
    <xf numFmtId="0" fontId="13" fillId="0" borderId="170" xfId="2" applyFont="1" applyBorder="1" applyAlignment="1">
      <alignment horizontal="center" vertical="center" wrapText="1"/>
    </xf>
    <xf numFmtId="0" fontId="13" fillId="0" borderId="171" xfId="2" applyFont="1" applyBorder="1" applyAlignment="1">
      <alignment horizontal="center" vertical="center" wrapText="1"/>
    </xf>
    <xf numFmtId="0" fontId="13" fillId="0" borderId="172" xfId="2" applyFont="1" applyBorder="1" applyAlignment="1">
      <alignment horizontal="center" vertical="center" wrapText="1"/>
    </xf>
    <xf numFmtId="0" fontId="13" fillId="0" borderId="170" xfId="2" applyFont="1" applyBorder="1" applyAlignment="1">
      <alignment horizontal="center" vertical="center"/>
    </xf>
    <xf numFmtId="0" fontId="13" fillId="5" borderId="170" xfId="2" applyFont="1" applyFill="1" applyBorder="1" applyAlignment="1">
      <alignment horizontal="center" vertical="center" wrapText="1"/>
    </xf>
    <xf numFmtId="0" fontId="103" fillId="19" borderId="137" xfId="0" applyFont="1" applyFill="1" applyBorder="1" applyAlignment="1">
      <alignment horizontal="center" vertical="center" wrapText="1"/>
    </xf>
    <xf numFmtId="0" fontId="103" fillId="19" borderId="162" xfId="0" applyFont="1" applyFill="1" applyBorder="1" applyAlignment="1">
      <alignment horizontal="center" vertical="center" wrapText="1"/>
    </xf>
    <xf numFmtId="0" fontId="98" fillId="26" borderId="173" xfId="2" applyFont="1" applyFill="1" applyBorder="1" applyAlignment="1">
      <alignment horizontal="center" vertical="center" wrapText="1"/>
    </xf>
    <xf numFmtId="0" fontId="99" fillId="26" borderId="174" xfId="2" applyFont="1" applyFill="1" applyBorder="1" applyAlignment="1">
      <alignment horizontal="center" vertical="center" wrapText="1"/>
    </xf>
    <xf numFmtId="0" fontId="97" fillId="26" borderId="174" xfId="2" applyFont="1" applyFill="1" applyBorder="1" applyAlignment="1">
      <alignment horizontal="center" vertical="center"/>
    </xf>
    <xf numFmtId="0" fontId="97" fillId="26" borderId="175" xfId="2" applyFont="1" applyFill="1" applyBorder="1" applyAlignment="1">
      <alignment horizontal="center" vertical="center"/>
    </xf>
    <xf numFmtId="0" fontId="91" fillId="21" borderId="26" xfId="2" applyFont="1" applyFill="1" applyBorder="1" applyAlignment="1">
      <alignment horizontal="center" vertical="center"/>
    </xf>
    <xf numFmtId="14" fontId="91" fillId="21" borderId="27" xfId="2" applyNumberFormat="1" applyFont="1" applyFill="1" applyBorder="1" applyAlignment="1">
      <alignment horizontal="center" vertical="center"/>
    </xf>
    <xf numFmtId="0" fontId="6" fillId="19" borderId="0" xfId="2" applyFill="1" applyAlignment="1">
      <alignment vertical="center" wrapText="1"/>
    </xf>
    <xf numFmtId="14" fontId="87" fillId="23" borderId="152" xfId="2" applyNumberFormat="1" applyFont="1" applyFill="1" applyBorder="1" applyAlignment="1">
      <alignment horizontal="center" vertical="center"/>
    </xf>
    <xf numFmtId="0" fontId="13" fillId="0" borderId="0" xfId="2" applyFont="1" applyAlignment="1">
      <alignment horizontal="center" vertical="center"/>
    </xf>
    <xf numFmtId="14" fontId="87" fillId="0" borderId="0" xfId="2" applyNumberFormat="1" applyFont="1" applyAlignment="1">
      <alignment horizontal="center" vertical="center"/>
    </xf>
    <xf numFmtId="0" fontId="13" fillId="0" borderId="0" xfId="2" applyFont="1" applyAlignment="1">
      <alignment vertical="top" wrapText="1"/>
    </xf>
    <xf numFmtId="0" fontId="41" fillId="0" borderId="0" xfId="17" applyFont="1" applyAlignment="1">
      <alignment horizontal="center" vertical="center"/>
    </xf>
    <xf numFmtId="0" fontId="105" fillId="5" borderId="0" xfId="0" applyFont="1" applyFill="1" applyAlignment="1">
      <alignment horizontal="left" vertical="top"/>
    </xf>
    <xf numFmtId="0" fontId="115" fillId="19" borderId="0" xfId="17" applyFont="1" applyFill="1" applyAlignment="1">
      <alignment horizontal="left" vertical="center"/>
    </xf>
    <xf numFmtId="0" fontId="87" fillId="0" borderId="0" xfId="2" applyFont="1" applyAlignment="1">
      <alignment vertical="top" wrapText="1"/>
    </xf>
    <xf numFmtId="0" fontId="8" fillId="0" borderId="185" xfId="1" applyBorder="1" applyAlignment="1" applyProtection="1">
      <alignment vertical="center" wrapText="1"/>
    </xf>
    <xf numFmtId="0" fontId="8" fillId="0" borderId="177" xfId="1" applyFill="1" applyBorder="1" applyAlignment="1" applyProtection="1">
      <alignment vertical="center" wrapText="1"/>
    </xf>
    <xf numFmtId="180" fontId="50" fillId="11" borderId="186" xfId="17" applyNumberFormat="1" applyFont="1" applyFill="1" applyBorder="1" applyAlignment="1">
      <alignment horizontal="center" vertical="center"/>
    </xf>
    <xf numFmtId="0" fontId="117" fillId="3" borderId="9" xfId="2" applyFont="1" applyFill="1" applyBorder="1" applyAlignment="1">
      <alignment horizontal="center" vertical="center"/>
    </xf>
    <xf numFmtId="14" fontId="91" fillId="21" borderId="138" xfId="2" applyNumberFormat="1" applyFont="1" applyFill="1" applyBorder="1" applyAlignment="1">
      <alignment vertical="center" shrinkToFit="1"/>
    </xf>
    <xf numFmtId="0" fontId="28" fillId="21" borderId="187" xfId="0" applyFont="1" applyFill="1" applyBorder="1" applyAlignment="1">
      <alignment horizontal="center" vertical="center" wrapText="1"/>
    </xf>
    <xf numFmtId="14" fontId="29" fillId="21" borderId="188" xfId="2" applyNumberFormat="1" applyFont="1" applyFill="1" applyBorder="1" applyAlignment="1">
      <alignment horizontal="center" vertical="center" shrinkToFit="1"/>
    </xf>
    <xf numFmtId="14" fontId="87" fillId="21" borderId="190" xfId="1" applyNumberFormat="1" applyFont="1" applyFill="1" applyBorder="1" applyAlignment="1" applyProtection="1">
      <alignment vertical="center" wrapText="1"/>
    </xf>
    <xf numFmtId="14" fontId="87" fillId="21" borderId="192" xfId="1" applyNumberFormat="1" applyFont="1" applyFill="1" applyBorder="1" applyAlignment="1" applyProtection="1">
      <alignment vertical="center" wrapText="1"/>
    </xf>
    <xf numFmtId="56" fontId="87" fillId="21" borderId="189" xfId="2" applyNumberFormat="1" applyFont="1" applyFill="1" applyBorder="1">
      <alignment vertical="center"/>
    </xf>
    <xf numFmtId="0" fontId="8" fillId="0" borderId="0" xfId="1" applyAlignment="1" applyProtection="1">
      <alignment vertical="center"/>
    </xf>
    <xf numFmtId="14" fontId="91" fillId="21" borderId="1" xfId="2" applyNumberFormat="1" applyFont="1" applyFill="1" applyBorder="1" applyAlignment="1">
      <alignment vertical="center" wrapText="1" shrinkToFit="1"/>
    </xf>
    <xf numFmtId="0" fontId="18" fillId="21" borderId="193" xfId="2" applyFont="1" applyFill="1" applyBorder="1" applyAlignment="1">
      <alignment horizontal="center" vertical="center" wrapText="1"/>
    </xf>
    <xf numFmtId="0" fontId="121" fillId="5" borderId="17" xfId="2" applyFont="1" applyFill="1" applyBorder="1">
      <alignment vertical="center"/>
    </xf>
    <xf numFmtId="0" fontId="71" fillId="0" borderId="0" xfId="0" applyFont="1">
      <alignment vertical="center"/>
    </xf>
    <xf numFmtId="0" fontId="124" fillId="5" borderId="14" xfId="2" applyFont="1" applyFill="1" applyBorder="1">
      <alignment vertical="center"/>
    </xf>
    <xf numFmtId="0" fontId="123" fillId="0" borderId="136" xfId="0" applyFont="1" applyBorder="1">
      <alignment vertical="center"/>
    </xf>
    <xf numFmtId="0" fontId="122" fillId="31" borderId="0" xfId="0" applyFont="1" applyFill="1" applyAlignment="1">
      <alignment horizontal="center" vertical="center" wrapText="1"/>
    </xf>
    <xf numFmtId="14" fontId="13" fillId="21" borderId="1" xfId="1" applyNumberFormat="1" applyFont="1" applyFill="1" applyBorder="1" applyAlignment="1" applyProtection="1">
      <alignment horizontal="center" vertical="center" shrinkToFit="1"/>
    </xf>
    <xf numFmtId="177" fontId="13" fillId="19" borderId="195" xfId="2" applyNumberFormat="1" applyFont="1" applyFill="1" applyBorder="1" applyAlignment="1">
      <alignment horizontal="center" vertical="center" wrapText="1"/>
    </xf>
    <xf numFmtId="0" fontId="9" fillId="19" borderId="0" xfId="2" applyFont="1" applyFill="1" applyAlignment="1">
      <alignment horizontal="center" vertical="center" wrapText="1"/>
    </xf>
    <xf numFmtId="14" fontId="9" fillId="19" borderId="0" xfId="2" applyNumberFormat="1" applyFont="1" applyFill="1" applyAlignment="1">
      <alignment horizontal="center" vertical="center"/>
    </xf>
    <xf numFmtId="14" fontId="26" fillId="19" borderId="0" xfId="2" applyNumberFormat="1" applyFont="1" applyFill="1" applyAlignment="1">
      <alignment horizontal="center" vertical="center"/>
    </xf>
    <xf numFmtId="0" fontId="26" fillId="19" borderId="0" xfId="19" applyFont="1" applyFill="1" applyAlignment="1">
      <alignment horizontal="center" vertical="center"/>
    </xf>
    <xf numFmtId="0" fontId="26" fillId="19" borderId="0" xfId="19" applyFont="1" applyFill="1" applyAlignment="1">
      <alignment horizontal="center" vertical="center" wrapText="1"/>
    </xf>
    <xf numFmtId="0" fontId="37" fillId="19" borderId="134" xfId="17" applyFont="1" applyFill="1" applyBorder="1" applyAlignment="1">
      <alignment horizontal="center" vertical="center" wrapText="1"/>
    </xf>
    <xf numFmtId="14" fontId="37" fillId="19" borderId="135" xfId="17" applyNumberFormat="1" applyFont="1" applyFill="1" applyBorder="1" applyAlignment="1">
      <alignment horizontal="center" vertical="center"/>
    </xf>
    <xf numFmtId="0" fontId="1" fillId="19" borderId="134" xfId="17" applyFill="1" applyBorder="1" applyAlignment="1">
      <alignment horizontal="center" vertical="center" wrapText="1"/>
    </xf>
    <xf numFmtId="14" fontId="1" fillId="19" borderId="135" xfId="17" applyNumberFormat="1" applyFill="1" applyBorder="1" applyAlignment="1">
      <alignment horizontal="center" vertical="center"/>
    </xf>
    <xf numFmtId="0" fontId="106" fillId="5" borderId="0" xfId="0" applyFont="1" applyFill="1">
      <alignment vertical="center"/>
    </xf>
    <xf numFmtId="0" fontId="107" fillId="0" borderId="0" xfId="17" applyFont="1" applyAlignment="1">
      <alignment horizontal="left" vertical="center"/>
    </xf>
    <xf numFmtId="177" fontId="1" fillId="19" borderId="196" xfId="2" applyNumberFormat="1" applyFont="1" applyFill="1" applyBorder="1" applyAlignment="1">
      <alignment horizontal="center" vertical="center" wrapText="1"/>
    </xf>
    <xf numFmtId="0" fontId="23" fillId="19" borderId="197" xfId="2" applyFont="1" applyFill="1" applyBorder="1" applyAlignment="1">
      <alignment horizontal="left" vertical="center"/>
    </xf>
    <xf numFmtId="0" fontId="23" fillId="19" borderId="8" xfId="2" applyFont="1" applyFill="1" applyBorder="1" applyAlignment="1">
      <alignment horizontal="left" vertical="center"/>
    </xf>
    <xf numFmtId="0" fontId="23" fillId="0" borderId="8" xfId="2" applyFont="1" applyBorder="1" applyAlignment="1">
      <alignment horizontal="left" vertical="center"/>
    </xf>
    <xf numFmtId="0" fontId="23" fillId="5" borderId="8" xfId="2" applyFont="1" applyFill="1" applyBorder="1" applyAlignment="1">
      <alignment horizontal="left" vertical="center"/>
    </xf>
    <xf numFmtId="0" fontId="23" fillId="19" borderId="17" xfId="2" applyFont="1" applyFill="1" applyBorder="1" applyAlignment="1">
      <alignment horizontal="left" vertical="center"/>
    </xf>
    <xf numFmtId="177" fontId="12" fillId="19" borderId="53" xfId="2" applyNumberFormat="1" applyFont="1" applyFill="1" applyBorder="1" applyAlignment="1">
      <alignment horizontal="center" vertical="center" shrinkToFit="1"/>
    </xf>
    <xf numFmtId="177" fontId="23" fillId="21" borderId="53" xfId="2" applyNumberFormat="1" applyFont="1" applyFill="1" applyBorder="1" applyAlignment="1">
      <alignment horizontal="center" vertical="center" shrinkToFit="1"/>
    </xf>
    <xf numFmtId="0" fontId="135" fillId="19" borderId="199" xfId="2" applyFont="1" applyFill="1" applyBorder="1" applyAlignment="1">
      <alignment horizontal="center" vertical="center"/>
    </xf>
    <xf numFmtId="177" fontId="135" fillId="19" borderId="199" xfId="2" applyNumberFormat="1" applyFont="1" applyFill="1" applyBorder="1" applyAlignment="1">
      <alignment horizontal="center" vertical="center" shrinkToFit="1"/>
    </xf>
    <xf numFmtId="0" fontId="136" fillId="0" borderId="199" xfId="0" applyFont="1" applyBorder="1" applyAlignment="1">
      <alignment horizontal="center" vertical="center" wrapText="1"/>
    </xf>
    <xf numFmtId="177" fontId="13" fillId="19" borderId="199" xfId="2" applyNumberFormat="1" applyFont="1" applyFill="1" applyBorder="1" applyAlignment="1">
      <alignment horizontal="center" vertical="center" wrapText="1"/>
    </xf>
    <xf numFmtId="177" fontId="23" fillId="19" borderId="198" xfId="2" applyNumberFormat="1" applyFont="1" applyFill="1" applyBorder="1" applyAlignment="1">
      <alignment horizontal="center" vertical="center" shrinkToFit="1"/>
    </xf>
    <xf numFmtId="177" fontId="1" fillId="19" borderId="198" xfId="2" applyNumberFormat="1" applyFont="1" applyFill="1" applyBorder="1" applyAlignment="1">
      <alignment horizontal="center" vertical="center" wrapText="1"/>
    </xf>
    <xf numFmtId="0" fontId="23" fillId="19" borderId="198" xfId="2" applyFont="1" applyFill="1" applyBorder="1" applyAlignment="1">
      <alignment horizontal="center" vertical="center" wrapText="1"/>
    </xf>
    <xf numFmtId="0" fontId="6" fillId="0" borderId="198" xfId="2" applyBorder="1">
      <alignment vertical="center"/>
    </xf>
    <xf numFmtId="0" fontId="6" fillId="0" borderId="198" xfId="2" applyBorder="1" applyAlignment="1">
      <alignment horizontal="center" vertical="center"/>
    </xf>
    <xf numFmtId="0" fontId="24" fillId="23" borderId="7" xfId="2" applyFont="1" applyFill="1" applyBorder="1" applyAlignment="1">
      <alignment horizontal="center" vertical="top" wrapText="1"/>
    </xf>
    <xf numFmtId="177" fontId="1" fillId="23" borderId="38" xfId="2" applyNumberFormat="1" applyFont="1" applyFill="1" applyBorder="1" applyAlignment="1">
      <alignment horizontal="center" vertical="center" wrapText="1"/>
    </xf>
    <xf numFmtId="0" fontId="24" fillId="23" borderId="7" xfId="2" applyFont="1" applyFill="1" applyBorder="1" applyAlignment="1">
      <alignment horizontal="center" vertical="center" wrapText="1"/>
    </xf>
    <xf numFmtId="0" fontId="71" fillId="19" borderId="0" xfId="0" applyFont="1" applyFill="1" applyAlignment="1">
      <alignment horizontal="center" vertical="center"/>
    </xf>
    <xf numFmtId="0" fontId="8" fillId="0" borderId="176" xfId="1" applyBorder="1" applyAlignment="1" applyProtection="1">
      <alignment vertical="center"/>
    </xf>
    <xf numFmtId="0" fontId="117" fillId="3" borderId="9" xfId="2" applyFont="1" applyFill="1" applyBorder="1" applyAlignment="1">
      <alignment horizontal="center" vertical="center" wrapText="1"/>
    </xf>
    <xf numFmtId="0" fontId="109" fillId="26" borderId="174" xfId="2" applyFont="1" applyFill="1" applyBorder="1" applyAlignment="1">
      <alignment horizontal="left" vertical="center" shrinkToFit="1"/>
    </xf>
    <xf numFmtId="0" fontId="137" fillId="0" borderId="194" xfId="1" applyFont="1" applyFill="1" applyBorder="1" applyAlignment="1" applyProtection="1">
      <alignment vertical="top" wrapText="1"/>
    </xf>
    <xf numFmtId="0" fontId="91" fillId="21" borderId="9" xfId="2" applyFont="1" applyFill="1" applyBorder="1" applyAlignment="1">
      <alignment horizontal="center" vertical="center"/>
    </xf>
    <xf numFmtId="0" fontId="8" fillId="0" borderId="201" xfId="1" applyBorder="1" applyAlignment="1" applyProtection="1">
      <alignment horizontal="left" vertical="center" wrapText="1"/>
    </xf>
    <xf numFmtId="0" fontId="85" fillId="0" borderId="122" xfId="0" applyFont="1" applyBorder="1" applyAlignment="1">
      <alignment horizontal="center" vertical="center" wrapText="1"/>
    </xf>
    <xf numFmtId="0" fontId="140" fillId="0" borderId="139" xfId="0" applyFont="1" applyBorder="1" applyAlignment="1">
      <alignment horizontal="left" vertical="top" wrapText="1"/>
    </xf>
    <xf numFmtId="0" fontId="141" fillId="0" borderId="0" xfId="0" applyFont="1">
      <alignment vertical="center"/>
    </xf>
    <xf numFmtId="0" fontId="143" fillId="21" borderId="153" xfId="2" applyFont="1" applyFill="1" applyBorder="1" applyAlignment="1">
      <alignment horizontal="center" vertical="center" wrapText="1"/>
    </xf>
    <xf numFmtId="0" fontId="8" fillId="0" borderId="205" xfId="1" applyFill="1" applyBorder="1" applyAlignment="1" applyProtection="1">
      <alignment vertical="center" wrapText="1"/>
    </xf>
    <xf numFmtId="0" fontId="88" fillId="0" borderId="106" xfId="2" applyFont="1" applyBorder="1" applyAlignment="1">
      <alignment vertical="center" shrinkToFit="1"/>
    </xf>
    <xf numFmtId="0" fontId="6" fillId="0" borderId="107" xfId="2" applyBorder="1">
      <alignment vertical="center"/>
    </xf>
    <xf numFmtId="0" fontId="27" fillId="0" borderId="160" xfId="2" applyFont="1" applyBorder="1" applyAlignment="1">
      <alignment vertical="top" wrapText="1"/>
    </xf>
    <xf numFmtId="0" fontId="8" fillId="0" borderId="207" xfId="1" applyFill="1" applyBorder="1" applyAlignment="1" applyProtection="1">
      <alignment vertical="center" wrapText="1"/>
    </xf>
    <xf numFmtId="0" fontId="6" fillId="0" borderId="108" xfId="2" applyBorder="1">
      <alignment vertical="center"/>
    </xf>
    <xf numFmtId="0" fontId="105" fillId="5" borderId="68" xfId="0" applyFont="1" applyFill="1" applyBorder="1" applyAlignment="1">
      <alignment horizontal="left" vertical="top"/>
    </xf>
    <xf numFmtId="0" fontId="36" fillId="19" borderId="0" xfId="2" applyFont="1" applyFill="1">
      <alignment vertical="center"/>
    </xf>
    <xf numFmtId="0" fontId="37" fillId="19" borderId="0" xfId="17" applyFont="1" applyFill="1">
      <alignment vertical="center"/>
    </xf>
    <xf numFmtId="0" fontId="38" fillId="19" borderId="0" xfId="17" applyFont="1" applyFill="1" applyAlignment="1">
      <alignment vertical="top" wrapText="1"/>
    </xf>
    <xf numFmtId="0" fontId="39" fillId="19" borderId="0" xfId="2" applyFont="1" applyFill="1" applyAlignment="1">
      <alignment horizontal="center" vertical="center"/>
    </xf>
    <xf numFmtId="0" fontId="82" fillId="19" borderId="0" xfId="17" applyFont="1" applyFill="1" applyAlignment="1">
      <alignment horizontal="left" vertical="center"/>
    </xf>
    <xf numFmtId="0" fontId="40" fillId="19" borderId="0" xfId="2" applyFont="1" applyFill="1" applyAlignment="1">
      <alignment vertical="center" wrapText="1"/>
    </xf>
    <xf numFmtId="0" fontId="42" fillId="19" borderId="0" xfId="2" applyFont="1" applyFill="1" applyAlignment="1">
      <alignment vertical="center" wrapText="1"/>
    </xf>
    <xf numFmtId="0" fontId="44" fillId="19" borderId="0" xfId="2" applyFont="1" applyFill="1">
      <alignment vertical="center"/>
    </xf>
    <xf numFmtId="0" fontId="45" fillId="19" borderId="0" xfId="2" applyFont="1" applyFill="1" applyAlignment="1">
      <alignment horizontal="center" vertical="center"/>
    </xf>
    <xf numFmtId="0" fontId="38" fillId="19" borderId="0" xfId="17" applyFont="1" applyFill="1" applyAlignment="1">
      <alignment horizontal="center" vertical="center"/>
    </xf>
    <xf numFmtId="0" fontId="43" fillId="19" borderId="0" xfId="17" applyFont="1" applyFill="1" applyAlignment="1">
      <alignment vertical="top" wrapText="1"/>
    </xf>
    <xf numFmtId="0" fontId="1" fillId="19" borderId="0" xfId="17" applyFill="1" applyAlignment="1">
      <alignment horizontal="center" vertical="center"/>
    </xf>
    <xf numFmtId="0" fontId="46" fillId="19" borderId="0" xfId="2" applyFont="1" applyFill="1" applyAlignment="1">
      <alignment vertical="center" wrapText="1"/>
    </xf>
    <xf numFmtId="0" fontId="42" fillId="19" borderId="0" xfId="2" applyFont="1" applyFill="1">
      <alignment vertical="center"/>
    </xf>
    <xf numFmtId="0" fontId="38" fillId="19" borderId="0" xfId="17" applyFont="1" applyFill="1">
      <alignment vertical="center"/>
    </xf>
    <xf numFmtId="0" fontId="47" fillId="19" borderId="0" xfId="17" applyFont="1" applyFill="1" applyAlignment="1">
      <alignment horizontal="center" vertical="center" wrapText="1"/>
    </xf>
    <xf numFmtId="0" fontId="48" fillId="19" borderId="0" xfId="17" applyFont="1" applyFill="1">
      <alignment vertical="center"/>
    </xf>
    <xf numFmtId="0" fontId="6" fillId="19" borderId="0" xfId="2" applyFill="1" applyAlignment="1">
      <alignment horizontal="center" vertical="center"/>
    </xf>
    <xf numFmtId="0" fontId="46" fillId="19" borderId="0" xfId="17" applyFont="1" applyFill="1" applyAlignment="1">
      <alignment vertical="center" wrapText="1"/>
    </xf>
    <xf numFmtId="0" fontId="51" fillId="19" borderId="0" xfId="17" applyFont="1" applyFill="1" applyAlignment="1">
      <alignment horizontal="center" vertical="center"/>
    </xf>
    <xf numFmtId="0" fontId="8" fillId="19" borderId="0" xfId="1" applyFill="1" applyAlignment="1" applyProtection="1">
      <alignment horizontal="center" vertical="center"/>
    </xf>
    <xf numFmtId="0" fontId="54" fillId="19" borderId="0" xfId="17" applyFont="1" applyFill="1" applyAlignment="1">
      <alignment horizontal="center" vertical="center"/>
    </xf>
    <xf numFmtId="0" fontId="0" fillId="19" borderId="0" xfId="0" applyFill="1" applyAlignment="1">
      <alignment vertical="center" wrapText="1"/>
    </xf>
    <xf numFmtId="0" fontId="1" fillId="19" borderId="130" xfId="17" applyFill="1" applyBorder="1" applyAlignment="1">
      <alignment horizontal="center" vertical="center" wrapText="1"/>
    </xf>
    <xf numFmtId="0" fontId="1" fillId="19" borderId="0" xfId="17" applyFill="1">
      <alignment vertical="center"/>
    </xf>
    <xf numFmtId="0" fontId="1" fillId="19" borderId="131" xfId="17" applyFill="1" applyBorder="1" applyAlignment="1">
      <alignment horizontal="center" vertical="center"/>
    </xf>
    <xf numFmtId="177" fontId="23" fillId="32" borderId="198" xfId="2" applyNumberFormat="1" applyFont="1" applyFill="1" applyBorder="1" applyAlignment="1">
      <alignment horizontal="center" vertical="center" shrinkToFit="1"/>
    </xf>
    <xf numFmtId="180" fontId="50" fillId="11" borderId="208" xfId="17" applyNumberFormat="1" applyFont="1" applyFill="1" applyBorder="1" applyAlignment="1">
      <alignment horizontal="center" vertical="center"/>
    </xf>
    <xf numFmtId="0" fontId="94" fillId="19" borderId="0" xfId="0" applyFont="1" applyFill="1" applyAlignment="1">
      <alignment horizontal="center" vertical="center"/>
    </xf>
    <xf numFmtId="0" fontId="150" fillId="21" borderId="153" xfId="2" applyFont="1" applyFill="1" applyBorder="1" applyAlignment="1">
      <alignment horizontal="center" vertical="center" wrapText="1"/>
    </xf>
    <xf numFmtId="0" fontId="25" fillId="19" borderId="0" xfId="2" applyFont="1" applyFill="1">
      <alignment vertical="center"/>
    </xf>
    <xf numFmtId="0" fontId="152" fillId="0" borderId="0" xfId="0" applyFont="1" applyAlignment="1">
      <alignment vertical="top" wrapText="1"/>
    </xf>
    <xf numFmtId="0" fontId="137" fillId="0" borderId="206" xfId="1" applyFont="1" applyBorder="1" applyAlignment="1" applyProtection="1">
      <alignment vertical="top" wrapText="1"/>
    </xf>
    <xf numFmtId="0" fontId="8" fillId="0" borderId="0" xfId="1" applyFill="1" applyBorder="1" applyAlignment="1" applyProtection="1">
      <alignment vertical="center" wrapText="1"/>
    </xf>
    <xf numFmtId="0" fontId="95" fillId="19" borderId="0" xfId="0" applyFont="1" applyFill="1" applyAlignment="1">
      <alignment vertical="center" wrapText="1"/>
    </xf>
    <xf numFmtId="0" fontId="72" fillId="5" borderId="209" xfId="2" applyFont="1" applyFill="1" applyBorder="1" applyAlignment="1">
      <alignment horizontal="left" vertical="center"/>
    </xf>
    <xf numFmtId="0" fontId="8" fillId="0" borderId="204" xfId="1" applyBorder="1" applyAlignment="1" applyProtection="1">
      <alignment vertical="center" wrapText="1"/>
    </xf>
    <xf numFmtId="0" fontId="140" fillId="0" borderId="203" xfId="0" applyFont="1" applyBorder="1" applyAlignment="1">
      <alignment horizontal="left" vertical="top" wrapText="1"/>
    </xf>
    <xf numFmtId="0" fontId="101" fillId="19" borderId="134" xfId="17" applyFont="1" applyFill="1" applyBorder="1" applyAlignment="1">
      <alignment horizontal="center" vertical="center" wrapText="1"/>
    </xf>
    <xf numFmtId="0" fontId="8" fillId="0" borderId="213" xfId="1" applyBorder="1" applyAlignment="1" applyProtection="1">
      <alignment horizontal="left" vertical="center" wrapText="1"/>
    </xf>
    <xf numFmtId="14" fontId="29" fillId="21" borderId="1" xfId="2" applyNumberFormat="1" applyFont="1" applyFill="1" applyBorder="1" applyAlignment="1">
      <alignment horizontal="center" vertical="center" shrinkToFit="1"/>
    </xf>
    <xf numFmtId="56" fontId="87" fillId="21" borderId="190" xfId="2" applyNumberFormat="1" applyFont="1" applyFill="1" applyBorder="1">
      <alignment vertical="center"/>
    </xf>
    <xf numFmtId="14" fontId="91" fillId="21" borderId="2" xfId="2" applyNumberFormat="1" applyFont="1" applyFill="1" applyBorder="1" applyAlignment="1">
      <alignment vertical="center" shrinkToFit="1"/>
    </xf>
    <xf numFmtId="14" fontId="87" fillId="21" borderId="214" xfId="1" applyNumberFormat="1" applyFont="1" applyFill="1" applyBorder="1" applyAlignment="1" applyProtection="1">
      <alignment vertical="center" wrapText="1"/>
    </xf>
    <xf numFmtId="183" fontId="105" fillId="5" borderId="0" xfId="0" applyNumberFormat="1" applyFont="1" applyFill="1" applyAlignment="1">
      <alignment horizontal="left" vertical="center"/>
    </xf>
    <xf numFmtId="56" fontId="93" fillId="19" borderId="134" xfId="17" applyNumberFormat="1" applyFont="1" applyFill="1" applyBorder="1" applyAlignment="1">
      <alignment horizontal="center" vertical="center" wrapText="1"/>
    </xf>
    <xf numFmtId="0" fontId="8" fillId="0" borderId="215" xfId="1" applyBorder="1" applyAlignment="1" applyProtection="1">
      <alignment horizontal="left" vertical="center"/>
    </xf>
    <xf numFmtId="14" fontId="93" fillId="19" borderId="135" xfId="17" applyNumberFormat="1" applyFont="1" applyFill="1" applyBorder="1" applyAlignment="1">
      <alignment horizontal="center" vertical="center" wrapText="1"/>
    </xf>
    <xf numFmtId="0" fontId="85" fillId="0" borderId="137" xfId="0" applyFont="1" applyBorder="1" applyAlignment="1">
      <alignment horizontal="center" vertical="center" wrapText="1"/>
    </xf>
    <xf numFmtId="14" fontId="126" fillId="19" borderId="135" xfId="0" applyNumberFormat="1" applyFont="1" applyFill="1" applyBorder="1" applyAlignment="1">
      <alignment horizontal="center" vertical="center"/>
    </xf>
    <xf numFmtId="0" fontId="139" fillId="0" borderId="121" xfId="1" applyFont="1" applyFill="1" applyBorder="1" applyAlignment="1" applyProtection="1">
      <alignment horizontal="left" vertical="top" wrapText="1"/>
    </xf>
    <xf numFmtId="0" fontId="137" fillId="0" borderId="155" xfId="1" applyFont="1" applyFill="1" applyBorder="1" applyAlignment="1" applyProtection="1">
      <alignment vertical="top" wrapText="1"/>
    </xf>
    <xf numFmtId="0" fontId="91" fillId="3" borderId="9" xfId="2" applyFont="1" applyFill="1" applyBorder="1" applyAlignment="1">
      <alignment horizontal="center" vertical="center"/>
    </xf>
    <xf numFmtId="14" fontId="91" fillId="21" borderId="216" xfId="2" applyNumberFormat="1" applyFont="1" applyFill="1" applyBorder="1" applyAlignment="1">
      <alignment horizontal="center" vertical="center"/>
    </xf>
    <xf numFmtId="14" fontId="91" fillId="21" borderId="217" xfId="2" applyNumberFormat="1" applyFont="1" applyFill="1" applyBorder="1" applyAlignment="1">
      <alignment horizontal="center" vertical="center"/>
    </xf>
    <xf numFmtId="0" fontId="92" fillId="21" borderId="218" xfId="2" applyFont="1" applyFill="1" applyBorder="1" applyAlignment="1">
      <alignment horizontal="center" vertical="center"/>
    </xf>
    <xf numFmtId="14" fontId="91" fillId="21" borderId="218" xfId="2" applyNumberFormat="1" applyFont="1" applyFill="1" applyBorder="1" applyAlignment="1">
      <alignment horizontal="center" vertical="center"/>
    </xf>
    <xf numFmtId="0" fontId="8" fillId="0" borderId="219" xfId="1" applyFill="1" applyBorder="1" applyAlignment="1" applyProtection="1">
      <alignment vertical="center" wrapText="1"/>
    </xf>
    <xf numFmtId="0" fontId="8" fillId="0" borderId="221" xfId="1" applyBorder="1" applyAlignment="1" applyProtection="1">
      <alignment vertical="top" wrapText="1"/>
    </xf>
    <xf numFmtId="0" fontId="32" fillId="23" borderId="220" xfId="2" applyFont="1" applyFill="1" applyBorder="1" applyAlignment="1">
      <alignment horizontal="center" vertical="center" wrapText="1"/>
    </xf>
    <xf numFmtId="0" fontId="153" fillId="21" borderId="217" xfId="2" applyFont="1" applyFill="1" applyBorder="1" applyAlignment="1">
      <alignment horizontal="center" vertical="center"/>
    </xf>
    <xf numFmtId="0" fontId="153" fillId="21" borderId="216" xfId="2" applyFont="1" applyFill="1" applyBorder="1" applyAlignment="1">
      <alignment horizontal="center" vertical="center"/>
    </xf>
    <xf numFmtId="0" fontId="32" fillId="21" borderId="153" xfId="2" applyFont="1" applyFill="1" applyBorder="1" applyAlignment="1">
      <alignment horizontal="center" vertical="center" wrapText="1"/>
    </xf>
    <xf numFmtId="0" fontId="116" fillId="19" borderId="222" xfId="0" applyFont="1" applyFill="1" applyBorder="1" applyAlignment="1">
      <alignment horizontal="left" vertical="center"/>
    </xf>
    <xf numFmtId="0" fontId="116" fillId="19" borderId="223" xfId="0" applyFont="1" applyFill="1" applyBorder="1" applyAlignment="1">
      <alignment horizontal="left" vertical="center"/>
    </xf>
    <xf numFmtId="14" fontId="116" fillId="19" borderId="223" xfId="0" applyNumberFormat="1" applyFont="1" applyFill="1" applyBorder="1" applyAlignment="1">
      <alignment horizontal="center" vertical="center"/>
    </xf>
    <xf numFmtId="14" fontId="116" fillId="19" borderId="224" xfId="0" applyNumberFormat="1" applyFont="1" applyFill="1" applyBorder="1" applyAlignment="1">
      <alignment horizontal="center" vertical="center"/>
    </xf>
    <xf numFmtId="0" fontId="23" fillId="34" borderId="8" xfId="2" applyFont="1" applyFill="1" applyBorder="1" applyAlignment="1">
      <alignment horizontal="left" vertical="center"/>
    </xf>
    <xf numFmtId="177" fontId="10" fillId="34" borderId="10" xfId="2" applyNumberFormat="1" applyFont="1" applyFill="1" applyBorder="1" applyAlignment="1">
      <alignment horizontal="center" vertical="center" wrapText="1"/>
    </xf>
    <xf numFmtId="0" fontId="23" fillId="34" borderId="198" xfId="2" applyFont="1" applyFill="1" applyBorder="1" applyAlignment="1">
      <alignment horizontal="center" vertical="center" wrapText="1"/>
    </xf>
    <xf numFmtId="177" fontId="23" fillId="34" borderId="198" xfId="2" applyNumberFormat="1" applyFont="1" applyFill="1" applyBorder="1" applyAlignment="1">
      <alignment horizontal="center" vertical="center" shrinkToFit="1"/>
    </xf>
    <xf numFmtId="0" fontId="137" fillId="0" borderId="148" xfId="0" applyFont="1" applyBorder="1" applyAlignment="1">
      <alignment horizontal="left" vertical="top" wrapText="1"/>
    </xf>
    <xf numFmtId="14" fontId="101" fillId="19" borderId="135" xfId="17" applyNumberFormat="1" applyFont="1" applyFill="1" applyBorder="1" applyAlignment="1">
      <alignment horizontal="center" vertical="center" wrapText="1"/>
    </xf>
    <xf numFmtId="0" fontId="138" fillId="0" borderId="191" xfId="1" applyFont="1" applyFill="1" applyBorder="1" applyAlignment="1" applyProtection="1">
      <alignment vertical="top" wrapText="1"/>
    </xf>
    <xf numFmtId="0" fontId="137" fillId="0" borderId="184" xfId="2" applyFont="1" applyBorder="1" applyAlignment="1">
      <alignment horizontal="left" vertical="top" wrapText="1"/>
    </xf>
    <xf numFmtId="0" fontId="157" fillId="3" borderId="9" xfId="2" applyFont="1" applyFill="1" applyBorder="1" applyAlignment="1">
      <alignment horizontal="center" vertical="center"/>
    </xf>
    <xf numFmtId="0" fontId="13" fillId="19" borderId="134" xfId="17" applyFont="1" applyFill="1" applyBorder="1" applyAlignment="1">
      <alignment horizontal="center" vertical="center" wrapText="1"/>
    </xf>
    <xf numFmtId="14" fontId="13" fillId="19" borderId="135" xfId="17" applyNumberFormat="1" applyFont="1" applyFill="1" applyBorder="1" applyAlignment="1">
      <alignment horizontal="center" vertical="center"/>
    </xf>
    <xf numFmtId="0" fontId="158" fillId="21" borderId="159" xfId="1" applyFont="1" applyFill="1" applyBorder="1" applyAlignment="1" applyProtection="1">
      <alignment horizontal="center" vertical="center" wrapText="1"/>
    </xf>
    <xf numFmtId="0" fontId="159" fillId="35" borderId="0" xfId="0" applyFont="1" applyFill="1" applyAlignment="1">
      <alignment horizontal="center" vertical="center" wrapText="1"/>
    </xf>
    <xf numFmtId="0" fontId="137" fillId="0" borderId="0" xfId="0" applyFont="1" applyAlignment="1">
      <alignment vertical="top" wrapText="1"/>
    </xf>
    <xf numFmtId="0" fontId="85" fillId="36" borderId="122" xfId="0" applyFont="1" applyFill="1" applyBorder="1" applyAlignment="1">
      <alignment horizontal="center" vertical="center" wrapText="1"/>
    </xf>
    <xf numFmtId="14" fontId="87" fillId="21" borderId="190" xfId="1" applyNumberFormat="1" applyFont="1" applyFill="1" applyBorder="1" applyAlignment="1" applyProtection="1">
      <alignment horizontal="center" vertical="center" wrapText="1"/>
    </xf>
    <xf numFmtId="0" fontId="150" fillId="21" borderId="148" xfId="1" applyFont="1" applyFill="1" applyBorder="1" applyAlignment="1" applyProtection="1">
      <alignment horizontal="center" vertical="center" wrapText="1"/>
    </xf>
    <xf numFmtId="0" fontId="87" fillId="21" borderId="157" xfId="1" applyFont="1" applyFill="1" applyBorder="1" applyAlignment="1" applyProtection="1">
      <alignment horizontal="center" vertical="center" wrapText="1"/>
    </xf>
    <xf numFmtId="0" fontId="161" fillId="21" borderId="187" xfId="0" applyFont="1" applyFill="1" applyBorder="1" applyAlignment="1">
      <alignment horizontal="center" vertical="center" wrapText="1"/>
    </xf>
    <xf numFmtId="0" fontId="162" fillId="0" borderId="139" xfId="0" applyFont="1" applyBorder="1" applyAlignment="1">
      <alignment horizontal="left" vertical="top" wrapText="1"/>
    </xf>
    <xf numFmtId="0" fontId="0" fillId="37" borderId="0" xfId="0" applyFill="1">
      <alignment vertical="center"/>
    </xf>
    <xf numFmtId="0" fontId="125" fillId="37" borderId="0" xfId="0" applyFont="1" applyFill="1">
      <alignment vertical="center"/>
    </xf>
    <xf numFmtId="0" fontId="145" fillId="37" borderId="0" xfId="0" applyFont="1" applyFill="1">
      <alignment vertical="center"/>
    </xf>
    <xf numFmtId="0" fontId="146" fillId="37" borderId="0" xfId="0" applyFont="1" applyFill="1">
      <alignment vertical="center"/>
    </xf>
    <xf numFmtId="0" fontId="144" fillId="37" borderId="0" xfId="0" applyFont="1" applyFill="1">
      <alignment vertical="center"/>
    </xf>
    <xf numFmtId="0" fontId="114" fillId="37" borderId="0" xfId="0" applyFont="1" applyFill="1">
      <alignment vertical="center"/>
    </xf>
    <xf numFmtId="0" fontId="142" fillId="37" borderId="0" xfId="0" applyFont="1" applyFill="1">
      <alignment vertical="center"/>
    </xf>
    <xf numFmtId="0" fontId="149" fillId="37" borderId="0" xfId="0" applyFont="1" applyFill="1">
      <alignment vertical="center"/>
    </xf>
    <xf numFmtId="0" fontId="133" fillId="37" borderId="0" xfId="0" applyFont="1" applyFill="1" applyAlignment="1">
      <alignment vertical="center" wrapText="1"/>
    </xf>
    <xf numFmtId="0" fontId="147" fillId="37" borderId="0" xfId="0" applyFont="1" applyFill="1">
      <alignment vertical="center"/>
    </xf>
    <xf numFmtId="0" fontId="148" fillId="37" borderId="0" xfId="0" applyFont="1" applyFill="1">
      <alignment vertical="center"/>
    </xf>
    <xf numFmtId="0" fontId="120" fillId="37" borderId="0" xfId="1" applyFont="1" applyFill="1" applyAlignment="1" applyProtection="1">
      <alignment vertical="center"/>
    </xf>
    <xf numFmtId="0" fontId="119" fillId="37" borderId="0" xfId="0" applyFont="1" applyFill="1">
      <alignment vertical="center"/>
    </xf>
    <xf numFmtId="0" fontId="116" fillId="19" borderId="227" xfId="0" applyFont="1" applyFill="1" applyBorder="1" applyAlignment="1">
      <alignment horizontal="left" vertical="center"/>
    </xf>
    <xf numFmtId="0" fontId="116" fillId="19" borderId="228" xfId="0" applyFont="1" applyFill="1" applyBorder="1" applyAlignment="1">
      <alignment horizontal="left" vertical="center"/>
    </xf>
    <xf numFmtId="14" fontId="116" fillId="19" borderId="228" xfId="0" applyNumberFormat="1" applyFont="1" applyFill="1" applyBorder="1" applyAlignment="1">
      <alignment horizontal="center" vertical="center"/>
    </xf>
    <xf numFmtId="14" fontId="116" fillId="19" borderId="229" xfId="0" applyNumberFormat="1" applyFont="1" applyFill="1" applyBorder="1" applyAlignment="1">
      <alignment horizontal="center" vertical="center"/>
    </xf>
    <xf numFmtId="0" fontId="160" fillId="0" borderId="230" xfId="2" applyFont="1" applyBorder="1" applyAlignment="1">
      <alignment horizontal="left" vertical="top" wrapText="1"/>
    </xf>
    <xf numFmtId="180" fontId="50" fillId="11" borderId="231" xfId="17" applyNumberFormat="1" applyFont="1" applyFill="1" applyBorder="1" applyAlignment="1">
      <alignment horizontal="center" vertical="center"/>
    </xf>
    <xf numFmtId="0" fontId="13" fillId="0" borderId="233" xfId="2" applyFont="1" applyBorder="1" applyAlignment="1">
      <alignment horizontal="center" vertical="center" wrapText="1"/>
    </xf>
    <xf numFmtId="177" fontId="90" fillId="34" borderId="8" xfId="2" applyNumberFormat="1" applyFont="1" applyFill="1" applyBorder="1" applyAlignment="1">
      <alignment horizontal="center" vertical="center" shrinkToFit="1"/>
    </xf>
    <xf numFmtId="177" fontId="163" fillId="34" borderId="8" xfId="2" applyNumberFormat="1" applyFont="1" applyFill="1" applyBorder="1" applyAlignment="1">
      <alignment horizontal="center" vertical="center" wrapText="1"/>
    </xf>
    <xf numFmtId="0" fontId="90" fillId="34" borderId="10" xfId="2" applyFont="1" applyFill="1" applyBorder="1" applyAlignment="1">
      <alignment horizontal="center" vertical="center"/>
    </xf>
    <xf numFmtId="177" fontId="90" fillId="34" borderId="10" xfId="2" applyNumberFormat="1" applyFont="1" applyFill="1" applyBorder="1" applyAlignment="1">
      <alignment horizontal="center" vertical="center" shrinkToFit="1"/>
    </xf>
    <xf numFmtId="0" fontId="151" fillId="30" borderId="0" xfId="0" applyFont="1" applyFill="1" applyAlignment="1">
      <alignment horizontal="center" vertical="center" wrapText="1"/>
    </xf>
    <xf numFmtId="0" fontId="153" fillId="21" borderId="217" xfId="2" applyFont="1" applyFill="1" applyBorder="1" applyAlignment="1">
      <alignment horizontal="center" vertical="center" shrinkToFit="1"/>
    </xf>
    <xf numFmtId="14" fontId="23" fillId="19" borderId="135" xfId="17" applyNumberFormat="1" applyFont="1" applyFill="1" applyBorder="1" applyAlignment="1">
      <alignment horizontal="center" vertical="center"/>
    </xf>
    <xf numFmtId="0" fontId="0" fillId="38" borderId="105" xfId="0" applyFill="1" applyBorder="1">
      <alignment vertical="center"/>
    </xf>
    <xf numFmtId="0" fontId="0" fillId="38" borderId="236" xfId="0" applyFill="1" applyBorder="1">
      <alignment vertical="center"/>
    </xf>
    <xf numFmtId="0" fontId="71" fillId="29" borderId="239" xfId="0" applyFont="1" applyFill="1" applyBorder="1" applyAlignment="1">
      <alignment horizontal="center" vertical="center"/>
    </xf>
    <xf numFmtId="0" fontId="6" fillId="19" borderId="240" xfId="2" applyFill="1" applyBorder="1" applyAlignment="1">
      <alignment horizontal="center" vertical="center" wrapText="1"/>
    </xf>
    <xf numFmtId="0" fontId="6" fillId="19" borderId="241" xfId="2" applyFill="1" applyBorder="1" applyAlignment="1">
      <alignment horizontal="center" vertical="center"/>
    </xf>
    <xf numFmtId="0" fontId="6" fillId="19" borderId="241" xfId="2" applyFill="1" applyBorder="1" applyAlignment="1">
      <alignment horizontal="center" vertical="center" wrapText="1"/>
    </xf>
    <xf numFmtId="0" fontId="6" fillId="19" borderId="242" xfId="2" applyFill="1" applyBorder="1" applyAlignment="1">
      <alignment horizontal="center" vertical="center"/>
    </xf>
    <xf numFmtId="0" fontId="0" fillId="23" borderId="237" xfId="0" applyFill="1" applyBorder="1" applyAlignment="1">
      <alignment horizontal="left" vertical="center"/>
    </xf>
    <xf numFmtId="0" fontId="0" fillId="23" borderId="238" xfId="0" applyFill="1" applyBorder="1" applyAlignment="1">
      <alignment horizontal="left" vertical="center"/>
    </xf>
    <xf numFmtId="0" fontId="71" fillId="29" borderId="238" xfId="0" applyFont="1" applyFill="1" applyBorder="1" applyAlignment="1">
      <alignment horizontal="left" vertical="center"/>
    </xf>
    <xf numFmtId="14" fontId="87" fillId="21" borderId="1" xfId="1" applyNumberFormat="1" applyFont="1" applyFill="1" applyBorder="1" applyAlignment="1" applyProtection="1">
      <alignment horizontal="center" vertical="center" shrinkToFit="1"/>
    </xf>
    <xf numFmtId="0" fontId="151" fillId="0" borderId="0" xfId="0" applyFont="1" applyAlignment="1">
      <alignment vertical="center" wrapText="1"/>
    </xf>
    <xf numFmtId="0" fontId="85" fillId="0" borderId="245" xfId="0" applyFont="1" applyBorder="1" applyAlignment="1">
      <alignment horizontal="center" vertical="center" wrapText="1"/>
    </xf>
    <xf numFmtId="0" fontId="85" fillId="0" borderId="246" xfId="0" applyFont="1" applyBorder="1" applyAlignment="1">
      <alignment horizontal="center" vertical="center" wrapText="1"/>
    </xf>
    <xf numFmtId="0" fontId="85" fillId="0" borderId="247" xfId="0" applyFont="1" applyBorder="1" applyAlignment="1">
      <alignment horizontal="center" vertical="center" wrapText="1"/>
    </xf>
    <xf numFmtId="0" fontId="116" fillId="19" borderId="248" xfId="0" applyFont="1" applyFill="1" applyBorder="1" applyAlignment="1">
      <alignment horizontal="left" vertical="center"/>
    </xf>
    <xf numFmtId="0" fontId="116" fillId="19" borderId="249" xfId="0" applyFont="1" applyFill="1" applyBorder="1" applyAlignment="1">
      <alignment horizontal="left" vertical="center"/>
    </xf>
    <xf numFmtId="14" fontId="116" fillId="19" borderId="249" xfId="0" applyNumberFormat="1" applyFont="1" applyFill="1" applyBorder="1" applyAlignment="1">
      <alignment horizontal="center" vertical="center"/>
    </xf>
    <xf numFmtId="14" fontId="116" fillId="19" borderId="250" xfId="0" applyNumberFormat="1" applyFont="1" applyFill="1" applyBorder="1" applyAlignment="1">
      <alignment horizontal="center" vertical="center"/>
    </xf>
    <xf numFmtId="0" fontId="160" fillId="0" borderId="251" xfId="1" applyFont="1" applyFill="1" applyBorder="1" applyAlignment="1" applyProtection="1">
      <alignment vertical="top" wrapText="1"/>
    </xf>
    <xf numFmtId="0" fontId="166" fillId="21" borderId="153" xfId="2" applyFont="1" applyFill="1" applyBorder="1" applyAlignment="1">
      <alignment horizontal="center" vertical="center" wrapText="1"/>
    </xf>
    <xf numFmtId="184" fontId="0" fillId="39" borderId="252" xfId="0" applyNumberFormat="1" applyFill="1" applyBorder="1">
      <alignment vertical="center"/>
    </xf>
    <xf numFmtId="0" fontId="137" fillId="0" borderId="30" xfId="1" applyFont="1" applyBorder="1" applyAlignment="1" applyProtection="1">
      <alignment horizontal="left" vertical="top" wrapText="1"/>
    </xf>
    <xf numFmtId="0" fontId="153" fillId="21" borderId="217" xfId="2" applyFont="1" applyFill="1" applyBorder="1" applyAlignment="1">
      <alignment horizontal="center" vertical="center" wrapText="1"/>
    </xf>
    <xf numFmtId="0" fontId="100" fillId="19" borderId="0" xfId="0" applyFont="1" applyFill="1" applyAlignment="1">
      <alignment horizontal="center" vertical="center" wrapText="1"/>
    </xf>
    <xf numFmtId="14" fontId="13" fillId="19" borderId="135" xfId="17" applyNumberFormat="1" applyFont="1" applyFill="1" applyBorder="1" applyAlignment="1">
      <alignment horizontal="center" vertical="center" wrapText="1"/>
    </xf>
    <xf numFmtId="0" fontId="37" fillId="21" borderId="134" xfId="17" applyFont="1" applyFill="1" applyBorder="1" applyAlignment="1">
      <alignment horizontal="center" vertical="center" wrapText="1"/>
    </xf>
    <xf numFmtId="14" fontId="37" fillId="21" borderId="135" xfId="17" applyNumberFormat="1" applyFont="1" applyFill="1" applyBorder="1" applyAlignment="1">
      <alignment horizontal="center" vertical="center"/>
    </xf>
    <xf numFmtId="0" fontId="0" fillId="5" borderId="0" xfId="0" applyFill="1">
      <alignment vertical="center"/>
    </xf>
    <xf numFmtId="0" fontId="0" fillId="5" borderId="0" xfId="0" applyFill="1" applyAlignment="1">
      <alignment horizontal="right" vertical="center"/>
    </xf>
    <xf numFmtId="0" fontId="0" fillId="0" borderId="0" xfId="0" applyAlignment="1">
      <alignment horizontal="right" vertical="center"/>
    </xf>
    <xf numFmtId="0" fontId="32" fillId="31" borderId="105" xfId="1" applyFont="1" applyFill="1" applyBorder="1" applyAlignment="1" applyProtection="1">
      <alignment horizontal="center" vertical="center" wrapText="1" shrinkToFit="1"/>
    </xf>
    <xf numFmtId="0" fontId="23" fillId="5" borderId="0" xfId="0" applyFont="1" applyFill="1" applyAlignment="1">
      <alignment horizontal="left" vertical="center"/>
    </xf>
    <xf numFmtId="0" fontId="101" fillId="30" borderId="134" xfId="17" applyFont="1" applyFill="1" applyBorder="1" applyAlignment="1">
      <alignment horizontal="center" vertical="center" wrapText="1"/>
    </xf>
    <xf numFmtId="14" fontId="93" fillId="30" borderId="135" xfId="17" applyNumberFormat="1" applyFont="1" applyFill="1" applyBorder="1" applyAlignment="1">
      <alignment horizontal="center" vertical="center"/>
    </xf>
    <xf numFmtId="0" fontId="93" fillId="30" borderId="134" xfId="17" applyFont="1" applyFill="1" applyBorder="1" applyAlignment="1">
      <alignment horizontal="center" vertical="center" wrapText="1"/>
    </xf>
    <xf numFmtId="0" fontId="116" fillId="21" borderId="249" xfId="0" applyFont="1" applyFill="1" applyBorder="1" applyAlignment="1">
      <alignment horizontal="left" vertical="center"/>
    </xf>
    <xf numFmtId="0" fontId="116" fillId="21" borderId="223" xfId="0" applyFont="1" applyFill="1" applyBorder="1" applyAlignment="1">
      <alignment horizontal="left" vertical="center"/>
    </xf>
    <xf numFmtId="0" fontId="116" fillId="21" borderId="228" xfId="0" applyFont="1" applyFill="1" applyBorder="1" applyAlignment="1">
      <alignment horizontal="left" vertical="center"/>
    </xf>
    <xf numFmtId="0" fontId="116" fillId="29" borderId="228" xfId="0" applyFont="1" applyFill="1" applyBorder="1" applyAlignment="1">
      <alignment horizontal="left" vertical="center"/>
    </xf>
    <xf numFmtId="0" fontId="116" fillId="29" borderId="249" xfId="0" applyFont="1" applyFill="1" applyBorder="1" applyAlignment="1">
      <alignment horizontal="left" vertical="center"/>
    </xf>
    <xf numFmtId="0" fontId="116" fillId="29" borderId="223" xfId="0" applyFont="1" applyFill="1" applyBorder="1" applyAlignment="1">
      <alignment horizontal="left" vertical="center"/>
    </xf>
    <xf numFmtId="0" fontId="116" fillId="40" borderId="223" xfId="0" applyFont="1" applyFill="1" applyBorder="1" applyAlignment="1">
      <alignment horizontal="left" vertical="center"/>
    </xf>
    <xf numFmtId="0" fontId="116" fillId="28" borderId="249" xfId="0" applyFont="1" applyFill="1" applyBorder="1" applyAlignment="1">
      <alignment horizontal="left" vertical="center"/>
    </xf>
    <xf numFmtId="0" fontId="116" fillId="41" borderId="249" xfId="0" applyFont="1" applyFill="1" applyBorder="1" applyAlignment="1">
      <alignment horizontal="left" vertical="center"/>
    </xf>
    <xf numFmtId="0" fontId="116" fillId="41" borderId="223" xfId="0" applyFont="1" applyFill="1" applyBorder="1" applyAlignment="1">
      <alignment horizontal="left" vertical="center"/>
    </xf>
    <xf numFmtId="0" fontId="116" fillId="42" borderId="223" xfId="0" applyFont="1" applyFill="1" applyBorder="1" applyAlignment="1">
      <alignment horizontal="left" vertical="center"/>
    </xf>
    <xf numFmtId="0" fontId="116" fillId="42" borderId="249" xfId="0" applyFont="1" applyFill="1" applyBorder="1" applyAlignment="1">
      <alignment horizontal="left" vertical="center"/>
    </xf>
    <xf numFmtId="0" fontId="6" fillId="19" borderId="253" xfId="2" applyFill="1" applyBorder="1" applyAlignment="1">
      <alignment horizontal="center" vertical="center" wrapText="1"/>
    </xf>
    <xf numFmtId="0" fontId="6" fillId="19" borderId="254" xfId="2" applyFill="1" applyBorder="1" applyAlignment="1">
      <alignment horizontal="center" vertical="center"/>
    </xf>
    <xf numFmtId="0" fontId="6" fillId="19" borderId="254" xfId="2" applyFill="1" applyBorder="1" applyAlignment="1">
      <alignment horizontal="center" vertical="center" wrapText="1"/>
    </xf>
    <xf numFmtId="0" fontId="6" fillId="19" borderId="255" xfId="2" applyFill="1" applyBorder="1" applyAlignment="1">
      <alignment horizontal="center" vertical="center"/>
    </xf>
    <xf numFmtId="0" fontId="6" fillId="19" borderId="256" xfId="2" applyFill="1" applyBorder="1" applyAlignment="1">
      <alignment horizontal="center" vertical="center" wrapText="1"/>
    </xf>
    <xf numFmtId="0" fontId="6" fillId="19" borderId="257" xfId="2" applyFill="1" applyBorder="1" applyAlignment="1">
      <alignment horizontal="center" vertical="center"/>
    </xf>
    <xf numFmtId="0" fontId="6" fillId="19" borderId="257" xfId="2" applyFill="1" applyBorder="1" applyAlignment="1">
      <alignment horizontal="center" vertical="center" wrapText="1"/>
    </xf>
    <xf numFmtId="0" fontId="6" fillId="19" borderId="258" xfId="2" applyFill="1" applyBorder="1" applyAlignment="1">
      <alignment horizontal="center" vertical="center"/>
    </xf>
    <xf numFmtId="0" fontId="0" fillId="0" borderId="259" xfId="0" applyBorder="1" applyAlignment="1">
      <alignment horizontal="center" vertical="center"/>
    </xf>
    <xf numFmtId="0" fontId="0" fillId="0" borderId="260" xfId="0" applyBorder="1" applyAlignment="1">
      <alignment horizontal="center" vertical="center"/>
    </xf>
    <xf numFmtId="0" fontId="0" fillId="0" borderId="261" xfId="0" applyBorder="1" applyAlignment="1">
      <alignment horizontal="center" vertical="center"/>
    </xf>
    <xf numFmtId="0" fontId="168" fillId="5" borderId="262" xfId="0" applyFont="1" applyFill="1" applyBorder="1">
      <alignment vertical="center"/>
    </xf>
    <xf numFmtId="0" fontId="168" fillId="5" borderId="263" xfId="0" applyFont="1" applyFill="1" applyBorder="1">
      <alignment vertical="center"/>
    </xf>
    <xf numFmtId="0" fontId="0" fillId="5" borderId="263" xfId="0" applyFill="1" applyBorder="1" applyAlignment="1">
      <alignment horizontal="right" vertical="center"/>
    </xf>
    <xf numFmtId="0" fontId="0" fillId="5" borderId="263" xfId="0" applyFill="1" applyBorder="1">
      <alignment vertical="center"/>
    </xf>
    <xf numFmtId="0" fontId="0" fillId="5" borderId="264" xfId="0" applyFill="1" applyBorder="1">
      <alignment vertical="center"/>
    </xf>
    <xf numFmtId="0" fontId="0" fillId="5" borderId="265" xfId="0" applyFill="1" applyBorder="1">
      <alignment vertical="center"/>
    </xf>
    <xf numFmtId="0" fontId="0" fillId="5" borderId="266" xfId="0" applyFill="1" applyBorder="1">
      <alignment vertical="center"/>
    </xf>
    <xf numFmtId="0" fontId="0" fillId="5" borderId="267" xfId="0" applyFill="1" applyBorder="1">
      <alignment vertical="center"/>
    </xf>
    <xf numFmtId="0" fontId="0" fillId="5" borderId="268" xfId="0" applyFill="1" applyBorder="1">
      <alignment vertical="center"/>
    </xf>
    <xf numFmtId="0" fontId="0" fillId="5" borderId="268" xfId="0" applyFill="1" applyBorder="1" applyAlignment="1">
      <alignment horizontal="right" vertical="center"/>
    </xf>
    <xf numFmtId="0" fontId="0" fillId="5" borderId="269" xfId="0" applyFill="1" applyBorder="1">
      <alignment vertical="center"/>
    </xf>
    <xf numFmtId="0" fontId="1" fillId="0" borderId="0" xfId="0" applyFont="1">
      <alignment vertical="center"/>
    </xf>
    <xf numFmtId="0" fontId="0" fillId="2" borderId="55" xfId="0" applyFill="1" applyBorder="1">
      <alignment vertical="center"/>
    </xf>
    <xf numFmtId="0" fontId="0" fillId="2" borderId="57" xfId="0" applyFill="1" applyBorder="1">
      <alignment vertical="center"/>
    </xf>
    <xf numFmtId="0" fontId="0" fillId="0" borderId="0" xfId="0" applyAlignment="1">
      <alignment vertical="center" wrapText="1"/>
    </xf>
    <xf numFmtId="0" fontId="0" fillId="3" borderId="225" xfId="0" applyFill="1" applyBorder="1">
      <alignment vertical="center"/>
    </xf>
    <xf numFmtId="0" fontId="0" fillId="3" borderId="226" xfId="0" applyFill="1" applyBorder="1">
      <alignment vertical="center"/>
    </xf>
    <xf numFmtId="0" fontId="0" fillId="3" borderId="148" xfId="0" applyFill="1" applyBorder="1">
      <alignment vertical="center"/>
    </xf>
    <xf numFmtId="0" fontId="0" fillId="3" borderId="29" xfId="0" applyFill="1" applyBorder="1">
      <alignment vertical="center"/>
    </xf>
    <xf numFmtId="0" fontId="169" fillId="3" borderId="148" xfId="0" applyFont="1" applyFill="1" applyBorder="1">
      <alignment vertical="center"/>
    </xf>
    <xf numFmtId="0" fontId="0" fillId="3" borderId="270" xfId="0" applyFill="1" applyBorder="1">
      <alignment vertical="center"/>
    </xf>
    <xf numFmtId="0" fontId="0" fillId="3" borderId="271" xfId="0" applyFill="1" applyBorder="1">
      <alignment vertical="center"/>
    </xf>
    <xf numFmtId="0" fontId="0" fillId="16" borderId="148" xfId="0" applyFill="1" applyBorder="1">
      <alignment vertical="center"/>
    </xf>
    <xf numFmtId="0" fontId="0" fillId="16" borderId="29" xfId="0" applyFill="1" applyBorder="1">
      <alignment vertical="center"/>
    </xf>
    <xf numFmtId="0" fontId="169" fillId="16" borderId="148" xfId="0" applyFont="1" applyFill="1" applyBorder="1">
      <alignment vertical="center"/>
    </xf>
    <xf numFmtId="0" fontId="0" fillId="16" borderId="35" xfId="0" applyFill="1" applyBorder="1">
      <alignment vertical="center"/>
    </xf>
    <xf numFmtId="0" fontId="0" fillId="16" borderId="37" xfId="0" applyFill="1" applyBorder="1">
      <alignment vertical="center"/>
    </xf>
    <xf numFmtId="0" fontId="170" fillId="0" borderId="0" xfId="0" applyFont="1" applyAlignment="1">
      <alignment horizontal="left" vertical="center"/>
    </xf>
    <xf numFmtId="0" fontId="171" fillId="0" borderId="0" xfId="0" applyFont="1" applyAlignment="1">
      <alignment horizontal="left" vertical="center"/>
    </xf>
    <xf numFmtId="0" fontId="0" fillId="37" borderId="0" xfId="0" applyFill="1" applyAlignment="1">
      <alignment horizontal="center" vertical="center"/>
    </xf>
    <xf numFmtId="0" fontId="173" fillId="37" borderId="0" xfId="0" applyFont="1" applyFill="1">
      <alignment vertical="center"/>
    </xf>
    <xf numFmtId="0" fontId="6" fillId="0" borderId="68" xfId="0" applyFont="1" applyBorder="1" applyAlignment="1">
      <alignment horizontal="left" vertical="center"/>
    </xf>
    <xf numFmtId="0" fontId="6" fillId="0" borderId="0" xfId="0" applyFont="1" applyAlignment="1">
      <alignment horizontal="left" vertical="center"/>
    </xf>
    <xf numFmtId="0" fontId="6" fillId="0" borderId="70" xfId="0" applyFont="1" applyBorder="1" applyAlignment="1">
      <alignment horizontal="left" vertical="center"/>
    </xf>
    <xf numFmtId="0" fontId="105" fillId="5" borderId="0" xfId="0" applyFont="1" applyFill="1" applyAlignment="1">
      <alignment horizontal="left" vertical="center" wrapText="1"/>
    </xf>
    <xf numFmtId="0" fontId="105" fillId="5" borderId="70" xfId="0" applyFont="1" applyFill="1" applyBorder="1" applyAlignment="1">
      <alignment horizontal="left" vertical="center" wrapText="1"/>
    </xf>
    <xf numFmtId="0" fontId="105" fillId="5" borderId="0" xfId="0" applyFont="1" applyFill="1" applyAlignment="1">
      <alignment horizontal="left" vertical="center"/>
    </xf>
    <xf numFmtId="0" fontId="105" fillId="5" borderId="0" xfId="0" applyFont="1" applyFill="1" applyAlignment="1">
      <alignment horizontal="left" vertical="top" wrapText="1"/>
    </xf>
    <xf numFmtId="0" fontId="8" fillId="0" borderId="0" xfId="1" applyAlignment="1" applyProtection="1">
      <alignment horizontal="center" vertical="center" wrapText="1"/>
    </xf>
    <xf numFmtId="0" fontId="78" fillId="0" borderId="0" xfId="0" applyFont="1" applyAlignment="1">
      <alignment horizontal="left" vertical="center" wrapText="1"/>
    </xf>
    <xf numFmtId="0" fontId="74" fillId="0" borderId="0" xfId="0" applyFont="1" applyAlignment="1">
      <alignment horizontal="left"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8" fillId="0" borderId="0" xfId="0" applyFont="1" applyAlignment="1">
      <alignment horizontal="left" vertical="top" wrapText="1"/>
    </xf>
    <xf numFmtId="0" fontId="74" fillId="0" borderId="0" xfId="0" applyFont="1" applyAlignment="1">
      <alignment horizontal="left" vertical="top" wrapText="1"/>
    </xf>
    <xf numFmtId="0" fontId="108" fillId="37" borderId="0" xfId="0" applyFont="1" applyFill="1" applyAlignment="1">
      <alignment horizontal="left" vertical="top" wrapText="1"/>
    </xf>
    <xf numFmtId="0" fontId="99" fillId="37" borderId="0" xfId="1" applyFont="1" applyFill="1" applyAlignment="1" applyProtection="1">
      <alignment horizontal="center" vertical="center"/>
    </xf>
    <xf numFmtId="0" fontId="43" fillId="19" borderId="0" xfId="17" applyFont="1" applyFill="1" applyAlignment="1">
      <alignment horizontal="left" vertical="center"/>
    </xf>
    <xf numFmtId="0" fontId="10" fillId="6" borderId="234" xfId="17" applyFont="1" applyFill="1" applyBorder="1" applyAlignment="1">
      <alignment horizontal="center" vertical="center" wrapText="1"/>
    </xf>
    <xf numFmtId="0" fontId="10" fillId="6" borderId="232" xfId="17" applyFont="1" applyFill="1" applyBorder="1" applyAlignment="1">
      <alignment horizontal="center" vertical="center" wrapText="1"/>
    </xf>
    <xf numFmtId="0" fontId="10" fillId="6" borderId="235" xfId="17" applyFont="1" applyFill="1" applyBorder="1" applyAlignment="1">
      <alignment horizontal="center" vertical="center" wrapText="1"/>
    </xf>
    <xf numFmtId="0" fontId="37" fillId="19" borderId="163" xfId="17" applyFont="1" applyFill="1" applyBorder="1" applyAlignment="1">
      <alignment horizontal="left" vertical="top" wrapText="1"/>
    </xf>
    <xf numFmtId="0" fontId="37" fillId="19" borderId="164" xfId="17" applyFont="1" applyFill="1" applyBorder="1" applyAlignment="1">
      <alignment horizontal="left" vertical="top" wrapText="1"/>
    </xf>
    <xf numFmtId="0" fontId="37" fillId="19" borderId="165" xfId="17" applyFont="1" applyFill="1" applyBorder="1" applyAlignment="1">
      <alignment horizontal="left" vertical="top" wrapText="1"/>
    </xf>
    <xf numFmtId="0" fontId="13" fillId="19" borderId="163" xfId="2" applyFont="1" applyFill="1" applyBorder="1" applyAlignment="1">
      <alignment horizontal="left" vertical="top" wrapText="1"/>
    </xf>
    <xf numFmtId="0" fontId="13" fillId="19" borderId="164" xfId="2" applyFont="1" applyFill="1" applyBorder="1" applyAlignment="1">
      <alignment horizontal="left" vertical="top" wrapText="1"/>
    </xf>
    <xf numFmtId="0" fontId="13" fillId="19" borderId="165" xfId="2" applyFont="1" applyFill="1" applyBorder="1" applyAlignment="1">
      <alignment horizontal="left" vertical="top" wrapText="1"/>
    </xf>
    <xf numFmtId="0" fontId="96" fillId="19" borderId="163" xfId="2" applyFont="1" applyFill="1" applyBorder="1" applyAlignment="1">
      <alignment horizontal="left" vertical="top" wrapText="1"/>
    </xf>
    <xf numFmtId="0" fontId="96" fillId="19" borderId="164" xfId="2" applyFont="1" applyFill="1" applyBorder="1" applyAlignment="1">
      <alignment horizontal="left" vertical="top" wrapText="1"/>
    </xf>
    <xf numFmtId="0" fontId="96" fillId="19" borderId="165" xfId="2" applyFont="1" applyFill="1" applyBorder="1" applyAlignment="1">
      <alignment horizontal="left" vertical="top" wrapText="1"/>
    </xf>
    <xf numFmtId="0" fontId="60" fillId="12" borderId="58" xfId="17" applyFont="1" applyFill="1" applyBorder="1" applyAlignment="1">
      <alignment horizontal="right" vertical="center" wrapText="1"/>
    </xf>
    <xf numFmtId="0" fontId="61" fillId="12" borderId="58" xfId="0" applyFont="1" applyFill="1" applyBorder="1" applyAlignment="1">
      <alignment horizontal="right" vertical="center"/>
    </xf>
    <xf numFmtId="0" fontId="0" fillId="12" borderId="58" xfId="0" applyFill="1" applyBorder="1" applyAlignment="1">
      <alignment horizontal="right" vertical="center"/>
    </xf>
    <xf numFmtId="180" fontId="60" fillId="12" borderId="58" xfId="17" applyNumberFormat="1" applyFont="1" applyFill="1" applyBorder="1" applyAlignment="1">
      <alignment horizontal="center" vertical="center" wrapText="1"/>
    </xf>
    <xf numFmtId="180" fontId="0" fillId="12" borderId="58" xfId="0" applyNumberFormat="1" applyFill="1" applyBorder="1" applyAlignment="1">
      <alignment horizontal="center" vertical="center" wrapText="1"/>
    </xf>
    <xf numFmtId="0" fontId="62" fillId="13" borderId="59" xfId="17" applyFont="1" applyFill="1" applyBorder="1" applyAlignment="1">
      <alignment horizontal="center" vertical="center" wrapText="1"/>
    </xf>
    <xf numFmtId="0" fontId="63" fillId="13" borderId="59" xfId="0" applyFont="1" applyFill="1" applyBorder="1" applyAlignment="1">
      <alignment horizontal="center" vertical="center"/>
    </xf>
    <xf numFmtId="0" fontId="62" fillId="10" borderId="59" xfId="0" applyFont="1" applyFill="1" applyBorder="1" applyAlignment="1">
      <alignment horizontal="center" vertical="center"/>
    </xf>
    <xf numFmtId="0" fontId="65" fillId="10" borderId="59" xfId="0" applyFont="1" applyFill="1" applyBorder="1" applyAlignment="1">
      <alignment horizontal="center" vertical="center"/>
    </xf>
    <xf numFmtId="0" fontId="67" fillId="18" borderId="109" xfId="16" applyFont="1" applyFill="1" applyBorder="1" applyAlignment="1">
      <alignment horizontal="center" vertical="center"/>
    </xf>
    <xf numFmtId="0" fontId="67" fillId="18" borderId="114" xfId="16" applyFont="1" applyFill="1" applyBorder="1" applyAlignment="1">
      <alignment horizontal="center" vertical="center"/>
    </xf>
    <xf numFmtId="0" fontId="67" fillId="18" borderId="116" xfId="16" applyFont="1" applyFill="1" applyBorder="1" applyAlignment="1">
      <alignment horizontal="center" vertical="center"/>
    </xf>
    <xf numFmtId="0" fontId="68" fillId="2" borderId="110" xfId="16" applyFont="1" applyFill="1" applyBorder="1" applyAlignment="1">
      <alignment vertical="center" wrapText="1"/>
    </xf>
    <xf numFmtId="0" fontId="68" fillId="2" borderId="111" xfId="16" applyFont="1" applyFill="1" applyBorder="1" applyAlignment="1">
      <alignment vertical="center" wrapText="1"/>
    </xf>
    <xf numFmtId="0" fontId="68" fillId="2" borderId="112" xfId="16" applyFont="1" applyFill="1" applyBorder="1" applyAlignment="1">
      <alignment vertical="center" wrapText="1"/>
    </xf>
    <xf numFmtId="0" fontId="68" fillId="2" borderId="99" xfId="16" applyFont="1" applyFill="1" applyBorder="1" applyAlignment="1">
      <alignment vertical="center" wrapText="1"/>
    </xf>
    <xf numFmtId="0" fontId="68" fillId="2" borderId="0" xfId="16" applyFont="1" applyFill="1" applyAlignment="1">
      <alignment vertical="center" wrapText="1"/>
    </xf>
    <xf numFmtId="0" fontId="68" fillId="2" borderId="100" xfId="16" applyFont="1" applyFill="1" applyBorder="1" applyAlignment="1">
      <alignment vertical="center" wrapText="1"/>
    </xf>
    <xf numFmtId="0" fontId="68" fillId="2" borderId="117" xfId="16" applyFont="1" applyFill="1" applyBorder="1" applyAlignment="1">
      <alignment vertical="center" wrapText="1"/>
    </xf>
    <xf numFmtId="0" fontId="68" fillId="2" borderId="118" xfId="16" applyFont="1" applyFill="1" applyBorder="1" applyAlignment="1">
      <alignment vertical="center" wrapText="1"/>
    </xf>
    <xf numFmtId="0" fontId="68" fillId="2" borderId="119" xfId="16" applyFont="1" applyFill="1" applyBorder="1" applyAlignment="1">
      <alignment vertical="center" wrapText="1"/>
    </xf>
    <xf numFmtId="0" fontId="68" fillId="2" borderId="110" xfId="16" applyFont="1" applyFill="1" applyBorder="1" applyAlignment="1">
      <alignment horizontal="left" vertical="center" wrapText="1"/>
    </xf>
    <xf numFmtId="0" fontId="68" fillId="2" borderId="111" xfId="16" applyFont="1" applyFill="1" applyBorder="1" applyAlignment="1">
      <alignment horizontal="left" vertical="center" wrapText="1"/>
    </xf>
    <xf numFmtId="0" fontId="68" fillId="2" borderId="113" xfId="16" applyFont="1" applyFill="1" applyBorder="1" applyAlignment="1">
      <alignment horizontal="left" vertical="center" wrapText="1"/>
    </xf>
    <xf numFmtId="0" fontId="68" fillId="2" borderId="99"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15" xfId="16" applyFont="1" applyFill="1" applyBorder="1" applyAlignment="1">
      <alignment horizontal="left" vertical="center" wrapText="1"/>
    </xf>
    <xf numFmtId="0" fontId="68" fillId="2" borderId="117" xfId="16" applyFont="1" applyFill="1" applyBorder="1" applyAlignment="1">
      <alignment horizontal="left" vertical="center" wrapText="1"/>
    </xf>
    <xf numFmtId="0" fontId="68" fillId="2" borderId="118" xfId="16" applyFont="1" applyFill="1" applyBorder="1" applyAlignment="1">
      <alignment horizontal="left" vertical="center" wrapText="1"/>
    </xf>
    <xf numFmtId="0" fontId="68" fillId="2" borderId="120" xfId="16" applyFont="1" applyFill="1" applyBorder="1" applyAlignment="1">
      <alignment horizontal="left" vertical="center" wrapText="1"/>
    </xf>
    <xf numFmtId="0" fontId="7" fillId="5" borderId="36" xfId="17" applyFont="1" applyFill="1" applyBorder="1" applyAlignment="1">
      <alignment horizontal="center" vertical="center" wrapText="1"/>
    </xf>
    <xf numFmtId="0" fontId="60" fillId="25" borderId="72" xfId="17" applyFont="1" applyFill="1" applyBorder="1" applyAlignment="1">
      <alignment horizontal="center" vertical="center" wrapText="1"/>
    </xf>
    <xf numFmtId="0" fontId="58" fillId="16" borderId="72" xfId="17" applyFont="1" applyFill="1" applyBorder="1" applyAlignment="1">
      <alignment horizontal="center" vertical="center" wrapText="1"/>
    </xf>
    <xf numFmtId="0" fontId="0" fillId="16" borderId="72" xfId="0" applyFill="1" applyBorder="1" applyAlignment="1">
      <alignment horizontal="center" vertical="center" wrapText="1"/>
    </xf>
    <xf numFmtId="180" fontId="60" fillId="3" borderId="73" xfId="17" applyNumberFormat="1"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0" fontId="68" fillId="3" borderId="73" xfId="17" applyFont="1" applyFill="1" applyBorder="1" applyAlignment="1">
      <alignment horizontal="center" vertical="center" wrapText="1"/>
    </xf>
    <xf numFmtId="0" fontId="68" fillId="3" borderId="202" xfId="17" applyFont="1" applyFill="1" applyBorder="1" applyAlignment="1">
      <alignment horizontal="center" vertical="center" wrapText="1"/>
    </xf>
    <xf numFmtId="0" fontId="68" fillId="3" borderId="74" xfId="17" applyFont="1" applyFill="1" applyBorder="1" applyAlignment="1">
      <alignment horizontal="center" vertical="center" wrapText="1"/>
    </xf>
    <xf numFmtId="0" fontId="93" fillId="19" borderId="163" xfId="17" applyFont="1" applyFill="1" applyBorder="1" applyAlignment="1">
      <alignment horizontal="left" vertical="top" wrapText="1"/>
    </xf>
    <xf numFmtId="0" fontId="93" fillId="19" borderId="164" xfId="17" applyFont="1" applyFill="1" applyBorder="1" applyAlignment="1">
      <alignment horizontal="left" vertical="top" wrapText="1"/>
    </xf>
    <xf numFmtId="0" fontId="93" fillId="19" borderId="165" xfId="17" applyFont="1" applyFill="1" applyBorder="1" applyAlignment="1">
      <alignment horizontal="left" vertical="top" wrapText="1"/>
    </xf>
    <xf numFmtId="0" fontId="13" fillId="19" borderId="163" xfId="17" applyFont="1" applyFill="1" applyBorder="1" applyAlignment="1">
      <alignment horizontal="left" vertical="top" wrapText="1"/>
    </xf>
    <xf numFmtId="0" fontId="13" fillId="19" borderId="164" xfId="17" applyFont="1" applyFill="1" applyBorder="1" applyAlignment="1">
      <alignment horizontal="left" vertical="top" wrapText="1"/>
    </xf>
    <xf numFmtId="0" fontId="13" fillId="19" borderId="165" xfId="17" applyFont="1" applyFill="1" applyBorder="1" applyAlignment="1">
      <alignment horizontal="left" vertical="top" wrapText="1"/>
    </xf>
    <xf numFmtId="0" fontId="37" fillId="21" borderId="163" xfId="17" applyFont="1" applyFill="1" applyBorder="1" applyAlignment="1">
      <alignment horizontal="left" vertical="top" wrapText="1"/>
    </xf>
    <xf numFmtId="0" fontId="37" fillId="21" borderId="164" xfId="17" applyFont="1" applyFill="1" applyBorder="1" applyAlignment="1">
      <alignment horizontal="left" vertical="top" wrapText="1"/>
    </xf>
    <xf numFmtId="0" fontId="37" fillId="21" borderId="165" xfId="17" applyFont="1" applyFill="1" applyBorder="1" applyAlignment="1">
      <alignment horizontal="left" vertical="top" wrapText="1"/>
    </xf>
    <xf numFmtId="0" fontId="37" fillId="19" borderId="200" xfId="17" applyFont="1" applyFill="1" applyBorder="1" applyAlignment="1">
      <alignment horizontal="left" vertical="top" wrapText="1"/>
    </xf>
    <xf numFmtId="0" fontId="37" fillId="19" borderId="134" xfId="17" applyFont="1" applyFill="1" applyBorder="1" applyAlignment="1">
      <alignment horizontal="left" vertical="top" wrapText="1"/>
    </xf>
    <xf numFmtId="0" fontId="37" fillId="30" borderId="163" xfId="17" applyFont="1" applyFill="1" applyBorder="1" applyAlignment="1">
      <alignment horizontal="left" vertical="top" wrapText="1"/>
    </xf>
    <xf numFmtId="0" fontId="37" fillId="30" borderId="164" xfId="17" applyFont="1" applyFill="1" applyBorder="1" applyAlignment="1">
      <alignment horizontal="left" vertical="top" wrapText="1"/>
    </xf>
    <xf numFmtId="0" fontId="37" fillId="30" borderId="165" xfId="17" applyFont="1" applyFill="1" applyBorder="1" applyAlignment="1">
      <alignment horizontal="left" vertical="top" wrapText="1"/>
    </xf>
    <xf numFmtId="0" fontId="50" fillId="0" borderId="48" xfId="17" applyFont="1" applyBorder="1" applyAlignment="1">
      <alignment horizontal="center" vertical="center"/>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1" fillId="0" borderId="75" xfId="17" applyBorder="1" applyAlignment="1">
      <alignment horizontal="center" vertical="center"/>
    </xf>
    <xf numFmtId="0" fontId="1" fillId="0" borderId="76" xfId="17" applyBorder="1" applyAlignment="1">
      <alignment horizontal="center" vertical="center"/>
    </xf>
    <xf numFmtId="0" fontId="1" fillId="0" borderId="77" xfId="17" applyBorder="1" applyAlignment="1">
      <alignment horizontal="center" vertical="center"/>
    </xf>
    <xf numFmtId="0" fontId="38" fillId="0" borderId="78" xfId="17" applyFont="1" applyBorder="1" applyAlignment="1">
      <alignment horizontal="center" vertical="center" wrapText="1"/>
    </xf>
    <xf numFmtId="0" fontId="38" fillId="0" borderId="44" xfId="17" applyFont="1" applyBorder="1" applyAlignment="1">
      <alignment horizontal="center" vertical="center" wrapText="1"/>
    </xf>
    <xf numFmtId="0" fontId="34" fillId="17" borderId="0" xfId="17" applyFont="1" applyFill="1" applyAlignment="1">
      <alignment horizontal="center" vertical="center"/>
    </xf>
    <xf numFmtId="179" fontId="11" fillId="0" borderId="79" xfId="17" applyNumberFormat="1" applyFont="1" applyBorder="1" applyAlignment="1">
      <alignment horizontal="center" vertical="center" shrinkToFit="1"/>
    </xf>
    <xf numFmtId="179" fontId="11" fillId="0" borderId="80" xfId="17" applyNumberFormat="1" applyFont="1" applyBorder="1" applyAlignment="1">
      <alignment horizontal="center" vertical="center" shrinkToFit="1"/>
    </xf>
    <xf numFmtId="0" fontId="48" fillId="0" borderId="81" xfId="17" applyFont="1" applyBorder="1" applyAlignment="1">
      <alignment horizontal="center" vertical="center"/>
    </xf>
    <xf numFmtId="0" fontId="48" fillId="0" borderId="82" xfId="17" applyFont="1" applyBorder="1" applyAlignment="1">
      <alignment horizontal="center" vertical="center"/>
    </xf>
    <xf numFmtId="0" fontId="37" fillId="19" borderId="83" xfId="18" applyFont="1" applyFill="1" applyBorder="1" applyAlignment="1">
      <alignment horizontal="center" vertical="center"/>
    </xf>
    <xf numFmtId="0" fontId="37" fillId="19" borderId="84" xfId="18" applyFont="1" applyFill="1" applyBorder="1" applyAlignment="1">
      <alignment horizontal="center" vertical="center"/>
    </xf>
    <xf numFmtId="0" fontId="12" fillId="0" borderId="123" xfId="17" applyFont="1" applyBorder="1" applyAlignment="1">
      <alignment horizontal="center" vertical="center" wrapText="1"/>
    </xf>
    <xf numFmtId="0" fontId="12" fillId="0" borderId="124" xfId="17" applyFont="1" applyBorder="1" applyAlignment="1">
      <alignment horizontal="center" vertical="center" wrapText="1"/>
    </xf>
    <xf numFmtId="0" fontId="12" fillId="0" borderId="125" xfId="17" applyFont="1" applyBorder="1" applyAlignment="1">
      <alignment horizontal="center" vertical="center" wrapText="1"/>
    </xf>
    <xf numFmtId="0" fontId="55" fillId="19" borderId="127" xfId="17" applyFont="1" applyFill="1" applyBorder="1" applyAlignment="1">
      <alignment horizontal="center" vertical="center"/>
    </xf>
    <xf numFmtId="0" fontId="55" fillId="19" borderId="128" xfId="17" applyFont="1" applyFill="1" applyBorder="1" applyAlignment="1">
      <alignment horizontal="center" vertical="center"/>
    </xf>
    <xf numFmtId="0" fontId="55" fillId="19" borderId="129" xfId="17" applyFont="1" applyFill="1" applyBorder="1" applyAlignment="1">
      <alignment horizontal="center" vertical="center"/>
    </xf>
    <xf numFmtId="0" fontId="111" fillId="19" borderId="163" xfId="17" applyFont="1" applyFill="1" applyBorder="1" applyAlignment="1">
      <alignment horizontal="left" vertical="top" wrapText="1"/>
    </xf>
    <xf numFmtId="0" fontId="111" fillId="19" borderId="164" xfId="17" applyFont="1" applyFill="1" applyBorder="1" applyAlignment="1">
      <alignment horizontal="left" vertical="top" wrapText="1"/>
    </xf>
    <xf numFmtId="0" fontId="111" fillId="19" borderId="165" xfId="17" applyFont="1" applyFill="1" applyBorder="1" applyAlignment="1">
      <alignment horizontal="left" vertical="top" wrapText="1"/>
    </xf>
    <xf numFmtId="0" fontId="167" fillId="5" borderId="55" xfId="0" applyFont="1" applyFill="1" applyBorder="1" applyAlignment="1">
      <alignment horizontal="justify" vertical="center"/>
    </xf>
    <xf numFmtId="0" fontId="167" fillId="5" borderId="151" xfId="0" applyFont="1" applyFill="1" applyBorder="1" applyAlignment="1">
      <alignment horizontal="justify" vertical="center"/>
    </xf>
    <xf numFmtId="0" fontId="167" fillId="0" borderId="57" xfId="0" applyFont="1" applyBorder="1">
      <alignment vertical="center"/>
    </xf>
    <xf numFmtId="0" fontId="0" fillId="5" borderId="151" xfId="0" applyFill="1" applyBorder="1">
      <alignment vertical="center"/>
    </xf>
    <xf numFmtId="0" fontId="0" fillId="0" borderId="151" xfId="0" applyBorder="1">
      <alignment vertical="center"/>
    </xf>
    <xf numFmtId="0" fontId="0" fillId="23" borderId="0" xfId="0" applyFill="1" applyAlignment="1">
      <alignment vertical="top" wrapText="1"/>
    </xf>
    <xf numFmtId="0" fontId="0" fillId="23" borderId="0" xfId="0" applyFill="1" applyAlignment="1">
      <alignment vertical="top"/>
    </xf>
    <xf numFmtId="0" fontId="172" fillId="0" borderId="0" xfId="0" applyFont="1" applyAlignment="1">
      <alignment vertical="center" wrapText="1"/>
    </xf>
    <xf numFmtId="0" fontId="0" fillId="0" borderId="0" xfId="0" applyAlignment="1">
      <alignment vertical="center" wrapText="1"/>
    </xf>
    <xf numFmtId="0" fontId="0" fillId="0" borderId="0" xfId="0">
      <alignment vertical="center"/>
    </xf>
    <xf numFmtId="14" fontId="87" fillId="21" borderId="154" xfId="1" applyNumberFormat="1" applyFont="1" applyFill="1" applyBorder="1" applyAlignment="1" applyProtection="1">
      <alignment horizontal="center" vertical="center" wrapText="1"/>
    </xf>
    <xf numFmtId="0" fontId="87" fillId="21" borderId="154" xfId="2" applyFont="1" applyFill="1" applyBorder="1" applyAlignment="1">
      <alignment horizontal="center" vertical="center"/>
    </xf>
    <xf numFmtId="0" fontId="87" fillId="21" borderId="158" xfId="2" applyFont="1" applyFill="1" applyBorder="1" applyAlignment="1">
      <alignment horizontal="center" vertical="center"/>
    </xf>
    <xf numFmtId="14" fontId="87" fillId="21" borderId="181" xfId="1" applyNumberFormat="1" applyFont="1" applyFill="1" applyBorder="1" applyAlignment="1" applyProtection="1">
      <alignment horizontal="center" vertical="center" wrapText="1"/>
    </xf>
    <xf numFmtId="14" fontId="87" fillId="21" borderId="182" xfId="1" applyNumberFormat="1" applyFont="1" applyFill="1" applyBorder="1" applyAlignment="1" applyProtection="1">
      <alignment horizontal="center" vertical="center" wrapText="1"/>
    </xf>
    <xf numFmtId="14" fontId="87" fillId="21" borderId="183" xfId="1" applyNumberFormat="1" applyFont="1" applyFill="1" applyBorder="1" applyAlignment="1" applyProtection="1">
      <alignment horizontal="center" vertical="center" wrapText="1"/>
    </xf>
    <xf numFmtId="14" fontId="35" fillId="21" borderId="188" xfId="1" applyNumberFormat="1" applyFont="1" applyFill="1" applyBorder="1" applyAlignment="1" applyProtection="1">
      <alignment horizontal="center" vertical="center" shrinkToFit="1"/>
    </xf>
    <xf numFmtId="14" fontId="35" fillId="21" borderId="1" xfId="2" applyNumberFormat="1" applyFont="1" applyFill="1" applyBorder="1" applyAlignment="1">
      <alignment horizontal="center" vertical="center" shrinkToFit="1"/>
    </xf>
    <xf numFmtId="14" fontId="35"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wrapText="1" shrinkToFit="1"/>
    </xf>
    <xf numFmtId="14" fontId="87" fillId="21" borderId="1" xfId="2" applyNumberFormat="1" applyFont="1" applyFill="1" applyBorder="1" applyAlignment="1">
      <alignment horizontal="center" vertical="center" shrinkToFit="1"/>
    </xf>
    <xf numFmtId="14" fontId="87" fillId="21" borderId="138" xfId="2" applyNumberFormat="1" applyFont="1" applyFill="1" applyBorder="1" applyAlignment="1">
      <alignment horizontal="center" vertical="center" shrinkToFit="1"/>
    </xf>
    <xf numFmtId="14" fontId="87" fillId="21" borderId="188" xfId="2" applyNumberFormat="1" applyFont="1" applyFill="1" applyBorder="1" applyAlignment="1">
      <alignment horizontal="center" vertical="center" shrinkToFit="1"/>
    </xf>
    <xf numFmtId="14" fontId="87" fillId="21" borderId="178" xfId="2" applyNumberFormat="1" applyFont="1" applyFill="1" applyBorder="1" applyAlignment="1">
      <alignment horizontal="center" vertical="center"/>
    </xf>
    <xf numFmtId="14" fontId="87" fillId="21" borderId="179" xfId="2" applyNumberFormat="1" applyFont="1" applyFill="1" applyBorder="1" applyAlignment="1">
      <alignment horizontal="center" vertical="center"/>
    </xf>
    <xf numFmtId="14" fontId="87" fillId="21" borderId="180" xfId="2" applyNumberFormat="1" applyFont="1" applyFill="1" applyBorder="1" applyAlignment="1">
      <alignment horizontal="center" vertical="center"/>
    </xf>
    <xf numFmtId="56" fontId="87" fillId="21" borderId="40" xfId="2" applyNumberFormat="1" applyFont="1" applyFill="1" applyBorder="1" applyAlignment="1">
      <alignment horizontal="center" vertical="center" wrapText="1"/>
    </xf>
    <xf numFmtId="56" fontId="87" fillId="21" borderId="1" xfId="2" applyNumberFormat="1" applyFont="1" applyFill="1" applyBorder="1" applyAlignment="1">
      <alignment horizontal="center" vertical="center" wrapText="1"/>
    </xf>
    <xf numFmtId="56" fontId="87" fillId="21" borderId="138" xfId="2" applyNumberFormat="1" applyFont="1" applyFill="1" applyBorder="1" applyAlignment="1">
      <alignment horizontal="center" vertical="center" wrapText="1"/>
    </xf>
    <xf numFmtId="14" fontId="87" fillId="21" borderId="1" xfId="2" applyNumberFormat="1" applyFont="1" applyFill="1" applyBorder="1" applyAlignment="1">
      <alignment horizontal="center" vertical="center" wrapText="1" shrinkToFit="1"/>
    </xf>
    <xf numFmtId="14" fontId="87" fillId="21" borderId="2" xfId="2" applyNumberFormat="1" applyFont="1" applyFill="1" applyBorder="1" applyAlignment="1">
      <alignment horizontal="center" vertical="center" wrapText="1" shrinkToFit="1"/>
    </xf>
    <xf numFmtId="14" fontId="87" fillId="21" borderId="141" xfId="2" applyNumberFormat="1" applyFont="1" applyFill="1" applyBorder="1" applyAlignment="1">
      <alignment horizontal="center" vertical="center" wrapText="1" shrinkToFit="1"/>
    </xf>
    <xf numFmtId="14" fontId="87" fillId="21" borderId="139" xfId="2" applyNumberFormat="1" applyFont="1" applyFill="1" applyBorder="1" applyAlignment="1">
      <alignment horizontal="center" vertical="center" wrapText="1" shrinkToFit="1"/>
    </xf>
    <xf numFmtId="14" fontId="87" fillId="21" borderId="140" xfId="2" applyNumberFormat="1" applyFont="1" applyFill="1" applyBorder="1" applyAlignment="1">
      <alignment horizontal="center" vertical="center" wrapText="1" shrinkToFit="1"/>
    </xf>
    <xf numFmtId="0" fontId="91" fillId="21" borderId="40" xfId="2" applyFont="1" applyFill="1" applyBorder="1" applyAlignment="1">
      <alignment horizontal="center" vertical="center" wrapText="1"/>
    </xf>
    <xf numFmtId="0" fontId="91" fillId="21" borderId="1" xfId="2" applyFont="1" applyFill="1" applyBorder="1" applyAlignment="1">
      <alignment horizontal="center" vertical="center" wrapText="1"/>
    </xf>
    <xf numFmtId="0" fontId="91" fillId="21" borderId="2" xfId="2" applyFont="1" applyFill="1" applyBorder="1" applyAlignment="1">
      <alignment horizontal="center" vertical="center" wrapText="1"/>
    </xf>
    <xf numFmtId="56" fontId="87" fillId="21" borderId="40" xfId="1" applyNumberFormat="1" applyFont="1" applyFill="1" applyBorder="1" applyAlignment="1" applyProtection="1">
      <alignment horizontal="center" vertical="center" wrapText="1"/>
    </xf>
    <xf numFmtId="56" fontId="87" fillId="21" borderId="1" xfId="1" applyNumberFormat="1" applyFont="1" applyFill="1" applyBorder="1" applyAlignment="1" applyProtection="1">
      <alignment horizontal="center" vertical="center" wrapText="1"/>
    </xf>
    <xf numFmtId="56" fontId="87" fillId="21" borderId="2" xfId="1" applyNumberFormat="1" applyFont="1" applyFill="1" applyBorder="1" applyAlignment="1" applyProtection="1">
      <alignment horizontal="center" vertical="center" wrapText="1"/>
    </xf>
    <xf numFmtId="14" fontId="87" fillId="21" borderId="138" xfId="2" applyNumberFormat="1" applyFont="1" applyFill="1" applyBorder="1" applyAlignment="1">
      <alignment horizontal="center" vertical="center" wrapText="1" shrinkToFit="1"/>
    </xf>
    <xf numFmtId="0" fontId="6" fillId="0" borderId="0" xfId="2" applyAlignment="1">
      <alignment horizontal="center" vertical="center" wrapText="1"/>
    </xf>
    <xf numFmtId="0" fontId="23" fillId="33" borderId="0" xfId="2" applyFont="1" applyFill="1" applyAlignment="1">
      <alignment horizontal="left" vertical="center" wrapText="1"/>
    </xf>
    <xf numFmtId="0" fontId="23" fillId="33" borderId="0" xfId="2" applyFont="1" applyFill="1" applyAlignment="1">
      <alignment horizontal="left" vertical="center"/>
    </xf>
    <xf numFmtId="0" fontId="1" fillId="15" borderId="66" xfId="2" applyFont="1" applyFill="1" applyBorder="1" applyAlignment="1">
      <alignment vertical="top" wrapText="1"/>
    </xf>
    <xf numFmtId="0" fontId="6" fillId="0" borderId="62"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4" borderId="54" xfId="2" applyFill="1" applyBorder="1" applyAlignment="1">
      <alignment horizontal="left" vertical="top" wrapText="1"/>
    </xf>
    <xf numFmtId="0" fontId="6" fillId="24" borderId="126" xfId="2" applyFill="1" applyBorder="1" applyAlignment="1">
      <alignment horizontal="left" vertical="top" wrapText="1"/>
    </xf>
    <xf numFmtId="0" fontId="6" fillId="24" borderId="143" xfId="2" applyFill="1" applyBorder="1" applyAlignment="1">
      <alignment horizontal="left" vertical="top" wrapText="1"/>
    </xf>
    <xf numFmtId="0" fontId="1" fillId="28" borderId="54" xfId="2" applyFont="1" applyFill="1" applyBorder="1" applyAlignment="1">
      <alignment horizontal="left" vertical="top" wrapText="1"/>
    </xf>
    <xf numFmtId="0" fontId="1" fillId="28" borderId="65" xfId="2" applyFont="1" applyFill="1" applyBorder="1" applyAlignment="1">
      <alignment horizontal="left" vertical="top" wrapText="1"/>
    </xf>
    <xf numFmtId="0" fontId="8" fillId="28" borderId="126" xfId="1" applyFill="1" applyBorder="1" applyAlignment="1" applyProtection="1">
      <alignment horizontal="left" vertical="top"/>
    </xf>
    <xf numFmtId="0" fontId="6" fillId="28" borderId="142" xfId="2" applyFill="1" applyBorder="1" applyAlignment="1">
      <alignment horizontal="left" vertical="top"/>
    </xf>
    <xf numFmtId="0" fontId="6" fillId="2" borderId="71" xfId="2" applyFill="1" applyBorder="1" applyAlignment="1">
      <alignment vertical="top" wrapText="1"/>
    </xf>
    <xf numFmtId="0" fontId="15" fillId="2" borderId="62" xfId="0" applyFont="1" applyFill="1" applyBorder="1" applyAlignment="1">
      <alignment vertical="top" wrapText="1"/>
    </xf>
    <xf numFmtId="0" fontId="1" fillId="2" borderId="71" xfId="2" applyFont="1" applyFill="1" applyBorder="1" applyAlignment="1">
      <alignment horizontal="left" vertical="top" wrapText="1"/>
    </xf>
    <xf numFmtId="0" fontId="1" fillId="2" borderId="62" xfId="2" applyFont="1" applyFill="1" applyBorder="1" applyAlignment="1">
      <alignment horizontal="left" vertical="top" wrapText="1"/>
    </xf>
    <xf numFmtId="0" fontId="14" fillId="5" borderId="210" xfId="2" applyFont="1" applyFill="1" applyBorder="1" applyAlignment="1">
      <alignment horizontal="center" vertical="center" wrapText="1"/>
    </xf>
    <xf numFmtId="0" fontId="14" fillId="5" borderId="211" xfId="2" applyFont="1" applyFill="1" applyBorder="1" applyAlignment="1">
      <alignment horizontal="center" vertical="center" wrapText="1"/>
    </xf>
    <xf numFmtId="0" fontId="14" fillId="5" borderId="212" xfId="2" applyFont="1" applyFill="1" applyBorder="1" applyAlignment="1">
      <alignment horizontal="center" vertical="center" wrapText="1"/>
    </xf>
    <xf numFmtId="0" fontId="6" fillId="5" borderId="85" xfId="2" applyFill="1" applyBorder="1">
      <alignment vertical="center"/>
    </xf>
    <xf numFmtId="0" fontId="6" fillId="5" borderId="24" xfId="2" applyFill="1" applyBorder="1">
      <alignment vertical="center"/>
    </xf>
    <xf numFmtId="0" fontId="6" fillId="5" borderId="86" xfId="2" applyFill="1" applyBorder="1">
      <alignment vertical="center"/>
    </xf>
    <xf numFmtId="0" fontId="6" fillId="5" borderId="87" xfId="2" applyFill="1" applyBorder="1">
      <alignment vertical="center"/>
    </xf>
    <xf numFmtId="0" fontId="6" fillId="5" borderId="88" xfId="2" applyFill="1" applyBorder="1">
      <alignment vertical="center"/>
    </xf>
    <xf numFmtId="0" fontId="6" fillId="5" borderId="89" xfId="2" applyFill="1" applyBorder="1">
      <alignment vertical="center"/>
    </xf>
    <xf numFmtId="0" fontId="22" fillId="5" borderId="90" xfId="2" applyFont="1" applyFill="1" applyBorder="1" applyAlignment="1">
      <alignment horizontal="center" vertical="top" wrapText="1"/>
    </xf>
    <xf numFmtId="0" fontId="22" fillId="5" borderId="82" xfId="2" applyFont="1" applyFill="1" applyBorder="1" applyAlignment="1">
      <alignment horizontal="center" vertical="top" wrapText="1"/>
    </xf>
    <xf numFmtId="0" fontId="22" fillId="5" borderId="91" xfId="2" applyFont="1" applyFill="1" applyBorder="1" applyAlignment="1">
      <alignment horizontal="center" vertical="top" wrapText="1"/>
    </xf>
    <xf numFmtId="0" fontId="22" fillId="5" borderId="92" xfId="2" applyFont="1" applyFill="1" applyBorder="1" applyAlignment="1">
      <alignment horizontal="center" vertical="top" wrapText="1"/>
    </xf>
    <xf numFmtId="0" fontId="22" fillId="5" borderId="93" xfId="2" applyFont="1" applyFill="1" applyBorder="1" applyAlignment="1">
      <alignment horizontal="center" vertical="top" wrapText="1"/>
    </xf>
    <xf numFmtId="0" fontId="1" fillId="5" borderId="14" xfId="2" applyFont="1" applyFill="1" applyBorder="1" applyAlignment="1">
      <alignment vertical="top" wrapText="1"/>
    </xf>
    <xf numFmtId="0" fontId="6" fillId="5" borderId="0" xfId="2" applyFill="1" applyAlignment="1">
      <alignment vertical="top" wrapText="1"/>
    </xf>
    <xf numFmtId="0" fontId="6" fillId="5" borderId="15" xfId="2" applyFill="1" applyBorder="1" applyAlignment="1">
      <alignment vertical="top" wrapText="1"/>
    </xf>
    <xf numFmtId="0" fontId="0" fillId="23" borderId="243" xfId="0" applyFill="1" applyBorder="1" applyAlignment="1">
      <alignment horizontal="center" vertical="center"/>
    </xf>
    <xf numFmtId="0" fontId="0" fillId="23" borderId="107" xfId="0" applyFill="1" applyBorder="1" applyAlignment="1">
      <alignment horizontal="center" vertical="center"/>
    </xf>
    <xf numFmtId="0" fontId="71" fillId="29" borderId="107" xfId="0" applyFont="1" applyFill="1" applyBorder="1" applyAlignment="1">
      <alignment horizontal="center" vertical="center"/>
    </xf>
    <xf numFmtId="0" fontId="71" fillId="29" borderId="244" xfId="0" applyFont="1" applyFill="1" applyBorder="1" applyAlignment="1">
      <alignment horizontal="center" vertical="center"/>
    </xf>
    <xf numFmtId="0" fontId="26" fillId="19" borderId="0" xfId="19" applyFont="1" applyFill="1" applyAlignment="1">
      <alignment vertical="center" wrapText="1"/>
    </xf>
    <xf numFmtId="0" fontId="88" fillId="19" borderId="145" xfId="1" applyFont="1" applyFill="1" applyBorder="1" applyAlignment="1" applyProtection="1">
      <alignment horizontal="center" vertical="center" wrapText="1" shrinkToFit="1"/>
    </xf>
    <xf numFmtId="0" fontId="28" fillId="19" borderId="146" xfId="2" applyFont="1" applyFill="1" applyBorder="1" applyAlignment="1">
      <alignment horizontal="center" vertical="center" wrapText="1" shrinkToFit="1"/>
    </xf>
    <xf numFmtId="0" fontId="28" fillId="19" borderId="147" xfId="2" applyFont="1" applyFill="1" applyBorder="1" applyAlignment="1">
      <alignment horizontal="center" vertical="center" wrapText="1" shrinkToFit="1"/>
    </xf>
    <xf numFmtId="0" fontId="139" fillId="19" borderId="55" xfId="2" applyFont="1" applyFill="1" applyBorder="1" applyAlignment="1">
      <alignment horizontal="left" vertical="top" wrapText="1" shrinkToFit="1"/>
    </xf>
    <xf numFmtId="0" fontId="20" fillId="19" borderId="56" xfId="2" applyFont="1" applyFill="1" applyBorder="1" applyAlignment="1">
      <alignment horizontal="left" vertical="top" wrapText="1" shrinkToFit="1"/>
    </xf>
    <xf numFmtId="0" fontId="20" fillId="19" borderId="57" xfId="2" applyFont="1" applyFill="1" applyBorder="1" applyAlignment="1">
      <alignment horizontal="left" vertical="top" wrapText="1" shrinkToFit="1"/>
    </xf>
    <xf numFmtId="0" fontId="10" fillId="0" borderId="0" xfId="2" applyFont="1" applyAlignment="1">
      <alignment vertical="center" wrapText="1"/>
    </xf>
    <xf numFmtId="0" fontId="10" fillId="0" borderId="0" xfId="2" applyFont="1">
      <alignment vertical="center"/>
    </xf>
    <xf numFmtId="0" fontId="10" fillId="0" borderId="56" xfId="2" applyFont="1" applyBorder="1">
      <alignment vertical="center"/>
    </xf>
    <xf numFmtId="0" fontId="28" fillId="29" borderId="145" xfId="2" applyFont="1" applyFill="1" applyBorder="1" applyAlignment="1">
      <alignment horizontal="center" vertical="center" wrapText="1" shrinkToFit="1"/>
    </xf>
    <xf numFmtId="0" fontId="28" fillId="29" borderId="146" xfId="2" applyFont="1" applyFill="1" applyBorder="1" applyAlignment="1">
      <alignment horizontal="center" vertical="center" wrapText="1" shrinkToFit="1"/>
    </xf>
    <xf numFmtId="0" fontId="28" fillId="29" borderId="147" xfId="2" applyFont="1" applyFill="1" applyBorder="1" applyAlignment="1">
      <alignment horizontal="center" vertical="center" wrapText="1" shrinkToFit="1"/>
    </xf>
    <xf numFmtId="0" fontId="165" fillId="29" borderId="55" xfId="2" applyFont="1" applyFill="1" applyBorder="1" applyAlignment="1">
      <alignment horizontal="left" vertical="top" wrapText="1" shrinkToFit="1"/>
    </xf>
    <xf numFmtId="0" fontId="165" fillId="29" borderId="56" xfId="2" applyFont="1" applyFill="1" applyBorder="1" applyAlignment="1">
      <alignment horizontal="left" vertical="top" wrapText="1" shrinkToFit="1"/>
    </xf>
    <xf numFmtId="0" fontId="165" fillId="29" borderId="57" xfId="2" applyFont="1" applyFill="1" applyBorder="1" applyAlignment="1">
      <alignment horizontal="left" vertical="top" wrapText="1" shrinkToFit="1"/>
    </xf>
    <xf numFmtId="0" fontId="88" fillId="19" borderId="97" xfId="1" applyFont="1" applyFill="1" applyBorder="1" applyAlignment="1" applyProtection="1">
      <alignment horizontal="center" vertical="center" wrapText="1"/>
    </xf>
    <xf numFmtId="0" fontId="88" fillId="19" borderId="28" xfId="1" applyFont="1" applyFill="1" applyBorder="1" applyAlignment="1" applyProtection="1">
      <alignment horizontal="center" vertical="center" wrapText="1"/>
    </xf>
    <xf numFmtId="0" fontId="88" fillId="19" borderId="98" xfId="1" applyFont="1" applyFill="1" applyBorder="1" applyAlignment="1" applyProtection="1">
      <alignment horizontal="center" vertical="center" wrapText="1"/>
    </xf>
    <xf numFmtId="0" fontId="137" fillId="19" borderId="94" xfId="1" applyFont="1" applyFill="1" applyBorder="1" applyAlignment="1" applyProtection="1">
      <alignment horizontal="left" vertical="top" wrapText="1"/>
    </xf>
    <xf numFmtId="0" fontId="21" fillId="19" borderId="160" xfId="1" applyFont="1" applyFill="1" applyBorder="1" applyAlignment="1" applyProtection="1">
      <alignment horizontal="left" vertical="top" wrapText="1"/>
    </xf>
    <xf numFmtId="0" fontId="21" fillId="19" borderId="161" xfId="1" applyFont="1" applyFill="1" applyBorder="1" applyAlignment="1" applyProtection="1">
      <alignment horizontal="left" vertical="top" wrapText="1"/>
    </xf>
    <xf numFmtId="0" fontId="88" fillId="29" borderId="97" xfId="1" applyFont="1" applyFill="1" applyBorder="1" applyAlignment="1" applyProtection="1">
      <alignment horizontal="center" vertical="center" wrapText="1"/>
    </xf>
    <xf numFmtId="0" fontId="88" fillId="29" borderId="28" xfId="1" applyFont="1" applyFill="1" applyBorder="1" applyAlignment="1" applyProtection="1">
      <alignment horizontal="center" vertical="center" wrapText="1"/>
    </xf>
    <xf numFmtId="0" fontId="88" fillId="29" borderId="98" xfId="1" applyFont="1" applyFill="1" applyBorder="1" applyAlignment="1" applyProtection="1">
      <alignment horizontal="center" vertical="center" wrapText="1"/>
    </xf>
    <xf numFmtId="0" fontId="137" fillId="29" borderId="94" xfId="1" applyFont="1" applyFill="1" applyBorder="1" applyAlignment="1" applyProtection="1">
      <alignment horizontal="left" vertical="top" wrapText="1"/>
    </xf>
    <xf numFmtId="0" fontId="21" fillId="29" borderId="160" xfId="1" applyFont="1" applyFill="1" applyBorder="1" applyAlignment="1" applyProtection="1">
      <alignment horizontal="left" vertical="top" wrapText="1"/>
    </xf>
    <xf numFmtId="0" fontId="21" fillId="29" borderId="161" xfId="1" applyFont="1" applyFill="1" applyBorder="1" applyAlignment="1" applyProtection="1">
      <alignment horizontal="left" vertical="top" wrapText="1"/>
    </xf>
    <xf numFmtId="0" fontId="28" fillId="21" borderId="97" xfId="2" applyFont="1" applyFill="1" applyBorder="1" applyAlignment="1">
      <alignment horizontal="center" vertical="center" shrinkToFit="1"/>
    </xf>
    <xf numFmtId="0" fontId="18" fillId="21" borderId="28" xfId="2" applyFont="1" applyFill="1" applyBorder="1" applyAlignment="1">
      <alignment horizontal="center" vertical="center" shrinkToFit="1"/>
    </xf>
    <xf numFmtId="0" fontId="18" fillId="21" borderId="98" xfId="2" applyFont="1" applyFill="1" applyBorder="1" applyAlignment="1">
      <alignment horizontal="center" vertical="center" shrinkToFit="1"/>
    </xf>
    <xf numFmtId="0" fontId="118" fillId="19" borderId="97" xfId="2" applyFont="1" applyFill="1" applyBorder="1" applyAlignment="1">
      <alignment horizontal="center" vertical="center" wrapText="1" shrinkToFit="1"/>
    </xf>
    <xf numFmtId="0" fontId="32" fillId="19" borderId="28" xfId="2" applyFont="1" applyFill="1" applyBorder="1" applyAlignment="1">
      <alignment horizontal="center" vertical="center" shrinkToFit="1"/>
    </xf>
    <xf numFmtId="0" fontId="32" fillId="19" borderId="98" xfId="2" applyFont="1" applyFill="1" applyBorder="1" applyAlignment="1">
      <alignment horizontal="center" vertical="center" shrinkToFit="1"/>
    </xf>
    <xf numFmtId="0" fontId="137" fillId="19" borderId="94" xfId="1" applyFont="1" applyFill="1" applyBorder="1" applyAlignment="1" applyProtection="1">
      <alignment vertical="top" wrapText="1"/>
    </xf>
    <xf numFmtId="0" fontId="21" fillId="19" borderId="95" xfId="2" applyFont="1" applyFill="1" applyBorder="1" applyAlignment="1">
      <alignment vertical="top" wrapText="1"/>
    </xf>
    <xf numFmtId="0" fontId="21" fillId="19" borderId="96" xfId="2" applyFont="1" applyFill="1" applyBorder="1" applyAlignment="1">
      <alignment vertical="top" wrapText="1"/>
    </xf>
    <xf numFmtId="0" fontId="118" fillId="29" borderId="97" xfId="2" applyFont="1" applyFill="1" applyBorder="1" applyAlignment="1">
      <alignment horizontal="center" vertical="center" wrapText="1" shrinkToFit="1"/>
    </xf>
    <xf numFmtId="0" fontId="18" fillId="29" borderId="28" xfId="2" applyFont="1" applyFill="1" applyBorder="1" applyAlignment="1">
      <alignment horizontal="center" vertical="center" shrinkToFit="1"/>
    </xf>
    <xf numFmtId="0" fontId="18" fillId="29" borderId="98" xfId="2" applyFont="1" applyFill="1" applyBorder="1" applyAlignment="1">
      <alignment horizontal="center" vertical="center" shrinkToFit="1"/>
    </xf>
    <xf numFmtId="0" fontId="139" fillId="29" borderId="225" xfId="1" applyFont="1" applyFill="1" applyBorder="1" applyAlignment="1" applyProtection="1">
      <alignment horizontal="left" vertical="top" wrapText="1"/>
    </xf>
    <xf numFmtId="0" fontId="139" fillId="29" borderId="107" xfId="1" applyFont="1" applyFill="1" applyBorder="1" applyAlignment="1" applyProtection="1">
      <alignment horizontal="left" vertical="top" wrapText="1"/>
    </xf>
    <xf numFmtId="0" fontId="139" fillId="29" borderId="22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6EF729"/>
      <color rgb="FFD4FDC3"/>
      <color rgb="FFFF99FF"/>
      <color rgb="FFFAFEC2"/>
      <color rgb="FF00CC00"/>
      <color rgb="FF3399FF"/>
      <color rgb="FFFFCC00"/>
      <color rgb="FFCC00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'45　感染症統計'!$A$7</c:f>
              <c:strCache>
                <c:ptCount val="1"/>
                <c:pt idx="0">
                  <c:v>2023年</c:v>
                </c:pt>
              </c:strCache>
            </c:strRef>
          </c:tx>
          <c:spPr>
            <a:ln w="63500" cap="rnd">
              <a:solidFill>
                <a:srgbClr val="FF0000"/>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感染症統計'!$B$7:$M$7</c:f>
              <c:numCache>
                <c:formatCode>#,##0_ </c:formatCode>
                <c:ptCount val="12"/>
                <c:pt idx="0" formatCode="General">
                  <c:v>82</c:v>
                </c:pt>
                <c:pt idx="1">
                  <c:v>62</c:v>
                </c:pt>
                <c:pt idx="2">
                  <c:v>99</c:v>
                </c:pt>
                <c:pt idx="3">
                  <c:v>112</c:v>
                </c:pt>
                <c:pt idx="4" formatCode="General">
                  <c:v>224</c:v>
                </c:pt>
                <c:pt idx="5" formatCode="General">
                  <c:v>524</c:v>
                </c:pt>
                <c:pt idx="6" formatCode="General">
                  <c:v>521</c:v>
                </c:pt>
                <c:pt idx="7">
                  <c:v>767</c:v>
                </c:pt>
                <c:pt idx="8">
                  <c:v>454</c:v>
                </c:pt>
                <c:pt idx="9">
                  <c:v>384</c:v>
                </c:pt>
                <c:pt idx="10">
                  <c:v>168</c:v>
                </c:pt>
              </c:numCache>
            </c:numRef>
          </c:val>
          <c:smooth val="0"/>
          <c:extLst>
            <c:ext xmlns:c16="http://schemas.microsoft.com/office/drawing/2014/chart" uri="{C3380CC4-5D6E-409C-BE32-E72D297353CC}">
              <c16:uniqueId val="{00000000-EF25-4824-8530-875CCEE0B185}"/>
            </c:ext>
          </c:extLst>
        </c:ser>
        <c:ser>
          <c:idx val="7"/>
          <c:order val="1"/>
          <c:tx>
            <c:strRef>
              <c:f>'45　感染症統計'!$A$8</c:f>
              <c:strCache>
                <c:ptCount val="1"/>
                <c:pt idx="0">
                  <c:v>2022年</c:v>
                </c:pt>
              </c:strCache>
            </c:strRef>
          </c:tx>
          <c:spPr>
            <a:ln w="25400" cap="rnd">
              <a:solidFill>
                <a:schemeClr val="accent6">
                  <a:lumMod val="75000"/>
                </a:schemeClr>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感染症統計'!$B$8:$M$8</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578</c:v>
                </c:pt>
                <c:pt idx="9" formatCode="General">
                  <c:v>337</c:v>
                </c:pt>
                <c:pt idx="10" formatCode="General">
                  <c:v>169</c:v>
                </c:pt>
                <c:pt idx="11" formatCode="General">
                  <c:v>168</c:v>
                </c:pt>
              </c:numCache>
            </c:numRef>
          </c:val>
          <c:smooth val="0"/>
          <c:extLst>
            <c:ext xmlns:c16="http://schemas.microsoft.com/office/drawing/2014/chart" uri="{C3380CC4-5D6E-409C-BE32-E72D297353CC}">
              <c16:uniqueId val="{00000001-EF25-4824-8530-875CCEE0B185}"/>
            </c:ext>
          </c:extLst>
        </c:ser>
        <c:ser>
          <c:idx val="0"/>
          <c:order val="2"/>
          <c:tx>
            <c:strRef>
              <c:f>'45　感染症統計'!$A$9</c:f>
              <c:strCache>
                <c:ptCount val="1"/>
                <c:pt idx="0">
                  <c:v>2021年</c:v>
                </c:pt>
              </c:strCache>
            </c:strRef>
          </c:tx>
          <c:spPr>
            <a:ln w="28575" cap="rnd">
              <a:solidFill>
                <a:schemeClr val="accent6"/>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感染症統計'!$B$9:$M$9</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2-EF25-4824-8530-875CCEE0B185}"/>
            </c:ext>
          </c:extLst>
        </c:ser>
        <c:ser>
          <c:idx val="1"/>
          <c:order val="3"/>
          <c:tx>
            <c:strRef>
              <c:f>'45　感染症統計'!$A$10</c:f>
              <c:strCache>
                <c:ptCount val="1"/>
                <c:pt idx="0">
                  <c:v>2020年</c:v>
                </c:pt>
              </c:strCache>
            </c:strRef>
          </c:tx>
          <c:spPr>
            <a:ln w="12700" cap="rnd">
              <a:solidFill>
                <a:srgbClr val="FF0066"/>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感染症統計'!$B$10:$M$10</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3-EF25-4824-8530-875CCEE0B185}"/>
            </c:ext>
          </c:extLst>
        </c:ser>
        <c:ser>
          <c:idx val="2"/>
          <c:order val="4"/>
          <c:tx>
            <c:strRef>
              <c:f>'45　感染症統計'!$A$11</c:f>
              <c:strCache>
                <c:ptCount val="1"/>
                <c:pt idx="0">
                  <c:v>2019年</c:v>
                </c:pt>
              </c:strCache>
            </c:strRef>
          </c:tx>
          <c:spPr>
            <a:ln w="19050" cap="rnd">
              <a:solidFill>
                <a:srgbClr val="0070C0"/>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感染症統計'!$B$11:$M$11</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4-EF25-4824-8530-875CCEE0B185}"/>
            </c:ext>
          </c:extLst>
        </c:ser>
        <c:ser>
          <c:idx val="3"/>
          <c:order val="5"/>
          <c:tx>
            <c:strRef>
              <c:f>'45　感染症統計'!$A$12</c:f>
              <c:strCache>
                <c:ptCount val="1"/>
                <c:pt idx="0">
                  <c:v>2018年</c:v>
                </c:pt>
              </c:strCache>
            </c:strRef>
          </c:tx>
          <c:spPr>
            <a:ln w="12700" cap="rnd">
              <a:solidFill>
                <a:schemeClr val="accent4"/>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感染症統計'!$B$12:$M$12</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5-EF25-4824-8530-875CCEE0B185}"/>
            </c:ext>
          </c:extLst>
        </c:ser>
        <c:ser>
          <c:idx val="4"/>
          <c:order val="6"/>
          <c:tx>
            <c:strRef>
              <c:f>'45　感染症統計'!$A$13</c:f>
              <c:strCache>
                <c:ptCount val="1"/>
                <c:pt idx="0">
                  <c:v>2017年</c:v>
                </c:pt>
              </c:strCache>
            </c:strRef>
          </c:tx>
          <c:spPr>
            <a:ln w="12700" cap="rnd">
              <a:solidFill>
                <a:schemeClr val="accent5"/>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感染症統計'!$B$13:$M$13</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6-EF25-4824-8530-875CCEE0B185}"/>
            </c:ext>
          </c:extLst>
        </c:ser>
        <c:ser>
          <c:idx val="5"/>
          <c:order val="7"/>
          <c:tx>
            <c:strRef>
              <c:f>'45　感染症統計'!$A$14</c:f>
              <c:strCache>
                <c:ptCount val="1"/>
                <c:pt idx="0">
                  <c:v>2016年</c:v>
                </c:pt>
              </c:strCache>
            </c:strRef>
          </c:tx>
          <c:spPr>
            <a:ln w="12700" cap="rnd">
              <a:solidFill>
                <a:schemeClr val="tx2"/>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感染症統計'!$B$14:$M$14</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7-EF25-4824-8530-875CCEE0B185}"/>
            </c:ext>
          </c:extLst>
        </c:ser>
        <c:ser>
          <c:idx val="8"/>
          <c:order val="8"/>
          <c:tx>
            <c:strRef>
              <c:f>'45　感染症統計'!$A$15</c:f>
              <c:strCache>
                <c:ptCount val="1"/>
                <c:pt idx="0">
                  <c:v>2015年</c:v>
                </c:pt>
              </c:strCache>
            </c:strRef>
          </c:tx>
          <c:spPr>
            <a:ln w="28575" cap="rnd">
              <a:solidFill>
                <a:schemeClr val="accent3">
                  <a:lumMod val="60000"/>
                </a:schemeClr>
              </a:solidFill>
              <a:round/>
            </a:ln>
            <a:effectLst/>
          </c:spPr>
          <c:marker>
            <c:symbol val="none"/>
          </c:marker>
          <c:cat>
            <c:multiLvlStrRef>
              <c:f>'45　感染症統計'!$A$7:$N$14</c:f>
              <c:multiLvlStrCache>
                <c:ptCount val="14"/>
                <c:lvl>
                  <c:pt idx="0">
                    <c:v>2016年</c:v>
                  </c:pt>
                  <c:pt idx="1">
                    <c:v>68</c:v>
                  </c:pt>
                  <c:pt idx="2">
                    <c:v>42 </c:v>
                  </c:pt>
                  <c:pt idx="3">
                    <c:v>44 </c:v>
                  </c:pt>
                  <c:pt idx="4">
                    <c:v>75 </c:v>
                  </c:pt>
                  <c:pt idx="5">
                    <c:v>135 </c:v>
                  </c:pt>
                  <c:pt idx="6">
                    <c:v>448 </c:v>
                  </c:pt>
                  <c:pt idx="7">
                    <c:v>507 </c:v>
                  </c:pt>
                  <c:pt idx="8">
                    <c:v>808 </c:v>
                  </c:pt>
                  <c:pt idx="9">
                    <c:v>795 </c:v>
                  </c:pt>
                  <c:pt idx="10">
                    <c:v>313 </c:v>
                  </c:pt>
                  <c:pt idx="11">
                    <c:v>246 </c:v>
                  </c:pt>
                  <c:pt idx="12">
                    <c:v>143 </c:v>
                  </c:pt>
                  <c:pt idx="13">
                    <c:v>3,624 </c:v>
                  </c:pt>
                </c:lvl>
                <c:lvl>
                  <c:pt idx="0">
                    <c:v>2017年</c:v>
                  </c:pt>
                  <c:pt idx="1">
                    <c:v>57 </c:v>
                  </c:pt>
                  <c:pt idx="2">
                    <c:v>35 </c:v>
                  </c:pt>
                  <c:pt idx="3">
                    <c:v>95 </c:v>
                  </c:pt>
                  <c:pt idx="4">
                    <c:v>112 </c:v>
                  </c:pt>
                  <c:pt idx="5">
                    <c:v>131 </c:v>
                  </c:pt>
                  <c:pt idx="6">
                    <c:v>340</c:v>
                  </c:pt>
                  <c:pt idx="7">
                    <c:v>483</c:v>
                  </c:pt>
                  <c:pt idx="8">
                    <c:v>1339</c:v>
                  </c:pt>
                  <c:pt idx="9">
                    <c:v>614</c:v>
                  </c:pt>
                  <c:pt idx="10">
                    <c:v>349</c:v>
                  </c:pt>
                  <c:pt idx="11">
                    <c:v>236</c:v>
                  </c:pt>
                  <c:pt idx="12">
                    <c:v>68</c:v>
                  </c:pt>
                  <c:pt idx="13">
                    <c:v>3,859 </c:v>
                  </c:pt>
                </c:lvl>
                <c:lvl>
                  <c:pt idx="0">
                    <c:v>2018年</c:v>
                  </c:pt>
                  <c:pt idx="1">
                    <c:v>41 </c:v>
                  </c:pt>
                  <c:pt idx="2">
                    <c:v>44 </c:v>
                  </c:pt>
                  <c:pt idx="3">
                    <c:v>67 </c:v>
                  </c:pt>
                  <c:pt idx="4">
                    <c:v>103 </c:v>
                  </c:pt>
                  <c:pt idx="5">
                    <c:v>311 </c:v>
                  </c:pt>
                  <c:pt idx="6">
                    <c:v>415 </c:v>
                  </c:pt>
                  <c:pt idx="7">
                    <c:v>539 </c:v>
                  </c:pt>
                  <c:pt idx="8">
                    <c:v>1,165 </c:v>
                  </c:pt>
                  <c:pt idx="9">
                    <c:v>534 </c:v>
                  </c:pt>
                  <c:pt idx="10">
                    <c:v>297 </c:v>
                  </c:pt>
                  <c:pt idx="11">
                    <c:v>205 </c:v>
                  </c:pt>
                  <c:pt idx="12">
                    <c:v>92 </c:v>
                  </c:pt>
                  <c:pt idx="13">
                    <c:v>3,813 </c:v>
                  </c:pt>
                </c:lvl>
                <c:lvl>
                  <c:pt idx="0">
                    <c:v>2019年</c:v>
                  </c:pt>
                  <c:pt idx="1">
                    <c:v>84 </c:v>
                  </c:pt>
                  <c:pt idx="2">
                    <c:v>100 </c:v>
                  </c:pt>
                  <c:pt idx="3">
                    <c:v>77 </c:v>
                  </c:pt>
                  <c:pt idx="4">
                    <c:v>80 </c:v>
                  </c:pt>
                  <c:pt idx="5">
                    <c:v>236</c:v>
                  </c:pt>
                  <c:pt idx="6">
                    <c:v>438</c:v>
                  </c:pt>
                  <c:pt idx="7">
                    <c:v>631</c:v>
                  </c:pt>
                  <c:pt idx="8">
                    <c:v>752</c:v>
                  </c:pt>
                  <c:pt idx="9">
                    <c:v>523</c:v>
                  </c:pt>
                  <c:pt idx="10">
                    <c:v>427</c:v>
                  </c:pt>
                  <c:pt idx="11">
                    <c:v>253</c:v>
                  </c:pt>
                  <c:pt idx="12">
                    <c:v>136 </c:v>
                  </c:pt>
                  <c:pt idx="13">
                    <c:v>3,737 </c:v>
                  </c:pt>
                </c:lvl>
                <c:lvl>
                  <c:pt idx="0">
                    <c:v>2020年</c:v>
                  </c:pt>
                  <c:pt idx="1">
                    <c:v>112</c:v>
                  </c:pt>
                  <c:pt idx="2">
                    <c:v>85</c:v>
                  </c:pt>
                  <c:pt idx="3">
                    <c:v>60</c:v>
                  </c:pt>
                  <c:pt idx="4">
                    <c:v>97</c:v>
                  </c:pt>
                  <c:pt idx="5">
                    <c:v>95</c:v>
                  </c:pt>
                  <c:pt idx="6">
                    <c:v>305</c:v>
                  </c:pt>
                  <c:pt idx="7">
                    <c:v>544</c:v>
                  </c:pt>
                  <c:pt idx="8">
                    <c:v>449</c:v>
                  </c:pt>
                  <c:pt idx="9">
                    <c:v>475</c:v>
                  </c:pt>
                  <c:pt idx="10">
                    <c:v>505</c:v>
                  </c:pt>
                  <c:pt idx="11">
                    <c:v>219</c:v>
                  </c:pt>
                  <c:pt idx="12">
                    <c:v>98 </c:v>
                  </c:pt>
                  <c:pt idx="13">
                    <c:v>3,044 </c:v>
                  </c:pt>
                </c:lvl>
                <c:lvl>
                  <c:pt idx="0">
                    <c:v>2021年</c:v>
                  </c:pt>
                  <c:pt idx="1">
                    <c:v>81</c:v>
                  </c:pt>
                  <c:pt idx="2">
                    <c:v>48</c:v>
                  </c:pt>
                  <c:pt idx="3">
                    <c:v>71</c:v>
                  </c:pt>
                  <c:pt idx="4">
                    <c:v>128</c:v>
                  </c:pt>
                  <c:pt idx="5">
                    <c:v>171</c:v>
                  </c:pt>
                  <c:pt idx="6">
                    <c:v>350</c:v>
                  </c:pt>
                  <c:pt idx="7">
                    <c:v>569</c:v>
                  </c:pt>
                  <c:pt idx="8">
                    <c:v>553</c:v>
                  </c:pt>
                  <c:pt idx="9">
                    <c:v>458</c:v>
                  </c:pt>
                  <c:pt idx="10">
                    <c:v>306</c:v>
                  </c:pt>
                  <c:pt idx="11">
                    <c:v>220</c:v>
                  </c:pt>
                  <c:pt idx="12">
                    <c:v>229</c:v>
                  </c:pt>
                  <c:pt idx="13">
                    <c:v>3,184 </c:v>
                  </c:pt>
                </c:lvl>
                <c:lvl>
                  <c:pt idx="0">
                    <c:v>2022年</c:v>
                  </c:pt>
                  <c:pt idx="1">
                    <c:v>81</c:v>
                  </c:pt>
                  <c:pt idx="2">
                    <c:v>39 </c:v>
                  </c:pt>
                  <c:pt idx="3">
                    <c:v>72 </c:v>
                  </c:pt>
                  <c:pt idx="4">
                    <c:v>89</c:v>
                  </c:pt>
                  <c:pt idx="5">
                    <c:v>258</c:v>
                  </c:pt>
                  <c:pt idx="6">
                    <c:v>416</c:v>
                  </c:pt>
                  <c:pt idx="7">
                    <c:v>554</c:v>
                  </c:pt>
                  <c:pt idx="8">
                    <c:v>568</c:v>
                  </c:pt>
                  <c:pt idx="9">
                    <c:v>578</c:v>
                  </c:pt>
                  <c:pt idx="10">
                    <c:v>337</c:v>
                  </c:pt>
                  <c:pt idx="11">
                    <c:v>169</c:v>
                  </c:pt>
                  <c:pt idx="12">
                    <c:v>168</c:v>
                  </c:pt>
                  <c:pt idx="13">
                    <c:v>3,329 </c:v>
                  </c:pt>
                </c:lvl>
                <c:lvl>
                  <c:pt idx="0">
                    <c:v>2023年</c:v>
                  </c:pt>
                  <c:pt idx="1">
                    <c:v>82</c:v>
                  </c:pt>
                  <c:pt idx="2">
                    <c:v>62 </c:v>
                  </c:pt>
                  <c:pt idx="3">
                    <c:v>99 </c:v>
                  </c:pt>
                  <c:pt idx="4">
                    <c:v>112 </c:v>
                  </c:pt>
                  <c:pt idx="5">
                    <c:v>224</c:v>
                  </c:pt>
                  <c:pt idx="6">
                    <c:v>524</c:v>
                  </c:pt>
                  <c:pt idx="7">
                    <c:v>521</c:v>
                  </c:pt>
                  <c:pt idx="8">
                    <c:v>767 </c:v>
                  </c:pt>
                  <c:pt idx="9">
                    <c:v>454 </c:v>
                  </c:pt>
                  <c:pt idx="10">
                    <c:v>384 </c:v>
                  </c:pt>
                  <c:pt idx="11">
                    <c:v>168 </c:v>
                  </c:pt>
                </c:lvl>
              </c:multiLvlStrCache>
            </c:multiLvlStrRef>
          </c:cat>
          <c:val>
            <c:numRef>
              <c:f>'45　感染症統計'!$B$15:$M$15</c:f>
            </c:numRef>
          </c:val>
          <c:smooth val="0"/>
          <c:extLst>
            <c:ext xmlns:c16="http://schemas.microsoft.com/office/drawing/2014/chart" uri="{C3380CC4-5D6E-409C-BE32-E72D297353CC}">
              <c16:uniqueId val="{00000000-6506-44AA-9707-A37582B7246C}"/>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no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midCat"/>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3028580731600248"/>
          <c:h val="0.84201438879862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'45　感染症統計'!$P$7</c:f>
              <c:strCache>
                <c:ptCount val="1"/>
                <c:pt idx="0">
                  <c:v>2023年</c:v>
                </c:pt>
              </c:strCache>
            </c:strRef>
          </c:tx>
          <c:spPr>
            <a:ln w="63500" cap="rnd">
              <a:solidFill>
                <a:srgbClr val="FF0000"/>
              </a:solidFill>
              <a:round/>
            </a:ln>
            <a:effectLst/>
          </c:spPr>
          <c:marker>
            <c:symbol val="none"/>
          </c:marker>
          <c:val>
            <c:numRef>
              <c:f>'45　感染症統計'!$Q$7:$AB$7</c:f>
              <c:numCache>
                <c:formatCode>#,##0_ </c:formatCode>
                <c:ptCount val="12"/>
                <c:pt idx="0" formatCode="General">
                  <c:v>1</c:v>
                </c:pt>
                <c:pt idx="1">
                  <c:v>1</c:v>
                </c:pt>
                <c:pt idx="2">
                  <c:v>4</c:v>
                </c:pt>
                <c:pt idx="3">
                  <c:v>2</c:v>
                </c:pt>
                <c:pt idx="4">
                  <c:v>2</c:v>
                </c:pt>
                <c:pt idx="5">
                  <c:v>7</c:v>
                </c:pt>
                <c:pt idx="6">
                  <c:v>7</c:v>
                </c:pt>
                <c:pt idx="7">
                  <c:v>3</c:v>
                </c:pt>
                <c:pt idx="8">
                  <c:v>1</c:v>
                </c:pt>
                <c:pt idx="9">
                  <c:v>7</c:v>
                </c:pt>
                <c:pt idx="10">
                  <c:v>0</c:v>
                </c:pt>
              </c:numCache>
            </c:numRef>
          </c:val>
          <c:smooth val="0"/>
          <c:extLst>
            <c:ext xmlns:c16="http://schemas.microsoft.com/office/drawing/2014/chart" uri="{C3380CC4-5D6E-409C-BE32-E72D297353CC}">
              <c16:uniqueId val="{00000000-691A-4A61-BF12-3A5977548A2F}"/>
            </c:ext>
          </c:extLst>
        </c:ser>
        <c:ser>
          <c:idx val="7"/>
          <c:order val="1"/>
          <c:tx>
            <c:strRef>
              <c:f>'45　感染症統計'!$P$8</c:f>
              <c:strCache>
                <c:ptCount val="1"/>
                <c:pt idx="0">
                  <c:v>2022年</c:v>
                </c:pt>
              </c:strCache>
            </c:strRef>
          </c:tx>
          <c:spPr>
            <a:ln w="25400" cap="rnd">
              <a:solidFill>
                <a:schemeClr val="accent6">
                  <a:lumMod val="75000"/>
                </a:schemeClr>
              </a:solidFill>
              <a:round/>
            </a:ln>
            <a:effectLst/>
          </c:spPr>
          <c:marker>
            <c:symbol val="none"/>
          </c:marker>
          <c:val>
            <c:numRef>
              <c:f>'45　感染症統計'!$Q$8:$AB$8</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pt idx="11" formatCode="General">
                  <c:v>2</c:v>
                </c:pt>
              </c:numCache>
            </c:numRef>
          </c:val>
          <c:smooth val="0"/>
          <c:extLst>
            <c:ext xmlns:c16="http://schemas.microsoft.com/office/drawing/2014/chart" uri="{C3380CC4-5D6E-409C-BE32-E72D297353CC}">
              <c16:uniqueId val="{00000001-691A-4A61-BF12-3A5977548A2F}"/>
            </c:ext>
          </c:extLst>
        </c:ser>
        <c:ser>
          <c:idx val="0"/>
          <c:order val="2"/>
          <c:tx>
            <c:strRef>
              <c:f>'45　感染症統計'!$P$9</c:f>
              <c:strCache>
                <c:ptCount val="1"/>
                <c:pt idx="0">
                  <c:v>2021年</c:v>
                </c:pt>
              </c:strCache>
            </c:strRef>
          </c:tx>
          <c:spPr>
            <a:ln w="28575" cap="rnd">
              <a:solidFill>
                <a:srgbClr val="FF0066"/>
              </a:solidFill>
              <a:round/>
            </a:ln>
            <a:effectLst/>
          </c:spPr>
          <c:marker>
            <c:symbol val="none"/>
          </c:marker>
          <c:val>
            <c:numRef>
              <c:f>'45　感染症統計'!$Q$9:$AB$9</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2-691A-4A61-BF12-3A5977548A2F}"/>
            </c:ext>
          </c:extLst>
        </c:ser>
        <c:ser>
          <c:idx val="1"/>
          <c:order val="3"/>
          <c:tx>
            <c:strRef>
              <c:f>'45　感染症統計'!$P$10</c:f>
              <c:strCache>
                <c:ptCount val="1"/>
                <c:pt idx="0">
                  <c:v>2020年</c:v>
                </c:pt>
              </c:strCache>
            </c:strRef>
          </c:tx>
          <c:spPr>
            <a:ln w="28575" cap="rnd">
              <a:solidFill>
                <a:schemeClr val="accent2"/>
              </a:solidFill>
              <a:round/>
            </a:ln>
            <a:effectLst/>
          </c:spPr>
          <c:marker>
            <c:symbol val="none"/>
          </c:marker>
          <c:val>
            <c:numRef>
              <c:f>'45　感染症統計'!$Q$10:$AB$10</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3-691A-4A61-BF12-3A5977548A2F}"/>
            </c:ext>
          </c:extLst>
        </c:ser>
        <c:ser>
          <c:idx val="2"/>
          <c:order val="4"/>
          <c:tx>
            <c:strRef>
              <c:f>'45　感染症統計'!$P$11</c:f>
              <c:strCache>
                <c:ptCount val="1"/>
                <c:pt idx="0">
                  <c:v>2019年</c:v>
                </c:pt>
              </c:strCache>
            </c:strRef>
          </c:tx>
          <c:spPr>
            <a:ln w="28575" cap="rnd">
              <a:solidFill>
                <a:schemeClr val="accent3">
                  <a:lumMod val="50000"/>
                </a:schemeClr>
              </a:solidFill>
              <a:round/>
            </a:ln>
            <a:effectLst/>
          </c:spPr>
          <c:marker>
            <c:symbol val="none"/>
          </c:marker>
          <c:val>
            <c:numRef>
              <c:f>'45　感染症統計'!$Q$11:$AB$11</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4-691A-4A61-BF12-3A5977548A2F}"/>
            </c:ext>
          </c:extLst>
        </c:ser>
        <c:ser>
          <c:idx val="3"/>
          <c:order val="5"/>
          <c:tx>
            <c:strRef>
              <c:f>'45　感染症統計'!$P$12</c:f>
              <c:strCache>
                <c:ptCount val="1"/>
                <c:pt idx="0">
                  <c:v>2018年</c:v>
                </c:pt>
              </c:strCache>
            </c:strRef>
          </c:tx>
          <c:spPr>
            <a:ln w="28575" cap="rnd">
              <a:solidFill>
                <a:schemeClr val="accent4">
                  <a:lumMod val="75000"/>
                </a:schemeClr>
              </a:solidFill>
              <a:round/>
            </a:ln>
            <a:effectLst/>
          </c:spPr>
          <c:marker>
            <c:symbol val="none"/>
          </c:marker>
          <c:val>
            <c:numRef>
              <c:f>'45　感染症統計'!$Q$12:$AB$12</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5-691A-4A61-BF12-3A5977548A2F}"/>
            </c:ext>
          </c:extLst>
        </c:ser>
        <c:ser>
          <c:idx val="4"/>
          <c:order val="6"/>
          <c:tx>
            <c:strRef>
              <c:f>'45　感染症統計'!$P$13</c:f>
              <c:strCache>
                <c:ptCount val="1"/>
                <c:pt idx="0">
                  <c:v>2017年</c:v>
                </c:pt>
              </c:strCache>
            </c:strRef>
          </c:tx>
          <c:spPr>
            <a:ln w="28575" cap="rnd">
              <a:solidFill>
                <a:schemeClr val="accent5"/>
              </a:solidFill>
              <a:round/>
            </a:ln>
            <a:effectLst/>
          </c:spPr>
          <c:marker>
            <c:symbol val="none"/>
          </c:marker>
          <c:val>
            <c:numRef>
              <c:f>'45　感染症統計'!$Q$13:$AB$13</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6-691A-4A61-BF12-3A5977548A2F}"/>
            </c:ext>
          </c:extLst>
        </c:ser>
        <c:ser>
          <c:idx val="5"/>
          <c:order val="7"/>
          <c:tx>
            <c:strRef>
              <c:f>'45　感染症統計'!$P$14</c:f>
              <c:strCache>
                <c:ptCount val="1"/>
                <c:pt idx="0">
                  <c:v>2016年</c:v>
                </c:pt>
              </c:strCache>
            </c:strRef>
          </c:tx>
          <c:spPr>
            <a:ln w="28575" cap="rnd">
              <a:solidFill>
                <a:srgbClr val="3399FF"/>
              </a:solidFill>
              <a:round/>
            </a:ln>
            <a:effectLst/>
          </c:spPr>
          <c:marker>
            <c:symbol val="none"/>
          </c:marker>
          <c:val>
            <c:numRef>
              <c:f>'45　感染症統計'!$Q$14:$AB$14</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0-1CAA-40BC-BA86-DDE164B336AE}"/>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445661342448421"/>
          <c:h val="0.91013298723198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gif"/><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76200</xdr:rowOff>
    </xdr:from>
    <xdr:to>
      <xdr:col>6</xdr:col>
      <xdr:colOff>28575</xdr:colOff>
      <xdr:row>33</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41</xdr:row>
      <xdr:rowOff>0</xdr:rowOff>
    </xdr:from>
    <xdr:to>
      <xdr:col>10</xdr:col>
      <xdr:colOff>50165</xdr:colOff>
      <xdr:row>41</xdr:row>
      <xdr:rowOff>12065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10</xdr:col>
      <xdr:colOff>50165</xdr:colOff>
      <xdr:row>41</xdr:row>
      <xdr:rowOff>12065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209052</xdr:colOff>
      <xdr:row>0</xdr:row>
      <xdr:rowOff>281608</xdr:rowOff>
    </xdr:from>
    <xdr:to>
      <xdr:col>34</xdr:col>
      <xdr:colOff>470628</xdr:colOff>
      <xdr:row>28</xdr:row>
      <xdr:rowOff>91107</xdr:rowOff>
    </xdr:to>
    <xdr:pic>
      <xdr:nvPicPr>
        <xdr:cNvPr id="8" name="図 7">
          <a:extLst>
            <a:ext uri="{FF2B5EF4-FFF2-40B4-BE49-F238E27FC236}">
              <a16:creationId xmlns:a16="http://schemas.microsoft.com/office/drawing/2014/main" id="{66315AFE-B2A8-7EB6-9E7C-A95DF797AB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1769" y="281608"/>
          <a:ext cx="17729598" cy="50855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144780</xdr:colOff>
      <xdr:row>18</xdr:row>
      <xdr:rowOff>0</xdr:rowOff>
    </xdr:to>
    <xdr:pic>
      <xdr:nvPicPr>
        <xdr:cNvPr id="13" name="図 12" descr="感染性胃腸炎患者報告数　直近5シーズン">
          <a:extLst>
            <a:ext uri="{FF2B5EF4-FFF2-40B4-BE49-F238E27FC236}">
              <a16:creationId xmlns:a16="http://schemas.microsoft.com/office/drawing/2014/main" id="{8EBDE248-9CBD-A952-B83F-F0F1016EEE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338060" cy="2811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487679</xdr:colOff>
      <xdr:row>9</xdr:row>
      <xdr:rowOff>137139</xdr:rowOff>
    </xdr:from>
    <xdr:to>
      <xdr:col>13</xdr:col>
      <xdr:colOff>304800</xdr:colOff>
      <xdr:row>16</xdr:row>
      <xdr:rowOff>68563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21579" y="2019279"/>
          <a:ext cx="7025641" cy="1104904"/>
          <a:chOff x="15480370" y="3871792"/>
          <a:chExt cx="7209369"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9525" algn="ctr">
            <a:solidFill>
              <a:schemeClr val="tx1"/>
            </a:solidFill>
            <a:prstDash val="sys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a:off x="15480370" y="4470969"/>
            <a:ext cx="7209369" cy="2736"/>
          </a:xfrm>
          <a:prstGeom prst="line">
            <a:avLst/>
          </a:prstGeom>
          <a:noFill/>
          <a:ln w="19050" algn="ctr">
            <a:solidFill>
              <a:srgbClr val="FF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 </a:t>
          </a:r>
          <a:r>
            <a:rPr lang="en-US" altLang="ja-JP" sz="1200" b="1" i="0" u="none" strike="noStrike" baseline="0">
              <a:solidFill>
                <a:srgbClr val="FF0000"/>
              </a:solidFill>
              <a:latin typeface="ＭＳ Ｐゴシック"/>
              <a:ea typeface="ＭＳ Ｐゴシック"/>
            </a:rPr>
            <a:t>2</a:t>
          </a:r>
          <a:r>
            <a:rPr lang="en-US" altLang="ja-JP"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800" b="1" i="0" u="none" strike="noStrike" baseline="0">
              <a:solidFill>
                <a:srgbClr val="FF0000"/>
              </a:solidFill>
              <a:latin typeface="ＭＳ Ｐゴシック"/>
              <a:ea typeface="ＭＳ Ｐゴシック"/>
            </a:rPr>
            <a:t>2</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3.71</a:t>
          </a:r>
          <a:endParaRPr lang="ja-JP" altLang="en-US" sz="1000" b="0" i="0" u="none" strike="noStrike" baseline="0">
            <a:solidFill>
              <a:sysClr val="windowText" lastClr="000000"/>
            </a:solidFill>
            <a:effectLst/>
            <a:latin typeface="+mn-lt"/>
            <a:ea typeface="+mn-ea"/>
            <a:cs typeface="+mn-cs"/>
          </a:endParaRP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615142</xdr:colOff>
      <xdr:row>4</xdr:row>
      <xdr:rowOff>152771</xdr:rowOff>
    </xdr:from>
    <xdr:to>
      <xdr:col>13</xdr:col>
      <xdr:colOff>748871</xdr:colOff>
      <xdr:row>8</xdr:row>
      <xdr:rowOff>23043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896302" y="1143371"/>
          <a:ext cx="2594989" cy="594172"/>
        </a:xfrm>
        <a:prstGeom prst="borderCallout2">
          <a:avLst>
            <a:gd name="adj1" fmla="val 101279"/>
            <a:gd name="adj2" fmla="val 51060"/>
            <a:gd name="adj3" fmla="val 210486"/>
            <a:gd name="adj4" fmla="val 51057"/>
            <a:gd name="adj5" fmla="val 307039"/>
            <a:gd name="adj6" fmla="val -131105"/>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ノロウイルスのピークは</a:t>
          </a:r>
        </a:p>
        <a:p>
          <a:pPr algn="l" rtl="0">
            <a:defRPr sz="1000"/>
          </a:pPr>
          <a:r>
            <a:rPr lang="en-US" altLang="ja-JP" sz="1400" b="1" i="0" u="none" strike="noStrike" baseline="0">
              <a:solidFill>
                <a:srgbClr val="FF0000"/>
              </a:solidFill>
              <a:latin typeface="ＭＳ Ｐゴシック"/>
              <a:ea typeface="ＭＳ Ｐゴシック"/>
            </a:rPr>
            <a:t>11-12</a:t>
          </a:r>
          <a:r>
            <a:rPr lang="ja-JP" altLang="en-US" sz="1400" b="1" i="0" u="none" strike="noStrike" baseline="0">
              <a:solidFill>
                <a:srgbClr val="FF0000"/>
              </a:solidFill>
              <a:latin typeface="ＭＳ Ｐゴシック"/>
              <a:ea typeface="ＭＳ Ｐゴシック"/>
            </a:rPr>
            <a:t>月です。</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1730464</xdr:colOff>
      <xdr:row>14</xdr:row>
      <xdr:rowOff>91440</xdr:rowOff>
    </xdr:from>
    <xdr:to>
      <xdr:col>8</xdr:col>
      <xdr:colOff>224482</xdr:colOff>
      <xdr:row>16</xdr:row>
      <xdr:rowOff>60960</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264364" y="2811780"/>
          <a:ext cx="322818" cy="304800"/>
        </a:xfrm>
        <a:prstGeom prst="ellipse">
          <a:avLst/>
        </a:prstGeom>
        <a:noFill/>
        <a:ln w="25400" algn="ctr">
          <a:solidFill>
            <a:srgbClr val="000000"/>
          </a:solidFill>
          <a:round/>
          <a:headEnd/>
          <a:tailEnd/>
        </a:ln>
      </xdr:spPr>
    </xdr:sp>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754380</xdr:colOff>
      <xdr:row>21</xdr:row>
      <xdr:rowOff>99060</xdr:rowOff>
    </xdr:from>
    <xdr:to>
      <xdr:col>10</xdr:col>
      <xdr:colOff>205740</xdr:colOff>
      <xdr:row>21</xdr:row>
      <xdr:rowOff>365760</xdr:rowOff>
    </xdr:to>
    <xdr:sp macro="" textlink="">
      <xdr:nvSpPr>
        <xdr:cNvPr id="30" name="テキスト ボックス 29">
          <a:extLst>
            <a:ext uri="{FF2B5EF4-FFF2-40B4-BE49-F238E27FC236}">
              <a16:creationId xmlns:a16="http://schemas.microsoft.com/office/drawing/2014/main" id="{02C65A6D-3A04-947A-2B56-E9ECE88156A7}"/>
            </a:ext>
          </a:extLst>
        </xdr:cNvPr>
        <xdr:cNvSpPr txBox="1"/>
      </xdr:nvSpPr>
      <xdr:spPr>
        <a:xfrm>
          <a:off x="8008620" y="4716780"/>
          <a:ext cx="556260" cy="2667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先週</a:t>
          </a:r>
        </a:p>
      </xdr:txBody>
    </xdr:sp>
    <xdr:clientData/>
  </xdr:twoCellAnchor>
  <xdr:twoCellAnchor>
    <xdr:from>
      <xdr:col>10</xdr:col>
      <xdr:colOff>259080</xdr:colOff>
      <xdr:row>21</xdr:row>
      <xdr:rowOff>106680</xdr:rowOff>
    </xdr:from>
    <xdr:to>
      <xdr:col>10</xdr:col>
      <xdr:colOff>838200</xdr:colOff>
      <xdr:row>21</xdr:row>
      <xdr:rowOff>373380</xdr:rowOff>
    </xdr:to>
    <xdr:sp macro="" textlink="">
      <xdr:nvSpPr>
        <xdr:cNvPr id="33" name="テキスト ボックス 32">
          <a:extLst>
            <a:ext uri="{FF2B5EF4-FFF2-40B4-BE49-F238E27FC236}">
              <a16:creationId xmlns:a16="http://schemas.microsoft.com/office/drawing/2014/main" id="{67036CB7-03DF-4E83-9651-8F18F051F9E9}"/>
            </a:ext>
          </a:extLst>
        </xdr:cNvPr>
        <xdr:cNvSpPr txBox="1"/>
      </xdr:nvSpPr>
      <xdr:spPr>
        <a:xfrm>
          <a:off x="8618220" y="4724400"/>
          <a:ext cx="579120" cy="266700"/>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今週</a:t>
          </a:r>
        </a:p>
      </xdr:txBody>
    </xdr:sp>
    <xdr:clientData/>
  </xdr:twoCellAnchor>
  <xdr:twoCellAnchor editAs="oneCell">
    <xdr:from>
      <xdr:col>4</xdr:col>
      <xdr:colOff>0</xdr:colOff>
      <xdr:row>23</xdr:row>
      <xdr:rowOff>0</xdr:rowOff>
    </xdr:from>
    <xdr:to>
      <xdr:col>4</xdr:col>
      <xdr:colOff>45720</xdr:colOff>
      <xdr:row>23</xdr:row>
      <xdr:rowOff>7620</xdr:rowOff>
    </xdr:to>
    <xdr:pic>
      <xdr:nvPicPr>
        <xdr:cNvPr id="38" name="図 37">
          <a:extLst>
            <a:ext uri="{FF2B5EF4-FFF2-40B4-BE49-F238E27FC236}">
              <a16:creationId xmlns:a16="http://schemas.microsoft.com/office/drawing/2014/main" id="{E3FB0C9B-4FA0-4EFC-998B-3EAA57465FD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144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29</xdr:row>
      <xdr:rowOff>0</xdr:rowOff>
    </xdr:from>
    <xdr:to>
      <xdr:col>4</xdr:col>
      <xdr:colOff>45720</xdr:colOff>
      <xdr:row>29</xdr:row>
      <xdr:rowOff>7620</xdr:rowOff>
    </xdr:to>
    <xdr:pic>
      <xdr:nvPicPr>
        <xdr:cNvPr id="39" name="図 38">
          <a:extLst>
            <a:ext uri="{FF2B5EF4-FFF2-40B4-BE49-F238E27FC236}">
              <a16:creationId xmlns:a16="http://schemas.microsoft.com/office/drawing/2014/main" id="{A58AF400-0AD0-4B90-8751-2BB14F0D0D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2860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36</xdr:row>
      <xdr:rowOff>0</xdr:rowOff>
    </xdr:from>
    <xdr:to>
      <xdr:col>4</xdr:col>
      <xdr:colOff>45720</xdr:colOff>
      <xdr:row>36</xdr:row>
      <xdr:rowOff>7620</xdr:rowOff>
    </xdr:to>
    <xdr:pic>
      <xdr:nvPicPr>
        <xdr:cNvPr id="40" name="図 39">
          <a:extLst>
            <a:ext uri="{FF2B5EF4-FFF2-40B4-BE49-F238E27FC236}">
              <a16:creationId xmlns:a16="http://schemas.microsoft.com/office/drawing/2014/main" id="{04C67915-B922-49AF-8C6B-F06F7F1DD58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86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46</xdr:row>
      <xdr:rowOff>0</xdr:rowOff>
    </xdr:from>
    <xdr:to>
      <xdr:col>4</xdr:col>
      <xdr:colOff>45720</xdr:colOff>
      <xdr:row>46</xdr:row>
      <xdr:rowOff>7620</xdr:rowOff>
    </xdr:to>
    <xdr:pic>
      <xdr:nvPicPr>
        <xdr:cNvPr id="41" name="図 40">
          <a:extLst>
            <a:ext uri="{FF2B5EF4-FFF2-40B4-BE49-F238E27FC236}">
              <a16:creationId xmlns:a16="http://schemas.microsoft.com/office/drawing/2014/main" id="{2DB09E40-B22F-4534-B9A7-518A5BA9418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6172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52</xdr:row>
      <xdr:rowOff>0</xdr:rowOff>
    </xdr:from>
    <xdr:to>
      <xdr:col>4</xdr:col>
      <xdr:colOff>45720</xdr:colOff>
      <xdr:row>52</xdr:row>
      <xdr:rowOff>7620</xdr:rowOff>
    </xdr:to>
    <xdr:pic>
      <xdr:nvPicPr>
        <xdr:cNvPr id="42" name="図 41">
          <a:extLst>
            <a:ext uri="{FF2B5EF4-FFF2-40B4-BE49-F238E27FC236}">
              <a16:creationId xmlns:a16="http://schemas.microsoft.com/office/drawing/2014/main" id="{A95777CC-1965-4058-BB35-71304C7A1C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7543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57</xdr:row>
      <xdr:rowOff>0</xdr:rowOff>
    </xdr:from>
    <xdr:to>
      <xdr:col>4</xdr:col>
      <xdr:colOff>45720</xdr:colOff>
      <xdr:row>57</xdr:row>
      <xdr:rowOff>7620</xdr:rowOff>
    </xdr:to>
    <xdr:pic>
      <xdr:nvPicPr>
        <xdr:cNvPr id="43" name="図 42">
          <a:extLst>
            <a:ext uri="{FF2B5EF4-FFF2-40B4-BE49-F238E27FC236}">
              <a16:creationId xmlns:a16="http://schemas.microsoft.com/office/drawing/2014/main" id="{43B6D77D-722F-4EC9-BDA6-CD7177E76E2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86868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61</xdr:row>
      <xdr:rowOff>0</xdr:rowOff>
    </xdr:from>
    <xdr:to>
      <xdr:col>4</xdr:col>
      <xdr:colOff>45720</xdr:colOff>
      <xdr:row>61</xdr:row>
      <xdr:rowOff>7620</xdr:rowOff>
    </xdr:to>
    <xdr:pic>
      <xdr:nvPicPr>
        <xdr:cNvPr id="44" name="図 43">
          <a:extLst>
            <a:ext uri="{FF2B5EF4-FFF2-40B4-BE49-F238E27FC236}">
              <a16:creationId xmlns:a16="http://schemas.microsoft.com/office/drawing/2014/main" id="{3D4C9275-4456-408F-BED5-D9FE53D0255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960120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15241</xdr:colOff>
      <xdr:row>2</xdr:row>
      <xdr:rowOff>6306</xdr:rowOff>
    </xdr:from>
    <xdr:to>
      <xdr:col>6</xdr:col>
      <xdr:colOff>762001</xdr:colOff>
      <xdr:row>16</xdr:row>
      <xdr:rowOff>53340</xdr:rowOff>
    </xdr:to>
    <xdr:pic>
      <xdr:nvPicPr>
        <xdr:cNvPr id="47" name="図 46">
          <a:extLst>
            <a:ext uri="{FF2B5EF4-FFF2-40B4-BE49-F238E27FC236}">
              <a16:creationId xmlns:a16="http://schemas.microsoft.com/office/drawing/2014/main" id="{32B33893-2806-10CC-CDE4-6E2E7568B93B}"/>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2872741" y="554946"/>
          <a:ext cx="1645920" cy="2554014"/>
        </a:xfrm>
        <a:prstGeom prst="rect">
          <a:avLst/>
        </a:prstGeom>
      </xdr:spPr>
    </xdr:pic>
    <xdr:clientData/>
  </xdr:twoCellAnchor>
  <xdr:twoCellAnchor editAs="oneCell">
    <xdr:from>
      <xdr:col>0</xdr:col>
      <xdr:colOff>0</xdr:colOff>
      <xdr:row>2</xdr:row>
      <xdr:rowOff>0</xdr:rowOff>
    </xdr:from>
    <xdr:to>
      <xdr:col>3</xdr:col>
      <xdr:colOff>160020</xdr:colOff>
      <xdr:row>16</xdr:row>
      <xdr:rowOff>47034</xdr:rowOff>
    </xdr:to>
    <xdr:pic>
      <xdr:nvPicPr>
        <xdr:cNvPr id="16" name="図 15">
          <a:extLst>
            <a:ext uri="{FF2B5EF4-FFF2-40B4-BE49-F238E27FC236}">
              <a16:creationId xmlns:a16="http://schemas.microsoft.com/office/drawing/2014/main" id="{304F96A9-E539-414A-B0C5-5DAEA44FDE38}"/>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0" y="548640"/>
          <a:ext cx="1645920" cy="25540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4</xdr:row>
      <xdr:rowOff>47625</xdr:rowOff>
    </xdr:from>
    <xdr:to>
      <xdr:col>6</xdr:col>
      <xdr:colOff>561975</xdr:colOff>
      <xdr:row>10</xdr:row>
      <xdr:rowOff>247650</xdr:rowOff>
    </xdr:to>
    <xdr:pic>
      <xdr:nvPicPr>
        <xdr:cNvPr id="2" name="図 1">
          <a:extLst>
            <a:ext uri="{FF2B5EF4-FFF2-40B4-BE49-F238E27FC236}">
              <a16:creationId xmlns:a16="http://schemas.microsoft.com/office/drawing/2014/main" id="{55003FFF-A8F1-4851-8C8D-299D864DDC3F}"/>
            </a:ext>
          </a:extLst>
        </xdr:cNvPr>
        <xdr:cNvPicPr>
          <a:picLocks noChangeAspect="1"/>
        </xdr:cNvPicPr>
      </xdr:nvPicPr>
      <xdr:blipFill>
        <a:blip xmlns:r="http://schemas.openxmlformats.org/officeDocument/2006/relationships" r:embed="rId1" cstate="print"/>
        <a:srcRect/>
        <a:stretch>
          <a:fillRect/>
        </a:stretch>
      </xdr:blipFill>
      <xdr:spPr bwMode="auto">
        <a:xfrm>
          <a:off x="647700" y="916305"/>
          <a:ext cx="6406515" cy="1708785"/>
        </a:xfrm>
        <a:prstGeom prst="rect">
          <a:avLst/>
        </a:prstGeom>
        <a:noFill/>
        <a:ln w="9525">
          <a:noFill/>
          <a:miter lim="800000"/>
          <a:headEnd/>
          <a:tailEnd/>
        </a:ln>
      </xdr:spPr>
    </xdr:pic>
    <xdr:clientData/>
  </xdr:twoCellAnchor>
  <xdr:twoCellAnchor editAs="oneCell">
    <xdr:from>
      <xdr:col>1</xdr:col>
      <xdr:colOff>95250</xdr:colOff>
      <xdr:row>40</xdr:row>
      <xdr:rowOff>47625</xdr:rowOff>
    </xdr:from>
    <xdr:to>
      <xdr:col>2</xdr:col>
      <xdr:colOff>85725</xdr:colOff>
      <xdr:row>61</xdr:row>
      <xdr:rowOff>57150</xdr:rowOff>
    </xdr:to>
    <xdr:pic>
      <xdr:nvPicPr>
        <xdr:cNvPr id="3" name="図 5">
          <a:extLst>
            <a:ext uri="{FF2B5EF4-FFF2-40B4-BE49-F238E27FC236}">
              <a16:creationId xmlns:a16="http://schemas.microsoft.com/office/drawing/2014/main" id="{0644354B-0555-4693-A188-CCFB1685802E}"/>
            </a:ext>
          </a:extLst>
        </xdr:cNvPr>
        <xdr:cNvPicPr>
          <a:picLocks noChangeAspect="1"/>
        </xdr:cNvPicPr>
      </xdr:nvPicPr>
      <xdr:blipFill>
        <a:blip xmlns:r="http://schemas.openxmlformats.org/officeDocument/2006/relationships" r:embed="rId2" cstate="print"/>
        <a:srcRect/>
        <a:stretch>
          <a:fillRect/>
        </a:stretch>
      </xdr:blipFill>
      <xdr:spPr bwMode="auto">
        <a:xfrm>
          <a:off x="704850" y="9298305"/>
          <a:ext cx="2466975" cy="3529965"/>
        </a:xfrm>
        <a:prstGeom prst="rect">
          <a:avLst/>
        </a:prstGeom>
        <a:noFill/>
        <a:ln w="15875">
          <a:solidFill>
            <a:srgbClr val="558ED5"/>
          </a:solidFill>
          <a:miter lim="800000"/>
          <a:headEnd/>
          <a:tailEnd/>
        </a:ln>
      </xdr:spPr>
    </xdr:pic>
    <xdr:clientData/>
  </xdr:twoCellAnchor>
  <xdr:twoCellAnchor editAs="oneCell">
    <xdr:from>
      <xdr:col>2</xdr:col>
      <xdr:colOff>438150</xdr:colOff>
      <xdr:row>40</xdr:row>
      <xdr:rowOff>28575</xdr:rowOff>
    </xdr:from>
    <xdr:to>
      <xdr:col>5</xdr:col>
      <xdr:colOff>0</xdr:colOff>
      <xdr:row>62</xdr:row>
      <xdr:rowOff>66675</xdr:rowOff>
    </xdr:to>
    <xdr:pic>
      <xdr:nvPicPr>
        <xdr:cNvPr id="4" name="図 6">
          <a:extLst>
            <a:ext uri="{FF2B5EF4-FFF2-40B4-BE49-F238E27FC236}">
              <a16:creationId xmlns:a16="http://schemas.microsoft.com/office/drawing/2014/main" id="{DFA04340-3B83-4790-8495-38785E7A515B}"/>
            </a:ext>
          </a:extLst>
        </xdr:cNvPr>
        <xdr:cNvPicPr>
          <a:picLocks noChangeAspect="1"/>
        </xdr:cNvPicPr>
      </xdr:nvPicPr>
      <xdr:blipFill>
        <a:blip xmlns:r="http://schemas.openxmlformats.org/officeDocument/2006/relationships" r:embed="rId3" cstate="print"/>
        <a:srcRect/>
        <a:stretch>
          <a:fillRect/>
        </a:stretch>
      </xdr:blipFill>
      <xdr:spPr bwMode="auto">
        <a:xfrm>
          <a:off x="3524250" y="9279255"/>
          <a:ext cx="2358390" cy="3726180"/>
        </a:xfrm>
        <a:prstGeom prst="rect">
          <a:avLst/>
        </a:prstGeom>
        <a:noFill/>
        <a:ln w="19050">
          <a:solidFill>
            <a:srgbClr val="558ED5"/>
          </a:solidFill>
          <a:miter lim="800000"/>
          <a:headEnd/>
          <a:tailEnd/>
        </a:ln>
      </xdr:spPr>
    </xdr:pic>
    <xdr:clientData/>
  </xdr:twoCellAnchor>
  <xdr:twoCellAnchor>
    <xdr:from>
      <xdr:col>3</xdr:col>
      <xdr:colOff>238125</xdr:colOff>
      <xdr:row>20</xdr:row>
      <xdr:rowOff>9525</xdr:rowOff>
    </xdr:from>
    <xdr:to>
      <xdr:col>3</xdr:col>
      <xdr:colOff>466725</xdr:colOff>
      <xdr:row>29</xdr:row>
      <xdr:rowOff>219075</xdr:rowOff>
    </xdr:to>
    <xdr:sp macro="" textlink="">
      <xdr:nvSpPr>
        <xdr:cNvPr id="5" name="右中かっこ 4">
          <a:extLst>
            <a:ext uri="{FF2B5EF4-FFF2-40B4-BE49-F238E27FC236}">
              <a16:creationId xmlns:a16="http://schemas.microsoft.com/office/drawing/2014/main" id="{3971BF23-A0B3-42A9-A627-3AD475D46A18}"/>
            </a:ext>
          </a:extLst>
        </xdr:cNvPr>
        <xdr:cNvSpPr/>
      </xdr:nvSpPr>
      <xdr:spPr>
        <a:xfrm>
          <a:off x="4215765" y="5160645"/>
          <a:ext cx="228600" cy="2335530"/>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762000</xdr:colOff>
      <xdr:row>22</xdr:row>
      <xdr:rowOff>171450</xdr:rowOff>
    </xdr:from>
    <xdr:to>
      <xdr:col>9</xdr:col>
      <xdr:colOff>342900</xdr:colOff>
      <xdr:row>28</xdr:row>
      <xdr:rowOff>0</xdr:rowOff>
    </xdr:to>
    <xdr:sp macro="" textlink="">
      <xdr:nvSpPr>
        <xdr:cNvPr id="6" name="テキスト ボックス 5">
          <a:extLst>
            <a:ext uri="{FF2B5EF4-FFF2-40B4-BE49-F238E27FC236}">
              <a16:creationId xmlns:a16="http://schemas.microsoft.com/office/drawing/2014/main" id="{7674E1C3-FCAD-4878-AC2B-9FADC1A0E3FA}"/>
            </a:ext>
          </a:extLst>
        </xdr:cNvPr>
        <xdr:cNvSpPr txBox="1"/>
      </xdr:nvSpPr>
      <xdr:spPr>
        <a:xfrm>
          <a:off x="4739640" y="5795010"/>
          <a:ext cx="3924300" cy="124587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lang="ja-JP" altLang="en-US" sz="1100" b="0" i="0" u="sng">
              <a:solidFill>
                <a:schemeClr val="dk1"/>
              </a:solidFill>
              <a:effectLst/>
              <a:latin typeface="+mn-lt"/>
              <a:ea typeface="+mn-ea"/>
              <a:cs typeface="+mn-cs"/>
              <a:hlinkClick xmlns:r="http://schemas.openxmlformats.org/officeDocument/2006/relationships" r:id=""/>
            </a:rPr>
            <a:t>（</a:t>
          </a:r>
          <a:r>
            <a:rPr lang="en-US" altLang="ja-JP" sz="1100" b="0" i="0" u="sng">
              <a:solidFill>
                <a:schemeClr val="dk1"/>
              </a:solidFill>
              <a:effectLst/>
              <a:latin typeface="+mn-lt"/>
              <a:ea typeface="+mn-ea"/>
              <a:cs typeface="+mn-cs"/>
              <a:hlinkClick xmlns:r="http://schemas.openxmlformats.org/officeDocument/2006/relationships" r:id=""/>
            </a:rPr>
            <a:t>1</a:t>
          </a:r>
          <a:r>
            <a:rPr lang="ja-JP" altLang="en-US" sz="1100" b="0" i="0" u="sng">
              <a:solidFill>
                <a:schemeClr val="dk1"/>
              </a:solidFill>
              <a:effectLst/>
              <a:latin typeface="+mn-lt"/>
              <a:ea typeface="+mn-ea"/>
              <a:cs typeface="+mn-cs"/>
              <a:hlinkClick xmlns:r="http://schemas.openxmlformats.org/officeDocument/2006/relationships" r:id=""/>
            </a:rPr>
            <a:t>）食品産業の役割と動向 </a:t>
          </a:r>
          <a:r>
            <a:rPr lang="en-US" altLang="ja-JP" sz="1100" b="0" i="0" u="sng">
              <a:solidFill>
                <a:schemeClr val="dk1"/>
              </a:solidFill>
              <a:effectLst/>
              <a:latin typeface="+mn-lt"/>
              <a:ea typeface="+mn-ea"/>
              <a:cs typeface="+mn-cs"/>
              <a:hlinkClick xmlns:r="http://schemas.openxmlformats.org/officeDocument/2006/relationships" r:id=""/>
            </a:rPr>
            <a:t>110 - </a:t>
          </a:r>
          <a:r>
            <a:rPr lang="ja-JP" altLang="en-US" sz="1100" b="0" i="0" u="sng">
              <a:solidFill>
                <a:schemeClr val="dk1"/>
              </a:solidFill>
              <a:effectLst/>
              <a:latin typeface="+mn-lt"/>
              <a:ea typeface="+mn-ea"/>
              <a:cs typeface="+mn-cs"/>
              <a:hlinkClick xmlns:r="http://schemas.openxmlformats.org/officeDocument/2006/relationships" r:id=""/>
            </a:rPr>
            <a:t>農林水産省</a:t>
          </a:r>
          <a:r>
            <a:rPr lang="ja-JP" altLang="en-US" sz="1100" b="0" i="0" u="sng">
              <a:solidFill>
                <a:schemeClr val="dk1"/>
              </a:solidFill>
              <a:effectLst/>
              <a:latin typeface="+mn-lt"/>
              <a:ea typeface="+mn-ea"/>
              <a:cs typeface="+mn-cs"/>
            </a:rPr>
            <a:t>より</a:t>
          </a:r>
          <a:r>
            <a:rPr kumimoji="1" lang="ja-JP" altLang="en-US" sz="1100"/>
            <a:t>）</a:t>
          </a:r>
        </a:p>
        <a:p>
          <a:r>
            <a:rPr kumimoji="1" lang="ja-JP" altLang="en-US" sz="1100"/>
            <a:t>食品製造業は、農林水産物を加工して多種多様な食料品を製造し、消費者に安定的に供給するとともに、地域の農林水産業の大きな需要先として重要な役割を担っています。</a:t>
          </a:r>
        </a:p>
        <a:p>
          <a:r>
            <a:rPr kumimoji="1" lang="ja-JP" altLang="en-US" sz="1100"/>
            <a:t>食品製造業の事業所数は、全国に</a:t>
          </a:r>
          <a:r>
            <a:rPr kumimoji="1" lang="en-US" altLang="ja-JP" sz="1100"/>
            <a:t>5</a:t>
          </a:r>
          <a:r>
            <a:rPr kumimoji="1" lang="ja-JP" altLang="en-US" sz="1100"/>
            <a:t>万</a:t>
          </a:r>
          <a:r>
            <a:rPr kumimoji="1" lang="en-US" altLang="ja-JP" sz="1100"/>
            <a:t>2</a:t>
          </a:r>
          <a:r>
            <a:rPr kumimoji="1" lang="ja-JP" altLang="en-US" sz="1100"/>
            <a:t>千か所あり、従業員数が</a:t>
          </a:r>
          <a:r>
            <a:rPr kumimoji="1" lang="en-US" altLang="ja-JP" sz="1100"/>
            <a:t>299</a:t>
          </a:r>
          <a:r>
            <a:rPr kumimoji="1" lang="ja-JP" altLang="en-US" sz="1100"/>
            <a:t>人以下の中小零細企業の割合が</a:t>
          </a:r>
          <a:r>
            <a:rPr kumimoji="1" lang="en-US" altLang="ja-JP" sz="1100"/>
            <a:t>99</a:t>
          </a:r>
          <a:r>
            <a:rPr kumimoji="1" lang="ja-JP" altLang="en-US" sz="1100"/>
            <a:t>％を占めています</a:t>
          </a:r>
        </a:p>
      </xdr:txBody>
    </xdr:sp>
    <xdr:clientData/>
  </xdr:twoCellAnchor>
  <xdr:twoCellAnchor>
    <xdr:from>
      <xdr:col>5</xdr:col>
      <xdr:colOff>219075</xdr:colOff>
      <xdr:row>28</xdr:row>
      <xdr:rowOff>104775</xdr:rowOff>
    </xdr:from>
    <xdr:to>
      <xdr:col>7</xdr:col>
      <xdr:colOff>76200</xdr:colOff>
      <xdr:row>30</xdr:row>
      <xdr:rowOff>57150</xdr:rowOff>
    </xdr:to>
    <xdr:sp macro="" textlink="">
      <xdr:nvSpPr>
        <xdr:cNvPr id="7" name="下矢印 9">
          <a:extLst>
            <a:ext uri="{FF2B5EF4-FFF2-40B4-BE49-F238E27FC236}">
              <a16:creationId xmlns:a16="http://schemas.microsoft.com/office/drawing/2014/main" id="{561B922E-1E30-484B-9889-89D61C608637}"/>
            </a:ext>
          </a:extLst>
        </xdr:cNvPr>
        <xdr:cNvSpPr/>
      </xdr:nvSpPr>
      <xdr:spPr>
        <a:xfrm>
          <a:off x="6101715" y="7145655"/>
          <a:ext cx="1076325" cy="424815"/>
        </a:xfrm>
        <a:prstGeom prst="downArrow">
          <a:avLst/>
        </a:prstGeom>
        <a:ln/>
      </xdr:spPr>
      <xdr:style>
        <a:lnRef idx="1">
          <a:schemeClr val="accent3"/>
        </a:lnRef>
        <a:fillRef idx="3">
          <a:schemeClr val="accent3"/>
        </a:fillRef>
        <a:effectRef idx="2">
          <a:schemeClr val="accent3"/>
        </a:effectRef>
        <a:fontRef idx="minor">
          <a:schemeClr val="lt1"/>
        </a:fontRef>
      </xdr:style>
      <xdr:txBody>
        <a:bodyPr vertOverflow="clip" horzOverflow="clip" rtlCol="0" anchor="t"/>
        <a:lstStyle/>
        <a:p>
          <a:endParaRPr lang="ja-JP" altLang="en-US"/>
        </a:p>
      </xdr:txBody>
    </xdr:sp>
    <xdr:clientData/>
  </xdr:twoCellAnchor>
  <xdr:twoCellAnchor>
    <xdr:from>
      <xdr:col>3</xdr:col>
      <xdr:colOff>781050</xdr:colOff>
      <xdr:row>30</xdr:row>
      <xdr:rowOff>142875</xdr:rowOff>
    </xdr:from>
    <xdr:to>
      <xdr:col>9</xdr:col>
      <xdr:colOff>314325</xdr:colOff>
      <xdr:row>34</xdr:row>
      <xdr:rowOff>47625</xdr:rowOff>
    </xdr:to>
    <xdr:sp macro="" textlink="">
      <xdr:nvSpPr>
        <xdr:cNvPr id="8" name="テキスト ボックス 10">
          <a:extLst>
            <a:ext uri="{FF2B5EF4-FFF2-40B4-BE49-F238E27FC236}">
              <a16:creationId xmlns:a16="http://schemas.microsoft.com/office/drawing/2014/main" id="{81426975-F006-4501-8019-6280BEF07569}"/>
            </a:ext>
          </a:extLst>
        </xdr:cNvPr>
        <xdr:cNvSpPr txBox="1">
          <a:spLocks noChangeArrowheads="1"/>
        </xdr:cNvSpPr>
      </xdr:nvSpPr>
      <xdr:spPr bwMode="auto">
        <a:xfrm>
          <a:off x="4758690" y="7656195"/>
          <a:ext cx="3876675" cy="575310"/>
        </a:xfrm>
        <a:prstGeom prst="rect">
          <a:avLst/>
        </a:prstGeom>
        <a:solidFill>
          <a:schemeClr val="accent3">
            <a:lumMod val="40000"/>
            <a:lumOff val="6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法律の作成段階から、</a:t>
          </a:r>
          <a:r>
            <a:rPr lang="en-US" altLang="ja-JP" sz="1100" b="0" i="0" u="none" strike="noStrike" baseline="0">
              <a:solidFill>
                <a:srgbClr val="000000"/>
              </a:solidFill>
              <a:latin typeface="Calibri"/>
            </a:rPr>
            <a:t>HACCP</a:t>
          </a:r>
          <a:r>
            <a:rPr lang="ja-JP" altLang="en-US" sz="1100" b="0" i="0" u="none" strike="noStrike" baseline="0">
              <a:solidFill>
                <a:srgbClr val="000000"/>
              </a:solidFill>
              <a:latin typeface="ＭＳ Ｐゴシック"/>
              <a:ea typeface="ＭＳ Ｐゴシック"/>
            </a:rPr>
            <a:t>の考え方に基づく衛生管理</a:t>
          </a:r>
          <a:r>
            <a:rPr lang="en-US" altLang="ja-JP" sz="1100" b="0" i="0" u="none" strike="noStrike" baseline="0">
              <a:solidFill>
                <a:srgbClr val="000000"/>
              </a:solidFill>
              <a:latin typeface="Calibri"/>
            </a:rPr>
            <a:t>(</a:t>
          </a:r>
          <a:r>
            <a:rPr lang="ja-JP" altLang="en-US" sz="1100" b="0" i="0" u="none" strike="noStrike" baseline="0">
              <a:solidFill>
                <a:srgbClr val="000000"/>
              </a:solidFill>
              <a:latin typeface="ＭＳ Ｐゴシック"/>
              <a:ea typeface="ＭＳ Ｐゴシック"/>
            </a:rPr>
            <a:t>いわゆる基準</a:t>
          </a:r>
          <a:r>
            <a:rPr lang="en-US" altLang="ja-JP" sz="1100" b="0" i="0" u="none" strike="noStrike" baseline="0">
              <a:solidFill>
                <a:srgbClr val="000000"/>
              </a:solidFill>
              <a:latin typeface="Calibri"/>
            </a:rPr>
            <a:t>B)</a:t>
          </a:r>
          <a:r>
            <a:rPr lang="ja-JP" altLang="en-US" sz="1100" b="0" i="0" u="none" strike="noStrike" baseline="0">
              <a:solidFill>
                <a:srgbClr val="000000"/>
              </a:solidFill>
              <a:latin typeface="ＭＳ Ｐゴシック"/>
              <a:ea typeface="ＭＳ Ｐゴシック"/>
            </a:rPr>
            <a:t>の対象者は、小規模一般飲食事業者を強く意識したものであった。</a:t>
          </a:r>
        </a:p>
      </xdr:txBody>
    </xdr:sp>
    <xdr:clientData/>
  </xdr:twoCellAnchor>
  <xdr:twoCellAnchor>
    <xdr:from>
      <xdr:col>2</xdr:col>
      <xdr:colOff>661986</xdr:colOff>
      <xdr:row>30</xdr:row>
      <xdr:rowOff>61915</xdr:rowOff>
    </xdr:from>
    <xdr:to>
      <xdr:col>3</xdr:col>
      <xdr:colOff>500061</xdr:colOff>
      <xdr:row>33</xdr:row>
      <xdr:rowOff>3</xdr:rowOff>
    </xdr:to>
    <xdr:sp macro="" textlink="">
      <xdr:nvSpPr>
        <xdr:cNvPr id="9" name="屈折矢印 11">
          <a:extLst>
            <a:ext uri="{FF2B5EF4-FFF2-40B4-BE49-F238E27FC236}">
              <a16:creationId xmlns:a16="http://schemas.microsoft.com/office/drawing/2014/main" id="{EBE1F563-F598-46FF-8CE7-B53C07E3C7AC}"/>
            </a:ext>
          </a:extLst>
        </xdr:cNvPr>
        <xdr:cNvSpPr/>
      </xdr:nvSpPr>
      <xdr:spPr>
        <a:xfrm rot="5400000">
          <a:off x="3892390" y="7430931"/>
          <a:ext cx="441008" cy="729615"/>
        </a:xfrm>
        <a:prstGeom prst="bentUpArrow">
          <a:avLst/>
        </a:prstGeom>
        <a:solidFill>
          <a:schemeClr val="accent3">
            <a:lumMod val="75000"/>
          </a:schemeClr>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endParaRPr lang="ja-JP" altLang="en-US"/>
        </a:p>
      </xdr:txBody>
    </xdr:sp>
    <xdr:clientData/>
  </xdr:twoCellAnchor>
  <xdr:twoCellAnchor>
    <xdr:from>
      <xdr:col>5</xdr:col>
      <xdr:colOff>314325</xdr:colOff>
      <xdr:row>39</xdr:row>
      <xdr:rowOff>38100</xdr:rowOff>
    </xdr:from>
    <xdr:to>
      <xdr:col>5</xdr:col>
      <xdr:colOff>542925</xdr:colOff>
      <xdr:row>52</xdr:row>
      <xdr:rowOff>161925</xdr:rowOff>
    </xdr:to>
    <xdr:sp macro="" textlink="">
      <xdr:nvSpPr>
        <xdr:cNvPr id="10" name="右中かっこ 9">
          <a:extLst>
            <a:ext uri="{FF2B5EF4-FFF2-40B4-BE49-F238E27FC236}">
              <a16:creationId xmlns:a16="http://schemas.microsoft.com/office/drawing/2014/main" id="{B8E12B43-D4F6-4E50-B7E1-66332E2DCEFF}"/>
            </a:ext>
          </a:extLst>
        </xdr:cNvPr>
        <xdr:cNvSpPr/>
      </xdr:nvSpPr>
      <xdr:spPr>
        <a:xfrm>
          <a:off x="6196965" y="9121140"/>
          <a:ext cx="228600" cy="2303145"/>
        </a:xfrm>
        <a:prstGeom prst="rightBrace">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clientData/>
  </xdr:twoCellAnchor>
  <xdr:twoCellAnchor>
    <xdr:from>
      <xdr:col>6</xdr:col>
      <xdr:colOff>9525</xdr:colOff>
      <xdr:row>44</xdr:row>
      <xdr:rowOff>133350</xdr:rowOff>
    </xdr:from>
    <xdr:to>
      <xdr:col>9</xdr:col>
      <xdr:colOff>200025</xdr:colOff>
      <xdr:row>50</xdr:row>
      <xdr:rowOff>95250</xdr:rowOff>
    </xdr:to>
    <xdr:sp macro="" textlink="">
      <xdr:nvSpPr>
        <xdr:cNvPr id="11" name="テキスト ボックス 10">
          <a:extLst>
            <a:ext uri="{FF2B5EF4-FFF2-40B4-BE49-F238E27FC236}">
              <a16:creationId xmlns:a16="http://schemas.microsoft.com/office/drawing/2014/main" id="{AAE1ACC1-7E46-4429-AAAD-697D96E3EA10}"/>
            </a:ext>
          </a:extLst>
        </xdr:cNvPr>
        <xdr:cNvSpPr txBox="1"/>
      </xdr:nvSpPr>
      <xdr:spPr>
        <a:xfrm>
          <a:off x="6501765" y="10054590"/>
          <a:ext cx="2019300" cy="96774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これを小規模一般飲食店に適応させるのは、まだまだハードルが高すぎるというのか感想です。</a:t>
          </a:r>
        </a:p>
        <a:p>
          <a:r>
            <a:rPr kumimoji="1" lang="ja-JP" altLang="en-US" sz="1100"/>
            <a:t>内容をかみ砕き、意味を理解させるところからがポイントです。</a:t>
          </a:r>
        </a:p>
      </xdr:txBody>
    </xdr:sp>
    <xdr:clientData/>
  </xdr:twoCellAnchor>
  <xdr:twoCellAnchor>
    <xdr:from>
      <xdr:col>1</xdr:col>
      <xdr:colOff>1400175</xdr:colOff>
      <xdr:row>18</xdr:row>
      <xdr:rowOff>257175</xdr:rowOff>
    </xdr:from>
    <xdr:to>
      <xdr:col>3</xdr:col>
      <xdr:colOff>704850</xdr:colOff>
      <xdr:row>20</xdr:row>
      <xdr:rowOff>0</xdr:rowOff>
    </xdr:to>
    <xdr:sp macro="" textlink="">
      <xdr:nvSpPr>
        <xdr:cNvPr id="12" name="Line 11">
          <a:extLst>
            <a:ext uri="{FF2B5EF4-FFF2-40B4-BE49-F238E27FC236}">
              <a16:creationId xmlns:a16="http://schemas.microsoft.com/office/drawing/2014/main" id="{E34EA474-6B19-480B-9F3A-E0D5992CC00B}"/>
            </a:ext>
          </a:extLst>
        </xdr:cNvPr>
        <xdr:cNvSpPr>
          <a:spLocks noChangeShapeType="1"/>
        </xdr:cNvSpPr>
      </xdr:nvSpPr>
      <xdr:spPr bwMode="auto">
        <a:xfrm flipH="1">
          <a:off x="2009775" y="4943475"/>
          <a:ext cx="2672715" cy="207645"/>
        </a:xfrm>
        <a:prstGeom prst="line">
          <a:avLst/>
        </a:prstGeom>
        <a:noFill/>
        <a:ln w="38100">
          <a:solidFill>
            <a:srgbClr val="000000"/>
          </a:solidFill>
          <a:round/>
          <a:headEnd/>
          <a:tailEnd type="triangle" w="med" len="med"/>
        </a:ln>
      </xdr:spPr>
    </xdr:sp>
    <xdr:clientData/>
  </xdr:twoCellAnchor>
  <xdr:twoCellAnchor>
    <xdr:from>
      <xdr:col>5</xdr:col>
      <xdr:colOff>586740</xdr:colOff>
      <xdr:row>55</xdr:row>
      <xdr:rowOff>22860</xdr:rowOff>
    </xdr:from>
    <xdr:to>
      <xdr:col>10</xdr:col>
      <xdr:colOff>22860</xdr:colOff>
      <xdr:row>61</xdr:row>
      <xdr:rowOff>76200</xdr:rowOff>
    </xdr:to>
    <xdr:sp macro="" textlink="">
      <xdr:nvSpPr>
        <xdr:cNvPr id="13" name="思考の吹き出し: 雲形 12">
          <a:extLst>
            <a:ext uri="{FF2B5EF4-FFF2-40B4-BE49-F238E27FC236}">
              <a16:creationId xmlns:a16="http://schemas.microsoft.com/office/drawing/2014/main" id="{9918C7AD-8BA8-06AE-F2EA-AEED9064A78D}"/>
            </a:ext>
          </a:extLst>
        </xdr:cNvPr>
        <xdr:cNvSpPr/>
      </xdr:nvSpPr>
      <xdr:spPr>
        <a:xfrm>
          <a:off x="6469380" y="11788140"/>
          <a:ext cx="2484120" cy="1059180"/>
        </a:xfrm>
        <a:prstGeom prst="cloudCallout">
          <a:avLst>
            <a:gd name="adj1" fmla="val -12551"/>
            <a:gd name="adj2" fmla="val -116637"/>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制度化より２年たちますが、ゴールは遠く、食中毒が頻発しております。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49306</xdr:colOff>
      <xdr:row>0</xdr:row>
      <xdr:rowOff>13335</xdr:rowOff>
    </xdr:from>
    <xdr:to>
      <xdr:col>2</xdr:col>
      <xdr:colOff>245204</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49306" y="13335"/>
          <a:ext cx="2303817" cy="217170"/>
        </a:xfrm>
        <a:prstGeom prst="rect">
          <a:avLst/>
        </a:prstGeom>
        <a:noFill/>
        <a:ln w="9525">
          <a:noFill/>
          <a:miter lim="800000"/>
          <a:headEnd/>
          <a:tailEnd/>
        </a:ln>
      </xdr:spPr>
    </xdr:pic>
    <xdr:clientData/>
  </xdr:twoCellAnchor>
  <xdr:twoCellAnchor editAs="oneCell">
    <xdr:from>
      <xdr:col>2</xdr:col>
      <xdr:colOff>0</xdr:colOff>
      <xdr:row>14</xdr:row>
      <xdr:rowOff>22860</xdr:rowOff>
    </xdr:from>
    <xdr:to>
      <xdr:col>2</xdr:col>
      <xdr:colOff>4511040</xdr:colOff>
      <xdr:row>32</xdr:row>
      <xdr:rowOff>152058</xdr:rowOff>
    </xdr:to>
    <xdr:pic>
      <xdr:nvPicPr>
        <xdr:cNvPr id="3" name="図 2">
          <a:extLst>
            <a:ext uri="{FF2B5EF4-FFF2-40B4-BE49-F238E27FC236}">
              <a16:creationId xmlns:a16="http://schemas.microsoft.com/office/drawing/2014/main" id="{78E742AE-A090-E849-1DDF-9716C79259E2}"/>
            </a:ext>
          </a:extLst>
        </xdr:cNvPr>
        <xdr:cNvPicPr>
          <a:picLocks noChangeAspect="1"/>
        </xdr:cNvPicPr>
      </xdr:nvPicPr>
      <xdr:blipFill>
        <a:blip xmlns:r="http://schemas.openxmlformats.org/officeDocument/2006/relationships" r:embed="rId2"/>
        <a:stretch>
          <a:fillRect/>
        </a:stretch>
      </xdr:blipFill>
      <xdr:spPr>
        <a:xfrm>
          <a:off x="2110740" y="6682740"/>
          <a:ext cx="4511040" cy="3238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35</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23</xdr:row>
      <xdr:rowOff>66675</xdr:rowOff>
    </xdr:from>
    <xdr:to>
      <xdr:col>9</xdr:col>
      <xdr:colOff>447674</xdr:colOff>
      <xdr:row>25</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15</xdr:row>
      <xdr:rowOff>0</xdr:rowOff>
    </xdr:from>
    <xdr:to>
      <xdr:col>24</xdr:col>
      <xdr:colOff>851</xdr:colOff>
      <xdr:row>21</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19</xdr:row>
      <xdr:rowOff>95250</xdr:rowOff>
    </xdr:from>
    <xdr:to>
      <xdr:col>27</xdr:col>
      <xdr:colOff>171450</xdr:colOff>
      <xdr:row>23</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11</xdr:row>
      <xdr:rowOff>9525</xdr:rowOff>
    </xdr:from>
    <xdr:to>
      <xdr:col>31</xdr:col>
      <xdr:colOff>613410</xdr:colOff>
      <xdr:row>15</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2021608" y="2515658"/>
          <a:ext cx="3493135" cy="676275"/>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12</xdr:row>
      <xdr:rowOff>129541</xdr:rowOff>
    </xdr:from>
    <xdr:to>
      <xdr:col>13</xdr:col>
      <xdr:colOff>447675</xdr:colOff>
      <xdr:row>22</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47820" y="2864274"/>
          <a:ext cx="2387388" cy="1034627"/>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15</xdr:row>
      <xdr:rowOff>0</xdr:rowOff>
    </xdr:from>
    <xdr:to>
      <xdr:col>9</xdr:col>
      <xdr:colOff>68580</xdr:colOff>
      <xdr:row>22</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14600" y="3191933"/>
          <a:ext cx="1778847" cy="706967"/>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187960</xdr:colOff>
      <xdr:row>25</xdr:row>
      <xdr:rowOff>39794</xdr:rowOff>
    </xdr:from>
    <xdr:to>
      <xdr:col>14</xdr:col>
      <xdr:colOff>5080</xdr:colOff>
      <xdr:row>52</xdr:row>
      <xdr:rowOff>85514</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406399</xdr:colOff>
      <xdr:row>25</xdr:row>
      <xdr:rowOff>45720</xdr:rowOff>
    </xdr:from>
    <xdr:to>
      <xdr:col>29</xdr:col>
      <xdr:colOff>7619</xdr:colOff>
      <xdr:row>52</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398420</xdr:colOff>
      <xdr:row>46</xdr:row>
      <xdr:rowOff>144457</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501953" y="8043857"/>
          <a:ext cx="4553463" cy="261674"/>
        </a:xfrm>
        <a:prstGeom prst="rect">
          <a:avLst/>
        </a:prstGeom>
      </xdr:spPr>
    </xdr:pic>
    <xdr:clientData/>
  </xdr:oneCellAnchor>
  <xdr:twoCellAnchor>
    <xdr:from>
      <xdr:col>18</xdr:col>
      <xdr:colOff>18887</xdr:colOff>
      <xdr:row>23</xdr:row>
      <xdr:rowOff>24319</xdr:rowOff>
    </xdr:from>
    <xdr:to>
      <xdr:col>24</xdr:col>
      <xdr:colOff>203200</xdr:colOff>
      <xdr:row>45</xdr:row>
      <xdr:rowOff>118534</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561754" y="4156052"/>
          <a:ext cx="2978313" cy="3904215"/>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6079</xdr:colOff>
      <xdr:row>23</xdr:row>
      <xdr:rowOff>20267</xdr:rowOff>
    </xdr:from>
    <xdr:to>
      <xdr:col>10</xdr:col>
      <xdr:colOff>279400</xdr:colOff>
      <xdr:row>44</xdr:row>
      <xdr:rowOff>33867</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02612" y="4152000"/>
          <a:ext cx="3067321" cy="365426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137160</xdr:colOff>
      <xdr:row>27</xdr:row>
      <xdr:rowOff>53340</xdr:rowOff>
    </xdr:from>
    <xdr:to>
      <xdr:col>18</xdr:col>
      <xdr:colOff>15240</xdr:colOff>
      <xdr:row>29</xdr:row>
      <xdr:rowOff>190500</xdr:rowOff>
    </xdr:to>
    <xdr:sp macro="" textlink="">
      <xdr:nvSpPr>
        <xdr:cNvPr id="22" name="吹き出し: 折線 21">
          <a:extLst>
            <a:ext uri="{FF2B5EF4-FFF2-40B4-BE49-F238E27FC236}">
              <a16:creationId xmlns:a16="http://schemas.microsoft.com/office/drawing/2014/main" id="{8A32EA83-7289-2A49-BFC3-05E401CCD300}"/>
            </a:ext>
          </a:extLst>
        </xdr:cNvPr>
        <xdr:cNvSpPr/>
      </xdr:nvSpPr>
      <xdr:spPr>
        <a:xfrm>
          <a:off x="4358640" y="4594860"/>
          <a:ext cx="4191000" cy="472440"/>
        </a:xfrm>
        <a:prstGeom prst="borderCallout2">
          <a:avLst>
            <a:gd name="adj1" fmla="val 21976"/>
            <a:gd name="adj2" fmla="val 394"/>
            <a:gd name="adj3" fmla="val 18751"/>
            <a:gd name="adj4" fmla="val -485"/>
            <a:gd name="adj5" fmla="val 13890"/>
            <a:gd name="adj6" fmla="val 236"/>
          </a:avLst>
        </a:prstGeom>
        <a:solidFill>
          <a:schemeClr val="accent4">
            <a:lumMod val="20000"/>
            <a:lumOff val="80000"/>
          </a:schemeClr>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コロナ５類移行に伴う　人の往来の増加、会食機会の増加。　　　　　　食肉原材不足から　衛生度合いの低い原材料の市場への放出</a:t>
          </a:r>
          <a:r>
            <a:rPr kumimoji="1" lang="en-US" altLang="ja-JP" sz="1100" b="1"/>
            <a:t>?</a:t>
          </a:r>
          <a:endParaRPr kumimoji="1" lang="ja-JP" altLang="en-US" sz="1100" b="1"/>
        </a:p>
      </xdr:txBody>
    </xdr:sp>
    <xdr:clientData/>
  </xdr:twoCellAnchor>
  <xdr:twoCellAnchor>
    <xdr:from>
      <xdr:col>6</xdr:col>
      <xdr:colOff>381000</xdr:colOff>
      <xdr:row>6</xdr:row>
      <xdr:rowOff>182880</xdr:rowOff>
    </xdr:from>
    <xdr:to>
      <xdr:col>11</xdr:col>
      <xdr:colOff>259080</xdr:colOff>
      <xdr:row>26</xdr:row>
      <xdr:rowOff>129540</xdr:rowOff>
    </xdr:to>
    <xdr:cxnSp macro="">
      <xdr:nvCxnSpPr>
        <xdr:cNvPr id="24" name="直線矢印コネクタ 23">
          <a:extLst>
            <a:ext uri="{FF2B5EF4-FFF2-40B4-BE49-F238E27FC236}">
              <a16:creationId xmlns:a16="http://schemas.microsoft.com/office/drawing/2014/main" id="{7550AFDD-42A5-9905-4905-A7277AED0E56}"/>
            </a:ext>
          </a:extLst>
        </xdr:cNvPr>
        <xdr:cNvCxnSpPr/>
      </xdr:nvCxnSpPr>
      <xdr:spPr>
        <a:xfrm flipH="1" flipV="1">
          <a:off x="3208020" y="1531620"/>
          <a:ext cx="2202180" cy="2971800"/>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oneCellAnchor>
    <xdr:from>
      <xdr:col>1</xdr:col>
      <xdr:colOff>118534</xdr:colOff>
      <xdr:row>46</xdr:row>
      <xdr:rowOff>152401</xdr:rowOff>
    </xdr:from>
    <xdr:ext cx="5009237" cy="287866"/>
    <xdr:pic>
      <xdr:nvPicPr>
        <xdr:cNvPr id="25" name="図 24">
          <a:extLst>
            <a:ext uri="{FF2B5EF4-FFF2-40B4-BE49-F238E27FC236}">
              <a16:creationId xmlns:a16="http://schemas.microsoft.com/office/drawing/2014/main" id="{47EB66A0-2030-4501-95D6-8B954730864F}"/>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618067" y="8051801"/>
          <a:ext cx="5009237" cy="287866"/>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215348</xdr:colOff>
      <xdr:row>10</xdr:row>
      <xdr:rowOff>1143000</xdr:rowOff>
    </xdr:from>
    <xdr:to>
      <xdr:col>8</xdr:col>
      <xdr:colOff>549763</xdr:colOff>
      <xdr:row>10</xdr:row>
      <xdr:rowOff>3543508</xdr:rowOff>
    </xdr:to>
    <xdr:pic>
      <xdr:nvPicPr>
        <xdr:cNvPr id="2" name="図 1">
          <a:extLst>
            <a:ext uri="{FF2B5EF4-FFF2-40B4-BE49-F238E27FC236}">
              <a16:creationId xmlns:a16="http://schemas.microsoft.com/office/drawing/2014/main" id="{58A6B6CA-FC66-BDB0-84DF-4FE2F2D3901C}"/>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15348" y="13277022"/>
          <a:ext cx="5303980" cy="24005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132907</xdr:colOff>
      <xdr:row>2</xdr:row>
      <xdr:rowOff>106325</xdr:rowOff>
    </xdr:from>
    <xdr:to>
      <xdr:col>0</xdr:col>
      <xdr:colOff>11784420</xdr:colOff>
      <xdr:row>2</xdr:row>
      <xdr:rowOff>1798674</xdr:rowOff>
    </xdr:to>
    <xdr:grpSp>
      <xdr:nvGrpSpPr>
        <xdr:cNvPr id="4" name="グループ化 3">
          <a:extLst>
            <a:ext uri="{FF2B5EF4-FFF2-40B4-BE49-F238E27FC236}">
              <a16:creationId xmlns:a16="http://schemas.microsoft.com/office/drawing/2014/main" id="{EDF9B898-3D17-E474-94CE-796B6C2790BF}"/>
            </a:ext>
          </a:extLst>
        </xdr:cNvPr>
        <xdr:cNvGrpSpPr/>
      </xdr:nvGrpSpPr>
      <xdr:grpSpPr>
        <a:xfrm>
          <a:off x="132907" y="1284767"/>
          <a:ext cx="11651513" cy="1692349"/>
          <a:chOff x="132907" y="1169581"/>
          <a:chExt cx="11651513" cy="1934423"/>
        </a:xfrm>
      </xdr:grpSpPr>
      <xdr:pic>
        <xdr:nvPicPr>
          <xdr:cNvPr id="2" name="図 1">
            <a:extLst>
              <a:ext uri="{FF2B5EF4-FFF2-40B4-BE49-F238E27FC236}">
                <a16:creationId xmlns:a16="http://schemas.microsoft.com/office/drawing/2014/main" id="{C2AC943F-9DE4-CAD2-23D7-DE40699EE022}"/>
              </a:ext>
            </a:extLst>
          </xdr:cNvPr>
          <xdr:cNvPicPr>
            <a:picLocks noChangeAspect="1"/>
          </xdr:cNvPicPr>
        </xdr:nvPicPr>
        <xdr:blipFill>
          <a:blip xmlns:r="http://schemas.openxmlformats.org/officeDocument/2006/relationships" r:embed="rId1">
            <a:duotone>
              <a:prstClr val="black"/>
              <a:srgbClr val="D9C3A5">
                <a:tint val="50000"/>
                <a:satMod val="180000"/>
              </a:srgbClr>
            </a:duotone>
          </a:blip>
          <a:stretch>
            <a:fillRect/>
          </a:stretch>
        </xdr:blipFill>
        <xdr:spPr>
          <a:xfrm>
            <a:off x="132907" y="1169581"/>
            <a:ext cx="7070650" cy="1934423"/>
          </a:xfrm>
          <a:prstGeom prst="rect">
            <a:avLst/>
          </a:prstGeom>
        </xdr:spPr>
      </xdr:pic>
      <xdr:pic>
        <xdr:nvPicPr>
          <xdr:cNvPr id="3" name="図 2">
            <a:extLst>
              <a:ext uri="{FF2B5EF4-FFF2-40B4-BE49-F238E27FC236}">
                <a16:creationId xmlns:a16="http://schemas.microsoft.com/office/drawing/2014/main" id="{81BD52C0-8BCC-3F3F-4E50-528433E1469C}"/>
              </a:ext>
            </a:extLst>
          </xdr:cNvPr>
          <xdr:cNvPicPr>
            <a:picLocks noChangeAspect="1"/>
          </xdr:cNvPicPr>
        </xdr:nvPicPr>
        <xdr:blipFill>
          <a:blip xmlns:r="http://schemas.openxmlformats.org/officeDocument/2006/relationships" r:embed="rId2" cstate="email">
            <a:duotone>
              <a:prstClr val="black"/>
              <a:srgbClr val="D9C3A5">
                <a:tint val="50000"/>
                <a:satMod val="180000"/>
              </a:srgbClr>
            </a:duotone>
            <a:extLst>
              <a:ext uri="{28A0092B-C50C-407E-A947-70E740481C1C}">
                <a14:useLocalDpi xmlns:a14="http://schemas.microsoft.com/office/drawing/2010/main"/>
              </a:ext>
            </a:extLst>
          </a:blip>
          <a:stretch>
            <a:fillRect/>
          </a:stretch>
        </xdr:blipFill>
        <xdr:spPr>
          <a:xfrm>
            <a:off x="6237752" y="1399954"/>
            <a:ext cx="5546668" cy="1280709"/>
          </a:xfrm>
          <a:prstGeom prst="rect">
            <a:avLst/>
          </a:prstGeom>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txDef>
      <a:spPr>
        <a:solidFill>
          <a:schemeClr val="lt1"/>
        </a:solidFill>
        <a:ln w="9525" cmpd="sng">
          <a:solidFill>
            <a:schemeClr val="lt1">
              <a:shade val="50000"/>
            </a:schemeClr>
          </a:solidFill>
        </a:ln>
      </a:spPr>
      <a:bodyPr vertOverflow="clip" horzOverflow="clip" wrap="square" rtlCol="0" anchor="t"/>
      <a:lstStyle>
        <a:defPPr algn="l">
          <a:defRPr kumimoji="1" sz="2000">
            <a:solidFill>
              <a:srgbClr val="FF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meiji.co.jp/important_notice/assets/pdf/2023/20231113_01.pdf" TargetMode="External"/><Relationship Id="rId2" Type="http://schemas.openxmlformats.org/officeDocument/2006/relationships/hyperlink" Target="https://japan.focustaiwan.tw/society/202311140006" TargetMode="External"/><Relationship Id="rId1" Type="http://schemas.openxmlformats.org/officeDocument/2006/relationships/hyperlink" Target="http://www.ja-saitama.or.jp/wp/?p=10142" TargetMode="External"/><Relationship Id="rId5" Type="http://schemas.openxmlformats.org/officeDocument/2006/relationships/drawing" Target="../drawings/drawing8.xml"/><Relationship Id="rId4"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youtube.com/watch?v=w_ymt6X6e-M&amp;t=6s" TargetMode="External"/><Relationship Id="rId1" Type="http://schemas.openxmlformats.org/officeDocument/2006/relationships/hyperlink" Target="https://www.youtube.com/watch?v=R9uri9cb6gA"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mhlw.go.jp/stf/shingi2/0000172104.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saitama-np.co.jp/articles/55091/postDetail" TargetMode="External"/><Relationship Id="rId3" Type="http://schemas.openxmlformats.org/officeDocument/2006/relationships/hyperlink" Target="https://www.sponichi.co.jp/society/news/2023/11/16/kiji/20231116s00042000139000c.html" TargetMode="External"/><Relationship Id="rId7" Type="http://schemas.openxmlformats.org/officeDocument/2006/relationships/hyperlink" Target="https://www.jomo-news.co.jp/articles/-/377241" TargetMode="External"/><Relationship Id="rId2" Type="http://schemas.openxmlformats.org/officeDocument/2006/relationships/hyperlink" Target="https://gunosy.com/articles/ecJln" TargetMode="External"/><Relationship Id="rId1" Type="http://schemas.openxmlformats.org/officeDocument/2006/relationships/hyperlink" Target="https://gunosy.com/articles/eZANs" TargetMode="External"/><Relationship Id="rId6" Type="http://schemas.openxmlformats.org/officeDocument/2006/relationships/hyperlink" Target="https://www.pref.saitama.lg.jp/a0708/news/page/news2023111401.html" TargetMode="External"/><Relationship Id="rId5" Type="http://schemas.openxmlformats.org/officeDocument/2006/relationships/hyperlink" Target="https://www.city.yokohama.lg.jp/kurashi/kenko-iryo/shoku/yokohamaWEB/ihanchudoku/syokuchudoku.files/0110_20231113.pdf" TargetMode="External"/><Relationship Id="rId4" Type="http://schemas.openxmlformats.org/officeDocument/2006/relationships/hyperlink" Target="https://www.jiji.com/jc/article?k=2023111401217&amp;g=soc"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news.nissyoku.co.jp/news/kubo20231109040034773" TargetMode="External"/><Relationship Id="rId7" Type="http://schemas.openxmlformats.org/officeDocument/2006/relationships/printerSettings" Target="../printerSettings/printerSettings6.bin"/><Relationship Id="rId2" Type="http://schemas.openxmlformats.org/officeDocument/2006/relationships/hyperlink" Target="https://www.nna.jp/news/2590068" TargetMode="External"/><Relationship Id="rId1" Type="http://schemas.openxmlformats.org/officeDocument/2006/relationships/hyperlink" Target="https://www.jetro.go.jp/biznews/2023/11/bcf4fec8646ff0ba.html" TargetMode="External"/><Relationship Id="rId6" Type="http://schemas.openxmlformats.org/officeDocument/2006/relationships/hyperlink" Target="https://hongkong.keizai.biz/headline/2182/" TargetMode="External"/><Relationship Id="rId5" Type="http://schemas.openxmlformats.org/officeDocument/2006/relationships/hyperlink" Target="https://news.yahoo.co.jp/articles/260fd2142ceb86a238d96e098416110454374086" TargetMode="External"/><Relationship Id="rId4" Type="http://schemas.openxmlformats.org/officeDocument/2006/relationships/hyperlink" Target="https://www.youtube.com/watch?v=eYBqDCDvtEo"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s://www.mhlw.go.jp/stf/covid-19/kokunainohasseijoukyou.html" TargetMode="Externa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5"/>
  <sheetViews>
    <sheetView zoomScaleNormal="100" workbookViewId="0">
      <selection activeCell="L17" sqref="L17"/>
    </sheetView>
  </sheetViews>
  <sheetFormatPr defaultRowHeight="13.2"/>
  <cols>
    <col min="1" max="1" width="16.777343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9" ht="13.8" thickTop="1">
      <c r="A1" s="142" t="s">
        <v>208</v>
      </c>
      <c r="B1" s="143"/>
      <c r="C1" s="143" t="s">
        <v>167</v>
      </c>
      <c r="D1" s="143"/>
      <c r="E1" s="143"/>
      <c r="F1" s="143"/>
      <c r="G1" s="143"/>
      <c r="H1" s="143"/>
      <c r="I1" s="101"/>
    </row>
    <row r="2" spans="1:9">
      <c r="A2" s="144" t="s">
        <v>116</v>
      </c>
      <c r="B2" s="145"/>
      <c r="C2" s="145"/>
      <c r="D2" s="145"/>
      <c r="E2" s="145"/>
      <c r="F2" s="145"/>
      <c r="G2" s="145"/>
      <c r="H2" s="145"/>
      <c r="I2" s="101"/>
    </row>
    <row r="3" spans="1:9" ht="15.75" customHeight="1">
      <c r="A3" s="562" t="s">
        <v>28</v>
      </c>
      <c r="B3" s="563"/>
      <c r="C3" s="563"/>
      <c r="D3" s="563"/>
      <c r="E3" s="563"/>
      <c r="F3" s="563"/>
      <c r="G3" s="563"/>
      <c r="H3" s="564"/>
      <c r="I3" s="101"/>
    </row>
    <row r="4" spans="1:9">
      <c r="A4" s="144" t="s">
        <v>146</v>
      </c>
      <c r="B4" s="145"/>
      <c r="C4" s="145"/>
      <c r="D4" s="145"/>
      <c r="E4" s="145"/>
      <c r="F4" s="145"/>
      <c r="G4" s="145"/>
      <c r="H4" s="145"/>
      <c r="I4" s="101"/>
    </row>
    <row r="5" spans="1:9">
      <c r="A5" s="144" t="s">
        <v>117</v>
      </c>
      <c r="B5" s="145"/>
      <c r="C5" s="145"/>
      <c r="D5" s="145"/>
      <c r="E5" s="145"/>
      <c r="F5" s="145"/>
      <c r="G5" s="145"/>
      <c r="H5" s="145"/>
      <c r="I5" s="101"/>
    </row>
    <row r="6" spans="1:9">
      <c r="A6" s="146" t="s">
        <v>116</v>
      </c>
      <c r="B6" s="147"/>
      <c r="C6" s="147"/>
      <c r="D6" s="147"/>
      <c r="E6" s="147"/>
      <c r="F6" s="147"/>
      <c r="G6" s="147"/>
      <c r="H6" s="147"/>
      <c r="I6" s="101"/>
    </row>
    <row r="7" spans="1:9">
      <c r="A7" s="146" t="s">
        <v>118</v>
      </c>
      <c r="B7" s="147"/>
      <c r="C7" s="147"/>
      <c r="D7" s="147"/>
      <c r="E7" s="147"/>
      <c r="F7" s="147"/>
      <c r="G7" s="147"/>
      <c r="H7" s="147"/>
      <c r="I7" s="101"/>
    </row>
    <row r="8" spans="1:9">
      <c r="A8" s="148" t="s">
        <v>119</v>
      </c>
      <c r="B8" s="149"/>
      <c r="C8" s="149"/>
      <c r="D8" s="149"/>
      <c r="E8" s="149"/>
      <c r="F8" s="149"/>
      <c r="G8" s="149"/>
      <c r="H8" s="149"/>
      <c r="I8" s="101"/>
    </row>
    <row r="9" spans="1:9" ht="15" customHeight="1">
      <c r="A9" s="357" t="s">
        <v>177</v>
      </c>
      <c r="C9" s="173"/>
      <c r="D9" s="173"/>
      <c r="E9" s="173"/>
      <c r="F9" s="173"/>
      <c r="G9" s="173"/>
      <c r="H9" s="173"/>
      <c r="I9" s="101"/>
    </row>
    <row r="10" spans="1:9" ht="15" customHeight="1">
      <c r="A10" s="357" t="s">
        <v>181</v>
      </c>
      <c r="B10" s="172"/>
      <c r="C10" s="173"/>
      <c r="D10" s="173"/>
      <c r="E10" s="173"/>
      <c r="F10" s="173"/>
      <c r="G10" s="173"/>
      <c r="H10" s="173"/>
      <c r="I10" s="101"/>
    </row>
    <row r="11" spans="1:9" ht="15" customHeight="1">
      <c r="A11" s="357" t="s">
        <v>182</v>
      </c>
      <c r="B11" s="172"/>
      <c r="C11" s="173"/>
      <c r="D11" s="173"/>
      <c r="E11" s="173"/>
      <c r="F11" s="173"/>
      <c r="G11" s="173"/>
      <c r="H11" s="173"/>
      <c r="I11" s="101"/>
    </row>
    <row r="12" spans="1:9" ht="15" customHeight="1">
      <c r="A12" s="357" t="s">
        <v>183</v>
      </c>
      <c r="G12" s="173" t="s">
        <v>28</v>
      </c>
      <c r="H12" s="173"/>
      <c r="I12" s="101"/>
    </row>
    <row r="13" spans="1:9" ht="15" customHeight="1">
      <c r="A13" s="357"/>
      <c r="G13" s="173"/>
      <c r="H13" s="173"/>
      <c r="I13" s="101"/>
    </row>
    <row r="14" spans="1:9" ht="15" customHeight="1">
      <c r="A14" s="357" t="s">
        <v>184</v>
      </c>
      <c r="B14" s="172" t="str">
        <f>+'45　食中毒記事等 '!A2</f>
        <v>【詳報】特別養護老人ホームで集団食中毒...利用者2人死亡 医師に聞く...原因となったO‐157とは</v>
      </c>
      <c r="C14" s="172"/>
      <c r="D14" s="174"/>
      <c r="E14" s="172"/>
      <c r="F14" s="175"/>
      <c r="G14" s="173"/>
      <c r="H14" s="173"/>
      <c r="I14" s="101"/>
    </row>
    <row r="15" spans="1:9" ht="15" customHeight="1">
      <c r="A15" s="357" t="s">
        <v>185</v>
      </c>
      <c r="B15" s="172" t="s">
        <v>186</v>
      </c>
      <c r="C15" s="172"/>
      <c r="D15" s="172" t="s">
        <v>187</v>
      </c>
      <c r="E15" s="172"/>
      <c r="F15" s="174">
        <f>+'45　ノロウイルス関連情報 '!G73</f>
        <v>3.71</v>
      </c>
      <c r="G15" s="172" t="str">
        <f>+'45　ノロウイルス関連情報 '!H73</f>
        <v>　：先週より</v>
      </c>
      <c r="H15" s="402">
        <f>+'45　ノロウイルス関連情報 '!I73</f>
        <v>0.56999999999999984</v>
      </c>
      <c r="I15" s="101"/>
    </row>
    <row r="16" spans="1:9" s="113" customFormat="1" ht="15" customHeight="1">
      <c r="A16" s="176" t="s">
        <v>120</v>
      </c>
      <c r="B16" s="568" t="str">
        <f>+'45　残留農薬　等 '!A2</f>
        <v>残留農薬基準超過についてのお詫びと回収のお知らせ</v>
      </c>
      <c r="C16" s="568"/>
      <c r="D16" s="568"/>
      <c r="E16" s="568"/>
      <c r="F16" s="568"/>
      <c r="G16" s="568"/>
      <c r="H16" s="177"/>
      <c r="I16" s="112"/>
    </row>
    <row r="17" spans="1:16" ht="15" customHeight="1">
      <c r="A17" s="171" t="s">
        <v>121</v>
      </c>
      <c r="B17" s="568" t="str">
        <f>+'45　食品表示'!A2</f>
        <v>「食中毒マフィン」店側が謝罪で回収・返金対応へ、“発払い”指定の理由説明「私の名前を語った殺人予告文が教育機関に送られた」</v>
      </c>
      <c r="C17" s="568"/>
      <c r="D17" s="568"/>
      <c r="E17" s="568"/>
      <c r="F17" s="568"/>
      <c r="G17" s="568"/>
      <c r="H17" s="173"/>
      <c r="I17" s="101"/>
    </row>
    <row r="18" spans="1:16" ht="15" customHeight="1">
      <c r="A18" s="171" t="s">
        <v>122</v>
      </c>
      <c r="B18" s="173" t="str">
        <f>+'45　海外情報'!A2</f>
        <v xml:space="preserve">習近平氏のホテル到着、中国系数百人が大音量で「熱烈歓迎」…ＡＰＥＣ開幕のサンフランシスコ </v>
      </c>
      <c r="D18" s="173"/>
      <c r="E18" s="173"/>
      <c r="F18" s="173"/>
      <c r="G18" s="173"/>
      <c r="H18" s="173"/>
      <c r="I18" s="101"/>
    </row>
    <row r="19" spans="1:16" ht="15" customHeight="1">
      <c r="A19" s="178" t="s">
        <v>123</v>
      </c>
      <c r="B19" s="179" t="str">
        <f>+'45　海外情報'!A5</f>
        <v>香港「シティスーパー」、啓徳Airsideに新店 18年ぶり 　香港経済新聞</v>
      </c>
      <c r="C19" s="565" t="s">
        <v>191</v>
      </c>
      <c r="D19" s="565"/>
      <c r="E19" s="565"/>
      <c r="F19" s="565"/>
      <c r="G19" s="565"/>
      <c r="H19" s="566"/>
      <c r="I19" s="101"/>
    </row>
    <row r="20" spans="1:16" ht="15" customHeight="1">
      <c r="A20" s="171" t="s">
        <v>124</v>
      </c>
      <c r="B20" s="172" t="str">
        <f>+'45　感染症統計'!A21</f>
        <v>※2023年 第45週（11/6～11/12） 現在</v>
      </c>
      <c r="C20" s="173"/>
      <c r="D20" s="172" t="s">
        <v>21</v>
      </c>
      <c r="E20" s="173"/>
      <c r="F20" s="173"/>
      <c r="G20" s="173"/>
      <c r="H20" s="173"/>
      <c r="I20" s="101"/>
    </row>
    <row r="21" spans="1:16" ht="15" customHeight="1">
      <c r="A21" s="171" t="s">
        <v>125</v>
      </c>
      <c r="B21" s="567" t="s">
        <v>207</v>
      </c>
      <c r="C21" s="567"/>
      <c r="D21" s="567"/>
      <c r="E21" s="567"/>
      <c r="F21" s="567"/>
      <c r="G21" s="567"/>
      <c r="H21" s="173"/>
      <c r="I21" s="101"/>
    </row>
    <row r="22" spans="1:16" ht="15" customHeight="1">
      <c r="A22" s="171" t="s">
        <v>163</v>
      </c>
      <c r="B22" s="286" t="str">
        <f>+'45 衛生教養'!B2</f>
        <v>食の安全を目指す　②</v>
      </c>
      <c r="C22" s="173"/>
      <c r="D22" s="173"/>
      <c r="E22" s="173"/>
      <c r="F22" s="180"/>
      <c r="G22" s="173"/>
      <c r="H22" s="173"/>
      <c r="I22" s="101"/>
    </row>
    <row r="23" spans="1:16" ht="15" customHeight="1">
      <c r="A23" s="171" t="s">
        <v>194</v>
      </c>
      <c r="B23" s="318" t="s">
        <v>458</v>
      </c>
      <c r="C23" s="173"/>
      <c r="D23" s="173"/>
      <c r="E23" s="173"/>
      <c r="F23" s="173" t="s">
        <v>21</v>
      </c>
      <c r="G23" s="173"/>
      <c r="H23" s="173"/>
      <c r="I23" s="101"/>
      <c r="P23" t="s">
        <v>173</v>
      </c>
    </row>
    <row r="24" spans="1:16" ht="15" customHeight="1">
      <c r="A24" s="171" t="s">
        <v>21</v>
      </c>
      <c r="C24" s="173"/>
      <c r="D24" s="173"/>
      <c r="E24" s="173"/>
      <c r="F24" s="173"/>
      <c r="G24" s="173"/>
      <c r="H24" s="173"/>
      <c r="I24" s="101"/>
      <c r="L24" t="s">
        <v>191</v>
      </c>
    </row>
    <row r="25" spans="1:16">
      <c r="A25" s="148" t="s">
        <v>119</v>
      </c>
      <c r="B25" s="149"/>
      <c r="C25" s="149"/>
      <c r="D25" s="149"/>
      <c r="E25" s="149"/>
      <c r="F25" s="149"/>
      <c r="G25" s="149"/>
      <c r="H25" s="149"/>
      <c r="I25" s="101"/>
    </row>
    <row r="26" spans="1:16">
      <c r="A26" s="146" t="s">
        <v>21</v>
      </c>
      <c r="B26" s="147"/>
      <c r="C26" s="147"/>
      <c r="D26" s="147"/>
      <c r="E26" s="147"/>
      <c r="F26" s="147"/>
      <c r="G26" s="147"/>
      <c r="H26" s="147"/>
      <c r="I26" s="101"/>
    </row>
    <row r="27" spans="1:16">
      <c r="A27" s="102" t="s">
        <v>126</v>
      </c>
      <c r="I27" s="101"/>
    </row>
    <row r="28" spans="1:16">
      <c r="A28" s="101"/>
      <c r="I28" s="101"/>
    </row>
    <row r="29" spans="1:16">
      <c r="A29" s="101"/>
      <c r="I29" s="101"/>
    </row>
    <row r="30" spans="1:16">
      <c r="A30" s="101"/>
      <c r="I30" s="101"/>
    </row>
    <row r="31" spans="1:16">
      <c r="A31" s="101"/>
      <c r="I31" s="101"/>
    </row>
    <row r="32" spans="1:16">
      <c r="A32" s="101"/>
      <c r="I32" s="101"/>
    </row>
    <row r="33" spans="1:9">
      <c r="A33" s="101"/>
      <c r="I33" s="101"/>
    </row>
    <row r="34" spans="1:9">
      <c r="A34" s="101"/>
      <c r="H34" t="s">
        <v>175</v>
      </c>
      <c r="I34" s="101"/>
    </row>
    <row r="35" spans="1:9">
      <c r="A35" s="101"/>
      <c r="I35" s="101"/>
    </row>
    <row r="36" spans="1:9">
      <c r="A36" s="101"/>
      <c r="I36" s="101"/>
    </row>
    <row r="37" spans="1:9">
      <c r="A37" s="101"/>
      <c r="I37" s="101"/>
    </row>
    <row r="38" spans="1:9" ht="13.8" thickBot="1">
      <c r="A38" s="103"/>
      <c r="B38" s="104"/>
      <c r="C38" s="104"/>
      <c r="D38" s="104"/>
      <c r="E38" s="104"/>
      <c r="F38" s="104"/>
      <c r="G38" s="104"/>
      <c r="H38" s="104"/>
      <c r="I38" s="101"/>
    </row>
    <row r="39" spans="1:9" ht="13.8" thickTop="1"/>
    <row r="42" spans="1:9" ht="24.6">
      <c r="A42" s="117" t="s">
        <v>129</v>
      </c>
    </row>
    <row r="43" spans="1:9" ht="40.5" customHeight="1">
      <c r="A43" s="569" t="s">
        <v>130</v>
      </c>
      <c r="B43" s="569"/>
      <c r="C43" s="569"/>
      <c r="D43" s="569"/>
      <c r="E43" s="569"/>
      <c r="F43" s="569"/>
      <c r="G43" s="569"/>
    </row>
    <row r="44" spans="1:9" ht="30.75" customHeight="1">
      <c r="A44" s="573" t="s">
        <v>131</v>
      </c>
      <c r="B44" s="573"/>
      <c r="C44" s="573"/>
      <c r="D44" s="573"/>
      <c r="E44" s="573"/>
      <c r="F44" s="573"/>
      <c r="G44" s="573"/>
    </row>
    <row r="45" spans="1:9" ht="15">
      <c r="A45" s="118"/>
    </row>
    <row r="46" spans="1:9" ht="69.75" customHeight="1">
      <c r="A46" s="571" t="s">
        <v>139</v>
      </c>
      <c r="B46" s="571"/>
      <c r="C46" s="571"/>
      <c r="D46" s="571"/>
      <c r="E46" s="571"/>
      <c r="F46" s="571"/>
      <c r="G46" s="571"/>
    </row>
    <row r="47" spans="1:9" ht="35.25" customHeight="1">
      <c r="A47" s="573" t="s">
        <v>132</v>
      </c>
      <c r="B47" s="573"/>
      <c r="C47" s="573"/>
      <c r="D47" s="573"/>
      <c r="E47" s="573"/>
      <c r="F47" s="573"/>
      <c r="G47" s="573"/>
    </row>
    <row r="48" spans="1:9" ht="59.25" customHeight="1">
      <c r="A48" s="571" t="s">
        <v>133</v>
      </c>
      <c r="B48" s="571"/>
      <c r="C48" s="571"/>
      <c r="D48" s="571"/>
      <c r="E48" s="571"/>
      <c r="F48" s="571"/>
      <c r="G48" s="571"/>
    </row>
    <row r="49" spans="1:7" ht="15">
      <c r="A49" s="119"/>
    </row>
    <row r="50" spans="1:7" ht="27.75" customHeight="1">
      <c r="A50" s="572" t="s">
        <v>134</v>
      </c>
      <c r="B50" s="572"/>
      <c r="C50" s="572"/>
      <c r="D50" s="572"/>
      <c r="E50" s="572"/>
      <c r="F50" s="572"/>
      <c r="G50" s="572"/>
    </row>
    <row r="51" spans="1:7" ht="53.25" customHeight="1">
      <c r="A51" s="570" t="s">
        <v>140</v>
      </c>
      <c r="B51" s="571"/>
      <c r="C51" s="571"/>
      <c r="D51" s="571"/>
      <c r="E51" s="571"/>
      <c r="F51" s="571"/>
      <c r="G51" s="571"/>
    </row>
    <row r="52" spans="1:7" ht="15">
      <c r="A52" s="119"/>
    </row>
    <row r="53" spans="1:7" ht="32.25" customHeight="1">
      <c r="A53" s="572" t="s">
        <v>135</v>
      </c>
      <c r="B53" s="572"/>
      <c r="C53" s="572"/>
      <c r="D53" s="572"/>
      <c r="E53" s="572"/>
      <c r="F53" s="572"/>
      <c r="G53" s="572"/>
    </row>
    <row r="54" spans="1:7" ht="15">
      <c r="A54" s="118"/>
    </row>
    <row r="55" spans="1:7" ht="87" customHeight="1">
      <c r="A55" s="570" t="s">
        <v>141</v>
      </c>
      <c r="B55" s="571"/>
      <c r="C55" s="571"/>
      <c r="D55" s="571"/>
      <c r="E55" s="571"/>
      <c r="F55" s="571"/>
      <c r="G55" s="571"/>
    </row>
    <row r="56" spans="1:7" ht="15">
      <c r="A56" s="119"/>
    </row>
    <row r="57" spans="1:7" ht="32.25" customHeight="1">
      <c r="A57" s="572" t="s">
        <v>136</v>
      </c>
      <c r="B57" s="572"/>
      <c r="C57" s="572"/>
      <c r="D57" s="572"/>
      <c r="E57" s="572"/>
      <c r="F57" s="572"/>
      <c r="G57" s="572"/>
    </row>
    <row r="58" spans="1:7" ht="29.25" customHeight="1">
      <c r="A58" s="571" t="s">
        <v>137</v>
      </c>
      <c r="B58" s="571"/>
      <c r="C58" s="571"/>
      <c r="D58" s="571"/>
      <c r="E58" s="571"/>
      <c r="F58" s="571"/>
      <c r="G58" s="571"/>
    </row>
    <row r="59" spans="1:7" ht="15">
      <c r="A59" s="119"/>
    </row>
    <row r="60" spans="1:7" s="113" customFormat="1" ht="110.25" customHeight="1">
      <c r="A60" s="574" t="s">
        <v>142</v>
      </c>
      <c r="B60" s="575"/>
      <c r="C60" s="575"/>
      <c r="D60" s="575"/>
      <c r="E60" s="575"/>
      <c r="F60" s="575"/>
      <c r="G60" s="575"/>
    </row>
    <row r="61" spans="1:7" ht="34.5" customHeight="1">
      <c r="A61" s="573" t="s">
        <v>138</v>
      </c>
      <c r="B61" s="573"/>
      <c r="C61" s="573"/>
      <c r="D61" s="573"/>
      <c r="E61" s="573"/>
      <c r="F61" s="573"/>
      <c r="G61" s="573"/>
    </row>
    <row r="62" spans="1:7" ht="114" customHeight="1">
      <c r="A62" s="570" t="s">
        <v>143</v>
      </c>
      <c r="B62" s="571"/>
      <c r="C62" s="571"/>
      <c r="D62" s="571"/>
      <c r="E62" s="571"/>
      <c r="F62" s="571"/>
      <c r="G62" s="571"/>
    </row>
    <row r="63" spans="1:7" ht="109.5" customHeight="1">
      <c r="A63" s="571"/>
      <c r="B63" s="571"/>
      <c r="C63" s="571"/>
      <c r="D63" s="571"/>
      <c r="E63" s="571"/>
      <c r="F63" s="571"/>
      <c r="G63" s="571"/>
    </row>
    <row r="64" spans="1:7" ht="15">
      <c r="A64" s="119"/>
    </row>
    <row r="65" spans="1:7" s="116" customFormat="1" ht="57.75" customHeight="1">
      <c r="A65" s="571"/>
      <c r="B65" s="571"/>
      <c r="C65" s="571"/>
      <c r="D65" s="571"/>
      <c r="E65" s="571"/>
      <c r="F65" s="571"/>
      <c r="G65" s="571"/>
    </row>
  </sheetData>
  <mergeCells count="21">
    <mergeCell ref="A63:G63"/>
    <mergeCell ref="A62:G62"/>
    <mergeCell ref="A65:G65"/>
    <mergeCell ref="A55:G55"/>
    <mergeCell ref="A53:G53"/>
    <mergeCell ref="A60:G60"/>
    <mergeCell ref="A58:G58"/>
    <mergeCell ref="A61:G61"/>
    <mergeCell ref="A51:G51"/>
    <mergeCell ref="A50:G50"/>
    <mergeCell ref="A57:G57"/>
    <mergeCell ref="A44:G44"/>
    <mergeCell ref="A46:G46"/>
    <mergeCell ref="A48:G48"/>
    <mergeCell ref="A47:G47"/>
    <mergeCell ref="A3:H3"/>
    <mergeCell ref="C19:H19"/>
    <mergeCell ref="B21:G21"/>
    <mergeCell ref="B16:G16"/>
    <mergeCell ref="A43:G43"/>
    <mergeCell ref="B17:G17"/>
  </mergeCells>
  <phoneticPr fontId="33"/>
  <hyperlinks>
    <hyperlink ref="A43"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53"/>
  <sheetViews>
    <sheetView view="pageBreakPreview" topLeftCell="A4" zoomScale="96" zoomScaleNormal="100" zoomScaleSheetLayoutView="96" workbookViewId="0">
      <selection activeCell="G28" sqref="G28"/>
    </sheetView>
  </sheetViews>
  <sheetFormatPr defaultColWidth="9" defaultRowHeight="13.2"/>
  <cols>
    <col min="1" max="1" width="21.33203125" style="42" customWidth="1"/>
    <col min="2" max="2" width="19.77734375" style="42" customWidth="1"/>
    <col min="3" max="3" width="80.21875" style="260" customWidth="1"/>
    <col min="4" max="4" width="14.44140625" style="43" customWidth="1"/>
    <col min="5" max="5" width="13.6640625" style="43"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274" t="s">
        <v>230</v>
      </c>
      <c r="B1" s="275" t="s">
        <v>157</v>
      </c>
      <c r="C1" s="343" t="s">
        <v>172</v>
      </c>
      <c r="D1" s="276" t="s">
        <v>25</v>
      </c>
      <c r="E1" s="277" t="s">
        <v>26</v>
      </c>
    </row>
    <row r="2" spans="1:5" s="106" customFormat="1" ht="24" customHeight="1">
      <c r="A2" s="421" t="s">
        <v>271</v>
      </c>
      <c r="B2" s="422" t="s">
        <v>272</v>
      </c>
      <c r="C2" s="514" t="s">
        <v>343</v>
      </c>
      <c r="D2" s="423">
        <v>45247</v>
      </c>
      <c r="E2" s="424">
        <v>45247</v>
      </c>
    </row>
    <row r="3" spans="1:5" s="106" customFormat="1" ht="24" customHeight="1">
      <c r="A3" s="487" t="s">
        <v>271</v>
      </c>
      <c r="B3" s="488" t="s">
        <v>273</v>
      </c>
      <c r="C3" s="508" t="s">
        <v>344</v>
      </c>
      <c r="D3" s="489">
        <v>45247</v>
      </c>
      <c r="E3" s="490">
        <v>45247</v>
      </c>
    </row>
    <row r="4" spans="1:5" s="106" customFormat="1" ht="24" customHeight="1">
      <c r="A4" s="487" t="s">
        <v>271</v>
      </c>
      <c r="B4" s="488" t="s">
        <v>274</v>
      </c>
      <c r="C4" s="512" t="s">
        <v>345</v>
      </c>
      <c r="D4" s="489">
        <v>45247</v>
      </c>
      <c r="E4" s="490">
        <v>45247</v>
      </c>
    </row>
    <row r="5" spans="1:5" s="106" customFormat="1" ht="24" customHeight="1">
      <c r="A5" s="487" t="s">
        <v>275</v>
      </c>
      <c r="B5" s="488" t="s">
        <v>276</v>
      </c>
      <c r="C5" s="508" t="s">
        <v>346</v>
      </c>
      <c r="D5" s="489">
        <v>45246</v>
      </c>
      <c r="E5" s="490">
        <v>45247</v>
      </c>
    </row>
    <row r="6" spans="1:5" s="106" customFormat="1" ht="24" customHeight="1">
      <c r="A6" s="421" t="s">
        <v>275</v>
      </c>
      <c r="B6" s="422" t="s">
        <v>277</v>
      </c>
      <c r="C6" s="513" t="s">
        <v>347</v>
      </c>
      <c r="D6" s="423">
        <v>45246</v>
      </c>
      <c r="E6" s="424">
        <v>45247</v>
      </c>
    </row>
    <row r="7" spans="1:5" s="106" customFormat="1" ht="24" customHeight="1">
      <c r="A7" s="421" t="s">
        <v>271</v>
      </c>
      <c r="B7" s="422" t="s">
        <v>278</v>
      </c>
      <c r="C7" s="509" t="s">
        <v>348</v>
      </c>
      <c r="D7" s="423">
        <v>45246</v>
      </c>
      <c r="E7" s="424">
        <v>45247</v>
      </c>
    </row>
    <row r="8" spans="1:5" ht="24" customHeight="1">
      <c r="A8" s="421" t="s">
        <v>271</v>
      </c>
      <c r="B8" s="422" t="s">
        <v>279</v>
      </c>
      <c r="C8" s="514" t="s">
        <v>349</v>
      </c>
      <c r="D8" s="423">
        <v>45246</v>
      </c>
      <c r="E8" s="424">
        <v>45247</v>
      </c>
    </row>
    <row r="9" spans="1:5" s="106" customFormat="1" ht="22.95" customHeight="1">
      <c r="A9" s="421" t="s">
        <v>280</v>
      </c>
      <c r="B9" s="422" t="s">
        <v>281</v>
      </c>
      <c r="C9" s="509" t="s">
        <v>350</v>
      </c>
      <c r="D9" s="423">
        <v>45246</v>
      </c>
      <c r="E9" s="424">
        <v>45247</v>
      </c>
    </row>
    <row r="10" spans="1:5" s="106" customFormat="1" ht="22.95" customHeight="1">
      <c r="A10" s="421" t="s">
        <v>271</v>
      </c>
      <c r="B10" s="422" t="s">
        <v>282</v>
      </c>
      <c r="C10" s="517" t="s">
        <v>351</v>
      </c>
      <c r="D10" s="423">
        <v>45246</v>
      </c>
      <c r="E10" s="424">
        <v>45247</v>
      </c>
    </row>
    <row r="11" spans="1:5" s="106" customFormat="1" ht="22.95" customHeight="1">
      <c r="A11" s="106" t="s">
        <v>271</v>
      </c>
      <c r="B11" s="422" t="s">
        <v>283</v>
      </c>
      <c r="C11" s="518" t="s">
        <v>352</v>
      </c>
      <c r="D11" s="423">
        <v>45246</v>
      </c>
      <c r="E11" s="424">
        <v>45246</v>
      </c>
    </row>
    <row r="12" spans="1:5" s="106" customFormat="1" ht="22.95" customHeight="1">
      <c r="A12" s="421" t="s">
        <v>284</v>
      </c>
      <c r="B12" s="422" t="s">
        <v>285</v>
      </c>
      <c r="C12" s="422" t="s">
        <v>353</v>
      </c>
      <c r="D12" s="423">
        <v>45246</v>
      </c>
      <c r="E12" s="424">
        <v>45246</v>
      </c>
    </row>
    <row r="13" spans="1:5" s="106" customFormat="1" ht="22.95" customHeight="1">
      <c r="A13" s="458" t="s">
        <v>271</v>
      </c>
      <c r="B13" s="459" t="s">
        <v>286</v>
      </c>
      <c r="C13" s="511" t="s">
        <v>354</v>
      </c>
      <c r="D13" s="460">
        <v>45246</v>
      </c>
      <c r="E13" s="461">
        <v>45246</v>
      </c>
    </row>
    <row r="14" spans="1:5" s="106" customFormat="1" ht="22.95" customHeight="1">
      <c r="A14" s="458" t="s">
        <v>271</v>
      </c>
      <c r="B14" s="459" t="s">
        <v>287</v>
      </c>
      <c r="C14" s="459" t="s">
        <v>355</v>
      </c>
      <c r="D14" s="460">
        <v>45246</v>
      </c>
      <c r="E14" s="461">
        <v>45246</v>
      </c>
    </row>
    <row r="15" spans="1:5" s="106" customFormat="1" ht="22.95" customHeight="1">
      <c r="A15" s="458" t="s">
        <v>271</v>
      </c>
      <c r="B15" s="459" t="s">
        <v>288</v>
      </c>
      <c r="C15" s="510" t="s">
        <v>356</v>
      </c>
      <c r="D15" s="460">
        <v>45246</v>
      </c>
      <c r="E15" s="461">
        <v>45246</v>
      </c>
    </row>
    <row r="16" spans="1:5" s="106" customFormat="1" ht="22.95" customHeight="1">
      <c r="A16" s="458" t="s">
        <v>271</v>
      </c>
      <c r="B16" s="459" t="s">
        <v>289</v>
      </c>
      <c r="C16" s="511" t="s">
        <v>357</v>
      </c>
      <c r="D16" s="460">
        <v>45245</v>
      </c>
      <c r="E16" s="461">
        <v>45246</v>
      </c>
    </row>
    <row r="17" spans="1:5" s="106" customFormat="1" ht="22.95" customHeight="1">
      <c r="A17" s="458" t="s">
        <v>271</v>
      </c>
      <c r="B17" s="459" t="s">
        <v>290</v>
      </c>
      <c r="C17" s="459" t="s">
        <v>358</v>
      </c>
      <c r="D17" s="460">
        <v>45245</v>
      </c>
      <c r="E17" s="461">
        <v>45246</v>
      </c>
    </row>
    <row r="18" spans="1:5" s="106" customFormat="1" ht="22.95" customHeight="1">
      <c r="A18" s="458" t="s">
        <v>271</v>
      </c>
      <c r="B18" s="459" t="s">
        <v>291</v>
      </c>
      <c r="C18" s="511" t="s">
        <v>359</v>
      </c>
      <c r="D18" s="460">
        <v>45245</v>
      </c>
      <c r="E18" s="461">
        <v>45246</v>
      </c>
    </row>
    <row r="19" spans="1:5" s="106" customFormat="1" ht="22.95" customHeight="1">
      <c r="A19" s="487" t="s">
        <v>271</v>
      </c>
      <c r="B19" s="488" t="s">
        <v>291</v>
      </c>
      <c r="C19" s="512" t="s">
        <v>360</v>
      </c>
      <c r="D19" s="489">
        <v>45245</v>
      </c>
      <c r="E19" s="490">
        <v>45246</v>
      </c>
    </row>
    <row r="20" spans="1:5" s="106" customFormat="1" ht="22.95" customHeight="1">
      <c r="A20" s="487" t="s">
        <v>271</v>
      </c>
      <c r="B20" s="488" t="s">
        <v>292</v>
      </c>
      <c r="C20" s="512" t="s">
        <v>361</v>
      </c>
      <c r="D20" s="489">
        <v>45245</v>
      </c>
      <c r="E20" s="490">
        <v>45246</v>
      </c>
    </row>
    <row r="21" spans="1:5" s="106" customFormat="1" ht="22.95" customHeight="1">
      <c r="A21" s="487" t="s">
        <v>271</v>
      </c>
      <c r="B21" s="488" t="s">
        <v>293</v>
      </c>
      <c r="C21" s="516" t="s">
        <v>294</v>
      </c>
      <c r="D21" s="489">
        <v>45245</v>
      </c>
      <c r="E21" s="490">
        <v>45245</v>
      </c>
    </row>
    <row r="22" spans="1:5" s="106" customFormat="1" ht="22.95" customHeight="1">
      <c r="A22" s="487" t="s">
        <v>271</v>
      </c>
      <c r="B22" s="488" t="s">
        <v>295</v>
      </c>
      <c r="C22" s="512" t="s">
        <v>296</v>
      </c>
      <c r="D22" s="489">
        <v>45245</v>
      </c>
      <c r="E22" s="490">
        <v>45245</v>
      </c>
    </row>
    <row r="23" spans="1:5" s="106" customFormat="1" ht="22.95" customHeight="1">
      <c r="A23" s="487" t="s">
        <v>271</v>
      </c>
      <c r="B23" s="488" t="s">
        <v>297</v>
      </c>
      <c r="C23" s="512" t="s">
        <v>298</v>
      </c>
      <c r="D23" s="489">
        <v>45245</v>
      </c>
      <c r="E23" s="490">
        <v>45245</v>
      </c>
    </row>
    <row r="24" spans="1:5" s="106" customFormat="1" ht="22.95" customHeight="1">
      <c r="A24" s="487" t="s">
        <v>271</v>
      </c>
      <c r="B24" s="488" t="s">
        <v>299</v>
      </c>
      <c r="C24" s="488" t="s">
        <v>300</v>
      </c>
      <c r="D24" s="489">
        <v>45245</v>
      </c>
      <c r="E24" s="490">
        <v>45245</v>
      </c>
    </row>
    <row r="25" spans="1:5" s="106" customFormat="1" ht="22.95" customHeight="1">
      <c r="A25" s="487" t="s">
        <v>271</v>
      </c>
      <c r="B25" s="488" t="s">
        <v>301</v>
      </c>
      <c r="C25" s="516" t="s">
        <v>302</v>
      </c>
      <c r="D25" s="489">
        <v>45245</v>
      </c>
      <c r="E25" s="490">
        <v>45245</v>
      </c>
    </row>
    <row r="26" spans="1:5" s="106" customFormat="1" ht="22.95" customHeight="1">
      <c r="A26" s="487" t="s">
        <v>280</v>
      </c>
      <c r="B26" s="488" t="s">
        <v>303</v>
      </c>
      <c r="C26" s="515" t="s">
        <v>304</v>
      </c>
      <c r="D26" s="489">
        <v>45245</v>
      </c>
      <c r="E26" s="490">
        <v>45245</v>
      </c>
    </row>
    <row r="27" spans="1:5" s="106" customFormat="1" ht="22.95" customHeight="1">
      <c r="A27" s="487" t="s">
        <v>275</v>
      </c>
      <c r="B27" s="488" t="s">
        <v>277</v>
      </c>
      <c r="C27" s="512" t="s">
        <v>305</v>
      </c>
      <c r="D27" s="489">
        <v>45245</v>
      </c>
      <c r="E27" s="490">
        <v>45245</v>
      </c>
    </row>
    <row r="28" spans="1:5" s="106" customFormat="1" ht="22.95" customHeight="1">
      <c r="A28" s="487" t="s">
        <v>271</v>
      </c>
      <c r="B28" s="488" t="s">
        <v>306</v>
      </c>
      <c r="C28" s="512" t="s">
        <v>307</v>
      </c>
      <c r="D28" s="489">
        <v>45244</v>
      </c>
      <c r="E28" s="490">
        <v>45245</v>
      </c>
    </row>
    <row r="29" spans="1:5" s="106" customFormat="1" ht="22.95" customHeight="1">
      <c r="A29" s="487" t="s">
        <v>271</v>
      </c>
      <c r="B29" s="488" t="s">
        <v>308</v>
      </c>
      <c r="C29" s="508" t="s">
        <v>309</v>
      </c>
      <c r="D29" s="489">
        <v>45244</v>
      </c>
      <c r="E29" s="490">
        <v>45245</v>
      </c>
    </row>
    <row r="30" spans="1:5" s="106" customFormat="1" ht="22.95" customHeight="1">
      <c r="A30" s="487" t="s">
        <v>271</v>
      </c>
      <c r="B30" s="488" t="s">
        <v>310</v>
      </c>
      <c r="C30" s="512" t="s">
        <v>311</v>
      </c>
      <c r="D30" s="489">
        <v>45244</v>
      </c>
      <c r="E30" s="490">
        <v>45245</v>
      </c>
    </row>
    <row r="31" spans="1:5" s="106" customFormat="1" ht="22.95" customHeight="1">
      <c r="A31" s="487" t="s">
        <v>275</v>
      </c>
      <c r="B31" s="488" t="s">
        <v>312</v>
      </c>
      <c r="C31" s="515" t="s">
        <v>313</v>
      </c>
      <c r="D31" s="489">
        <v>45244</v>
      </c>
      <c r="E31" s="490">
        <v>45245</v>
      </c>
    </row>
    <row r="32" spans="1:5" s="106" customFormat="1" ht="22.95" customHeight="1">
      <c r="A32" s="487" t="s">
        <v>271</v>
      </c>
      <c r="B32" s="488" t="s">
        <v>314</v>
      </c>
      <c r="C32" s="515" t="s">
        <v>315</v>
      </c>
      <c r="D32" s="489">
        <v>45244</v>
      </c>
      <c r="E32" s="490">
        <v>45245</v>
      </c>
    </row>
    <row r="33" spans="1:5" s="106" customFormat="1" ht="22.95" customHeight="1">
      <c r="A33" s="487" t="s">
        <v>271</v>
      </c>
      <c r="B33" s="488" t="s">
        <v>316</v>
      </c>
      <c r="C33" s="512" t="s">
        <v>317</v>
      </c>
      <c r="D33" s="489">
        <v>45244</v>
      </c>
      <c r="E33" s="490">
        <v>45244</v>
      </c>
    </row>
    <row r="34" spans="1:5" s="106" customFormat="1" ht="22.95" customHeight="1">
      <c r="A34" s="487" t="s">
        <v>280</v>
      </c>
      <c r="B34" s="488" t="s">
        <v>318</v>
      </c>
      <c r="C34" s="512" t="s">
        <v>319</v>
      </c>
      <c r="D34" s="489">
        <v>45244</v>
      </c>
      <c r="E34" s="490">
        <v>45244</v>
      </c>
    </row>
    <row r="35" spans="1:5" s="106" customFormat="1" ht="22.95" customHeight="1">
      <c r="A35" s="487" t="s">
        <v>280</v>
      </c>
      <c r="B35" s="488" t="s">
        <v>320</v>
      </c>
      <c r="C35" s="508" t="s">
        <v>321</v>
      </c>
      <c r="D35" s="489">
        <v>45243</v>
      </c>
      <c r="E35" s="490">
        <v>45244</v>
      </c>
    </row>
    <row r="36" spans="1:5" s="106" customFormat="1" ht="22.95" customHeight="1">
      <c r="A36" s="487" t="s">
        <v>280</v>
      </c>
      <c r="B36" s="488" t="s">
        <v>322</v>
      </c>
      <c r="C36" s="512" t="s">
        <v>323</v>
      </c>
      <c r="D36" s="489">
        <v>45243</v>
      </c>
      <c r="E36" s="490">
        <v>45244</v>
      </c>
    </row>
    <row r="37" spans="1:5" s="106" customFormat="1" ht="22.95" customHeight="1">
      <c r="A37" s="487" t="s">
        <v>271</v>
      </c>
      <c r="B37" s="488" t="s">
        <v>324</v>
      </c>
      <c r="C37" s="508" t="s">
        <v>325</v>
      </c>
      <c r="D37" s="489">
        <v>45243</v>
      </c>
      <c r="E37" s="490">
        <v>45244</v>
      </c>
    </row>
    <row r="38" spans="1:5" s="106" customFormat="1" ht="22.95" customHeight="1">
      <c r="A38" s="487" t="s">
        <v>271</v>
      </c>
      <c r="B38" s="488" t="s">
        <v>326</v>
      </c>
      <c r="C38" s="512" t="s">
        <v>327</v>
      </c>
      <c r="D38" s="489">
        <v>45243</v>
      </c>
      <c r="E38" s="490">
        <v>45243</v>
      </c>
    </row>
    <row r="39" spans="1:5" s="106" customFormat="1" ht="22.95" customHeight="1">
      <c r="A39" s="487" t="s">
        <v>271</v>
      </c>
      <c r="B39" s="488" t="s">
        <v>328</v>
      </c>
      <c r="C39" s="488" t="s">
        <v>329</v>
      </c>
      <c r="D39" s="489">
        <v>45243</v>
      </c>
      <c r="E39" s="490">
        <v>45243</v>
      </c>
    </row>
    <row r="40" spans="1:5" s="106" customFormat="1" ht="22.95" customHeight="1">
      <c r="A40" s="487" t="s">
        <v>271</v>
      </c>
      <c r="B40" s="488" t="s">
        <v>330</v>
      </c>
      <c r="C40" s="519" t="s">
        <v>331</v>
      </c>
      <c r="D40" s="489">
        <v>45241</v>
      </c>
      <c r="E40" s="490">
        <v>45243</v>
      </c>
    </row>
    <row r="41" spans="1:5" s="106" customFormat="1" ht="22.95" customHeight="1">
      <c r="A41" s="487" t="s">
        <v>271</v>
      </c>
      <c r="B41" s="488" t="s">
        <v>330</v>
      </c>
      <c r="C41" s="519" t="s">
        <v>332</v>
      </c>
      <c r="D41" s="489">
        <v>45243</v>
      </c>
      <c r="E41" s="490">
        <v>45243</v>
      </c>
    </row>
    <row r="42" spans="1:5" s="106" customFormat="1" ht="22.95" customHeight="1">
      <c r="A42" s="487" t="s">
        <v>284</v>
      </c>
      <c r="B42" s="488" t="s">
        <v>333</v>
      </c>
      <c r="C42" s="508" t="s">
        <v>334</v>
      </c>
      <c r="D42" s="489">
        <v>45240</v>
      </c>
      <c r="E42" s="490">
        <v>45243</v>
      </c>
    </row>
    <row r="43" spans="1:5" s="106" customFormat="1" ht="22.95" customHeight="1">
      <c r="A43" s="487" t="s">
        <v>271</v>
      </c>
      <c r="B43" s="488" t="s">
        <v>335</v>
      </c>
      <c r="C43" s="508" t="s">
        <v>336</v>
      </c>
      <c r="D43" s="489">
        <v>45240</v>
      </c>
      <c r="E43" s="490">
        <v>45243</v>
      </c>
    </row>
    <row r="44" spans="1:5" s="106" customFormat="1" ht="22.95" customHeight="1">
      <c r="A44" s="487" t="s">
        <v>271</v>
      </c>
      <c r="B44" s="488" t="s">
        <v>337</v>
      </c>
      <c r="C44" s="515" t="s">
        <v>338</v>
      </c>
      <c r="D44" s="489">
        <v>45240</v>
      </c>
      <c r="E44" s="490">
        <v>45243</v>
      </c>
    </row>
    <row r="45" spans="1:5" s="106" customFormat="1" ht="22.95" customHeight="1">
      <c r="A45" s="487" t="s">
        <v>284</v>
      </c>
      <c r="B45" s="488" t="s">
        <v>339</v>
      </c>
      <c r="C45" s="488" t="s">
        <v>340</v>
      </c>
      <c r="D45" s="489">
        <v>45240</v>
      </c>
      <c r="E45" s="490">
        <v>45243</v>
      </c>
    </row>
    <row r="46" spans="1:5" s="106" customFormat="1" ht="22.95" customHeight="1">
      <c r="A46" s="458" t="s">
        <v>271</v>
      </c>
      <c r="B46" s="459" t="s">
        <v>341</v>
      </c>
      <c r="C46" s="511" t="s">
        <v>342</v>
      </c>
      <c r="D46" s="460">
        <v>45240</v>
      </c>
      <c r="E46" s="461">
        <v>45243</v>
      </c>
    </row>
    <row r="47" spans="1:5" s="106" customFormat="1" ht="22.95" customHeight="1">
      <c r="A47" s="458"/>
      <c r="B47" s="459"/>
      <c r="C47" s="459"/>
      <c r="D47" s="460"/>
      <c r="E47" s="461"/>
    </row>
    <row r="48" spans="1:5" s="106" customFormat="1" ht="22.95" customHeight="1">
      <c r="A48" s="458"/>
      <c r="B48" s="459"/>
      <c r="C48" s="459"/>
      <c r="D48" s="460"/>
      <c r="E48" s="461"/>
    </row>
    <row r="49" spans="1:11" ht="20.25" customHeight="1">
      <c r="A49" s="309"/>
      <c r="B49" s="310"/>
      <c r="C49" s="258"/>
      <c r="D49" s="311"/>
      <c r="E49" s="311"/>
      <c r="J49" s="124"/>
      <c r="K49" s="124"/>
    </row>
    <row r="50" spans="1:11" ht="20.25" customHeight="1">
      <c r="A50" s="39"/>
      <c r="B50" s="40"/>
      <c r="C50" s="258" t="s">
        <v>168</v>
      </c>
      <c r="D50" s="41"/>
      <c r="E50" s="41"/>
      <c r="J50" s="124"/>
      <c r="K50" s="124"/>
    </row>
    <row r="51" spans="1:11" ht="20.25" customHeight="1">
      <c r="A51" s="309"/>
      <c r="B51" s="310"/>
      <c r="C51" s="258"/>
      <c r="D51" s="311"/>
      <c r="E51" s="311"/>
      <c r="J51" s="124"/>
      <c r="K51" s="124"/>
    </row>
    <row r="52" spans="1:11">
      <c r="A52" s="259" t="s">
        <v>144</v>
      </c>
      <c r="B52" s="259"/>
      <c r="C52" s="259"/>
      <c r="D52" s="312"/>
      <c r="E52" s="312"/>
    </row>
    <row r="53" spans="1:11">
      <c r="A53" s="748" t="s">
        <v>27</v>
      </c>
      <c r="B53" s="748"/>
      <c r="C53" s="748"/>
      <c r="D53" s="313"/>
      <c r="E53" s="313"/>
    </row>
  </sheetData>
  <mergeCells count="1">
    <mergeCell ref="A53:C53"/>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726"/>
  <sheetViews>
    <sheetView topLeftCell="A14" zoomScale="92" zoomScaleNormal="92" zoomScaleSheetLayoutView="100" workbookViewId="0">
      <selection activeCell="G24" sqref="G24"/>
    </sheetView>
  </sheetViews>
  <sheetFormatPr defaultColWidth="9" defaultRowHeight="16.8" customHeight="1"/>
  <cols>
    <col min="1" max="13" width="9" style="1"/>
    <col min="14" max="14" width="108.6640625" style="1" customWidth="1"/>
    <col min="15" max="15" width="26.88671875" style="10" customWidth="1"/>
    <col min="16" max="16384" width="9" style="1"/>
  </cols>
  <sheetData>
    <row r="1" spans="1:16" ht="43.8" customHeight="1" thickBot="1">
      <c r="A1" s="776" t="s">
        <v>231</v>
      </c>
      <c r="B1" s="777"/>
      <c r="C1" s="777"/>
      <c r="D1" s="777"/>
      <c r="E1" s="777"/>
      <c r="F1" s="777"/>
      <c r="G1" s="777"/>
      <c r="H1" s="777"/>
      <c r="I1" s="777"/>
      <c r="J1" s="777"/>
      <c r="K1" s="777"/>
      <c r="L1" s="777"/>
      <c r="M1" s="777"/>
      <c r="N1" s="778"/>
    </row>
    <row r="2" spans="1:16" ht="47.4" customHeight="1">
      <c r="A2" s="779" t="s">
        <v>370</v>
      </c>
      <c r="B2" s="780"/>
      <c r="C2" s="780"/>
      <c r="D2" s="780"/>
      <c r="E2" s="780"/>
      <c r="F2" s="780"/>
      <c r="G2" s="780"/>
      <c r="H2" s="780"/>
      <c r="I2" s="780"/>
      <c r="J2" s="780"/>
      <c r="K2" s="780"/>
      <c r="L2" s="780"/>
      <c r="M2" s="780"/>
      <c r="N2" s="781"/>
    </row>
    <row r="3" spans="1:16" ht="211.8" customHeight="1" thickBot="1">
      <c r="A3" s="782" t="s">
        <v>371</v>
      </c>
      <c r="B3" s="783"/>
      <c r="C3" s="783"/>
      <c r="D3" s="783"/>
      <c r="E3" s="783"/>
      <c r="F3" s="783"/>
      <c r="G3" s="783"/>
      <c r="H3" s="783"/>
      <c r="I3" s="783"/>
      <c r="J3" s="783"/>
      <c r="K3" s="783"/>
      <c r="L3" s="783"/>
      <c r="M3" s="783"/>
      <c r="N3" s="784"/>
      <c r="P3" s="299"/>
    </row>
    <row r="4" spans="1:16" ht="46.2" customHeight="1">
      <c r="A4" s="785" t="s">
        <v>372</v>
      </c>
      <c r="B4" s="786"/>
      <c r="C4" s="786"/>
      <c r="D4" s="786"/>
      <c r="E4" s="786"/>
      <c r="F4" s="786"/>
      <c r="G4" s="786"/>
      <c r="H4" s="786"/>
      <c r="I4" s="786"/>
      <c r="J4" s="786"/>
      <c r="K4" s="786"/>
      <c r="L4" s="786"/>
      <c r="M4" s="786"/>
      <c r="N4" s="787"/>
    </row>
    <row r="5" spans="1:16" ht="123" customHeight="1" thickBot="1">
      <c r="A5" s="788" t="s">
        <v>373</v>
      </c>
      <c r="B5" s="789"/>
      <c r="C5" s="789"/>
      <c r="D5" s="789"/>
      <c r="E5" s="789"/>
      <c r="F5" s="789"/>
      <c r="G5" s="789"/>
      <c r="H5" s="789"/>
      <c r="I5" s="789"/>
      <c r="J5" s="789"/>
      <c r="K5" s="789"/>
      <c r="L5" s="789"/>
      <c r="M5" s="789"/>
      <c r="N5" s="790"/>
    </row>
    <row r="6" spans="1:16" ht="58.2" customHeight="1" thickBot="1">
      <c r="A6" s="749" t="s">
        <v>374</v>
      </c>
      <c r="B6" s="750"/>
      <c r="C6" s="750"/>
      <c r="D6" s="750"/>
      <c r="E6" s="750"/>
      <c r="F6" s="750"/>
      <c r="G6" s="750"/>
      <c r="H6" s="750"/>
      <c r="I6" s="750"/>
      <c r="J6" s="750"/>
      <c r="K6" s="750"/>
      <c r="L6" s="750"/>
      <c r="M6" s="750"/>
      <c r="N6" s="751"/>
    </row>
    <row r="7" spans="1:16" ht="119.4" customHeight="1" thickBot="1">
      <c r="A7" s="752" t="s">
        <v>375</v>
      </c>
      <c r="B7" s="753"/>
      <c r="C7" s="753"/>
      <c r="D7" s="753"/>
      <c r="E7" s="753"/>
      <c r="F7" s="753"/>
      <c r="G7" s="753"/>
      <c r="H7" s="753"/>
      <c r="I7" s="753"/>
      <c r="J7" s="753"/>
      <c r="K7" s="753"/>
      <c r="L7" s="753"/>
      <c r="M7" s="753"/>
      <c r="N7" s="754"/>
      <c r="O7" s="44" t="s">
        <v>188</v>
      </c>
    </row>
    <row r="8" spans="1:16" ht="50.4" customHeight="1" thickBot="1">
      <c r="A8" s="758" t="s">
        <v>376</v>
      </c>
      <c r="B8" s="759"/>
      <c r="C8" s="759"/>
      <c r="D8" s="759"/>
      <c r="E8" s="759"/>
      <c r="F8" s="759"/>
      <c r="G8" s="759"/>
      <c r="H8" s="759"/>
      <c r="I8" s="759"/>
      <c r="J8" s="759"/>
      <c r="K8" s="759"/>
      <c r="L8" s="759"/>
      <c r="M8" s="759"/>
      <c r="N8" s="760"/>
      <c r="O8" s="47"/>
    </row>
    <row r="9" spans="1:16" ht="208.2" customHeight="1" thickBot="1">
      <c r="A9" s="761" t="s">
        <v>377</v>
      </c>
      <c r="B9" s="762"/>
      <c r="C9" s="762"/>
      <c r="D9" s="762"/>
      <c r="E9" s="762"/>
      <c r="F9" s="762"/>
      <c r="G9" s="762"/>
      <c r="H9" s="762"/>
      <c r="I9" s="762"/>
      <c r="J9" s="762"/>
      <c r="K9" s="762"/>
      <c r="L9" s="762"/>
      <c r="M9" s="762"/>
      <c r="N9" s="763"/>
      <c r="O9" s="47"/>
    </row>
    <row r="10" spans="1:16" s="106" customFormat="1" ht="46.8" customHeight="1">
      <c r="A10" s="764" t="s">
        <v>378</v>
      </c>
      <c r="B10" s="765"/>
      <c r="C10" s="765"/>
      <c r="D10" s="765"/>
      <c r="E10" s="765"/>
      <c r="F10" s="765"/>
      <c r="G10" s="765"/>
      <c r="H10" s="765"/>
      <c r="I10" s="765"/>
      <c r="J10" s="765"/>
      <c r="K10" s="765"/>
      <c r="L10" s="765"/>
      <c r="M10" s="765"/>
      <c r="N10" s="766"/>
      <c r="O10" s="280"/>
    </row>
    <row r="11" spans="1:16" s="106" customFormat="1" ht="300.60000000000002" customHeight="1" thickBot="1">
      <c r="A11" s="767" t="s">
        <v>379</v>
      </c>
      <c r="B11" s="768"/>
      <c r="C11" s="768"/>
      <c r="D11" s="768"/>
      <c r="E11" s="768"/>
      <c r="F11" s="768"/>
      <c r="G11" s="768"/>
      <c r="H11" s="768"/>
      <c r="I11" s="768"/>
      <c r="J11" s="768"/>
      <c r="K11" s="768"/>
      <c r="L11" s="768"/>
      <c r="M11" s="768"/>
      <c r="N11" s="769"/>
      <c r="O11" s="280"/>
    </row>
    <row r="12" spans="1:16" ht="48.6" hidden="1" customHeight="1">
      <c r="A12" s="770"/>
      <c r="B12" s="771"/>
      <c r="C12" s="771"/>
      <c r="D12" s="771"/>
      <c r="E12" s="771"/>
      <c r="F12" s="771"/>
      <c r="G12" s="771"/>
      <c r="H12" s="771"/>
      <c r="I12" s="771"/>
      <c r="J12" s="771"/>
      <c r="K12" s="771"/>
      <c r="L12" s="771"/>
      <c r="M12" s="771"/>
      <c r="N12" s="772"/>
    </row>
    <row r="13" spans="1:16" ht="126" hidden="1" customHeight="1" thickBot="1">
      <c r="A13" s="773"/>
      <c r="B13" s="774"/>
      <c r="C13" s="774"/>
      <c r="D13" s="774"/>
      <c r="E13" s="774"/>
      <c r="F13" s="774"/>
      <c r="G13" s="774"/>
      <c r="H13" s="774"/>
      <c r="I13" s="774"/>
      <c r="J13" s="774"/>
      <c r="K13" s="774"/>
      <c r="L13" s="774"/>
      <c r="M13" s="774"/>
      <c r="N13" s="775"/>
    </row>
    <row r="14" spans="1:16" ht="24.6" customHeight="1">
      <c r="A14" s="757" t="s">
        <v>28</v>
      </c>
      <c r="B14" s="757"/>
      <c r="C14" s="757"/>
      <c r="D14" s="757"/>
      <c r="E14" s="757"/>
      <c r="F14" s="757"/>
      <c r="G14" s="757"/>
      <c r="H14" s="757"/>
      <c r="I14" s="757"/>
      <c r="J14" s="757"/>
      <c r="K14" s="757"/>
      <c r="L14" s="757"/>
      <c r="M14" s="757"/>
      <c r="N14" s="757"/>
    </row>
    <row r="15" spans="1:16" ht="24.6" customHeight="1">
      <c r="A15" s="755" t="s">
        <v>27</v>
      </c>
      <c r="B15" s="756"/>
      <c r="C15" s="756"/>
      <c r="D15" s="756"/>
      <c r="E15" s="756"/>
      <c r="F15" s="756"/>
      <c r="G15" s="756"/>
      <c r="H15" s="756"/>
      <c r="I15" s="756"/>
      <c r="J15" s="756"/>
      <c r="K15" s="756"/>
      <c r="L15" s="756"/>
      <c r="M15" s="756"/>
      <c r="N15" s="756"/>
    </row>
    <row r="16" spans="1:16" ht="18.600000000000001" customHeight="1"/>
    <row r="17" spans="1:1" ht="18.600000000000001" customHeight="1"/>
    <row r="18" spans="1:1" ht="18.600000000000001" customHeight="1"/>
    <row r="19" spans="1:1" ht="18.600000000000001" customHeight="1"/>
    <row r="20" spans="1:1" ht="18.600000000000001" customHeight="1"/>
    <row r="21" spans="1:1" ht="18.600000000000001" customHeight="1"/>
    <row r="22" spans="1:1" ht="18.600000000000001" customHeight="1">
      <c r="A22" s="483"/>
    </row>
    <row r="23" spans="1:1" ht="18.600000000000001" customHeight="1"/>
    <row r="24" spans="1:1" ht="18.600000000000001" customHeight="1"/>
    <row r="25" spans="1:1" ht="18.600000000000001" customHeight="1"/>
    <row r="26" spans="1:1" ht="18.600000000000001" customHeight="1"/>
    <row r="27" spans="1:1" ht="18.600000000000001" customHeight="1"/>
    <row r="28" spans="1:1" ht="18.600000000000001" customHeight="1"/>
    <row r="29" spans="1:1" ht="18.600000000000001" customHeight="1"/>
    <row r="30" spans="1:1" ht="18.600000000000001" customHeight="1"/>
    <row r="31" spans="1:1" ht="18.600000000000001" customHeight="1"/>
    <row r="32" spans="1:1"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sheetData>
  <mergeCells count="15">
    <mergeCell ref="A1:N1"/>
    <mergeCell ref="A2:N2"/>
    <mergeCell ref="A3:N3"/>
    <mergeCell ref="A4:N4"/>
    <mergeCell ref="A5:N5"/>
    <mergeCell ref="A6:N6"/>
    <mergeCell ref="A7:N7"/>
    <mergeCell ref="A15:N15"/>
    <mergeCell ref="A14:N14"/>
    <mergeCell ref="A8:N8"/>
    <mergeCell ref="A9:N9"/>
    <mergeCell ref="A10:N10"/>
    <mergeCell ref="A11:N11"/>
    <mergeCell ref="A12:N12"/>
    <mergeCell ref="A13:N13"/>
  </mergeCells>
  <phoneticPr fontId="16"/>
  <pageMargins left="0.7" right="0.7" top="0.75" bottom="0.75" header="0.3" footer="0.3"/>
  <pageSetup paperSize="9" scale="59" orientation="portrait" horizontalDpi="300" verticalDpi="300" r:id="rId1"/>
  <colBreaks count="1" manualBreakCount="1">
    <brk id="14"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8"/>
  <sheetViews>
    <sheetView view="pageBreakPreview" zoomScale="86" zoomScaleNormal="75" zoomScaleSheetLayoutView="86" workbookViewId="0">
      <selection activeCell="A3" sqref="A3"/>
    </sheetView>
  </sheetViews>
  <sheetFormatPr defaultColWidth="9" defaultRowHeight="14.4"/>
  <cols>
    <col min="1" max="1" width="216.77734375" style="5" customWidth="1"/>
    <col min="2" max="2" width="33.109375" style="3" hidden="1" customWidth="1"/>
    <col min="3" max="3" width="23.109375" style="4" hidden="1" customWidth="1"/>
    <col min="4" max="16384" width="9" style="1"/>
  </cols>
  <sheetData>
    <row r="1" spans="1:3" s="42" customFormat="1" ht="46.2" customHeight="1" thickBot="1">
      <c r="A1" s="129" t="s">
        <v>232</v>
      </c>
      <c r="B1" s="45" t="s">
        <v>0</v>
      </c>
      <c r="C1" s="46" t="s">
        <v>2</v>
      </c>
    </row>
    <row r="2" spans="1:3" ht="46.8" customHeight="1">
      <c r="A2" s="306" t="s">
        <v>362</v>
      </c>
      <c r="B2" s="2"/>
      <c r="C2" s="791"/>
    </row>
    <row r="3" spans="1:3" ht="151.80000000000001" customHeight="1">
      <c r="A3" s="494"/>
      <c r="B3" s="48"/>
      <c r="C3" s="792"/>
    </row>
    <row r="4" spans="1:3" ht="34.799999999999997" customHeight="1" thickBot="1">
      <c r="A4" s="120" t="s">
        <v>363</v>
      </c>
      <c r="B4" s="1"/>
      <c r="C4" s="1"/>
    </row>
    <row r="5" spans="1:3" ht="41.4" customHeight="1">
      <c r="A5" s="437" t="s">
        <v>364</v>
      </c>
      <c r="B5" s="2"/>
      <c r="C5" s="791"/>
    </row>
    <row r="6" spans="1:3" ht="142.80000000000001" customHeight="1">
      <c r="A6" s="389" t="s">
        <v>365</v>
      </c>
      <c r="B6" s="48"/>
      <c r="C6" s="792"/>
    </row>
    <row r="7" spans="1:3" ht="33.6" customHeight="1">
      <c r="A7" s="299" t="s">
        <v>366</v>
      </c>
      <c r="B7" s="1"/>
      <c r="C7" s="1"/>
    </row>
    <row r="8" spans="1:3" ht="43.2" customHeight="1">
      <c r="A8" s="469" t="s">
        <v>367</v>
      </c>
      <c r="B8" s="157"/>
      <c r="C8" s="791"/>
    </row>
    <row r="9" spans="1:3" ht="174" customHeight="1" thickBot="1">
      <c r="A9" s="408" t="s">
        <v>368</v>
      </c>
      <c r="B9" s="158"/>
      <c r="C9" s="792"/>
    </row>
    <row r="10" spans="1:3" ht="36" customHeight="1">
      <c r="A10" s="351" t="s">
        <v>369</v>
      </c>
      <c r="B10" s="1"/>
      <c r="C10" s="1"/>
    </row>
    <row r="11" spans="1:3" s="353" customFormat="1" ht="42.6" hidden="1" customHeight="1">
      <c r="A11" s="503"/>
      <c r="B11" s="352"/>
      <c r="C11" s="352"/>
    </row>
    <row r="12" spans="1:3" ht="121.8" hidden="1" customHeight="1" thickBot="1">
      <c r="A12" s="390"/>
      <c r="B12" s="354"/>
      <c r="C12" s="354"/>
    </row>
    <row r="13" spans="1:3" s="356" customFormat="1" ht="34.200000000000003" hidden="1" customHeight="1">
      <c r="A13" s="355"/>
    </row>
    <row r="14" spans="1:3" ht="29.4" customHeight="1">
      <c r="A14" s="391"/>
      <c r="B14" s="1"/>
      <c r="C14" s="1"/>
    </row>
    <row r="15" spans="1:3" ht="29.4" customHeight="1">
      <c r="A15" s="391"/>
      <c r="B15" s="1"/>
      <c r="C15" s="1"/>
    </row>
    <row r="16" spans="1:3" ht="39" customHeight="1">
      <c r="A16" s="1" t="s">
        <v>155</v>
      </c>
      <c r="B16" s="1"/>
      <c r="C16" s="1"/>
    </row>
    <row r="17" spans="1:3" ht="32.25" customHeight="1">
      <c r="A17" s="1" t="s">
        <v>156</v>
      </c>
      <c r="B17" s="1"/>
      <c r="C17" s="1"/>
    </row>
    <row r="18" spans="1:3" ht="36.75" customHeight="1"/>
    <row r="19" spans="1:3" ht="33" customHeight="1"/>
    <row r="20" spans="1:3" ht="36.75" customHeight="1"/>
    <row r="21" spans="1:3" ht="36.75" customHeight="1"/>
    <row r="22" spans="1:3" ht="25.5" customHeight="1"/>
    <row r="23" spans="1:3" ht="32.25" customHeight="1"/>
    <row r="24" spans="1:3" ht="30.75" customHeight="1"/>
    <row r="25" spans="1:3" ht="42.75" customHeight="1"/>
    <row r="26" spans="1:3" ht="43.5" customHeight="1"/>
    <row r="27" spans="1:3" ht="27.75" customHeight="1"/>
    <row r="28" spans="1:3" ht="30.75" customHeight="1"/>
    <row r="29" spans="1:3" ht="29.25" customHeight="1"/>
    <row r="30" spans="1:3" ht="27" customHeight="1"/>
    <row r="31" spans="1:3" ht="27" customHeight="1"/>
    <row r="32" spans="1:3" ht="27" customHeight="1"/>
    <row r="33" ht="27" customHeight="1"/>
    <row r="34" ht="27" customHeight="1"/>
    <row r="35" ht="27" customHeight="1"/>
    <row r="36" ht="27" customHeight="1"/>
    <row r="37" ht="27" customHeight="1"/>
    <row r="38" ht="27" customHeight="1"/>
  </sheetData>
  <mergeCells count="3">
    <mergeCell ref="C2:C3"/>
    <mergeCell ref="C5:C6"/>
    <mergeCell ref="C8:C9"/>
  </mergeCells>
  <phoneticPr fontId="16"/>
  <hyperlinks>
    <hyperlink ref="A4" r:id="rId1" xr:uid="{8067B141-3D75-4F7D-8052-BDFF6AA4B0BB}"/>
    <hyperlink ref="A7" r:id="rId2" xr:uid="{E3450BDE-2681-4DB0-B638-6308A8D1A078}"/>
    <hyperlink ref="A10" r:id="rId3" xr:uid="{40DC8D41-9062-4F4D-ACCD-C6601A1873D2}"/>
  </hyperlinks>
  <pageMargins left="0" right="0" top="0.19685039370078741" bottom="0.39370078740157483" header="0" footer="0.19685039370078741"/>
  <pageSetup paperSize="9" scale="66"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77C5-1616-4CA5-A211-6B1BE283E847}">
  <sheetPr codeName="Sheet2"/>
  <dimension ref="A1:AJ36"/>
  <sheetViews>
    <sheetView tabSelected="1" view="pageBreakPreview" zoomScale="92" zoomScaleNormal="100" zoomScaleSheetLayoutView="92" workbookViewId="0">
      <selection activeCell="AL22" sqref="AL22"/>
    </sheetView>
  </sheetViews>
  <sheetFormatPr defaultRowHeight="13.2"/>
  <cols>
    <col min="1" max="1" width="2.5546875" customWidth="1"/>
    <col min="2" max="2" width="6" customWidth="1"/>
    <col min="3" max="3" width="8.88671875" customWidth="1"/>
    <col min="8" max="8" width="8.88671875" customWidth="1"/>
    <col min="9" max="9" width="8.88671875" hidden="1" customWidth="1"/>
    <col min="10" max="10" width="0.77734375" customWidth="1"/>
    <col min="15" max="15" width="4.88671875" customWidth="1"/>
    <col min="17" max="17" width="1.77734375" customWidth="1"/>
    <col min="18" max="18" width="8.88671875" hidden="1" customWidth="1"/>
    <col min="20" max="20" width="11.6640625" customWidth="1"/>
    <col min="26" max="26" width="6.109375" customWidth="1"/>
    <col min="36" max="36" width="4.109375" customWidth="1"/>
  </cols>
  <sheetData>
    <row r="1" spans="1:36" ht="24.6" customHeight="1">
      <c r="A1" s="445"/>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c r="AF1" s="445"/>
      <c r="AG1" s="445"/>
      <c r="AH1" s="445"/>
      <c r="AI1" s="445"/>
      <c r="AJ1" s="445"/>
    </row>
    <row r="2" spans="1:36" ht="24.6" customHeight="1">
      <c r="A2" s="445"/>
      <c r="B2" s="446"/>
      <c r="C2" s="447"/>
      <c r="D2" s="448"/>
      <c r="E2" s="448"/>
      <c r="F2" s="448"/>
      <c r="G2" s="448"/>
      <c r="H2" s="448"/>
      <c r="I2" s="448"/>
      <c r="J2" s="448"/>
      <c r="K2" s="448"/>
      <c r="L2" s="448"/>
      <c r="M2" s="448"/>
      <c r="N2" s="448"/>
      <c r="O2" s="448"/>
      <c r="P2" s="449"/>
      <c r="Q2" s="445"/>
      <c r="R2" s="445"/>
      <c r="S2" s="445"/>
      <c r="T2" s="445"/>
      <c r="U2" s="561" t="s">
        <v>454</v>
      </c>
      <c r="V2" s="561" t="s">
        <v>455</v>
      </c>
      <c r="W2" s="561"/>
      <c r="X2" s="561"/>
      <c r="Y2" s="561"/>
      <c r="Z2" s="561"/>
      <c r="AA2" s="561"/>
      <c r="AB2" s="445"/>
      <c r="AC2" s="445"/>
      <c r="AD2" s="445"/>
      <c r="AE2" s="445"/>
      <c r="AF2" s="445"/>
      <c r="AG2" s="445"/>
      <c r="AH2" s="445"/>
      <c r="AI2" s="445"/>
      <c r="AJ2" s="445"/>
    </row>
    <row r="3" spans="1:36" ht="24.6" customHeight="1">
      <c r="A3" s="445"/>
      <c r="B3" s="445"/>
      <c r="C3" s="450"/>
      <c r="D3" s="451"/>
      <c r="E3" s="451"/>
      <c r="F3" s="451"/>
      <c r="G3" s="451"/>
      <c r="H3" s="451"/>
      <c r="I3" s="451"/>
      <c r="J3" s="451"/>
      <c r="K3" s="451"/>
      <c r="L3" s="451"/>
      <c r="M3" s="452"/>
      <c r="N3" s="452"/>
      <c r="O3" s="452"/>
      <c r="P3" s="452"/>
      <c r="Q3" s="445"/>
      <c r="R3" s="445"/>
      <c r="S3" s="445"/>
      <c r="T3" s="445"/>
      <c r="U3" s="561" t="s">
        <v>456</v>
      </c>
      <c r="V3" s="561" t="s">
        <v>457</v>
      </c>
      <c r="W3" s="561"/>
      <c r="X3" s="561"/>
      <c r="Y3" s="561"/>
      <c r="Z3" s="561"/>
      <c r="AA3" s="561"/>
      <c r="AB3" s="445"/>
      <c r="AC3" s="445"/>
      <c r="AD3" s="445"/>
      <c r="AE3" s="445"/>
      <c r="AF3" s="445"/>
      <c r="AG3" s="445"/>
      <c r="AH3" s="445"/>
      <c r="AI3" s="445"/>
      <c r="AJ3" s="445"/>
    </row>
    <row r="4" spans="1:36" ht="7.2" customHeight="1">
      <c r="A4" s="445"/>
      <c r="B4" s="445"/>
      <c r="C4" s="450"/>
      <c r="D4" s="445"/>
      <c r="E4" s="445"/>
      <c r="F4" s="445"/>
      <c r="G4" s="445"/>
      <c r="H4" s="453"/>
      <c r="I4" s="453"/>
      <c r="J4" s="453"/>
      <c r="K4" s="453"/>
      <c r="L4" s="453"/>
      <c r="M4" s="453"/>
      <c r="N4" s="453"/>
      <c r="O4" s="453"/>
      <c r="P4" s="453"/>
      <c r="Q4" s="445"/>
      <c r="R4" s="445"/>
      <c r="S4" s="445"/>
      <c r="T4" s="445"/>
      <c r="U4" s="445"/>
      <c r="V4" s="445"/>
      <c r="W4" s="445"/>
      <c r="X4" s="445"/>
      <c r="Y4" s="445"/>
      <c r="Z4" s="445"/>
      <c r="AA4" s="445"/>
      <c r="AB4" s="445"/>
      <c r="AC4" s="445"/>
      <c r="AD4" s="445"/>
      <c r="AE4" s="445"/>
      <c r="AF4" s="445"/>
      <c r="AG4" s="445"/>
      <c r="AH4" s="445"/>
      <c r="AI4" s="445"/>
      <c r="AJ4" s="445"/>
    </row>
    <row r="5" spans="1:36" ht="24.6" customHeight="1">
      <c r="A5" s="445"/>
      <c r="B5" s="445"/>
      <c r="C5" s="454"/>
      <c r="D5" s="455"/>
      <c r="E5" s="455"/>
      <c r="F5" s="455"/>
      <c r="G5" s="455"/>
      <c r="H5" s="455"/>
      <c r="I5" s="455"/>
      <c r="J5" s="455"/>
      <c r="K5" s="455"/>
      <c r="L5" s="455"/>
      <c r="M5" s="455"/>
      <c r="N5" s="455"/>
      <c r="O5" s="455"/>
      <c r="P5" s="455"/>
      <c r="Q5" s="445"/>
      <c r="R5" s="445"/>
      <c r="S5" s="445"/>
      <c r="T5" s="445"/>
      <c r="U5" s="445"/>
      <c r="V5" s="445"/>
      <c r="W5" s="445"/>
      <c r="X5" s="445"/>
      <c r="Y5" s="445"/>
      <c r="Z5" s="445"/>
      <c r="AA5" s="445"/>
      <c r="AB5" s="445"/>
      <c r="AC5" s="445"/>
      <c r="AD5" s="445"/>
      <c r="AE5" s="445"/>
      <c r="AF5" s="445"/>
      <c r="AG5" s="445"/>
      <c r="AH5" s="445"/>
      <c r="AI5" s="445"/>
      <c r="AJ5" s="445"/>
    </row>
    <row r="6" spans="1:36" ht="13.2" customHeight="1">
      <c r="A6" s="445"/>
      <c r="B6" s="445"/>
      <c r="C6" s="445"/>
      <c r="D6" s="445"/>
      <c r="E6" s="445"/>
      <c r="F6" s="445"/>
      <c r="G6" s="445"/>
      <c r="H6" s="453"/>
      <c r="I6" s="453"/>
      <c r="J6" s="453"/>
      <c r="K6" s="453"/>
      <c r="L6" s="453"/>
      <c r="M6" s="453"/>
      <c r="N6" s="453"/>
      <c r="O6" s="453"/>
      <c r="P6" s="453"/>
      <c r="Q6" s="445"/>
      <c r="R6" s="445"/>
      <c r="S6" s="445"/>
      <c r="T6" s="445"/>
      <c r="U6" s="445"/>
      <c r="V6" s="445"/>
      <c r="W6" s="445"/>
      <c r="X6" s="445"/>
      <c r="Y6" s="445"/>
      <c r="Z6" s="445"/>
      <c r="AA6" s="445"/>
      <c r="AB6" s="445"/>
      <c r="AC6" s="445"/>
      <c r="AD6" s="445"/>
      <c r="AE6" s="445"/>
      <c r="AF6" s="445"/>
      <c r="AG6" s="445"/>
      <c r="AH6" s="445"/>
      <c r="AI6" s="445"/>
      <c r="AJ6" s="445"/>
    </row>
    <row r="7" spans="1:36" ht="13.2" customHeight="1">
      <c r="A7" s="445"/>
      <c r="B7" s="445"/>
      <c r="C7" s="445"/>
      <c r="D7" s="445"/>
      <c r="E7" s="445"/>
      <c r="F7" s="445"/>
      <c r="G7" s="445"/>
      <c r="H7" s="453"/>
      <c r="I7" s="453"/>
      <c r="J7" s="453"/>
      <c r="K7" s="453"/>
      <c r="L7" s="453"/>
      <c r="M7" s="453"/>
      <c r="N7" s="453"/>
      <c r="O7" s="453"/>
      <c r="P7" s="453"/>
      <c r="Q7" s="445"/>
      <c r="R7" s="445"/>
      <c r="S7" s="445"/>
      <c r="T7" s="445"/>
      <c r="U7" s="445"/>
      <c r="V7" s="445"/>
      <c r="W7" s="445"/>
      <c r="X7" s="445"/>
      <c r="Y7" s="445"/>
      <c r="Z7" s="445"/>
      <c r="AA7" s="445"/>
      <c r="AB7" s="445"/>
      <c r="AC7" s="445"/>
      <c r="AD7" s="445"/>
      <c r="AE7" s="445"/>
      <c r="AF7" s="445"/>
      <c r="AG7" s="445"/>
      <c r="AH7" s="445"/>
      <c r="AI7" s="445"/>
      <c r="AJ7" s="445"/>
    </row>
    <row r="8" spans="1:36" ht="13.2" customHeight="1">
      <c r="A8" s="445"/>
      <c r="B8" s="445"/>
      <c r="C8" s="445"/>
      <c r="D8" s="445"/>
      <c r="E8" s="445"/>
      <c r="F8" s="445"/>
      <c r="G8" s="445"/>
      <c r="H8" s="453"/>
      <c r="I8" s="453"/>
      <c r="J8" s="453"/>
      <c r="K8" s="453"/>
      <c r="L8" s="453"/>
      <c r="M8" s="453"/>
      <c r="N8" s="453"/>
      <c r="O8" s="453"/>
      <c r="P8" s="453"/>
      <c r="Q8" s="453"/>
      <c r="R8" s="453"/>
      <c r="S8" s="453"/>
      <c r="T8" s="453"/>
      <c r="U8" s="453"/>
      <c r="V8" s="445"/>
      <c r="W8" s="445"/>
      <c r="X8" s="445"/>
      <c r="Y8" s="445"/>
      <c r="Z8" s="445"/>
      <c r="AA8" s="445"/>
      <c r="AB8" s="445"/>
      <c r="AC8" s="445"/>
      <c r="AD8" s="445"/>
      <c r="AE8" s="445"/>
      <c r="AF8" s="445"/>
      <c r="AG8" s="445"/>
      <c r="AH8" s="445"/>
      <c r="AI8" s="445"/>
      <c r="AJ8" s="445"/>
    </row>
    <row r="9" spans="1:36" ht="13.2" customHeight="1">
      <c r="A9" s="445"/>
      <c r="B9" s="445"/>
      <c r="C9" s="445"/>
      <c r="D9" s="445"/>
      <c r="E9" s="445"/>
      <c r="F9" s="445"/>
      <c r="G9" s="445"/>
      <c r="H9" s="453"/>
      <c r="I9" s="453"/>
      <c r="J9" s="453"/>
      <c r="K9" s="453"/>
      <c r="L9" s="453"/>
      <c r="M9" s="453"/>
      <c r="N9" s="453"/>
      <c r="O9" s="453"/>
      <c r="P9" s="453"/>
      <c r="Q9" s="453"/>
      <c r="R9" s="453"/>
      <c r="S9" s="453"/>
      <c r="T9" s="453"/>
      <c r="U9" s="453"/>
      <c r="V9" s="445"/>
      <c r="W9" s="445"/>
      <c r="X9" s="445"/>
      <c r="Y9" s="445"/>
      <c r="Z9" s="445"/>
      <c r="AA9" s="445"/>
      <c r="AB9" s="445"/>
      <c r="AC9" s="445"/>
      <c r="AD9" s="445"/>
      <c r="AE9" s="445"/>
      <c r="AF9" s="445"/>
      <c r="AG9" s="445"/>
      <c r="AH9" s="445"/>
      <c r="AI9" s="445"/>
      <c r="AJ9" s="445"/>
    </row>
    <row r="10" spans="1:36">
      <c r="A10" s="445"/>
      <c r="B10" s="445"/>
      <c r="C10" s="445"/>
      <c r="D10" s="445"/>
      <c r="E10" s="445"/>
      <c r="F10" s="445"/>
      <c r="G10" s="445"/>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row>
    <row r="11" spans="1:36" ht="21" customHeight="1">
      <c r="A11" s="445"/>
      <c r="B11" s="445"/>
      <c r="C11" s="445"/>
      <c r="D11" s="445"/>
      <c r="E11" s="445"/>
      <c r="F11" s="445"/>
      <c r="G11" s="445"/>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row>
    <row r="12" spans="1:36" ht="13.2" customHeight="1">
      <c r="A12" s="445"/>
      <c r="B12" s="445"/>
      <c r="C12" s="445"/>
      <c r="D12" s="445"/>
      <c r="E12" s="445"/>
      <c r="F12" s="445"/>
      <c r="G12" s="445"/>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445"/>
      <c r="AH12" s="445"/>
      <c r="AI12" s="445"/>
      <c r="AJ12" s="445"/>
    </row>
    <row r="13" spans="1:36" ht="13.2" customHeight="1">
      <c r="A13" s="445"/>
      <c r="B13" s="445"/>
      <c r="C13" s="445"/>
      <c r="D13" s="445"/>
      <c r="E13" s="445"/>
      <c r="F13" s="445"/>
      <c r="G13" s="44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row>
    <row r="14" spans="1:36">
      <c r="A14" s="445"/>
      <c r="B14" s="445"/>
      <c r="C14" s="445"/>
      <c r="D14" s="445"/>
      <c r="E14" s="445"/>
      <c r="F14" s="445"/>
      <c r="G14" s="445"/>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445"/>
      <c r="AH14" s="445"/>
      <c r="AI14" s="445"/>
      <c r="AJ14" s="445"/>
    </row>
    <row r="15" spans="1:36">
      <c r="A15" s="445"/>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560"/>
      <c r="AG15" s="445"/>
      <c r="AH15" s="445"/>
      <c r="AI15" s="445"/>
      <c r="AJ15" s="445"/>
    </row>
    <row r="16" spans="1:36">
      <c r="A16" s="445"/>
      <c r="B16" s="445"/>
      <c r="C16" s="445"/>
      <c r="D16" s="445"/>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row>
    <row r="17" spans="1:36">
      <c r="A17" s="445"/>
      <c r="B17" s="576"/>
      <c r="C17" s="576"/>
      <c r="D17" s="576"/>
      <c r="E17" s="576"/>
      <c r="F17" s="576"/>
      <c r="G17" s="576"/>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row>
    <row r="18" spans="1:36">
      <c r="A18" s="445"/>
      <c r="B18" s="576"/>
      <c r="C18" s="576"/>
      <c r="D18" s="576"/>
      <c r="E18" s="576"/>
      <c r="F18" s="576"/>
      <c r="G18" s="576"/>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c r="AG18" s="445"/>
      <c r="AH18" s="445"/>
      <c r="AI18" s="445"/>
      <c r="AJ18" s="445"/>
    </row>
    <row r="19" spans="1:36">
      <c r="A19" s="445"/>
      <c r="B19" s="576"/>
      <c r="C19" s="576"/>
      <c r="D19" s="576"/>
      <c r="E19" s="576"/>
      <c r="F19" s="576"/>
      <c r="G19" s="576"/>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row>
    <row r="20" spans="1:36">
      <c r="A20" s="445"/>
      <c r="B20" s="576"/>
      <c r="C20" s="576"/>
      <c r="D20" s="576"/>
      <c r="E20" s="576"/>
      <c r="F20" s="576"/>
      <c r="G20" s="576"/>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row>
    <row r="21" spans="1:36">
      <c r="A21" s="445"/>
      <c r="B21" s="576"/>
      <c r="C21" s="576"/>
      <c r="D21" s="576"/>
      <c r="E21" s="576"/>
      <c r="F21" s="576"/>
      <c r="G21" s="576"/>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row>
    <row r="22" spans="1:36">
      <c r="A22" s="445"/>
      <c r="B22" s="576"/>
      <c r="C22" s="576"/>
      <c r="D22" s="576"/>
      <c r="E22" s="576"/>
      <c r="F22" s="576"/>
      <c r="G22" s="576"/>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row>
    <row r="23" spans="1:36">
      <c r="A23" s="445"/>
      <c r="B23" s="576"/>
      <c r="C23" s="576"/>
      <c r="D23" s="576"/>
      <c r="E23" s="576"/>
      <c r="F23" s="576"/>
      <c r="G23" s="576"/>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row>
    <row r="24" spans="1:36">
      <c r="A24" s="445"/>
      <c r="B24" s="576"/>
      <c r="C24" s="576"/>
      <c r="D24" s="576"/>
      <c r="E24" s="576"/>
      <c r="F24" s="576"/>
      <c r="G24" s="576"/>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row>
    <row r="25" spans="1:36">
      <c r="A25" s="445"/>
      <c r="B25" s="576"/>
      <c r="C25" s="576"/>
      <c r="D25" s="576"/>
      <c r="E25" s="576"/>
      <c r="F25" s="576"/>
      <c r="G25" s="576"/>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row>
    <row r="26" spans="1:36">
      <c r="A26" s="445"/>
      <c r="B26" s="576"/>
      <c r="C26" s="576"/>
      <c r="D26" s="576"/>
      <c r="E26" s="576"/>
      <c r="F26" s="576"/>
      <c r="G26" s="576"/>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row>
    <row r="27" spans="1:36">
      <c r="A27" s="445"/>
      <c r="B27" s="576"/>
      <c r="C27" s="576"/>
      <c r="D27" s="576"/>
      <c r="E27" s="576"/>
      <c r="F27" s="576"/>
      <c r="G27" s="576"/>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row>
    <row r="28" spans="1:36" ht="14.4">
      <c r="A28" s="445"/>
      <c r="B28" s="445"/>
      <c r="C28" s="445"/>
      <c r="D28" s="445"/>
      <c r="E28" s="445"/>
      <c r="F28" s="445"/>
      <c r="G28" s="445"/>
      <c r="H28" s="445"/>
      <c r="I28" s="445"/>
      <c r="J28" s="445"/>
      <c r="K28" s="445"/>
      <c r="L28" s="445"/>
      <c r="M28" s="445"/>
      <c r="N28" s="577" t="s">
        <v>452</v>
      </c>
      <c r="O28" s="577"/>
      <c r="P28" s="577"/>
      <c r="Q28" s="577"/>
      <c r="R28" s="577"/>
      <c r="S28" s="577"/>
      <c r="T28" s="577"/>
      <c r="U28" s="445"/>
      <c r="V28" s="445"/>
      <c r="W28" s="445"/>
      <c r="X28" s="445"/>
      <c r="Y28" s="445"/>
      <c r="Z28" s="445"/>
      <c r="AA28" s="445"/>
      <c r="AB28" s="577" t="s">
        <v>453</v>
      </c>
      <c r="AC28" s="577"/>
      <c r="AD28" s="577"/>
      <c r="AE28" s="577"/>
      <c r="AF28" s="445"/>
      <c r="AG28" s="445"/>
      <c r="AH28" s="445"/>
      <c r="AI28" s="445"/>
      <c r="AJ28" s="445"/>
    </row>
    <row r="29" spans="1:36" ht="16.2">
      <c r="A29" s="445"/>
      <c r="B29" s="456"/>
      <c r="C29" s="457"/>
      <c r="D29" s="457"/>
      <c r="E29" s="457"/>
      <c r="F29" s="457"/>
      <c r="G29" s="457"/>
      <c r="H29" s="457"/>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c r="AG29" s="445"/>
      <c r="AH29" s="445"/>
      <c r="AI29" s="445"/>
      <c r="AJ29" s="445"/>
    </row>
    <row r="30" spans="1:36">
      <c r="A30" s="445"/>
      <c r="B30" s="445"/>
      <c r="C30" s="445"/>
      <c r="D30" s="445"/>
      <c r="E30" s="445"/>
      <c r="F30" s="445"/>
      <c r="G30" s="445"/>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c r="AG30" s="445"/>
      <c r="AH30" s="445"/>
      <c r="AI30" s="445"/>
      <c r="AJ30" s="445"/>
    </row>
    <row r="31" spans="1:36">
      <c r="A31" s="445"/>
      <c r="B31" s="445"/>
      <c r="C31" s="445"/>
      <c r="D31" s="445"/>
      <c r="E31" s="445"/>
      <c r="F31" s="445"/>
      <c r="G31" s="445"/>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c r="AG31" s="445"/>
      <c r="AH31" s="445"/>
      <c r="AI31" s="445"/>
      <c r="AJ31" s="445"/>
    </row>
    <row r="32" spans="1:36">
      <c r="A32" s="445"/>
      <c r="B32" s="445"/>
      <c r="C32" s="445"/>
      <c r="D32" s="445"/>
      <c r="E32" s="445"/>
      <c r="F32" s="445"/>
      <c r="G32" s="445"/>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c r="AG32" s="445"/>
      <c r="AH32" s="445"/>
      <c r="AI32" s="445"/>
      <c r="AJ32" s="445"/>
    </row>
    <row r="33" spans="1:36">
      <c r="A33" s="445"/>
      <c r="B33" s="445"/>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row>
    <row r="34" spans="1:36">
      <c r="A34" s="445"/>
      <c r="B34" s="445"/>
      <c r="C34" s="445"/>
      <c r="D34" s="445"/>
      <c r="E34" s="445"/>
      <c r="F34" s="445"/>
      <c r="G34" s="445"/>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c r="AG34" s="445"/>
      <c r="AH34" s="445"/>
      <c r="AI34" s="445"/>
      <c r="AJ34" s="445"/>
    </row>
    <row r="35" spans="1:36">
      <c r="A35" s="445"/>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row>
    <row r="36" spans="1:36">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row>
  </sheetData>
  <sheetProtection formatCells="0" formatColumns="0" formatRows="0" insertColumns="0" insertRows="0" insertHyperlinks="0" deleteColumns="0" deleteRows="0" sort="0" autoFilter="0" pivotTables="0"/>
  <mergeCells count="3">
    <mergeCell ref="B17:G27"/>
    <mergeCell ref="N28:T28"/>
    <mergeCell ref="AB28:AE28"/>
  </mergeCells>
  <phoneticPr fontId="86"/>
  <hyperlinks>
    <hyperlink ref="N28" r:id="rId1" display="https://www.youtube.com/watch?v=R9uri9cb6gA" xr:uid="{BA2A0258-29D9-4DAA-A9CA-73301B4C7780}"/>
    <hyperlink ref="AB28" r:id="rId2" display="https://www.youtube.com/watch?v=w_ymt6X6e-M&amp;t=6s" xr:uid="{E71973EC-9F45-4A9A-A581-9E7AFCC8A291}"/>
  </hyperlinks>
  <pageMargins left="0.7" right="0.7" top="0.75" bottom="0.75" header="0.3" footer="0.3"/>
  <pageSetup paperSize="9" scale="32"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codeName="Sheet3">
    <tabColor theme="2" tint="-0.249977111117893"/>
    <pageSetUpPr fitToPage="1"/>
  </sheetPr>
  <dimension ref="A1:S84"/>
  <sheetViews>
    <sheetView zoomScaleNormal="100" zoomScaleSheetLayoutView="100" workbookViewId="0">
      <selection activeCell="O14" sqref="O14"/>
    </sheetView>
  </sheetViews>
  <sheetFormatPr defaultColWidth="9" defaultRowHeight="13.2"/>
  <cols>
    <col min="1" max="1" width="12.77734375" style="54" customWidth="1"/>
    <col min="2" max="2" width="5.109375" style="54" customWidth="1"/>
    <col min="3" max="3" width="3.77734375" style="54" customWidth="1"/>
    <col min="4" max="4" width="6.88671875" style="54" customWidth="1"/>
    <col min="5" max="5" width="13.109375" style="54" customWidth="1"/>
    <col min="6" max="6" width="13.109375" style="89" customWidth="1"/>
    <col min="7" max="7" width="11.33203125" style="54" customWidth="1"/>
    <col min="8" max="8" width="26.6640625" style="66" customWidth="1"/>
    <col min="9" max="9" width="13" style="59" customWidth="1"/>
    <col min="10" max="10" width="16.109375" style="59" customWidth="1"/>
    <col min="11" max="11" width="13.44140625" style="89" customWidth="1"/>
    <col min="12" max="12" width="22.44140625" style="89" customWidth="1"/>
    <col min="13" max="13" width="13.44140625" style="64" customWidth="1"/>
    <col min="14" max="14" width="22.44140625" style="54" customWidth="1"/>
    <col min="15" max="15" width="9" style="55"/>
    <col min="16" max="16384" width="9" style="54"/>
  </cols>
  <sheetData>
    <row r="1" spans="1:16" ht="26.25" customHeight="1" thickTop="1">
      <c r="A1" s="49" t="s">
        <v>171</v>
      </c>
      <c r="B1" s="50"/>
      <c r="C1" s="50"/>
      <c r="D1" s="51"/>
      <c r="E1" s="51"/>
      <c r="F1" s="52"/>
      <c r="G1" s="53"/>
      <c r="H1" s="358"/>
      <c r="I1" s="359" t="s">
        <v>37</v>
      </c>
      <c r="J1" s="360"/>
      <c r="K1" s="361"/>
      <c r="L1" s="362"/>
      <c r="M1" s="363"/>
    </row>
    <row r="2" spans="1:16" ht="17.399999999999999">
      <c r="A2" s="56"/>
      <c r="B2" s="184"/>
      <c r="C2" s="184"/>
      <c r="D2" s="184"/>
      <c r="E2" s="184"/>
      <c r="F2" s="184"/>
      <c r="G2" s="57"/>
      <c r="H2" s="364"/>
      <c r="I2" s="578" t="s">
        <v>189</v>
      </c>
      <c r="J2" s="578"/>
      <c r="K2" s="578"/>
      <c r="L2" s="578"/>
      <c r="M2" s="578"/>
      <c r="N2" s="159"/>
      <c r="P2" s="121"/>
    </row>
    <row r="3" spans="1:16" ht="17.399999999999999">
      <c r="A3" s="185" t="s">
        <v>28</v>
      </c>
      <c r="B3" s="186"/>
      <c r="D3" s="187"/>
      <c r="E3" s="187"/>
      <c r="F3" s="187"/>
      <c r="G3" s="58"/>
      <c r="H3" s="107"/>
      <c r="I3" s="367"/>
      <c r="J3" s="368"/>
      <c r="K3" s="369"/>
      <c r="L3" s="361"/>
      <c r="M3" s="370"/>
    </row>
    <row r="4" spans="1:16" ht="17.399999999999999">
      <c r="A4" s="60"/>
      <c r="B4" s="186"/>
      <c r="C4" s="89"/>
      <c r="D4" s="187"/>
      <c r="E4" s="187"/>
      <c r="F4" s="188"/>
      <c r="G4" s="61"/>
      <c r="H4" s="371"/>
      <c r="I4" s="371"/>
      <c r="J4" s="360"/>
      <c r="K4" s="369"/>
      <c r="L4" s="361"/>
      <c r="M4" s="370"/>
      <c r="N4" s="248"/>
    </row>
    <row r="5" spans="1:16">
      <c r="A5" s="189"/>
      <c r="D5" s="187"/>
      <c r="E5" s="62"/>
      <c r="F5" s="190"/>
      <c r="G5" s="63"/>
      <c r="H5"/>
      <c r="I5" s="372"/>
      <c r="J5" s="360"/>
      <c r="K5" s="369"/>
      <c r="L5" s="369"/>
      <c r="M5" s="370"/>
    </row>
    <row r="6" spans="1:16" ht="17.399999999999999">
      <c r="A6" s="189"/>
      <c r="D6" s="187"/>
      <c r="E6" s="190"/>
      <c r="F6" s="190"/>
      <c r="G6" s="63"/>
      <c r="H6" s="364"/>
      <c r="I6" s="373"/>
      <c r="J6" s="360"/>
      <c r="K6" s="369"/>
      <c r="L6" s="369"/>
      <c r="M6" s="370"/>
    </row>
    <row r="7" spans="1:16">
      <c r="A7" s="189"/>
      <c r="D7" s="187"/>
      <c r="E7" s="190"/>
      <c r="F7" s="190"/>
      <c r="G7" s="63"/>
      <c r="H7" s="374"/>
      <c r="I7" s="372"/>
      <c r="J7" s="360"/>
      <c r="K7" s="369"/>
      <c r="L7" s="369"/>
      <c r="M7" s="370"/>
    </row>
    <row r="8" spans="1:16">
      <c r="A8" s="189"/>
      <c r="D8" s="187"/>
      <c r="E8" s="190"/>
      <c r="F8" s="190"/>
      <c r="G8" s="63"/>
      <c r="H8" s="365"/>
      <c r="I8" s="375"/>
      <c r="J8" s="375"/>
      <c r="K8" s="375"/>
      <c r="L8" s="369"/>
      <c r="M8" s="376"/>
    </row>
    <row r="9" spans="1:16">
      <c r="A9" s="189"/>
      <c r="D9" s="187"/>
      <c r="E9" s="190"/>
      <c r="F9" s="190"/>
      <c r="G9" s="63"/>
      <c r="H9" s="375"/>
      <c r="I9" s="375"/>
      <c r="J9" s="375"/>
      <c r="K9" s="375"/>
      <c r="L9" s="369"/>
      <c r="M9" s="376"/>
      <c r="N9" s="65"/>
    </row>
    <row r="10" spans="1:16">
      <c r="A10" s="189"/>
      <c r="D10" s="187"/>
      <c r="E10" s="190"/>
      <c r="F10" s="190"/>
      <c r="G10" s="63"/>
      <c r="H10" s="375"/>
      <c r="I10" s="375"/>
      <c r="J10" s="375"/>
      <c r="K10" s="375"/>
      <c r="L10" s="369"/>
      <c r="M10" s="376"/>
      <c r="N10" s="65" t="s">
        <v>38</v>
      </c>
    </row>
    <row r="11" spans="1:16">
      <c r="A11" s="189"/>
      <c r="D11" s="187"/>
      <c r="E11" s="190"/>
      <c r="F11" s="190"/>
      <c r="G11" s="63"/>
      <c r="H11" s="375"/>
      <c r="I11" s="375"/>
      <c r="J11" s="375"/>
      <c r="K11" s="375"/>
      <c r="L11" s="369"/>
      <c r="M11" s="376"/>
    </row>
    <row r="12" spans="1:16">
      <c r="A12" s="189"/>
      <c r="D12" s="187"/>
      <c r="E12" s="190"/>
      <c r="F12" s="190"/>
      <c r="G12" s="63"/>
      <c r="H12" s="375"/>
      <c r="I12" s="375"/>
      <c r="J12" s="375"/>
      <c r="K12" s="375"/>
      <c r="L12" s="369"/>
      <c r="M12" s="376"/>
      <c r="N12" s="65" t="s">
        <v>39</v>
      </c>
      <c r="O12" s="285"/>
    </row>
    <row r="13" spans="1:16">
      <c r="A13" s="189"/>
      <c r="D13" s="187"/>
      <c r="E13" s="190"/>
      <c r="F13" s="190"/>
      <c r="G13" s="63"/>
      <c r="H13" s="375"/>
      <c r="I13" s="375"/>
      <c r="J13" s="375"/>
      <c r="K13" s="375"/>
      <c r="L13" s="369"/>
      <c r="M13" s="376"/>
    </row>
    <row r="14" spans="1:16">
      <c r="A14" s="189"/>
      <c r="D14" s="187"/>
      <c r="E14" s="190"/>
      <c r="F14" s="190"/>
      <c r="G14" s="63"/>
      <c r="H14" s="375"/>
      <c r="I14" s="375"/>
      <c r="J14" s="375"/>
      <c r="K14" s="375"/>
      <c r="L14" s="369"/>
      <c r="M14" s="376"/>
      <c r="N14" s="319" t="s">
        <v>40</v>
      </c>
    </row>
    <row r="15" spans="1:16">
      <c r="A15" s="189"/>
      <c r="D15" s="187"/>
      <c r="E15" s="187" t="s">
        <v>21</v>
      </c>
      <c r="F15" s="188"/>
      <c r="G15" s="58"/>
      <c r="H15" s="374"/>
      <c r="I15" s="372"/>
      <c r="J15" s="365"/>
      <c r="K15" s="369"/>
      <c r="L15" s="369"/>
      <c r="M15" s="376"/>
    </row>
    <row r="16" spans="1:16">
      <c r="A16" s="189"/>
      <c r="D16" s="187"/>
      <c r="E16" s="187"/>
      <c r="F16" s="188"/>
      <c r="G16" s="58"/>
      <c r="H16" s="360"/>
      <c r="I16" s="372"/>
      <c r="J16" s="360"/>
      <c r="K16" s="369"/>
      <c r="L16" s="369"/>
      <c r="M16" s="376"/>
      <c r="N16" s="249" t="s">
        <v>169</v>
      </c>
    </row>
    <row r="17" spans="1:19" ht="20.25" customHeight="1" thickBot="1">
      <c r="A17" s="644" t="s">
        <v>226</v>
      </c>
      <c r="B17" s="645"/>
      <c r="C17" s="645"/>
      <c r="D17" s="192"/>
      <c r="E17" s="193"/>
      <c r="F17" s="645" t="s">
        <v>459</v>
      </c>
      <c r="G17" s="646"/>
      <c r="H17" s="374"/>
      <c r="I17" s="372"/>
      <c r="J17" s="365"/>
      <c r="K17" s="369"/>
      <c r="L17" s="366"/>
      <c r="M17" s="370"/>
      <c r="N17" s="191" t="s">
        <v>127</v>
      </c>
    </row>
    <row r="18" spans="1:19" ht="39" customHeight="1" thickTop="1">
      <c r="A18" s="647" t="s">
        <v>41</v>
      </c>
      <c r="B18" s="648"/>
      <c r="C18" s="649"/>
      <c r="D18" s="194" t="s">
        <v>42</v>
      </c>
      <c r="E18" s="195"/>
      <c r="F18" s="650" t="s">
        <v>43</v>
      </c>
      <c r="G18" s="651"/>
      <c r="H18" s="360"/>
      <c r="I18" s="372"/>
      <c r="J18" s="360"/>
      <c r="K18" s="369"/>
      <c r="L18" s="369"/>
      <c r="M18" s="370"/>
      <c r="Q18" s="54" t="s">
        <v>28</v>
      </c>
      <c r="S18" s="54" t="s">
        <v>21</v>
      </c>
    </row>
    <row r="19" spans="1:19" ht="30" customHeight="1">
      <c r="A19" s="652" t="s">
        <v>193</v>
      </c>
      <c r="B19" s="652"/>
      <c r="C19" s="652"/>
      <c r="D19" s="652"/>
      <c r="E19" s="652"/>
      <c r="F19" s="652"/>
      <c r="G19" s="652"/>
      <c r="H19" s="377"/>
      <c r="I19" s="378" t="s">
        <v>44</v>
      </c>
      <c r="J19" s="378"/>
      <c r="K19" s="378"/>
      <c r="L19" s="366"/>
      <c r="M19" s="370"/>
    </row>
    <row r="20" spans="1:19" ht="17.399999999999999">
      <c r="E20" s="196" t="s">
        <v>45</v>
      </c>
      <c r="F20" s="197" t="s">
        <v>46</v>
      </c>
      <c r="H20" s="287" t="s">
        <v>149</v>
      </c>
      <c r="I20" s="372"/>
      <c r="J20" s="360" t="s">
        <v>21</v>
      </c>
      <c r="K20" s="379" t="s">
        <v>21</v>
      </c>
      <c r="L20" s="369"/>
      <c r="M20" s="370"/>
    </row>
    <row r="21" spans="1:19" ht="16.8" thickBot="1">
      <c r="A21" s="198"/>
      <c r="B21" s="653">
        <v>45249</v>
      </c>
      <c r="C21" s="654"/>
      <c r="D21" s="199" t="s">
        <v>47</v>
      </c>
      <c r="E21" s="655" t="s">
        <v>48</v>
      </c>
      <c r="F21" s="656"/>
      <c r="G21" s="59" t="s">
        <v>49</v>
      </c>
      <c r="H21" s="657" t="s">
        <v>227</v>
      </c>
      <c r="I21" s="658"/>
      <c r="J21" s="658"/>
      <c r="K21" s="658"/>
      <c r="L21" s="658"/>
      <c r="M21" s="380"/>
      <c r="N21" s="382"/>
    </row>
    <row r="22" spans="1:19" ht="36" customHeight="1" thickTop="1" thickBot="1">
      <c r="A22" s="200" t="s">
        <v>50</v>
      </c>
      <c r="B22" s="659" t="s">
        <v>51</v>
      </c>
      <c r="C22" s="660"/>
      <c r="D22" s="661"/>
      <c r="E22" s="67" t="s">
        <v>224</v>
      </c>
      <c r="F22" s="67" t="s">
        <v>225</v>
      </c>
      <c r="G22" s="201" t="s">
        <v>52</v>
      </c>
      <c r="H22" s="662" t="s">
        <v>190</v>
      </c>
      <c r="I22" s="663"/>
      <c r="J22" s="663"/>
      <c r="K22" s="663"/>
      <c r="L22" s="664"/>
      <c r="M22" s="381" t="s">
        <v>53</v>
      </c>
      <c r="N22" s="383" t="s">
        <v>54</v>
      </c>
      <c r="R22" s="54" t="s">
        <v>28</v>
      </c>
    </row>
    <row r="23" spans="1:19" ht="79.2" customHeight="1" thickBot="1">
      <c r="A23" s="464" t="s">
        <v>55</v>
      </c>
      <c r="B23" s="579" t="str">
        <f>IF(G23&gt;5,"☆☆☆☆",IF(AND(G23&gt;=2.39,G23&lt;5),"☆☆☆",IF(AND(G23&gt;=1.39,G23&lt;2.4),"☆☆",IF(AND(G23&gt;0,G23&lt;1.4),"☆",IF(AND(G23&gt;=-1.39,G23&lt;0),"★",IF(AND(G23&gt;=-2.39,G23&lt;-1.4),"★★",IF(AND(G23&gt;=-3.39,G23&lt;-2.4),"★★★")))))))</f>
        <v>☆</v>
      </c>
      <c r="C23" s="580"/>
      <c r="D23" s="581"/>
      <c r="E23" s="347">
        <v>1.1599999999999999</v>
      </c>
      <c r="F23" s="347">
        <v>1.39</v>
      </c>
      <c r="G23" s="291">
        <f t="shared" ref="G23:G69" si="0">F23-E23</f>
        <v>0.22999999999999998</v>
      </c>
      <c r="H23" s="583"/>
      <c r="I23" s="583"/>
      <c r="J23" s="583"/>
      <c r="K23" s="583"/>
      <c r="L23" s="584"/>
      <c r="M23" s="396"/>
      <c r="N23" s="430"/>
      <c r="O23" s="261" t="s">
        <v>162</v>
      </c>
    </row>
    <row r="24" spans="1:19" ht="66" customHeight="1" thickBot="1">
      <c r="A24" s="202" t="s">
        <v>56</v>
      </c>
      <c r="B24" s="579" t="str">
        <f t="shared" ref="B24:B70" si="1">IF(G24&gt;5,"☆☆☆☆",IF(AND(G24&gt;=2.39,G24&lt;5),"☆☆☆",IF(AND(G24&gt;=1.39,G24&lt;2.4),"☆☆",IF(AND(G24&gt;0,G24&lt;1.4),"☆",IF(AND(G24&gt;=-1.39,G24&lt;0),"★",IF(AND(G24&gt;=-2.39,G24&lt;-1.4),"★★",IF(AND(G24&gt;=-3.39,G24&lt;-2.4),"★★★")))))))</f>
        <v>☆</v>
      </c>
      <c r="C24" s="580"/>
      <c r="D24" s="581"/>
      <c r="E24" s="347">
        <v>1.89</v>
      </c>
      <c r="F24" s="347">
        <v>2.13</v>
      </c>
      <c r="G24" s="463">
        <f t="shared" si="0"/>
        <v>0.24</v>
      </c>
      <c r="H24" s="665"/>
      <c r="I24" s="666"/>
      <c r="J24" s="666"/>
      <c r="K24" s="666"/>
      <c r="L24" s="667"/>
      <c r="M24" s="152"/>
      <c r="N24" s="153"/>
      <c r="O24" s="261" t="s">
        <v>56</v>
      </c>
      <c r="Q24" s="54" t="s">
        <v>28</v>
      </c>
    </row>
    <row r="25" spans="1:19" ht="81" customHeight="1" thickBot="1">
      <c r="A25" s="267" t="s">
        <v>57</v>
      </c>
      <c r="B25" s="579" t="str">
        <f t="shared" si="1"/>
        <v>☆</v>
      </c>
      <c r="C25" s="580"/>
      <c r="D25" s="581"/>
      <c r="E25" s="123">
        <v>3.08</v>
      </c>
      <c r="F25" s="123">
        <v>3.25</v>
      </c>
      <c r="G25" s="291">
        <f t="shared" si="0"/>
        <v>0.16999999999999993</v>
      </c>
      <c r="H25" s="641" t="s">
        <v>215</v>
      </c>
      <c r="I25" s="642"/>
      <c r="J25" s="642"/>
      <c r="K25" s="642"/>
      <c r="L25" s="643"/>
      <c r="M25" s="505" t="s">
        <v>216</v>
      </c>
      <c r="N25" s="506">
        <v>45239</v>
      </c>
      <c r="O25" s="261" t="s">
        <v>57</v>
      </c>
    </row>
    <row r="26" spans="1:19" ht="83.25" customHeight="1" thickBot="1">
      <c r="A26" s="267" t="s">
        <v>58</v>
      </c>
      <c r="B26" s="579" t="str">
        <f t="shared" si="1"/>
        <v>☆</v>
      </c>
      <c r="C26" s="580"/>
      <c r="D26" s="581"/>
      <c r="E26" s="347">
        <v>2.0299999999999998</v>
      </c>
      <c r="F26" s="347">
        <v>2.04</v>
      </c>
      <c r="G26" s="291">
        <f t="shared" si="0"/>
        <v>1.0000000000000231E-2</v>
      </c>
      <c r="H26" s="582"/>
      <c r="I26" s="583"/>
      <c r="J26" s="583"/>
      <c r="K26" s="583"/>
      <c r="L26" s="584"/>
      <c r="M26" s="152"/>
      <c r="N26" s="153"/>
      <c r="O26" s="261" t="s">
        <v>58</v>
      </c>
    </row>
    <row r="27" spans="1:19" ht="78.599999999999994" customHeight="1" thickBot="1">
      <c r="A27" s="267" t="s">
        <v>59</v>
      </c>
      <c r="B27" s="579" t="str">
        <f t="shared" si="1"/>
        <v>☆</v>
      </c>
      <c r="C27" s="580"/>
      <c r="D27" s="581"/>
      <c r="E27" s="347">
        <v>2.3199999999999998</v>
      </c>
      <c r="F27" s="347">
        <v>2.5</v>
      </c>
      <c r="G27" s="291">
        <f t="shared" si="0"/>
        <v>0.18000000000000016</v>
      </c>
      <c r="H27" s="582"/>
      <c r="I27" s="583"/>
      <c r="J27" s="583"/>
      <c r="K27" s="583"/>
      <c r="L27" s="584"/>
      <c r="M27" s="152"/>
      <c r="N27" s="153"/>
      <c r="O27" s="261" t="s">
        <v>59</v>
      </c>
    </row>
    <row r="28" spans="1:19" ht="87" customHeight="1" thickBot="1">
      <c r="A28" s="267" t="s">
        <v>60</v>
      </c>
      <c r="B28" s="579" t="str">
        <f t="shared" si="1"/>
        <v>★</v>
      </c>
      <c r="C28" s="580"/>
      <c r="D28" s="581"/>
      <c r="E28" s="347">
        <v>2.93</v>
      </c>
      <c r="F28" s="347">
        <v>2.29</v>
      </c>
      <c r="G28" s="291">
        <f t="shared" si="0"/>
        <v>-0.64000000000000012</v>
      </c>
      <c r="H28" s="582"/>
      <c r="I28" s="583"/>
      <c r="J28" s="583"/>
      <c r="K28" s="583"/>
      <c r="L28" s="584"/>
      <c r="M28" s="152"/>
      <c r="N28" s="153"/>
      <c r="O28" s="261" t="s">
        <v>60</v>
      </c>
    </row>
    <row r="29" spans="1:19" ht="81" customHeight="1" thickBot="1">
      <c r="A29" s="267" t="s">
        <v>61</v>
      </c>
      <c r="B29" s="579" t="str">
        <f t="shared" si="1"/>
        <v>☆</v>
      </c>
      <c r="C29" s="580"/>
      <c r="D29" s="581"/>
      <c r="E29" s="347">
        <v>0.88</v>
      </c>
      <c r="F29" s="347">
        <v>1.1599999999999999</v>
      </c>
      <c r="G29" s="291">
        <f t="shared" si="0"/>
        <v>0.27999999999999992</v>
      </c>
      <c r="H29" s="582"/>
      <c r="I29" s="583"/>
      <c r="J29" s="583"/>
      <c r="K29" s="583"/>
      <c r="L29" s="584"/>
      <c r="M29" s="152"/>
      <c r="N29" s="153"/>
      <c r="O29" s="261" t="s">
        <v>61</v>
      </c>
    </row>
    <row r="30" spans="1:19" ht="73.5" customHeight="1" thickBot="1">
      <c r="A30" s="267" t="s">
        <v>62</v>
      </c>
      <c r="B30" s="579" t="str">
        <f t="shared" si="1"/>
        <v>☆</v>
      </c>
      <c r="C30" s="580"/>
      <c r="D30" s="581"/>
      <c r="E30" s="347">
        <v>2.13</v>
      </c>
      <c r="F30" s="347">
        <v>2.5099999999999998</v>
      </c>
      <c r="G30" s="291">
        <f t="shared" si="0"/>
        <v>0.37999999999999989</v>
      </c>
      <c r="H30" s="582"/>
      <c r="I30" s="583"/>
      <c r="J30" s="583"/>
      <c r="K30" s="583"/>
      <c r="L30" s="584"/>
      <c r="M30" s="152"/>
      <c r="N30" s="153"/>
      <c r="O30" s="261" t="s">
        <v>62</v>
      </c>
    </row>
    <row r="31" spans="1:19" ht="75.75" customHeight="1" thickBot="1">
      <c r="A31" s="267" t="s">
        <v>63</v>
      </c>
      <c r="B31" s="579" t="str">
        <f t="shared" si="1"/>
        <v>☆</v>
      </c>
      <c r="C31" s="580"/>
      <c r="D31" s="581"/>
      <c r="E31" s="347">
        <v>1.5</v>
      </c>
      <c r="F31" s="347">
        <v>1.98</v>
      </c>
      <c r="G31" s="291">
        <f t="shared" si="0"/>
        <v>0.48</v>
      </c>
      <c r="H31" s="582"/>
      <c r="I31" s="583"/>
      <c r="J31" s="583"/>
      <c r="K31" s="583"/>
      <c r="L31" s="584"/>
      <c r="M31" s="152"/>
      <c r="N31" s="153"/>
      <c r="O31" s="261" t="s">
        <v>63</v>
      </c>
    </row>
    <row r="32" spans="1:19" ht="90" customHeight="1" thickBot="1">
      <c r="A32" s="268" t="s">
        <v>64</v>
      </c>
      <c r="B32" s="579" t="str">
        <f t="shared" si="1"/>
        <v>☆☆</v>
      </c>
      <c r="C32" s="580"/>
      <c r="D32" s="581"/>
      <c r="E32" s="123">
        <v>3.54</v>
      </c>
      <c r="F32" s="123">
        <v>5.1100000000000003</v>
      </c>
      <c r="G32" s="291">
        <f t="shared" si="0"/>
        <v>1.5700000000000003</v>
      </c>
      <c r="H32" s="582"/>
      <c r="I32" s="583"/>
      <c r="J32" s="583"/>
      <c r="K32" s="583"/>
      <c r="L32" s="584"/>
      <c r="M32" s="152"/>
      <c r="N32" s="153"/>
      <c r="O32" s="261" t="s">
        <v>64</v>
      </c>
    </row>
    <row r="33" spans="1:16" ht="74.400000000000006" customHeight="1" thickBot="1">
      <c r="A33" s="269" t="s">
        <v>65</v>
      </c>
      <c r="B33" s="579" t="str">
        <f t="shared" si="1"/>
        <v>☆</v>
      </c>
      <c r="C33" s="580"/>
      <c r="D33" s="581"/>
      <c r="E33" s="123">
        <v>3.96</v>
      </c>
      <c r="F33" s="123">
        <v>4.99</v>
      </c>
      <c r="G33" s="291">
        <f t="shared" si="0"/>
        <v>1.0300000000000002</v>
      </c>
      <c r="H33" s="641" t="s">
        <v>217</v>
      </c>
      <c r="I33" s="642"/>
      <c r="J33" s="642"/>
      <c r="K33" s="642"/>
      <c r="L33" s="643"/>
      <c r="M33" s="507" t="s">
        <v>218</v>
      </c>
      <c r="N33" s="506">
        <v>45237</v>
      </c>
      <c r="O33" s="261" t="s">
        <v>65</v>
      </c>
    </row>
    <row r="34" spans="1:16" ht="87" customHeight="1" thickBot="1">
      <c r="A34" s="202" t="s">
        <v>66</v>
      </c>
      <c r="B34" s="579" t="str">
        <f t="shared" si="1"/>
        <v>☆</v>
      </c>
      <c r="C34" s="580"/>
      <c r="D34" s="581"/>
      <c r="E34" s="123">
        <v>3.01</v>
      </c>
      <c r="F34" s="123">
        <v>4.3600000000000003</v>
      </c>
      <c r="G34" s="291">
        <f t="shared" si="0"/>
        <v>1.3500000000000005</v>
      </c>
      <c r="H34" s="633"/>
      <c r="I34" s="634"/>
      <c r="J34" s="634"/>
      <c r="K34" s="634"/>
      <c r="L34" s="635"/>
      <c r="M34" s="496"/>
      <c r="N34" s="497"/>
      <c r="O34" s="261" t="s">
        <v>66</v>
      </c>
    </row>
    <row r="35" spans="1:16" ht="94.5" customHeight="1" thickBot="1">
      <c r="A35" s="268" t="s">
        <v>67</v>
      </c>
      <c r="B35" s="579" t="str">
        <f t="shared" ref="B35" si="2">IF(G35&gt;5,"☆☆☆☆",IF(AND(G35&gt;=2.39,G35&lt;5),"☆☆☆",IF(AND(G35&gt;=1.39,G35&lt;2.4),"☆☆",IF(AND(G35&gt;0,G35&lt;1.4),"☆",IF(AND(G35&gt;=-1.39,G35&lt;0),"★",IF(AND(G35&gt;=-2.39,G35&lt;-1.4),"★★",IF(AND(G35&gt;=-3.39,G35&lt;-2.4),"★★★")))))))</f>
        <v>☆</v>
      </c>
      <c r="C35" s="580"/>
      <c r="D35" s="581"/>
      <c r="E35" s="123">
        <v>3.69</v>
      </c>
      <c r="F35" s="123">
        <v>4.32</v>
      </c>
      <c r="G35" s="291">
        <f t="shared" si="0"/>
        <v>0.63000000000000034</v>
      </c>
      <c r="H35" s="633"/>
      <c r="I35" s="634"/>
      <c r="J35" s="634"/>
      <c r="K35" s="634"/>
      <c r="L35" s="635"/>
      <c r="M35" s="434"/>
      <c r="N35" s="435"/>
      <c r="O35" s="261" t="s">
        <v>67</v>
      </c>
    </row>
    <row r="36" spans="1:16" ht="92.4" customHeight="1" thickBot="1">
      <c r="A36" s="270" t="s">
        <v>68</v>
      </c>
      <c r="B36" s="579" t="str">
        <f t="shared" si="1"/>
        <v>☆</v>
      </c>
      <c r="C36" s="580"/>
      <c r="D36" s="581"/>
      <c r="E36" s="123">
        <v>3.04</v>
      </c>
      <c r="F36" s="123">
        <v>3.63</v>
      </c>
      <c r="G36" s="291">
        <f t="shared" si="0"/>
        <v>0.58999999999999986</v>
      </c>
      <c r="H36" s="636" t="s">
        <v>233</v>
      </c>
      <c r="I36" s="637"/>
      <c r="J36" s="637"/>
      <c r="K36" s="637"/>
      <c r="L36" s="638"/>
      <c r="M36" s="498" t="s">
        <v>234</v>
      </c>
      <c r="N36" s="499">
        <v>45246</v>
      </c>
      <c r="O36" s="261" t="s">
        <v>68</v>
      </c>
    </row>
    <row r="37" spans="1:16" ht="87.75" customHeight="1" thickBot="1">
      <c r="A37" s="267" t="s">
        <v>69</v>
      </c>
      <c r="B37" s="579" t="str">
        <f t="shared" si="1"/>
        <v>☆</v>
      </c>
      <c r="C37" s="580"/>
      <c r="D37" s="581"/>
      <c r="E37" s="347">
        <v>2.44</v>
      </c>
      <c r="F37" s="123">
        <v>3.58</v>
      </c>
      <c r="G37" s="291">
        <f t="shared" si="0"/>
        <v>1.1400000000000001</v>
      </c>
      <c r="H37" s="582"/>
      <c r="I37" s="583"/>
      <c r="J37" s="583"/>
      <c r="K37" s="583"/>
      <c r="L37" s="584"/>
      <c r="M37" s="152"/>
      <c r="N37" s="153"/>
      <c r="O37" s="261" t="s">
        <v>69</v>
      </c>
    </row>
    <row r="38" spans="1:16" ht="75.75" customHeight="1" thickBot="1">
      <c r="A38" s="267" t="s">
        <v>70</v>
      </c>
      <c r="B38" s="579" t="str">
        <f t="shared" si="1"/>
        <v>☆☆</v>
      </c>
      <c r="C38" s="580"/>
      <c r="D38" s="581"/>
      <c r="E38" s="347">
        <v>2.59</v>
      </c>
      <c r="F38" s="123">
        <v>4.03</v>
      </c>
      <c r="G38" s="291">
        <f t="shared" si="0"/>
        <v>1.4400000000000004</v>
      </c>
      <c r="H38" s="582"/>
      <c r="I38" s="583"/>
      <c r="J38" s="583"/>
      <c r="K38" s="583"/>
      <c r="L38" s="584"/>
      <c r="M38" s="152"/>
      <c r="N38" s="153"/>
      <c r="O38" s="261" t="s">
        <v>70</v>
      </c>
    </row>
    <row r="39" spans="1:16" ht="70.2" customHeight="1" thickBot="1">
      <c r="A39" s="267" t="s">
        <v>71</v>
      </c>
      <c r="B39" s="579" t="str">
        <f t="shared" si="1"/>
        <v>★</v>
      </c>
      <c r="C39" s="580"/>
      <c r="D39" s="581"/>
      <c r="E39" s="123">
        <v>5.0999999999999996</v>
      </c>
      <c r="F39" s="123">
        <v>5.07</v>
      </c>
      <c r="G39" s="291">
        <f t="shared" si="0"/>
        <v>-2.9999999999999361E-2</v>
      </c>
      <c r="H39" s="582"/>
      <c r="I39" s="583"/>
      <c r="J39" s="583"/>
      <c r="K39" s="583"/>
      <c r="L39" s="584"/>
      <c r="M39" s="314"/>
      <c r="N39" s="315"/>
      <c r="O39" s="261" t="s">
        <v>71</v>
      </c>
    </row>
    <row r="40" spans="1:16" ht="78.75" customHeight="1" thickBot="1">
      <c r="A40" s="267" t="s">
        <v>72</v>
      </c>
      <c r="B40" s="579" t="str">
        <f t="shared" si="1"/>
        <v>☆☆</v>
      </c>
      <c r="C40" s="580"/>
      <c r="D40" s="581"/>
      <c r="E40" s="123">
        <v>5.64</v>
      </c>
      <c r="F40" s="439">
        <v>7.76</v>
      </c>
      <c r="G40" s="291">
        <f t="shared" si="0"/>
        <v>2.12</v>
      </c>
      <c r="H40" s="582"/>
      <c r="I40" s="583"/>
      <c r="J40" s="583"/>
      <c r="K40" s="583"/>
      <c r="L40" s="584"/>
      <c r="M40" s="152"/>
      <c r="N40" s="153"/>
      <c r="O40" s="261" t="s">
        <v>72</v>
      </c>
    </row>
    <row r="41" spans="1:16" ht="66" customHeight="1" thickBot="1">
      <c r="A41" s="267" t="s">
        <v>73</v>
      </c>
      <c r="B41" s="579" t="str">
        <f t="shared" si="1"/>
        <v>☆</v>
      </c>
      <c r="C41" s="580"/>
      <c r="D41" s="581"/>
      <c r="E41" s="123">
        <v>4.5</v>
      </c>
      <c r="F41" s="123">
        <v>5.13</v>
      </c>
      <c r="G41" s="291">
        <f t="shared" si="0"/>
        <v>0.62999999999999989</v>
      </c>
      <c r="H41" s="582"/>
      <c r="I41" s="583"/>
      <c r="J41" s="583"/>
      <c r="K41" s="583"/>
      <c r="L41" s="584"/>
      <c r="M41" s="152"/>
      <c r="N41" s="153"/>
      <c r="O41" s="261" t="s">
        <v>73</v>
      </c>
    </row>
    <row r="42" spans="1:16" ht="77.25" customHeight="1" thickBot="1">
      <c r="A42" s="267" t="s">
        <v>74</v>
      </c>
      <c r="B42" s="579" t="str">
        <f t="shared" si="1"/>
        <v>☆</v>
      </c>
      <c r="C42" s="580"/>
      <c r="D42" s="581"/>
      <c r="E42" s="347">
        <v>1.98</v>
      </c>
      <c r="F42" s="347">
        <v>2.2999999999999998</v>
      </c>
      <c r="G42" s="291">
        <f t="shared" si="0"/>
        <v>0.31999999999999984</v>
      </c>
      <c r="H42" s="582"/>
      <c r="I42" s="583"/>
      <c r="J42" s="583"/>
      <c r="K42" s="583"/>
      <c r="L42" s="584"/>
      <c r="M42" s="314"/>
      <c r="N42" s="153"/>
      <c r="O42" s="261" t="s">
        <v>74</v>
      </c>
      <c r="P42" s="54" t="s">
        <v>149</v>
      </c>
    </row>
    <row r="43" spans="1:16" ht="77.400000000000006" customHeight="1" thickBot="1">
      <c r="A43" s="267" t="s">
        <v>75</v>
      </c>
      <c r="B43" s="579" t="str">
        <f t="shared" si="1"/>
        <v>☆</v>
      </c>
      <c r="C43" s="580"/>
      <c r="D43" s="581"/>
      <c r="E43" s="347">
        <v>1.96</v>
      </c>
      <c r="F43" s="347">
        <v>2.38</v>
      </c>
      <c r="G43" s="291">
        <f t="shared" si="0"/>
        <v>0.41999999999999993</v>
      </c>
      <c r="H43" s="582"/>
      <c r="I43" s="583"/>
      <c r="J43" s="583"/>
      <c r="K43" s="583"/>
      <c r="L43" s="584"/>
      <c r="M43" s="152"/>
      <c r="N43" s="153"/>
      <c r="O43" s="261" t="s">
        <v>75</v>
      </c>
    </row>
    <row r="44" spans="1:16" ht="77.25" customHeight="1" thickBot="1">
      <c r="A44" s="271" t="s">
        <v>76</v>
      </c>
      <c r="B44" s="579" t="str">
        <f t="shared" si="1"/>
        <v>☆</v>
      </c>
      <c r="C44" s="580"/>
      <c r="D44" s="581"/>
      <c r="E44" s="347">
        <v>2.54</v>
      </c>
      <c r="F44" s="123">
        <v>3.18</v>
      </c>
      <c r="G44" s="291">
        <f t="shared" si="0"/>
        <v>0.64000000000000012</v>
      </c>
      <c r="H44" s="639"/>
      <c r="I44" s="640"/>
      <c r="J44" s="640"/>
      <c r="K44" s="640"/>
      <c r="L44" s="640"/>
      <c r="M44" s="152"/>
      <c r="N44" s="407"/>
      <c r="O44" s="261" t="s">
        <v>76</v>
      </c>
    </row>
    <row r="45" spans="1:16" ht="81.75" customHeight="1" thickBot="1">
      <c r="A45" s="267" t="s">
        <v>77</v>
      </c>
      <c r="B45" s="579" t="str">
        <f t="shared" si="1"/>
        <v>☆</v>
      </c>
      <c r="C45" s="580"/>
      <c r="D45" s="581"/>
      <c r="E45" s="347">
        <v>2.4700000000000002</v>
      </c>
      <c r="F45" s="123">
        <v>3.04</v>
      </c>
      <c r="G45" s="291">
        <f t="shared" si="0"/>
        <v>0.56999999999999984</v>
      </c>
      <c r="H45" s="630"/>
      <c r="I45" s="631"/>
      <c r="J45" s="631"/>
      <c r="K45" s="631"/>
      <c r="L45" s="632"/>
      <c r="M45" s="152"/>
      <c r="N45" s="405"/>
      <c r="O45" s="261" t="s">
        <v>77</v>
      </c>
    </row>
    <row r="46" spans="1:16" ht="72.75" customHeight="1" thickBot="1">
      <c r="A46" s="267" t="s">
        <v>78</v>
      </c>
      <c r="B46" s="579" t="str">
        <f t="shared" si="1"/>
        <v>☆</v>
      </c>
      <c r="C46" s="580"/>
      <c r="D46" s="581"/>
      <c r="E46" s="123">
        <v>3.47</v>
      </c>
      <c r="F46" s="123">
        <v>4.1100000000000003</v>
      </c>
      <c r="G46" s="291">
        <f t="shared" si="0"/>
        <v>0.64000000000000012</v>
      </c>
      <c r="H46" s="582"/>
      <c r="I46" s="583"/>
      <c r="J46" s="583"/>
      <c r="K46" s="583"/>
      <c r="L46" s="584"/>
      <c r="M46" s="152"/>
      <c r="N46" s="153"/>
      <c r="O46" s="261" t="s">
        <v>78</v>
      </c>
    </row>
    <row r="47" spans="1:16" ht="91.2" customHeight="1" thickBot="1">
      <c r="A47" s="267" t="s">
        <v>79</v>
      </c>
      <c r="B47" s="579" t="str">
        <f t="shared" si="1"/>
        <v>☆</v>
      </c>
      <c r="C47" s="580"/>
      <c r="D47" s="581"/>
      <c r="E47" s="123">
        <v>3.36</v>
      </c>
      <c r="F47" s="123">
        <v>3.44</v>
      </c>
      <c r="G47" s="291">
        <f t="shared" si="0"/>
        <v>8.0000000000000071E-2</v>
      </c>
      <c r="H47" s="582"/>
      <c r="I47" s="583"/>
      <c r="J47" s="583"/>
      <c r="K47" s="583"/>
      <c r="L47" s="584"/>
      <c r="M47" s="386"/>
      <c r="N47" s="153"/>
      <c r="O47" s="261" t="s">
        <v>79</v>
      </c>
    </row>
    <row r="48" spans="1:16" ht="78.75" customHeight="1" thickBot="1">
      <c r="A48" s="267" t="s">
        <v>80</v>
      </c>
      <c r="B48" s="579" t="str">
        <f t="shared" si="1"/>
        <v>☆</v>
      </c>
      <c r="C48" s="580"/>
      <c r="D48" s="581"/>
      <c r="E48" s="347">
        <v>2.0499999999999998</v>
      </c>
      <c r="F48" s="347">
        <v>2.13</v>
      </c>
      <c r="G48" s="291">
        <f t="shared" si="0"/>
        <v>8.0000000000000071E-2</v>
      </c>
      <c r="H48" s="585"/>
      <c r="I48" s="586"/>
      <c r="J48" s="586"/>
      <c r="K48" s="586"/>
      <c r="L48" s="587"/>
      <c r="M48" s="152"/>
      <c r="N48" s="153"/>
      <c r="O48" s="261" t="s">
        <v>80</v>
      </c>
    </row>
    <row r="49" spans="1:15" ht="74.25" customHeight="1" thickBot="1">
      <c r="A49" s="267" t="s">
        <v>81</v>
      </c>
      <c r="B49" s="579" t="str">
        <f t="shared" si="1"/>
        <v>☆</v>
      </c>
      <c r="C49" s="580"/>
      <c r="D49" s="581"/>
      <c r="E49" s="123">
        <v>3.41</v>
      </c>
      <c r="F49" s="123">
        <v>3.95</v>
      </c>
      <c r="G49" s="291">
        <f t="shared" si="0"/>
        <v>0.54</v>
      </c>
      <c r="H49" s="582" t="s">
        <v>221</v>
      </c>
      <c r="I49" s="583"/>
      <c r="J49" s="583"/>
      <c r="K49" s="583"/>
      <c r="L49" s="584"/>
      <c r="M49" s="152" t="s">
        <v>222</v>
      </c>
      <c r="N49" s="153">
        <v>45239</v>
      </c>
      <c r="O49" s="261" t="s">
        <v>81</v>
      </c>
    </row>
    <row r="50" spans="1:15" ht="73.2" customHeight="1" thickBot="1">
      <c r="A50" s="267" t="s">
        <v>82</v>
      </c>
      <c r="B50" s="579" t="str">
        <f t="shared" si="1"/>
        <v>☆</v>
      </c>
      <c r="C50" s="580"/>
      <c r="D50" s="581"/>
      <c r="E50" s="123">
        <v>3.63</v>
      </c>
      <c r="F50" s="123">
        <v>3.92</v>
      </c>
      <c r="G50" s="291">
        <f t="shared" si="0"/>
        <v>0.29000000000000004</v>
      </c>
      <c r="H50" s="585"/>
      <c r="I50" s="586"/>
      <c r="J50" s="586"/>
      <c r="K50" s="586"/>
      <c r="L50" s="587"/>
      <c r="M50" s="152"/>
      <c r="N50" s="471"/>
      <c r="O50" s="261" t="s">
        <v>82</v>
      </c>
    </row>
    <row r="51" spans="1:15" ht="73.5" customHeight="1" thickBot="1">
      <c r="A51" s="267" t="s">
        <v>83</v>
      </c>
      <c r="B51" s="579" t="str">
        <f t="shared" si="1"/>
        <v>☆</v>
      </c>
      <c r="C51" s="580"/>
      <c r="D51" s="581"/>
      <c r="E51" s="123">
        <v>3.26</v>
      </c>
      <c r="F51" s="123">
        <v>3.41</v>
      </c>
      <c r="G51" s="291">
        <f t="shared" si="0"/>
        <v>0.15000000000000036</v>
      </c>
      <c r="H51" s="582"/>
      <c r="I51" s="583"/>
      <c r="J51" s="583"/>
      <c r="K51" s="583"/>
      <c r="L51" s="584"/>
      <c r="M51" s="316"/>
      <c r="N51" s="317"/>
      <c r="O51" s="261" t="s">
        <v>83</v>
      </c>
    </row>
    <row r="52" spans="1:15" ht="75" customHeight="1" thickBot="1">
      <c r="A52" s="267" t="s">
        <v>84</v>
      </c>
      <c r="B52" s="579" t="str">
        <f t="shared" si="1"/>
        <v>☆</v>
      </c>
      <c r="C52" s="580"/>
      <c r="D52" s="581"/>
      <c r="E52" s="123">
        <v>3.33</v>
      </c>
      <c r="F52" s="123">
        <v>4.07</v>
      </c>
      <c r="G52" s="291">
        <f t="shared" si="0"/>
        <v>0.74000000000000021</v>
      </c>
      <c r="H52" s="582"/>
      <c r="I52" s="583"/>
      <c r="J52" s="583"/>
      <c r="K52" s="583"/>
      <c r="L52" s="584"/>
      <c r="M52" s="152"/>
      <c r="N52" s="153"/>
      <c r="O52" s="261" t="s">
        <v>84</v>
      </c>
    </row>
    <row r="53" spans="1:15" ht="77.25" customHeight="1" thickBot="1">
      <c r="A53" s="267" t="s">
        <v>85</v>
      </c>
      <c r="B53" s="579" t="str">
        <f t="shared" ref="B53" si="3">IF(G53&gt;5,"☆☆☆☆",IF(AND(G53&gt;=2.39,G53&lt;5),"☆☆☆",IF(AND(G53&gt;=1.39,G53&lt;2.4),"☆☆",IF(AND(G53&gt;0,G53&lt;1.4),"☆",IF(AND(G53&gt;=-1.39,G53&lt;0),"★",IF(AND(G53&gt;=-2.39,G53&lt;-1.4),"★★",IF(AND(G53&gt;=-3.39,G53&lt;-2.4),"★★★")))))))</f>
        <v>☆</v>
      </c>
      <c r="C53" s="580"/>
      <c r="D53" s="581"/>
      <c r="E53" s="123">
        <v>3.63</v>
      </c>
      <c r="F53" s="123">
        <v>4.1100000000000003</v>
      </c>
      <c r="G53" s="291">
        <f t="shared" si="0"/>
        <v>0.48000000000000043</v>
      </c>
      <c r="H53" s="582"/>
      <c r="I53" s="583"/>
      <c r="J53" s="583"/>
      <c r="K53" s="583"/>
      <c r="L53" s="584"/>
      <c r="M53" s="152"/>
      <c r="N53" s="153"/>
      <c r="O53" s="261" t="s">
        <v>85</v>
      </c>
    </row>
    <row r="54" spans="1:15" ht="70.8" customHeight="1" thickBot="1">
      <c r="A54" s="267" t="s">
        <v>86</v>
      </c>
      <c r="B54" s="579" t="str">
        <f t="shared" si="1"/>
        <v>★</v>
      </c>
      <c r="C54" s="580"/>
      <c r="D54" s="581"/>
      <c r="E54" s="123">
        <v>4.57</v>
      </c>
      <c r="F54" s="123">
        <v>4.26</v>
      </c>
      <c r="G54" s="291">
        <f t="shared" si="0"/>
        <v>-0.3100000000000005</v>
      </c>
      <c r="H54" s="582"/>
      <c r="I54" s="583"/>
      <c r="J54" s="583"/>
      <c r="K54" s="583"/>
      <c r="L54" s="584"/>
      <c r="M54" s="152"/>
      <c r="N54" s="153"/>
      <c r="O54" s="261" t="s">
        <v>86</v>
      </c>
    </row>
    <row r="55" spans="1:15" ht="69" customHeight="1" thickBot="1">
      <c r="A55" s="267" t="s">
        <v>87</v>
      </c>
      <c r="B55" s="579" t="str">
        <f t="shared" si="1"/>
        <v>☆</v>
      </c>
      <c r="C55" s="580"/>
      <c r="D55" s="581"/>
      <c r="E55" s="123">
        <v>3.63</v>
      </c>
      <c r="F55" s="123">
        <v>3.8</v>
      </c>
      <c r="G55" s="291">
        <f t="shared" si="0"/>
        <v>0.16999999999999993</v>
      </c>
      <c r="H55" s="582"/>
      <c r="I55" s="583"/>
      <c r="J55" s="583"/>
      <c r="K55" s="583"/>
      <c r="L55" s="584"/>
      <c r="M55" s="152"/>
      <c r="N55" s="153"/>
      <c r="O55" s="261" t="s">
        <v>87</v>
      </c>
    </row>
    <row r="56" spans="1:15" ht="69" customHeight="1" thickBot="1">
      <c r="A56" s="267" t="s">
        <v>88</v>
      </c>
      <c r="B56" s="579" t="str">
        <f t="shared" si="1"/>
        <v>☆</v>
      </c>
      <c r="C56" s="580"/>
      <c r="D56" s="581"/>
      <c r="E56" s="123">
        <v>3.87</v>
      </c>
      <c r="F56" s="123">
        <v>4.0599999999999996</v>
      </c>
      <c r="G56" s="291">
        <f t="shared" si="0"/>
        <v>0.1899999999999995</v>
      </c>
      <c r="H56" s="582"/>
      <c r="I56" s="583"/>
      <c r="J56" s="583"/>
      <c r="K56" s="583"/>
      <c r="L56" s="584"/>
      <c r="M56" s="152"/>
      <c r="N56" s="153"/>
      <c r="O56" s="261" t="s">
        <v>88</v>
      </c>
    </row>
    <row r="57" spans="1:15" ht="63.75" customHeight="1" thickBot="1">
      <c r="A57" s="267" t="s">
        <v>89</v>
      </c>
      <c r="B57" s="579" t="str">
        <f t="shared" si="1"/>
        <v>★</v>
      </c>
      <c r="C57" s="580"/>
      <c r="D57" s="581"/>
      <c r="E57" s="347">
        <v>2.4</v>
      </c>
      <c r="F57" s="347">
        <v>2.19</v>
      </c>
      <c r="G57" s="291">
        <f t="shared" si="0"/>
        <v>-0.20999999999999996</v>
      </c>
      <c r="H57" s="585"/>
      <c r="I57" s="586"/>
      <c r="J57" s="586"/>
      <c r="K57" s="586"/>
      <c r="L57" s="587"/>
      <c r="M57" s="152"/>
      <c r="N57" s="153"/>
      <c r="O57" s="261" t="s">
        <v>89</v>
      </c>
    </row>
    <row r="58" spans="1:15" ht="69.75" customHeight="1" thickBot="1">
      <c r="A58" s="267" t="s">
        <v>90</v>
      </c>
      <c r="B58" s="579" t="str">
        <f t="shared" si="1"/>
        <v>☆</v>
      </c>
      <c r="C58" s="580"/>
      <c r="D58" s="581"/>
      <c r="E58" s="347">
        <v>2.74</v>
      </c>
      <c r="F58" s="123">
        <v>3.74</v>
      </c>
      <c r="G58" s="291">
        <f t="shared" si="0"/>
        <v>1</v>
      </c>
      <c r="H58" s="582"/>
      <c r="I58" s="583"/>
      <c r="J58" s="583"/>
      <c r="K58" s="583"/>
      <c r="L58" s="584"/>
      <c r="M58" s="152"/>
      <c r="N58" s="153"/>
      <c r="O58" s="261" t="s">
        <v>90</v>
      </c>
    </row>
    <row r="59" spans="1:15" ht="76.2" customHeight="1" thickBot="1">
      <c r="A59" s="267" t="s">
        <v>91</v>
      </c>
      <c r="B59" s="579" t="str">
        <f t="shared" si="1"/>
        <v>★</v>
      </c>
      <c r="C59" s="580"/>
      <c r="D59" s="581"/>
      <c r="E59" s="439">
        <v>6.36</v>
      </c>
      <c r="F59" s="123">
        <v>5.89</v>
      </c>
      <c r="G59" s="291">
        <f t="shared" si="0"/>
        <v>-0.47000000000000064</v>
      </c>
      <c r="H59" s="582"/>
      <c r="I59" s="583"/>
      <c r="J59" s="583"/>
      <c r="K59" s="583"/>
      <c r="L59" s="584"/>
      <c r="M59" s="316"/>
      <c r="N59" s="317"/>
      <c r="O59" s="261" t="s">
        <v>91</v>
      </c>
    </row>
    <row r="60" spans="1:15" ht="91.95" customHeight="1" thickBot="1">
      <c r="A60" s="267" t="s">
        <v>92</v>
      </c>
      <c r="B60" s="579" t="str">
        <f t="shared" si="1"/>
        <v>★</v>
      </c>
      <c r="C60" s="580"/>
      <c r="D60" s="581"/>
      <c r="E60" s="123">
        <v>3.81</v>
      </c>
      <c r="F60" s="123">
        <v>3.7</v>
      </c>
      <c r="G60" s="291">
        <f t="shared" si="0"/>
        <v>-0.10999999999999988</v>
      </c>
      <c r="H60" s="582"/>
      <c r="I60" s="583"/>
      <c r="J60" s="583"/>
      <c r="K60" s="583"/>
      <c r="L60" s="584"/>
      <c r="M60" s="152"/>
      <c r="N60" s="153"/>
      <c r="O60" s="261" t="s">
        <v>92</v>
      </c>
    </row>
    <row r="61" spans="1:15" ht="81" customHeight="1" thickBot="1">
      <c r="A61" s="267" t="s">
        <v>93</v>
      </c>
      <c r="B61" s="579" t="str">
        <f t="shared" ref="B61:B62" si="4">IF(G61&gt;5,"☆☆☆☆",IF(AND(G61&gt;=2.39,G61&lt;5),"☆☆☆",IF(AND(G61&gt;=1.39,G61&lt;2.4),"☆☆",IF(AND(G61&gt;0,G61&lt;1.4),"☆",IF(AND(G61&gt;=-1.39,G61&lt;0),"★",IF(AND(G61&gt;=-2.39,G61&lt;-1.4),"★★",IF(AND(G61&gt;=-3.39,G61&lt;-2.4),"★★★")))))))</f>
        <v>☆</v>
      </c>
      <c r="C61" s="580"/>
      <c r="D61" s="581"/>
      <c r="E61" s="347">
        <v>1.65</v>
      </c>
      <c r="F61" s="347">
        <v>2.19</v>
      </c>
      <c r="G61" s="291">
        <f t="shared" si="0"/>
        <v>0.54</v>
      </c>
      <c r="H61" s="582"/>
      <c r="I61" s="583"/>
      <c r="J61" s="583"/>
      <c r="K61" s="583"/>
      <c r="L61" s="584"/>
      <c r="M61" s="152"/>
      <c r="N61" s="153"/>
      <c r="O61" s="261" t="s">
        <v>93</v>
      </c>
    </row>
    <row r="62" spans="1:15" ht="75.599999999999994" customHeight="1" thickBot="1">
      <c r="A62" s="267" t="s">
        <v>94</v>
      </c>
      <c r="B62" s="579" t="str">
        <f t="shared" si="4"/>
        <v>☆☆</v>
      </c>
      <c r="C62" s="580"/>
      <c r="D62" s="581"/>
      <c r="E62" s="123">
        <v>4.51</v>
      </c>
      <c r="F62" s="439">
        <v>6.62</v>
      </c>
      <c r="G62" s="291">
        <f t="shared" si="0"/>
        <v>2.1100000000000003</v>
      </c>
      <c r="H62" s="582"/>
      <c r="I62" s="583"/>
      <c r="J62" s="583"/>
      <c r="K62" s="583"/>
      <c r="L62" s="584"/>
      <c r="M62" s="403"/>
      <c r="N62" s="153"/>
      <c r="O62" s="261" t="s">
        <v>94</v>
      </c>
    </row>
    <row r="63" spans="1:15" ht="87" customHeight="1" thickBot="1">
      <c r="A63" s="267" t="s">
        <v>95</v>
      </c>
      <c r="B63" s="579" t="str">
        <f t="shared" si="1"/>
        <v>☆</v>
      </c>
      <c r="C63" s="580"/>
      <c r="D63" s="581"/>
      <c r="E63" s="347">
        <v>1.52</v>
      </c>
      <c r="F63" s="347">
        <v>2.09</v>
      </c>
      <c r="G63" s="291">
        <f t="shared" si="0"/>
        <v>0.56999999999999984</v>
      </c>
      <c r="H63" s="582"/>
      <c r="I63" s="583"/>
      <c r="J63" s="583"/>
      <c r="K63" s="583"/>
      <c r="L63" s="584"/>
      <c r="M63" s="340"/>
      <c r="N63" s="153"/>
      <c r="O63" s="261" t="s">
        <v>95</v>
      </c>
    </row>
    <row r="64" spans="1:15" ht="73.2" customHeight="1" thickBot="1">
      <c r="A64" s="267" t="s">
        <v>96</v>
      </c>
      <c r="B64" s="579" t="str">
        <f t="shared" si="1"/>
        <v>☆</v>
      </c>
      <c r="C64" s="580"/>
      <c r="D64" s="581"/>
      <c r="E64" s="347">
        <v>2.5</v>
      </c>
      <c r="F64" s="123">
        <v>3.18</v>
      </c>
      <c r="G64" s="291">
        <f t="shared" si="0"/>
        <v>0.68000000000000016</v>
      </c>
      <c r="H64" s="588"/>
      <c r="I64" s="589"/>
      <c r="J64" s="589"/>
      <c r="K64" s="589"/>
      <c r="L64" s="590"/>
      <c r="M64" s="152"/>
      <c r="N64" s="153"/>
      <c r="O64" s="261" t="s">
        <v>96</v>
      </c>
    </row>
    <row r="65" spans="1:18" ht="80.25" customHeight="1" thickBot="1">
      <c r="A65" s="267" t="s">
        <v>97</v>
      </c>
      <c r="B65" s="579" t="str">
        <f t="shared" si="1"/>
        <v>☆☆☆</v>
      </c>
      <c r="C65" s="580"/>
      <c r="D65" s="581"/>
      <c r="E65" s="123">
        <v>4.78</v>
      </c>
      <c r="F65" s="439">
        <v>7.2</v>
      </c>
      <c r="G65" s="291">
        <f t="shared" si="0"/>
        <v>2.42</v>
      </c>
      <c r="H65" s="585"/>
      <c r="I65" s="586"/>
      <c r="J65" s="586"/>
      <c r="K65" s="586"/>
      <c r="L65" s="587"/>
      <c r="M65" s="392"/>
      <c r="N65" s="153"/>
      <c r="O65" s="261" t="s">
        <v>97</v>
      </c>
    </row>
    <row r="66" spans="1:18" ht="88.5" customHeight="1" thickBot="1">
      <c r="A66" s="267" t="s">
        <v>98</v>
      </c>
      <c r="B66" s="579" t="str">
        <f t="shared" si="1"/>
        <v>★</v>
      </c>
      <c r="C66" s="580"/>
      <c r="D66" s="581"/>
      <c r="E66" s="439">
        <v>7.61</v>
      </c>
      <c r="F66" s="439">
        <v>6.81</v>
      </c>
      <c r="G66" s="291">
        <f t="shared" si="0"/>
        <v>-0.80000000000000071</v>
      </c>
      <c r="H66" s="585"/>
      <c r="I66" s="586"/>
      <c r="J66" s="586"/>
      <c r="K66" s="586"/>
      <c r="L66" s="587"/>
      <c r="M66" s="152"/>
      <c r="N66" s="153"/>
      <c r="O66" s="261" t="s">
        <v>98</v>
      </c>
    </row>
    <row r="67" spans="1:18" ht="78.75" customHeight="1" thickBot="1">
      <c r="A67" s="267" t="s">
        <v>99</v>
      </c>
      <c r="B67" s="579" t="str">
        <f t="shared" si="1"/>
        <v>★</v>
      </c>
      <c r="C67" s="580"/>
      <c r="D67" s="581"/>
      <c r="E67" s="123">
        <v>5.08</v>
      </c>
      <c r="F67" s="123">
        <v>4.8099999999999996</v>
      </c>
      <c r="G67" s="291">
        <f t="shared" si="0"/>
        <v>-0.27000000000000046</v>
      </c>
      <c r="H67" s="582"/>
      <c r="I67" s="583"/>
      <c r="J67" s="583"/>
      <c r="K67" s="583"/>
      <c r="L67" s="584"/>
      <c r="M67" s="152"/>
      <c r="N67" s="153"/>
      <c r="O67" s="261" t="s">
        <v>99</v>
      </c>
    </row>
    <row r="68" spans="1:18" ht="63" customHeight="1" thickBot="1">
      <c r="A68" s="270" t="s">
        <v>100</v>
      </c>
      <c r="B68" s="579" t="str">
        <f t="shared" si="1"/>
        <v>★</v>
      </c>
      <c r="C68" s="580"/>
      <c r="D68" s="581"/>
      <c r="E68" s="123">
        <v>3.92</v>
      </c>
      <c r="F68" s="123">
        <v>3.22</v>
      </c>
      <c r="G68" s="291">
        <f t="shared" si="0"/>
        <v>-0.69999999999999973</v>
      </c>
      <c r="H68" s="582"/>
      <c r="I68" s="583"/>
      <c r="J68" s="583"/>
      <c r="K68" s="583"/>
      <c r="L68" s="584"/>
      <c r="M68" s="316"/>
      <c r="N68" s="153"/>
      <c r="O68" s="261" t="s">
        <v>100</v>
      </c>
    </row>
    <row r="69" spans="1:18" ht="72.75" customHeight="1" thickBot="1">
      <c r="A69" s="268" t="s">
        <v>101</v>
      </c>
      <c r="B69" s="579" t="str">
        <f t="shared" si="1"/>
        <v>☆</v>
      </c>
      <c r="C69" s="580"/>
      <c r="D69" s="581"/>
      <c r="E69" s="406">
        <v>1.19</v>
      </c>
      <c r="F69" s="406">
        <v>1.97</v>
      </c>
      <c r="G69" s="291">
        <f t="shared" si="0"/>
        <v>0.78</v>
      </c>
      <c r="H69" s="585"/>
      <c r="I69" s="586"/>
      <c r="J69" s="586"/>
      <c r="K69" s="586"/>
      <c r="L69" s="587"/>
      <c r="M69" s="152"/>
      <c r="N69" s="153"/>
      <c r="O69" s="261" t="s">
        <v>101</v>
      </c>
    </row>
    <row r="70" spans="1:18" ht="58.5" customHeight="1" thickBot="1">
      <c r="A70" s="203" t="s">
        <v>102</v>
      </c>
      <c r="B70" s="579" t="str">
        <f t="shared" si="1"/>
        <v>☆</v>
      </c>
      <c r="C70" s="580"/>
      <c r="D70" s="581"/>
      <c r="E70" s="123">
        <v>3.14</v>
      </c>
      <c r="F70" s="123">
        <v>3.71</v>
      </c>
      <c r="G70" s="385">
        <f t="shared" ref="G70" si="5">F70-E70</f>
        <v>0.56999999999999984</v>
      </c>
      <c r="H70" s="582"/>
      <c r="I70" s="583"/>
      <c r="J70" s="583"/>
      <c r="K70" s="583"/>
      <c r="L70" s="584"/>
      <c r="M70" s="204"/>
      <c r="N70" s="153"/>
      <c r="O70" s="261"/>
    </row>
    <row r="71" spans="1:18" ht="42.75" customHeight="1" thickBot="1">
      <c r="A71" s="205"/>
      <c r="B71" s="205"/>
      <c r="C71" s="205"/>
      <c r="D71" s="205"/>
      <c r="E71" s="621"/>
      <c r="F71" s="621"/>
      <c r="G71" s="621"/>
      <c r="H71" s="621"/>
      <c r="I71" s="621"/>
      <c r="J71" s="621"/>
      <c r="K71" s="621"/>
      <c r="L71" s="621"/>
      <c r="M71" s="55">
        <f>COUNTIF(E24:E69,"&gt;=10")</f>
        <v>0</v>
      </c>
      <c r="N71" s="55">
        <f>COUNTIF(F24:F69,"&gt;=10")</f>
        <v>0</v>
      </c>
      <c r="O71" s="55" t="s">
        <v>28</v>
      </c>
    </row>
    <row r="72" spans="1:18" ht="36.75" customHeight="1" thickBot="1">
      <c r="A72" s="68" t="s">
        <v>21</v>
      </c>
      <c r="B72" s="69"/>
      <c r="C72" s="115"/>
      <c r="D72" s="115"/>
      <c r="E72" s="622" t="s">
        <v>20</v>
      </c>
      <c r="F72" s="622"/>
      <c r="G72" s="622"/>
      <c r="H72" s="623" t="s">
        <v>180</v>
      </c>
      <c r="I72" s="624"/>
      <c r="J72" s="69"/>
      <c r="K72" s="70"/>
      <c r="L72" s="70"/>
      <c r="M72" s="71"/>
      <c r="N72" s="72"/>
    </row>
    <row r="73" spans="1:18" ht="36.75" customHeight="1" thickBot="1">
      <c r="A73" s="73"/>
      <c r="B73" s="206"/>
      <c r="C73" s="627" t="s">
        <v>174</v>
      </c>
      <c r="D73" s="628"/>
      <c r="E73" s="628"/>
      <c r="F73" s="629"/>
      <c r="G73" s="74">
        <f>+F70</f>
        <v>3.71</v>
      </c>
      <c r="H73" s="75" t="s">
        <v>103</v>
      </c>
      <c r="I73" s="625">
        <f>+G70</f>
        <v>0.56999999999999984</v>
      </c>
      <c r="J73" s="626"/>
      <c r="K73" s="207"/>
      <c r="L73" s="207"/>
      <c r="M73" s="208"/>
      <c r="N73" s="76"/>
    </row>
    <row r="74" spans="1:18" ht="36.75" customHeight="1" thickBot="1">
      <c r="A74" s="73"/>
      <c r="B74" s="206"/>
      <c r="C74" s="591" t="s">
        <v>104</v>
      </c>
      <c r="D74" s="592"/>
      <c r="E74" s="592"/>
      <c r="F74" s="593"/>
      <c r="G74" s="77">
        <f>+F35</f>
        <v>4.32</v>
      </c>
      <c r="H74" s="78" t="s">
        <v>103</v>
      </c>
      <c r="I74" s="594">
        <f>+G35</f>
        <v>0.63000000000000034</v>
      </c>
      <c r="J74" s="595"/>
      <c r="K74" s="207"/>
      <c r="L74" s="207"/>
      <c r="M74" s="208"/>
      <c r="N74" s="76"/>
      <c r="R74" s="245" t="s">
        <v>21</v>
      </c>
    </row>
    <row r="75" spans="1:18" ht="36.75" customHeight="1" thickBot="1">
      <c r="A75" s="73"/>
      <c r="B75" s="206"/>
      <c r="C75" s="596" t="s">
        <v>105</v>
      </c>
      <c r="D75" s="597"/>
      <c r="E75" s="597"/>
      <c r="F75" s="79" t="str">
        <f>VLOOKUP(G75,F:P,10,0)</f>
        <v>福井県</v>
      </c>
      <c r="G75" s="80">
        <f>MAX(F23:F70)</f>
        <v>7.76</v>
      </c>
      <c r="H75" s="598" t="s">
        <v>106</v>
      </c>
      <c r="I75" s="599"/>
      <c r="J75" s="599"/>
      <c r="K75" s="81">
        <f>+N71</f>
        <v>0</v>
      </c>
      <c r="L75" s="82" t="s">
        <v>107</v>
      </c>
      <c r="M75" s="83">
        <f>N71-M71</f>
        <v>0</v>
      </c>
      <c r="N75" s="76"/>
      <c r="R75" s="246"/>
    </row>
    <row r="76" spans="1:18" ht="36.75" customHeight="1" thickBot="1">
      <c r="A76" s="84"/>
      <c r="B76" s="85"/>
      <c r="C76" s="85"/>
      <c r="D76" s="85"/>
      <c r="E76" s="85"/>
      <c r="F76" s="85"/>
      <c r="G76" s="85"/>
      <c r="H76" s="85"/>
      <c r="I76" s="85"/>
      <c r="J76" s="85"/>
      <c r="K76" s="86"/>
      <c r="L76" s="86"/>
      <c r="M76" s="87"/>
      <c r="N76" s="88"/>
      <c r="R76" s="246"/>
    </row>
    <row r="77" spans="1:18" ht="30.75" customHeight="1">
      <c r="A77" s="111"/>
      <c r="B77" s="111"/>
      <c r="C77" s="111"/>
      <c r="D77" s="111"/>
      <c r="E77" s="111"/>
      <c r="F77" s="111"/>
      <c r="G77" s="111"/>
      <c r="H77" s="111"/>
      <c r="I77" s="111"/>
      <c r="J77" s="111"/>
      <c r="K77" s="209"/>
      <c r="L77" s="209"/>
      <c r="M77" s="210"/>
      <c r="N77" s="211"/>
      <c r="R77" s="247"/>
    </row>
    <row r="78" spans="1:18" ht="30.75" customHeight="1" thickBot="1">
      <c r="A78" s="212"/>
      <c r="B78" s="212"/>
      <c r="C78" s="212"/>
      <c r="D78" s="212"/>
      <c r="E78" s="212"/>
      <c r="F78" s="212"/>
      <c r="G78" s="212"/>
      <c r="H78" s="212"/>
      <c r="I78" s="212"/>
      <c r="J78" s="212"/>
      <c r="K78" s="213"/>
      <c r="L78" s="213"/>
      <c r="M78" s="214"/>
      <c r="N78" s="212"/>
    </row>
    <row r="79" spans="1:18" ht="24.75" customHeight="1" thickTop="1">
      <c r="A79" s="600">
        <v>2</v>
      </c>
      <c r="B79" s="603" t="s">
        <v>178</v>
      </c>
      <c r="C79" s="604"/>
      <c r="D79" s="604"/>
      <c r="E79" s="604"/>
      <c r="F79" s="605"/>
      <c r="G79" s="612" t="s">
        <v>179</v>
      </c>
      <c r="H79" s="613"/>
      <c r="I79" s="613"/>
      <c r="J79" s="613"/>
      <c r="K79" s="613"/>
      <c r="L79" s="613"/>
      <c r="M79" s="613"/>
      <c r="N79" s="614"/>
    </row>
    <row r="80" spans="1:18" ht="24.75" customHeight="1">
      <c r="A80" s="601"/>
      <c r="B80" s="606"/>
      <c r="C80" s="607"/>
      <c r="D80" s="607"/>
      <c r="E80" s="607"/>
      <c r="F80" s="608"/>
      <c r="G80" s="615"/>
      <c r="H80" s="616"/>
      <c r="I80" s="616"/>
      <c r="J80" s="616"/>
      <c r="K80" s="616"/>
      <c r="L80" s="616"/>
      <c r="M80" s="616"/>
      <c r="N80" s="617"/>
      <c r="O80" s="215" t="s">
        <v>28</v>
      </c>
      <c r="P80" s="215"/>
    </row>
    <row r="81" spans="1:16" ht="24.75" customHeight="1">
      <c r="A81" s="601"/>
      <c r="B81" s="606"/>
      <c r="C81" s="607"/>
      <c r="D81" s="607"/>
      <c r="E81" s="607"/>
      <c r="F81" s="608"/>
      <c r="G81" s="615"/>
      <c r="H81" s="616"/>
      <c r="I81" s="616"/>
      <c r="J81" s="616"/>
      <c r="K81" s="616"/>
      <c r="L81" s="616"/>
      <c r="M81" s="616"/>
      <c r="N81" s="617"/>
      <c r="O81" s="215" t="s">
        <v>21</v>
      </c>
      <c r="P81" s="215" t="s">
        <v>108</v>
      </c>
    </row>
    <row r="82" spans="1:16" ht="24.75" customHeight="1">
      <c r="A82" s="601"/>
      <c r="B82" s="606"/>
      <c r="C82" s="607"/>
      <c r="D82" s="607"/>
      <c r="E82" s="607"/>
      <c r="F82" s="608"/>
      <c r="G82" s="615"/>
      <c r="H82" s="616"/>
      <c r="I82" s="616"/>
      <c r="J82" s="616"/>
      <c r="K82" s="616"/>
      <c r="L82" s="616"/>
      <c r="M82" s="616"/>
      <c r="N82" s="617"/>
      <c r="O82" s="216"/>
      <c r="P82" s="215"/>
    </row>
    <row r="83" spans="1:16" ht="46.2" customHeight="1" thickBot="1">
      <c r="A83" s="602"/>
      <c r="B83" s="609"/>
      <c r="C83" s="610"/>
      <c r="D83" s="610"/>
      <c r="E83" s="610"/>
      <c r="F83" s="611"/>
      <c r="G83" s="618"/>
      <c r="H83" s="619"/>
      <c r="I83" s="619"/>
      <c r="J83" s="619"/>
      <c r="K83" s="619"/>
      <c r="L83" s="619"/>
      <c r="M83" s="619"/>
      <c r="N83" s="620"/>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9">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H23:L23"/>
    <mergeCell ref="B24:D24"/>
    <mergeCell ref="H24:L24"/>
    <mergeCell ref="B23:D23"/>
    <mergeCell ref="B26:D26"/>
    <mergeCell ref="H26:L26"/>
    <mergeCell ref="B27:D27"/>
    <mergeCell ref="H27:L27"/>
    <mergeCell ref="H33:L33"/>
    <mergeCell ref="B29:D29"/>
    <mergeCell ref="H29:L29"/>
    <mergeCell ref="B30:D30"/>
    <mergeCell ref="H30:L30"/>
    <mergeCell ref="B37:D37"/>
    <mergeCell ref="H37:L37"/>
    <mergeCell ref="B38:D38"/>
    <mergeCell ref="H38:L38"/>
    <mergeCell ref="B34:D34"/>
    <mergeCell ref="H34:L34"/>
    <mergeCell ref="B31:D31"/>
    <mergeCell ref="H31:L31"/>
    <mergeCell ref="B32:D32"/>
    <mergeCell ref="H32:L32"/>
    <mergeCell ref="B33:D33"/>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H60:L60"/>
    <mergeCell ref="B55:D55"/>
    <mergeCell ref="H55:L55"/>
    <mergeCell ref="B56:D56"/>
    <mergeCell ref="H56:L56"/>
    <mergeCell ref="B57:D57"/>
    <mergeCell ref="B52:D52"/>
    <mergeCell ref="H52:L52"/>
    <mergeCell ref="B53:D53"/>
    <mergeCell ref="H53:L53"/>
    <mergeCell ref="B54:D54"/>
    <mergeCell ref="H54:L54"/>
    <mergeCell ref="H57:L57"/>
    <mergeCell ref="C74:F74"/>
    <mergeCell ref="I74:J74"/>
    <mergeCell ref="C75:E75"/>
    <mergeCell ref="H75:J75"/>
    <mergeCell ref="A79:A83"/>
    <mergeCell ref="B79:F83"/>
    <mergeCell ref="G79:N83"/>
    <mergeCell ref="B70:D70"/>
    <mergeCell ref="H70:L70"/>
    <mergeCell ref="E71:L71"/>
    <mergeCell ref="E72:G72"/>
    <mergeCell ref="H72:I72"/>
    <mergeCell ref="I73:J73"/>
    <mergeCell ref="C73:F73"/>
    <mergeCell ref="I2:M2"/>
    <mergeCell ref="B67:D67"/>
    <mergeCell ref="H67:L67"/>
    <mergeCell ref="B68:D68"/>
    <mergeCell ref="H68:L68"/>
    <mergeCell ref="B69:D69"/>
    <mergeCell ref="H69:L69"/>
    <mergeCell ref="B64:D64"/>
    <mergeCell ref="H64:L64"/>
    <mergeCell ref="B65:D65"/>
    <mergeCell ref="B66:D66"/>
    <mergeCell ref="H66:L66"/>
    <mergeCell ref="H65:L65"/>
    <mergeCell ref="B61:D61"/>
    <mergeCell ref="H61:L61"/>
    <mergeCell ref="B62:D62"/>
    <mergeCell ref="H62:L62"/>
    <mergeCell ref="B63:D63"/>
    <mergeCell ref="H63:L63"/>
    <mergeCell ref="B58:D58"/>
    <mergeCell ref="H58:L58"/>
    <mergeCell ref="B59:D59"/>
    <mergeCell ref="H59:L59"/>
    <mergeCell ref="B60:D60"/>
  </mergeCells>
  <phoneticPr fontId="86"/>
  <conditionalFormatting sqref="G23:G70">
    <cfRule type="cellIs" dxfId="5" priority="1" stopIfTrue="1" operator="between">
      <formula>10.1</formula>
      <formula>20</formula>
    </cfRule>
    <cfRule type="cellIs" dxfId="4" priority="2" stopIfTrue="1" operator="between">
      <formula>1.01</formula>
      <formula>10</formula>
    </cfRule>
    <cfRule type="cellIs" dxfId="3" priority="3" stopIfTrue="1" operator="between">
      <formula>0.01</formula>
      <formula>1</formula>
    </cfRule>
  </conditionalFormatting>
  <conditionalFormatting sqref="N77">
    <cfRule type="cellIs" dxfId="2" priority="4" stopIfTrue="1" operator="between">
      <formula>10.1</formula>
      <formula>20</formula>
    </cfRule>
    <cfRule type="cellIs" dxfId="1" priority="5" stopIfTrue="1" operator="between">
      <formula>1.01</formula>
      <formula>10</formula>
    </cfRule>
    <cfRule type="cellIs" dxfId="0" priority="6"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06631-04C6-40DB-B664-37BBA5CB8DB8}">
  <dimension ref="A1:W55"/>
  <sheetViews>
    <sheetView view="pageBreakPreview" zoomScaleNormal="100" zoomScaleSheetLayoutView="100" workbookViewId="0">
      <selection activeCell="M8" sqref="M8"/>
    </sheetView>
  </sheetViews>
  <sheetFormatPr defaultRowHeight="13.2"/>
  <cols>
    <col min="2" max="2" width="36.109375" customWidth="1"/>
    <col min="3" max="3" width="13" customWidth="1"/>
    <col min="4" max="4" width="18.88671875" style="502" customWidth="1"/>
    <col min="11" max="11" width="2.21875" customWidth="1"/>
  </cols>
  <sheetData>
    <row r="1" spans="1:23" ht="13.8" thickBot="1">
      <c r="A1" s="500"/>
      <c r="B1" s="500"/>
      <c r="C1" s="500"/>
      <c r="D1" s="501"/>
      <c r="E1" s="500"/>
      <c r="F1" s="500"/>
      <c r="G1" s="500"/>
      <c r="H1" s="500"/>
      <c r="I1" s="500"/>
      <c r="J1" s="500"/>
      <c r="K1" s="500"/>
      <c r="L1" s="500"/>
      <c r="M1" s="500"/>
      <c r="N1" s="500"/>
      <c r="O1" s="500"/>
      <c r="P1" s="500"/>
      <c r="Q1" s="500"/>
      <c r="R1" s="500"/>
      <c r="S1" s="500"/>
      <c r="T1" s="500"/>
      <c r="U1" s="500"/>
      <c r="V1" s="500"/>
      <c r="W1" s="500"/>
    </row>
    <row r="2" spans="1:23" ht="24" thickBot="1">
      <c r="A2" s="500"/>
      <c r="B2" s="668" t="s">
        <v>415</v>
      </c>
      <c r="C2" s="669"/>
      <c r="D2" s="670"/>
      <c r="F2" s="504" t="s">
        <v>223</v>
      </c>
      <c r="G2" s="500"/>
      <c r="H2" s="500"/>
      <c r="I2" s="500"/>
      <c r="J2" s="500"/>
      <c r="K2" s="500"/>
      <c r="L2" s="500"/>
      <c r="M2" s="500"/>
      <c r="N2" s="500"/>
      <c r="O2" s="500"/>
      <c r="P2" s="500"/>
      <c r="Q2" s="500"/>
      <c r="R2" s="500"/>
      <c r="S2" s="500"/>
      <c r="T2" s="500"/>
      <c r="U2" s="500"/>
      <c r="V2" s="500"/>
      <c r="W2" s="500"/>
    </row>
    <row r="3" spans="1:23" ht="13.8" thickBot="1">
      <c r="A3" s="500"/>
      <c r="B3" s="671"/>
      <c r="C3" s="671"/>
      <c r="D3" s="672"/>
      <c r="E3" s="672"/>
      <c r="F3" s="672"/>
      <c r="G3" s="672"/>
      <c r="H3" s="672"/>
      <c r="I3" s="672"/>
      <c r="J3" s="672"/>
      <c r="K3" s="672"/>
      <c r="L3" s="500"/>
      <c r="M3" s="500"/>
      <c r="N3" s="500"/>
      <c r="O3" s="500"/>
      <c r="P3" s="500"/>
      <c r="Q3" s="500"/>
      <c r="R3" s="500"/>
      <c r="S3" s="500"/>
      <c r="T3" s="500"/>
      <c r="U3" s="500"/>
      <c r="V3" s="500"/>
      <c r="W3" s="500"/>
    </row>
    <row r="4" spans="1:23" ht="16.8" thickTop="1">
      <c r="A4" s="500"/>
      <c r="B4" s="531" t="s">
        <v>416</v>
      </c>
      <c r="C4" s="532"/>
      <c r="D4" s="533"/>
      <c r="E4" s="534"/>
      <c r="F4" s="534"/>
      <c r="G4" s="535"/>
      <c r="H4" s="500"/>
    </row>
    <row r="5" spans="1:23" ht="20.25" customHeight="1">
      <c r="A5" s="500"/>
      <c r="B5" s="536"/>
      <c r="C5" s="500"/>
      <c r="D5" s="501"/>
      <c r="E5" s="500"/>
      <c r="F5" s="500"/>
      <c r="G5" s="537"/>
      <c r="H5" s="500"/>
    </row>
    <row r="6" spans="1:23" ht="20.25" customHeight="1">
      <c r="A6" s="500"/>
      <c r="B6" s="536"/>
      <c r="C6" s="500"/>
      <c r="D6" s="501"/>
      <c r="E6" s="500"/>
      <c r="F6" s="500"/>
      <c r="G6" s="537"/>
      <c r="H6" s="500"/>
    </row>
    <row r="7" spans="1:23" ht="20.25" customHeight="1">
      <c r="A7" s="500"/>
      <c r="B7" s="536"/>
      <c r="C7" s="500"/>
      <c r="D7" s="501"/>
      <c r="E7" s="500"/>
      <c r="F7" s="500"/>
      <c r="G7" s="537"/>
      <c r="H7" s="500"/>
    </row>
    <row r="8" spans="1:23" ht="20.25" customHeight="1">
      <c r="A8" s="500"/>
      <c r="B8" s="536"/>
      <c r="C8" s="500"/>
      <c r="D8" s="501"/>
      <c r="E8" s="500"/>
      <c r="F8" s="500"/>
      <c r="G8" s="537"/>
      <c r="H8" s="500"/>
    </row>
    <row r="9" spans="1:23" ht="20.25" customHeight="1">
      <c r="A9" s="500"/>
      <c r="B9" s="536"/>
      <c r="C9" s="500"/>
      <c r="D9" s="501"/>
      <c r="E9" s="500"/>
      <c r="F9" s="500"/>
      <c r="G9" s="537"/>
      <c r="H9" s="500"/>
    </row>
    <row r="10" spans="1:23" ht="20.25" customHeight="1">
      <c r="A10" s="500"/>
      <c r="B10" s="536"/>
      <c r="C10" s="500"/>
      <c r="D10" s="501"/>
      <c r="E10" s="500"/>
      <c r="F10" s="500"/>
      <c r="G10" s="537"/>
      <c r="H10" s="500"/>
    </row>
    <row r="11" spans="1:23" ht="20.25" customHeight="1">
      <c r="A11" s="500"/>
      <c r="B11" s="536"/>
      <c r="C11" s="500"/>
      <c r="D11" s="501"/>
      <c r="E11" s="500"/>
      <c r="F11" s="500"/>
      <c r="G11" s="537"/>
      <c r="H11" s="500"/>
    </row>
    <row r="12" spans="1:23" ht="20.25" customHeight="1" thickBot="1">
      <c r="A12" s="500"/>
      <c r="B12" s="538"/>
      <c r="C12" s="539"/>
      <c r="D12" s="540"/>
      <c r="E12" s="539"/>
      <c r="F12" s="539"/>
      <c r="G12" s="541"/>
      <c r="H12" s="500"/>
    </row>
    <row r="13" spans="1:23" ht="13.8" thickTop="1">
      <c r="A13" s="500"/>
      <c r="B13" s="500"/>
      <c r="C13" s="500"/>
      <c r="D13" s="501"/>
      <c r="E13" s="500"/>
      <c r="F13" s="500"/>
      <c r="G13" s="500"/>
      <c r="H13" s="500"/>
    </row>
    <row r="14" spans="1:23">
      <c r="B14" t="s">
        <v>417</v>
      </c>
    </row>
    <row r="15" spans="1:23">
      <c r="B15" s="542" t="s">
        <v>418</v>
      </c>
    </row>
    <row r="16" spans="1:23">
      <c r="B16" s="299" t="s">
        <v>419</v>
      </c>
    </row>
    <row r="18" spans="2:8" ht="75.599999999999994" customHeight="1">
      <c r="B18" s="673" t="s">
        <v>420</v>
      </c>
      <c r="C18" s="674"/>
      <c r="D18" s="674"/>
      <c r="E18" s="674"/>
      <c r="F18" s="674"/>
      <c r="G18" s="674"/>
    </row>
    <row r="19" spans="2:8" ht="23.25" customHeight="1">
      <c r="B19" t="s">
        <v>421</v>
      </c>
      <c r="H19" s="502"/>
    </row>
    <row r="20" spans="2:8" ht="13.8" thickBot="1">
      <c r="H20" s="502"/>
    </row>
    <row r="21" spans="2:8" ht="18.75" customHeight="1">
      <c r="B21" s="543" t="s">
        <v>422</v>
      </c>
      <c r="C21" s="544" t="s">
        <v>423</v>
      </c>
      <c r="E21" s="545"/>
      <c r="H21" s="502"/>
    </row>
    <row r="22" spans="2:8" ht="18.75" customHeight="1">
      <c r="B22" s="546" t="s">
        <v>424</v>
      </c>
      <c r="C22" s="547" t="s">
        <v>425</v>
      </c>
    </row>
    <row r="23" spans="2:8" ht="18.75" customHeight="1">
      <c r="B23" s="548" t="s">
        <v>426</v>
      </c>
      <c r="C23" s="549" t="s">
        <v>427</v>
      </c>
    </row>
    <row r="24" spans="2:8" ht="18.75" customHeight="1">
      <c r="B24" s="548" t="s">
        <v>428</v>
      </c>
      <c r="C24" s="549" t="s">
        <v>429</v>
      </c>
    </row>
    <row r="25" spans="2:8" ht="18.75" customHeight="1">
      <c r="B25" s="550" t="s">
        <v>430</v>
      </c>
      <c r="C25" s="549" t="s">
        <v>431</v>
      </c>
    </row>
    <row r="26" spans="2:8" ht="18.75" customHeight="1">
      <c r="B26" s="551" t="s">
        <v>432</v>
      </c>
      <c r="C26" s="552" t="s">
        <v>433</v>
      </c>
    </row>
    <row r="27" spans="2:8" ht="18.75" customHeight="1">
      <c r="B27" s="553" t="s">
        <v>434</v>
      </c>
      <c r="C27" s="554" t="s">
        <v>435</v>
      </c>
    </row>
    <row r="28" spans="2:8" ht="18.75" customHeight="1">
      <c r="B28" s="555" t="s">
        <v>436</v>
      </c>
      <c r="C28" s="554" t="s">
        <v>437</v>
      </c>
    </row>
    <row r="29" spans="2:8" ht="18.75" customHeight="1">
      <c r="B29" s="553" t="s">
        <v>438</v>
      </c>
      <c r="C29" s="554" t="s">
        <v>439</v>
      </c>
    </row>
    <row r="30" spans="2:8" ht="18.75" customHeight="1" thickBot="1">
      <c r="B30" s="556" t="s">
        <v>440</v>
      </c>
      <c r="C30" s="557" t="s">
        <v>441</v>
      </c>
    </row>
    <row r="36" spans="2:9" ht="14.4">
      <c r="B36" s="558" t="s">
        <v>442</v>
      </c>
    </row>
    <row r="37" spans="2:9" ht="15.6">
      <c r="B37" s="559" t="s">
        <v>443</v>
      </c>
      <c r="D37"/>
    </row>
    <row r="38" spans="2:9" ht="14.4">
      <c r="B38" s="558" t="s">
        <v>444</v>
      </c>
    </row>
    <row r="40" spans="2:9">
      <c r="B40" t="s">
        <v>445</v>
      </c>
      <c r="D40" s="502" t="s">
        <v>446</v>
      </c>
      <c r="G40" t="s">
        <v>447</v>
      </c>
    </row>
    <row r="43" spans="2:9">
      <c r="G43" s="675" t="s">
        <v>448</v>
      </c>
      <c r="H43" s="676"/>
      <c r="I43" s="676"/>
    </row>
    <row r="44" spans="2:9">
      <c r="G44" s="677"/>
      <c r="H44" s="677"/>
      <c r="I44" s="677"/>
    </row>
    <row r="53" spans="7:7">
      <c r="G53" t="s">
        <v>449</v>
      </c>
    </row>
    <row r="54" spans="7:7">
      <c r="G54" t="s">
        <v>450</v>
      </c>
    </row>
    <row r="55" spans="7:7">
      <c r="G55" t="s">
        <v>451</v>
      </c>
    </row>
  </sheetData>
  <mergeCells count="4">
    <mergeCell ref="B2:D2"/>
    <mergeCell ref="B3:K3"/>
    <mergeCell ref="B18:G18"/>
    <mergeCell ref="G43:I44"/>
  </mergeCells>
  <phoneticPr fontId="86"/>
  <hyperlinks>
    <hyperlink ref="B16" r:id="rId1" xr:uid="{3D6AEA2B-A91D-46E0-B556-58FBF21524C8}"/>
  </hyperlinks>
  <pageMargins left="0.7" right="0.7" top="0.75" bottom="0.75" header="0.3" footer="0.3"/>
  <pageSetup paperSize="9" scale="65"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E57"/>
  <sheetViews>
    <sheetView showGridLines="0" zoomScale="81" zoomScaleNormal="81" zoomScaleSheetLayoutView="79" workbookViewId="0">
      <selection activeCell="A26" sqref="A26:XFD37"/>
    </sheetView>
  </sheetViews>
  <sheetFormatPr defaultColWidth="9" defaultRowHeight="19.2"/>
  <cols>
    <col min="1" max="1" width="161.5546875" style="284" customWidth="1"/>
    <col min="2" max="2" width="11.21875" style="282" customWidth="1"/>
    <col min="3" max="3" width="22" style="282" customWidth="1"/>
    <col min="4" max="4" width="20.109375" style="283" customWidth="1"/>
    <col min="5" max="16384" width="9" style="1"/>
  </cols>
  <sheetData>
    <row r="1" spans="1:4" s="42" customFormat="1" ht="44.25" customHeight="1" thickBot="1">
      <c r="A1" s="165" t="s">
        <v>228</v>
      </c>
      <c r="B1" s="166" t="s">
        <v>0</v>
      </c>
      <c r="C1" s="167" t="s">
        <v>1</v>
      </c>
      <c r="D1" s="281" t="s">
        <v>2</v>
      </c>
    </row>
    <row r="2" spans="1:4" s="42" customFormat="1" ht="61.2" customHeight="1" thickTop="1">
      <c r="A2" s="162" t="s">
        <v>237</v>
      </c>
      <c r="B2" s="295"/>
      <c r="C2" s="687" t="s">
        <v>238</v>
      </c>
      <c r="D2" s="298"/>
    </row>
    <row r="3" spans="1:4" s="42" customFormat="1" ht="361.8" customHeight="1">
      <c r="A3" s="491" t="s">
        <v>235</v>
      </c>
      <c r="B3" s="482" t="s">
        <v>236</v>
      </c>
      <c r="C3" s="688"/>
      <c r="D3" s="296">
        <v>45246</v>
      </c>
    </row>
    <row r="4" spans="1:4" s="42" customFormat="1" ht="36.6" customHeight="1" thickBot="1">
      <c r="A4" s="163" t="s">
        <v>239</v>
      </c>
      <c r="B4" s="293"/>
      <c r="C4" s="689"/>
      <c r="D4" s="297"/>
    </row>
    <row r="5" spans="1:4" s="42" customFormat="1" ht="39" customHeight="1" thickTop="1">
      <c r="A5" s="420" t="s">
        <v>245</v>
      </c>
      <c r="B5" s="295"/>
      <c r="C5" s="690" t="s">
        <v>248</v>
      </c>
      <c r="D5" s="298"/>
    </row>
    <row r="6" spans="1:4" s="42" customFormat="1" ht="409.2" customHeight="1">
      <c r="A6" s="409" t="s">
        <v>246</v>
      </c>
      <c r="B6" s="482" t="s">
        <v>240</v>
      </c>
      <c r="C6" s="688"/>
      <c r="D6" s="296">
        <v>45246</v>
      </c>
    </row>
    <row r="7" spans="1:4" s="42" customFormat="1" ht="36.6" customHeight="1" thickBot="1">
      <c r="A7" s="163" t="s">
        <v>247</v>
      </c>
      <c r="B7" s="293"/>
      <c r="C7" s="689"/>
      <c r="D7" s="297"/>
    </row>
    <row r="8" spans="1:4" s="42" customFormat="1" ht="42" customHeight="1" thickTop="1">
      <c r="A8" s="420" t="s">
        <v>241</v>
      </c>
      <c r="B8" s="295"/>
      <c r="C8" s="687" t="s">
        <v>244</v>
      </c>
      <c r="D8" s="298"/>
    </row>
    <row r="9" spans="1:4" s="42" customFormat="1" ht="137.4" customHeight="1">
      <c r="A9" s="409" t="s">
        <v>242</v>
      </c>
      <c r="B9" s="482" t="s">
        <v>213</v>
      </c>
      <c r="C9" s="688"/>
      <c r="D9" s="296">
        <v>45246</v>
      </c>
    </row>
    <row r="10" spans="1:4" s="42" customFormat="1" ht="36.6" customHeight="1" thickBot="1">
      <c r="A10" s="163" t="s">
        <v>243</v>
      </c>
      <c r="B10" s="293"/>
      <c r="C10" s="689"/>
      <c r="D10" s="297"/>
    </row>
    <row r="11" spans="1:4" s="42" customFormat="1" ht="44.4" customHeight="1" thickTop="1">
      <c r="A11" s="350" t="s">
        <v>249</v>
      </c>
      <c r="B11" s="295"/>
      <c r="C11" s="687" t="s">
        <v>251</v>
      </c>
      <c r="D11" s="298"/>
    </row>
    <row r="12" spans="1:4" s="42" customFormat="1" ht="121.8" customHeight="1" thickBot="1">
      <c r="A12" s="431" t="s">
        <v>250</v>
      </c>
      <c r="B12" s="300" t="s">
        <v>240</v>
      </c>
      <c r="C12" s="697"/>
      <c r="D12" s="296">
        <v>45244</v>
      </c>
    </row>
    <row r="13" spans="1:4" s="42" customFormat="1" ht="36.6" customHeight="1" thickTop="1" thickBot="1">
      <c r="A13" s="394" t="s">
        <v>252</v>
      </c>
      <c r="B13" s="293"/>
      <c r="C13" s="708"/>
      <c r="D13" s="297"/>
    </row>
    <row r="14" spans="1:4" s="42" customFormat="1" ht="43.8" customHeight="1" thickTop="1">
      <c r="A14" s="301" t="s">
        <v>253</v>
      </c>
      <c r="B14" s="345"/>
      <c r="C14" s="684" t="s">
        <v>254</v>
      </c>
      <c r="D14" s="681">
        <v>45243</v>
      </c>
    </row>
    <row r="15" spans="1:4" s="42" customFormat="1" ht="347.4" customHeight="1">
      <c r="A15" s="409" t="s">
        <v>255</v>
      </c>
      <c r="B15" s="300" t="s">
        <v>213</v>
      </c>
      <c r="C15" s="685"/>
      <c r="D15" s="682"/>
    </row>
    <row r="16" spans="1:4" s="42" customFormat="1" ht="36.6" customHeight="1" thickBot="1">
      <c r="A16" s="163" t="s">
        <v>256</v>
      </c>
      <c r="B16" s="161"/>
      <c r="C16" s="686"/>
      <c r="D16" s="683"/>
    </row>
    <row r="17" spans="1:4" s="42" customFormat="1" ht="37.200000000000003" customHeight="1" thickTop="1">
      <c r="A17" s="387" t="s">
        <v>257</v>
      </c>
      <c r="B17" s="295"/>
      <c r="C17" s="690" t="s">
        <v>258</v>
      </c>
      <c r="D17" s="298" t="s">
        <v>206</v>
      </c>
    </row>
    <row r="18" spans="1:4" s="42" customFormat="1" ht="363" customHeight="1">
      <c r="A18" s="409" t="s">
        <v>260</v>
      </c>
      <c r="B18" s="482" t="s">
        <v>259</v>
      </c>
      <c r="C18" s="688"/>
      <c r="D18" s="296">
        <v>45244</v>
      </c>
    </row>
    <row r="19" spans="1:4" s="42" customFormat="1" ht="42" customHeight="1" thickBot="1">
      <c r="A19" s="163" t="s">
        <v>261</v>
      </c>
      <c r="B19" s="293"/>
      <c r="C19" s="689"/>
      <c r="D19" s="297"/>
    </row>
    <row r="20" spans="1:4" s="42" customFormat="1" ht="40.799999999999997" customHeight="1" thickTop="1">
      <c r="A20" s="492" t="s">
        <v>262</v>
      </c>
      <c r="B20" s="295"/>
      <c r="C20" s="687" t="s">
        <v>266</v>
      </c>
      <c r="D20" s="298" t="s">
        <v>206</v>
      </c>
    </row>
    <row r="21" spans="1:4" s="42" customFormat="1" ht="143.4" customHeight="1">
      <c r="A21" s="409" t="s">
        <v>263</v>
      </c>
      <c r="B21" s="482" t="s">
        <v>265</v>
      </c>
      <c r="C21" s="688"/>
      <c r="D21" s="296">
        <v>45248</v>
      </c>
    </row>
    <row r="22" spans="1:4" s="42" customFormat="1" ht="32.4" customHeight="1" thickBot="1">
      <c r="A22" s="163" t="s">
        <v>264</v>
      </c>
      <c r="B22" s="293"/>
      <c r="C22" s="689"/>
      <c r="D22" s="297"/>
    </row>
    <row r="23" spans="1:4" s="42" customFormat="1" ht="37.799999999999997" customHeight="1" thickTop="1">
      <c r="A23" s="387" t="s">
        <v>268</v>
      </c>
      <c r="B23" s="295"/>
      <c r="C23" s="687" t="s">
        <v>267</v>
      </c>
      <c r="D23" s="298"/>
    </row>
    <row r="24" spans="1:4" s="42" customFormat="1" ht="120.6" customHeight="1">
      <c r="A24" s="438" t="s">
        <v>269</v>
      </c>
      <c r="B24" s="482" t="s">
        <v>259</v>
      </c>
      <c r="C24" s="688"/>
      <c r="D24" s="440">
        <v>45247</v>
      </c>
    </row>
    <row r="25" spans="1:4" s="42" customFormat="1" ht="35.4" customHeight="1" thickBot="1">
      <c r="A25" s="404" t="s">
        <v>270</v>
      </c>
      <c r="B25" s="293"/>
      <c r="C25" s="689"/>
      <c r="D25" s="297"/>
    </row>
    <row r="26" spans="1:4" s="42" customFormat="1" ht="43.2" hidden="1" customHeight="1" thickTop="1">
      <c r="A26" s="436"/>
      <c r="B26" s="702"/>
      <c r="C26" s="705"/>
      <c r="D26" s="691"/>
    </row>
    <row r="27" spans="1:4" s="42" customFormat="1" ht="163.19999999999999" hidden="1" customHeight="1">
      <c r="A27" s="429"/>
      <c r="B27" s="703"/>
      <c r="C27" s="706"/>
      <c r="D27" s="692"/>
    </row>
    <row r="28" spans="1:4" s="42" customFormat="1" ht="36" hidden="1" customHeight="1" thickBot="1">
      <c r="A28" s="341"/>
      <c r="B28" s="704"/>
      <c r="C28" s="707"/>
      <c r="D28" s="693"/>
    </row>
    <row r="29" spans="1:4" s="42" customFormat="1" ht="40.799999999999997" hidden="1" customHeight="1" thickTop="1" thickBot="1">
      <c r="A29" s="441"/>
      <c r="B29" s="700"/>
      <c r="C29" s="695"/>
      <c r="D29" s="683"/>
    </row>
    <row r="30" spans="1:4" s="42" customFormat="1" ht="138" hidden="1" customHeight="1" thickBot="1">
      <c r="A30" s="432"/>
      <c r="B30" s="700"/>
      <c r="C30" s="695"/>
      <c r="D30" s="679"/>
    </row>
    <row r="31" spans="1:4" s="42" customFormat="1" ht="31.8" hidden="1" customHeight="1" thickBot="1">
      <c r="A31" s="289"/>
      <c r="B31" s="701"/>
      <c r="C31" s="696"/>
      <c r="D31" s="680"/>
    </row>
    <row r="32" spans="1:4" s="42" customFormat="1" ht="37.200000000000003" hidden="1" customHeight="1" thickTop="1" thickBot="1">
      <c r="A32" s="164"/>
      <c r="B32" s="699"/>
      <c r="C32" s="694"/>
      <c r="D32" s="678"/>
    </row>
    <row r="33" spans="1:5" s="42" customFormat="1" ht="193.2" hidden="1" customHeight="1" thickBot="1">
      <c r="A33" s="432"/>
      <c r="B33" s="700"/>
      <c r="C33" s="695"/>
      <c r="D33" s="679"/>
    </row>
    <row r="34" spans="1:5" s="42" customFormat="1" ht="40.950000000000003" hidden="1" customHeight="1" thickBot="1">
      <c r="A34" s="289"/>
      <c r="B34" s="701"/>
      <c r="C34" s="696"/>
      <c r="D34" s="680"/>
    </row>
    <row r="35" spans="1:5" s="42" customFormat="1" ht="40.950000000000003" hidden="1" customHeight="1" thickTop="1" thickBot="1">
      <c r="A35" s="164"/>
      <c r="B35" s="699"/>
      <c r="C35" s="694"/>
      <c r="D35" s="678"/>
    </row>
    <row r="36" spans="1:5" s="42" customFormat="1" ht="163.80000000000001" hidden="1" customHeight="1" thickBot="1">
      <c r="A36" s="432"/>
      <c r="B36" s="700"/>
      <c r="C36" s="695"/>
      <c r="D36" s="679"/>
    </row>
    <row r="37" spans="1:5" s="42" customFormat="1" ht="43.8" hidden="1" customHeight="1" thickBot="1">
      <c r="A37" s="289"/>
      <c r="B37" s="701"/>
      <c r="C37" s="696"/>
      <c r="D37" s="680"/>
    </row>
    <row r="38" spans="1:5" s="42" customFormat="1" ht="47.4" hidden="1" customHeight="1" thickTop="1">
      <c r="A38" s="442"/>
      <c r="B38" s="295"/>
      <c r="C38" s="690"/>
      <c r="D38" s="298"/>
    </row>
    <row r="39" spans="1:5" s="42" customFormat="1" ht="163.19999999999999" hidden="1" customHeight="1">
      <c r="A39" s="409"/>
      <c r="B39" s="307"/>
      <c r="C39" s="688"/>
      <c r="D39" s="296"/>
      <c r="E39" s="42" t="s">
        <v>206</v>
      </c>
    </row>
    <row r="40" spans="1:5" s="42" customFormat="1" ht="37.200000000000003" hidden="1" customHeight="1" thickBot="1">
      <c r="A40" s="299"/>
      <c r="B40" s="293"/>
      <c r="C40" s="689"/>
      <c r="D40" s="297"/>
    </row>
    <row r="41" spans="1:5" s="42" customFormat="1" ht="47.4" hidden="1" customHeight="1" thickTop="1">
      <c r="A41" s="443"/>
      <c r="B41" s="295"/>
      <c r="C41" s="687"/>
      <c r="D41" s="298"/>
    </row>
    <row r="42" spans="1:5" s="42" customFormat="1" ht="141" hidden="1" customHeight="1">
      <c r="A42" s="444"/>
      <c r="B42" s="300"/>
      <c r="C42" s="688"/>
      <c r="D42" s="296"/>
    </row>
    <row r="43" spans="1:5" s="42" customFormat="1" ht="37.200000000000003" hidden="1" customHeight="1" thickBot="1">
      <c r="A43" s="346"/>
      <c r="B43" s="293"/>
      <c r="C43" s="689"/>
      <c r="D43" s="297"/>
    </row>
    <row r="44" spans="1:5" ht="44.4" hidden="1" customHeight="1" thickTop="1">
      <c r="A44" s="294"/>
      <c r="B44" s="295"/>
      <c r="C44" s="687"/>
      <c r="D44" s="298"/>
    </row>
    <row r="45" spans="1:5" ht="194.4" hidden="1" customHeight="1">
      <c r="A45" s="395"/>
      <c r="B45" s="300"/>
      <c r="C45" s="697"/>
      <c r="D45" s="296"/>
    </row>
    <row r="46" spans="1:5" ht="37.200000000000003" hidden="1" customHeight="1" thickBot="1">
      <c r="A46" s="397"/>
      <c r="B46" s="400"/>
      <c r="C46" s="698"/>
      <c r="D46" s="401"/>
    </row>
    <row r="47" spans="1:5" ht="56.4" hidden="1" customHeight="1" thickTop="1">
      <c r="A47" s="294"/>
      <c r="B47" s="398"/>
      <c r="C47" s="697"/>
      <c r="D47" s="399"/>
    </row>
    <row r="48" spans="1:5" ht="353.4" hidden="1" customHeight="1">
      <c r="A48" s="348"/>
      <c r="B48" s="300"/>
      <c r="C48" s="688"/>
      <c r="D48" s="296"/>
    </row>
    <row r="49" spans="1:4" ht="40.200000000000003" hidden="1" customHeight="1" thickBot="1">
      <c r="A49" s="346"/>
      <c r="B49" s="293"/>
      <c r="C49" s="689"/>
      <c r="D49" s="297"/>
    </row>
    <row r="50" spans="1:4" ht="46.8" hidden="1" customHeight="1" thickTop="1">
      <c r="A50" s="294"/>
      <c r="B50" s="295"/>
      <c r="C50" s="687"/>
      <c r="D50" s="298"/>
    </row>
    <row r="51" spans="1:4" ht="139.80000000000001" hidden="1" customHeight="1">
      <c r="A51" s="348"/>
      <c r="B51" s="300"/>
      <c r="C51" s="688"/>
      <c r="D51" s="296"/>
    </row>
    <row r="52" spans="1:4" ht="43.8" hidden="1" customHeight="1" thickBot="1">
      <c r="A52" s="346"/>
      <c r="B52" s="293"/>
      <c r="C52" s="689"/>
      <c r="D52" s="297"/>
    </row>
    <row r="53" spans="1:4" ht="46.8" hidden="1" customHeight="1" thickTop="1">
      <c r="A53" s="294"/>
      <c r="B53" s="295"/>
      <c r="C53" s="687"/>
      <c r="D53" s="298"/>
    </row>
    <row r="54" spans="1:4" ht="93" hidden="1" customHeight="1">
      <c r="A54" s="348"/>
      <c r="B54" s="300"/>
      <c r="C54" s="688"/>
      <c r="D54" s="296"/>
    </row>
    <row r="55" spans="1:4" ht="43.8" hidden="1" customHeight="1" thickBot="1">
      <c r="A55" s="346"/>
      <c r="B55" s="293"/>
      <c r="C55" s="689"/>
      <c r="D55" s="297"/>
    </row>
    <row r="56" spans="1:4" ht="42.6" customHeight="1" thickTop="1"/>
    <row r="57" spans="1:4" ht="42.6" customHeight="1"/>
  </sheetData>
  <mergeCells count="27">
    <mergeCell ref="C38:C40"/>
    <mergeCell ref="B35:B37"/>
    <mergeCell ref="B29:B31"/>
    <mergeCell ref="B32:B34"/>
    <mergeCell ref="C2:C4"/>
    <mergeCell ref="B26:B28"/>
    <mergeCell ref="C26:C28"/>
    <mergeCell ref="C5:C7"/>
    <mergeCell ref="C29:C31"/>
    <mergeCell ref="C11:C13"/>
    <mergeCell ref="C8:C10"/>
    <mergeCell ref="C44:C46"/>
    <mergeCell ref="C53:C55"/>
    <mergeCell ref="C50:C52"/>
    <mergeCell ref="C47:C49"/>
    <mergeCell ref="C41:C43"/>
    <mergeCell ref="D35:D37"/>
    <mergeCell ref="D14:D16"/>
    <mergeCell ref="C14:C16"/>
    <mergeCell ref="C20:C22"/>
    <mergeCell ref="C23:C25"/>
    <mergeCell ref="D32:D34"/>
    <mergeCell ref="C17:C19"/>
    <mergeCell ref="D26:D28"/>
    <mergeCell ref="D29:D31"/>
    <mergeCell ref="C32:C34"/>
    <mergeCell ref="C35:C37"/>
  </mergeCells>
  <phoneticPr fontId="16"/>
  <hyperlinks>
    <hyperlink ref="A4" r:id="rId1" xr:uid="{94F2C250-C54D-42E3-A167-44BF2458B447}"/>
    <hyperlink ref="A10" r:id="rId2" xr:uid="{9114F0CB-97A0-4D18-83EE-C7DB6D5F0353}"/>
    <hyperlink ref="A7" r:id="rId3" xr:uid="{01C70490-2EFE-4A2B-B2E2-31DDFE8CFCA4}"/>
    <hyperlink ref="A13" r:id="rId4" xr:uid="{A25A410B-7131-4D22-ADC7-2FCA686C7662}"/>
    <hyperlink ref="A16" r:id="rId5" xr:uid="{48F72BF1-63F7-4666-BFC7-B681AEE4B7C4}"/>
    <hyperlink ref="A19" r:id="rId6" xr:uid="{C878B4EE-5F68-415E-9697-4D488C83FB99}"/>
    <hyperlink ref="A22" r:id="rId7" location=":~:text=%E7%BE%A4%E9%A6%AC%E7%9C%8C%E9%AB%98%E5%B4%8E%E5%B8%82%E3%81%AF,%E3%82%92%E4%BD%9C%E3%81%A3%E3%81%A6%E9%A3%9F%E3%81%B9%E3%81%9F%E3%80%82" xr:uid="{C660B68B-14FA-4783-BCE5-7BF53C0BD20D}"/>
    <hyperlink ref="A25" r:id="rId8" xr:uid="{B4322F6D-7537-4EA5-9C1E-D434A7A16F9A}"/>
  </hyperlinks>
  <pageMargins left="0" right="0" top="0.19685039370078741" bottom="0.39370078740157483" header="0" footer="0.19685039370078741"/>
  <pageSetup paperSize="8" scale="28" orientation="portrait" horizontalDpi="300" verticalDpi="300" r:id="rId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sheetPr codeName="Sheet7"/>
  <dimension ref="A1:C32"/>
  <sheetViews>
    <sheetView defaultGridColor="0" view="pageBreakPreview" colorId="56" zoomScale="88" zoomScaleNormal="66" zoomScaleSheetLayoutView="88" workbookViewId="0">
      <selection activeCell="C30" sqref="C30"/>
    </sheetView>
  </sheetViews>
  <sheetFormatPr defaultColWidth="9" defaultRowHeight="40.200000000000003" customHeight="1"/>
  <cols>
    <col min="1" max="1" width="193.5546875" style="288" customWidth="1"/>
    <col min="2" max="2" width="18" style="135" customWidth="1"/>
    <col min="3" max="3" width="20.109375" style="136" customWidth="1"/>
    <col min="4" max="16384" width="9" style="38"/>
  </cols>
  <sheetData>
    <row r="1" spans="1:3" ht="40.200000000000003" customHeight="1" thickBot="1">
      <c r="A1" s="37" t="s">
        <v>229</v>
      </c>
      <c r="B1" s="278" t="s">
        <v>24</v>
      </c>
      <c r="C1" s="279" t="s">
        <v>2</v>
      </c>
    </row>
    <row r="2" spans="1:3" ht="40.200000000000003" customHeight="1">
      <c r="A2" s="125" t="s">
        <v>394</v>
      </c>
      <c r="B2" s="130"/>
      <c r="C2" s="131"/>
    </row>
    <row r="3" spans="1:3" ht="145.19999999999999" customHeight="1">
      <c r="A3" s="344" t="s">
        <v>410</v>
      </c>
      <c r="B3" s="342" t="s">
        <v>412</v>
      </c>
      <c r="C3" s="132">
        <v>45247</v>
      </c>
    </row>
    <row r="4" spans="1:3" ht="40.200000000000003" customHeight="1" thickBot="1">
      <c r="A4" s="290" t="s">
        <v>408</v>
      </c>
      <c r="B4" s="133"/>
      <c r="C4" s="134"/>
    </row>
    <row r="5" spans="1:3" ht="40.200000000000003" customHeight="1">
      <c r="A5" s="125" t="s">
        <v>395</v>
      </c>
      <c r="B5" s="130"/>
      <c r="C5" s="131"/>
    </row>
    <row r="6" spans="1:3" ht="387.6" customHeight="1">
      <c r="A6" s="344" t="s">
        <v>411</v>
      </c>
      <c r="B6" s="292" t="s">
        <v>413</v>
      </c>
      <c r="C6" s="132">
        <v>45246</v>
      </c>
    </row>
    <row r="7" spans="1:3" ht="40.200000000000003" customHeight="1" thickBot="1">
      <c r="A7" s="290" t="s">
        <v>409</v>
      </c>
      <c r="B7" s="133"/>
      <c r="C7" s="134"/>
    </row>
    <row r="8" spans="1:3" ht="40.200000000000003" customHeight="1">
      <c r="A8" s="125" t="s">
        <v>396</v>
      </c>
      <c r="B8" s="130"/>
      <c r="C8" s="131"/>
    </row>
    <row r="9" spans="1:3" ht="261.60000000000002" customHeight="1">
      <c r="A9" s="344" t="s">
        <v>407</v>
      </c>
      <c r="B9" s="342" t="s">
        <v>412</v>
      </c>
      <c r="C9" s="132">
        <v>45245</v>
      </c>
    </row>
    <row r="10" spans="1:3" ht="40.200000000000003" customHeight="1" thickBot="1">
      <c r="A10" s="290" t="s">
        <v>406</v>
      </c>
      <c r="B10" s="133"/>
      <c r="C10" s="134"/>
    </row>
    <row r="11" spans="1:3" s="388" customFormat="1" ht="40.200000000000003" customHeight="1">
      <c r="A11" s="125" t="s">
        <v>397</v>
      </c>
      <c r="B11" s="130"/>
      <c r="C11" s="131"/>
    </row>
    <row r="12" spans="1:3" s="388" customFormat="1" ht="96.6" customHeight="1">
      <c r="A12" s="344" t="s">
        <v>405</v>
      </c>
      <c r="B12" s="433" t="s">
        <v>412</v>
      </c>
      <c r="C12" s="132">
        <v>45244</v>
      </c>
    </row>
    <row r="13" spans="1:3" ht="37.200000000000003" customHeight="1" thickBot="1">
      <c r="A13" s="415" t="s">
        <v>404</v>
      </c>
      <c r="B13" s="410"/>
      <c r="C13" s="132"/>
    </row>
    <row r="14" spans="1:3" ht="40.200000000000003" customHeight="1">
      <c r="A14" s="417" t="s">
        <v>402</v>
      </c>
      <c r="B14" s="419"/>
      <c r="C14" s="411"/>
    </row>
    <row r="15" spans="1:3" ht="38.4" customHeight="1">
      <c r="A15" s="462" t="s">
        <v>403</v>
      </c>
      <c r="B15" s="418" t="s">
        <v>414</v>
      </c>
      <c r="C15" s="412">
        <v>45246</v>
      </c>
    </row>
    <row r="16" spans="1:3" ht="40.200000000000003" customHeight="1" thickBot="1">
      <c r="A16" s="416" t="s">
        <v>401</v>
      </c>
      <c r="B16" s="413"/>
      <c r="C16" s="414"/>
    </row>
    <row r="17" spans="1:3" ht="40.200000000000003" customHeight="1">
      <c r="A17" s="417" t="s">
        <v>398</v>
      </c>
      <c r="B17" s="419"/>
      <c r="C17" s="411"/>
    </row>
    <row r="18" spans="1:3" ht="360.6" customHeight="1">
      <c r="A18" s="462" t="s">
        <v>400</v>
      </c>
      <c r="B18" s="495" t="s">
        <v>214</v>
      </c>
      <c r="C18" s="412">
        <v>45245</v>
      </c>
    </row>
    <row r="19" spans="1:3" ht="40.200000000000003" customHeight="1" thickBot="1">
      <c r="A19" s="416" t="s">
        <v>399</v>
      </c>
      <c r="B19" s="413"/>
      <c r="C19" s="414"/>
    </row>
    <row r="20" spans="1:3" ht="46.2" hidden="1" customHeight="1">
      <c r="A20" s="417"/>
      <c r="B20" s="419"/>
      <c r="C20" s="411"/>
    </row>
    <row r="21" spans="1:3" ht="182.4" hidden="1" customHeight="1">
      <c r="A21" s="462"/>
      <c r="B21" s="470"/>
      <c r="C21" s="412"/>
    </row>
    <row r="22" spans="1:3" ht="40.200000000000003" hidden="1" customHeight="1" thickBot="1">
      <c r="A22" s="416"/>
      <c r="B22" s="413"/>
      <c r="C22" s="414"/>
    </row>
    <row r="23" spans="1:3" ht="40.200000000000003" hidden="1" customHeight="1">
      <c r="A23" s="417"/>
      <c r="B23" s="419"/>
      <c r="C23" s="411"/>
    </row>
    <row r="24" spans="1:3" ht="329.4" hidden="1" customHeight="1">
      <c r="A24" s="462"/>
      <c r="B24" s="418"/>
      <c r="C24" s="412"/>
    </row>
    <row r="25" spans="1:3" ht="40.200000000000003" hidden="1" customHeight="1" thickBot="1">
      <c r="A25" s="416"/>
      <c r="B25" s="413"/>
      <c r="C25" s="414"/>
    </row>
    <row r="26" spans="1:3" ht="40.200000000000003" hidden="1" customHeight="1">
      <c r="A26" s="417"/>
      <c r="B26" s="419"/>
      <c r="C26" s="411"/>
    </row>
    <row r="27" spans="1:3" ht="172.2" hidden="1" customHeight="1">
      <c r="A27" s="462"/>
      <c r="B27" s="418"/>
      <c r="C27" s="412"/>
    </row>
    <row r="28" spans="1:3" ht="40.200000000000003" hidden="1" customHeight="1" thickBot="1">
      <c r="A28" s="416"/>
      <c r="B28" s="413"/>
      <c r="C28" s="414"/>
    </row>
    <row r="29" spans="1:3" ht="27" customHeight="1">
      <c r="A29" s="288" t="s">
        <v>149</v>
      </c>
    </row>
    <row r="30" spans="1:3" ht="27" customHeight="1"/>
    <row r="31" spans="1:3" ht="27" customHeight="1"/>
    <row r="32" spans="1:3" ht="27" customHeight="1"/>
  </sheetData>
  <phoneticPr fontId="86"/>
  <hyperlinks>
    <hyperlink ref="A19" r:id="rId1" xr:uid="{6147EF99-09D3-4FFF-8494-6FBC81B375F0}"/>
    <hyperlink ref="A16" r:id="rId2" xr:uid="{B382D526-9DDA-4440-8AA4-B28235C4AD85}"/>
    <hyperlink ref="A13" r:id="rId3" xr:uid="{A3E9BCDE-A6C5-4163-AEDB-4C0B609AE85E}"/>
    <hyperlink ref="A10" r:id="rId4" xr:uid="{37CB099D-8DBE-4685-AAB4-9E8B2D79CE74}"/>
    <hyperlink ref="A4" r:id="rId5" xr:uid="{832FF80E-B751-4266-A592-B065921222AE}"/>
    <hyperlink ref="A7" r:id="rId6" xr:uid="{B1EA44EB-EFDC-4631-85F6-935A1414D2E0}"/>
  </hyperlinks>
  <pageMargins left="0.74803149606299213" right="0.74803149606299213" top="0.98425196850393704" bottom="0.98425196850393704" header="0.51181102362204722" footer="0.51181102362204722"/>
  <pageSetup paperSize="9" scale="16" fitToHeight="3"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codeName="Sheet9">
    <tabColor rgb="FFFF0000"/>
  </sheetPr>
  <dimension ref="A1:G33"/>
  <sheetViews>
    <sheetView view="pageBreakPreview" topLeftCell="A13" zoomScaleNormal="112" zoomScaleSheetLayoutView="100" workbookViewId="0">
      <selection activeCell="D37" sqref="D37"/>
    </sheetView>
  </sheetViews>
  <sheetFormatPr defaultColWidth="9" defaultRowHeight="13.2"/>
  <cols>
    <col min="1" max="1" width="5" style="1" customWidth="1"/>
    <col min="2" max="2" width="25.77734375" style="90" customWidth="1"/>
    <col min="3" max="3" width="69.109375" style="1" customWidth="1"/>
    <col min="4" max="4" width="106.109375" style="1" customWidth="1"/>
    <col min="5" max="5" width="3.88671875" style="1" customWidth="1"/>
    <col min="6" max="16384" width="9" style="1"/>
  </cols>
  <sheetData>
    <row r="1" spans="1:7" ht="18.75" customHeight="1">
      <c r="B1" s="90" t="s">
        <v>109</v>
      </c>
    </row>
    <row r="2" spans="1:7" ht="17.25" customHeight="1" thickBot="1">
      <c r="B2" t="s">
        <v>382</v>
      </c>
      <c r="D2" s="714"/>
      <c r="E2" s="715"/>
    </row>
    <row r="3" spans="1:7" ht="16.5" customHeight="1" thickBot="1">
      <c r="B3" s="91" t="s">
        <v>110</v>
      </c>
      <c r="C3" s="181" t="s">
        <v>111</v>
      </c>
      <c r="D3" s="140" t="s">
        <v>153</v>
      </c>
    </row>
    <row r="4" spans="1:7" ht="17.25" customHeight="1" thickBot="1">
      <c r="B4" s="92" t="s">
        <v>112</v>
      </c>
      <c r="C4" s="114" t="s">
        <v>383</v>
      </c>
      <c r="D4" s="93"/>
    </row>
    <row r="5" spans="1:7" ht="17.25" customHeight="1">
      <c r="B5" s="716" t="s">
        <v>145</v>
      </c>
      <c r="C5" s="719" t="s">
        <v>150</v>
      </c>
      <c r="D5" s="720"/>
    </row>
    <row r="6" spans="1:7" ht="19.2" customHeight="1">
      <c r="B6" s="717"/>
      <c r="C6" s="721" t="s">
        <v>151</v>
      </c>
      <c r="D6" s="722"/>
      <c r="G6" s="154"/>
    </row>
    <row r="7" spans="1:7" ht="19.95" customHeight="1">
      <c r="B7" s="717"/>
      <c r="C7" s="182" t="s">
        <v>152</v>
      </c>
      <c r="D7" s="183"/>
      <c r="G7" s="154"/>
    </row>
    <row r="8" spans="1:7" ht="25.2" customHeight="1" thickBot="1">
      <c r="B8" s="718"/>
      <c r="C8" s="156" t="s">
        <v>154</v>
      </c>
      <c r="D8" s="155"/>
      <c r="G8" s="154"/>
    </row>
    <row r="9" spans="1:7" ht="49.2" customHeight="1" thickBot="1">
      <c r="B9" s="94" t="s">
        <v>219</v>
      </c>
      <c r="C9" s="723" t="s">
        <v>384</v>
      </c>
      <c r="D9" s="724"/>
    </row>
    <row r="10" spans="1:7" ht="79.2" customHeight="1" thickBot="1">
      <c r="B10" s="95" t="s">
        <v>113</v>
      </c>
      <c r="C10" s="725" t="s">
        <v>387</v>
      </c>
      <c r="D10" s="726"/>
    </row>
    <row r="11" spans="1:7" ht="66" customHeight="1" thickBot="1">
      <c r="B11" s="96"/>
      <c r="C11" s="97" t="s">
        <v>386</v>
      </c>
      <c r="D11" s="160" t="s">
        <v>385</v>
      </c>
      <c r="F11" s="1" t="s">
        <v>21</v>
      </c>
    </row>
    <row r="12" spans="1:7" ht="37.799999999999997" customHeight="1" thickBot="1">
      <c r="B12" s="94" t="s">
        <v>195</v>
      </c>
      <c r="C12" s="725" t="s">
        <v>388</v>
      </c>
      <c r="D12" s="726"/>
    </row>
    <row r="13" spans="1:7" ht="76.2" customHeight="1" thickBot="1">
      <c r="B13" s="98" t="s">
        <v>114</v>
      </c>
      <c r="C13" s="99" t="s">
        <v>389</v>
      </c>
      <c r="D13" s="137" t="s">
        <v>390</v>
      </c>
      <c r="F13" t="s">
        <v>28</v>
      </c>
    </row>
    <row r="14" spans="1:7" ht="66.599999999999994" customHeight="1" thickBot="1">
      <c r="A14" t="s">
        <v>149</v>
      </c>
      <c r="B14" s="100" t="s">
        <v>115</v>
      </c>
      <c r="C14" s="712" t="s">
        <v>391</v>
      </c>
      <c r="D14" s="713"/>
    </row>
    <row r="15" spans="1:7" ht="17.25" customHeight="1"/>
    <row r="16" spans="1:7" ht="17.25" customHeight="1">
      <c r="B16" s="709" t="s">
        <v>192</v>
      </c>
      <c r="C16" s="303"/>
      <c r="D16" s="1" t="s">
        <v>149</v>
      </c>
    </row>
    <row r="17" spans="2:5">
      <c r="B17" s="709"/>
      <c r="C17"/>
    </row>
    <row r="18" spans="2:5">
      <c r="B18" s="709"/>
      <c r="E18" s="1" t="s">
        <v>21</v>
      </c>
    </row>
    <row r="19" spans="2:5">
      <c r="B19" s="709"/>
    </row>
    <row r="20" spans="2:5">
      <c r="B20" s="709"/>
    </row>
    <row r="21" spans="2:5">
      <c r="B21" s="709"/>
    </row>
    <row r="22" spans="2:5">
      <c r="B22" s="709"/>
    </row>
    <row r="23" spans="2:5">
      <c r="B23" s="709"/>
      <c r="D23" s="710" t="s">
        <v>393</v>
      </c>
    </row>
    <row r="24" spans="2:5">
      <c r="B24" s="709"/>
      <c r="D24" s="711"/>
    </row>
    <row r="25" spans="2:5">
      <c r="B25" s="709"/>
      <c r="D25" s="711"/>
    </row>
    <row r="26" spans="2:5">
      <c r="B26" s="709"/>
      <c r="D26" s="711"/>
    </row>
    <row r="27" spans="2:5">
      <c r="B27" s="709"/>
      <c r="D27" s="711"/>
    </row>
    <row r="28" spans="2:5">
      <c r="B28" s="709"/>
    </row>
    <row r="29" spans="2:5">
      <c r="B29" s="709"/>
      <c r="D29" s="1" t="s">
        <v>149</v>
      </c>
    </row>
    <row r="30" spans="2:5">
      <c r="B30" s="709"/>
      <c r="D30" s="1" t="s">
        <v>149</v>
      </c>
    </row>
    <row r="31" spans="2:5">
      <c r="B31" s="709"/>
    </row>
    <row r="32" spans="2:5">
      <c r="B32" s="709"/>
    </row>
    <row r="33" spans="2:2">
      <c r="B33" s="709"/>
    </row>
  </sheetData>
  <mergeCells count="10">
    <mergeCell ref="B16:B33"/>
    <mergeCell ref="D23:D27"/>
    <mergeCell ref="C14:D14"/>
    <mergeCell ref="D2:E2"/>
    <mergeCell ref="B5:B8"/>
    <mergeCell ref="C5:D5"/>
    <mergeCell ref="C6:D6"/>
    <mergeCell ref="C9:D9"/>
    <mergeCell ref="C10:D10"/>
    <mergeCell ref="C12:D12"/>
  </mergeCells>
  <phoneticPr fontId="86"/>
  <hyperlinks>
    <hyperlink ref="C6" r:id="rId1" location="h2_1" xr:uid="{B5E764AE-5943-4A97-AD1C-025941C051BF}"/>
  </hyperlinks>
  <pageMargins left="0.7" right="0.7" top="0.75" bottom="0.75" header="0.3" footer="0.3"/>
  <pageSetup paperSize="9" scale="42" orientation="portrait" horizontalDpi="1200" verticalDpi="1200" r:id="rId2"/>
  <headerFooter alignWithMargins="0"/>
  <colBreaks count="1" manualBreakCount="1">
    <brk id="4" max="1048575" man="1"/>
  </colBreak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codeName="Sheet8">
    <tabColor indexed="46"/>
  </sheetPr>
  <dimension ref="A1:AE39"/>
  <sheetViews>
    <sheetView topLeftCell="A20" zoomScale="90" zoomScaleNormal="90" zoomScaleSheetLayoutView="100" workbookViewId="0">
      <selection activeCell="AF28" sqref="AF28"/>
    </sheetView>
  </sheetViews>
  <sheetFormatPr defaultColWidth="9" defaultRowHeight="13.2"/>
  <cols>
    <col min="1" max="1" width="7.33203125" style="1" customWidth="1"/>
    <col min="2" max="13" width="6.77734375" style="1" customWidth="1"/>
    <col min="14" max="14" width="8.88671875" style="1" customWidth="1"/>
    <col min="15" max="15" width="5.88671875" style="1" customWidth="1"/>
    <col min="16" max="16" width="7.44140625" style="1" customWidth="1"/>
    <col min="17" max="29" width="6.77734375" style="1" customWidth="1"/>
    <col min="30" max="16384" width="9" style="1"/>
  </cols>
  <sheetData>
    <row r="1" spans="1:29" ht="15" customHeight="1">
      <c r="A1" s="730" t="s">
        <v>3</v>
      </c>
      <c r="B1" s="731"/>
      <c r="C1" s="731"/>
      <c r="D1" s="731"/>
      <c r="E1" s="731"/>
      <c r="F1" s="731"/>
      <c r="G1" s="731"/>
      <c r="H1" s="731"/>
      <c r="I1" s="731"/>
      <c r="J1" s="731"/>
      <c r="K1" s="731"/>
      <c r="L1" s="731"/>
      <c r="M1" s="731"/>
      <c r="N1" s="732"/>
      <c r="P1" s="733" t="s">
        <v>4</v>
      </c>
      <c r="Q1" s="734"/>
      <c r="R1" s="734"/>
      <c r="S1" s="734"/>
      <c r="T1" s="734"/>
      <c r="U1" s="734"/>
      <c r="V1" s="734"/>
      <c r="W1" s="734"/>
      <c r="X1" s="734"/>
      <c r="Y1" s="734"/>
      <c r="Z1" s="734"/>
      <c r="AA1" s="734"/>
      <c r="AB1" s="734"/>
      <c r="AC1" s="735"/>
    </row>
    <row r="2" spans="1:29" ht="18" customHeight="1" thickBot="1">
      <c r="A2" s="736" t="s">
        <v>5</v>
      </c>
      <c r="B2" s="737"/>
      <c r="C2" s="737"/>
      <c r="D2" s="737"/>
      <c r="E2" s="737"/>
      <c r="F2" s="737"/>
      <c r="G2" s="737"/>
      <c r="H2" s="737"/>
      <c r="I2" s="737"/>
      <c r="J2" s="737"/>
      <c r="K2" s="737"/>
      <c r="L2" s="737"/>
      <c r="M2" s="737"/>
      <c r="N2" s="738"/>
      <c r="P2" s="739" t="s">
        <v>6</v>
      </c>
      <c r="Q2" s="737"/>
      <c r="R2" s="737"/>
      <c r="S2" s="737"/>
      <c r="T2" s="737"/>
      <c r="U2" s="737"/>
      <c r="V2" s="737"/>
      <c r="W2" s="737"/>
      <c r="X2" s="737"/>
      <c r="Y2" s="737"/>
      <c r="Z2" s="737"/>
      <c r="AA2" s="737"/>
      <c r="AB2" s="737"/>
      <c r="AC2" s="740"/>
    </row>
    <row r="3" spans="1:29" ht="13.8" thickBot="1">
      <c r="A3" s="6"/>
      <c r="B3" s="141" t="s">
        <v>166</v>
      </c>
      <c r="C3" s="141" t="s">
        <v>7</v>
      </c>
      <c r="D3" s="141" t="s">
        <v>8</v>
      </c>
      <c r="E3" s="141" t="s">
        <v>9</v>
      </c>
      <c r="F3" s="141" t="s">
        <v>10</v>
      </c>
      <c r="G3" s="141" t="s">
        <v>11</v>
      </c>
      <c r="H3" s="141" t="s">
        <v>12</v>
      </c>
      <c r="I3" s="141" t="s">
        <v>13</v>
      </c>
      <c r="J3" s="141" t="s">
        <v>14</v>
      </c>
      <c r="K3" s="141" t="s">
        <v>15</v>
      </c>
      <c r="L3" s="138" t="s">
        <v>16</v>
      </c>
      <c r="M3" s="141" t="s">
        <v>17</v>
      </c>
      <c r="N3" s="7" t="s">
        <v>18</v>
      </c>
      <c r="P3" s="8"/>
      <c r="Q3" s="141" t="s">
        <v>166</v>
      </c>
      <c r="R3" s="141" t="s">
        <v>7</v>
      </c>
      <c r="S3" s="141" t="s">
        <v>8</v>
      </c>
      <c r="T3" s="141" t="s">
        <v>9</v>
      </c>
      <c r="U3" s="141" t="s">
        <v>10</v>
      </c>
      <c r="V3" s="141" t="s">
        <v>11</v>
      </c>
      <c r="W3" s="141" t="s">
        <v>12</v>
      </c>
      <c r="X3" s="141" t="s">
        <v>13</v>
      </c>
      <c r="Y3" s="141" t="s">
        <v>14</v>
      </c>
      <c r="Z3" s="141" t="s">
        <v>15</v>
      </c>
      <c r="AA3" s="138" t="s">
        <v>16</v>
      </c>
      <c r="AB3" s="141" t="s">
        <v>17</v>
      </c>
      <c r="AC3" s="9" t="s">
        <v>19</v>
      </c>
    </row>
    <row r="4" spans="1:29" ht="19.8" thickBot="1">
      <c r="A4" s="337" t="s">
        <v>164</v>
      </c>
      <c r="B4" s="338">
        <f>AVERAGE(B7:B18)</f>
        <v>68.083333333333329</v>
      </c>
      <c r="C4" s="338">
        <f t="shared" ref="C4:M4" si="0">AVERAGE(C7:C18)</f>
        <v>56.083333333333336</v>
      </c>
      <c r="D4" s="338">
        <f t="shared" si="0"/>
        <v>67.333333333333329</v>
      </c>
      <c r="E4" s="338">
        <f t="shared" si="0"/>
        <v>103.25</v>
      </c>
      <c r="F4" s="338">
        <f t="shared" si="0"/>
        <v>188.08333333333334</v>
      </c>
      <c r="G4" s="338">
        <f t="shared" si="0"/>
        <v>415.16666666666669</v>
      </c>
      <c r="H4" s="338">
        <f t="shared" si="0"/>
        <v>607.08333333333337</v>
      </c>
      <c r="I4" s="338">
        <f t="shared" si="0"/>
        <v>866.16666666666663</v>
      </c>
      <c r="J4" s="338">
        <f t="shared" si="0"/>
        <v>555.5</v>
      </c>
      <c r="K4" s="338">
        <f t="shared" ref="K4" si="1">AVERAGE(K7:K18)</f>
        <v>365.41666666666669</v>
      </c>
      <c r="L4" s="338">
        <f t="shared" si="0"/>
        <v>203.75</v>
      </c>
      <c r="M4" s="338">
        <f t="shared" si="0"/>
        <v>134.81818181818181</v>
      </c>
      <c r="N4" s="338">
        <f>AVERAGE(N7:N18)</f>
        <v>3639.7272727272725</v>
      </c>
      <c r="O4" s="10"/>
      <c r="P4" s="339" t="str">
        <f>+A4</f>
        <v>12-21年月平均</v>
      </c>
      <c r="Q4" s="338">
        <f>AVERAGE(Q7:Q18)</f>
        <v>8.1666666666666661</v>
      </c>
      <c r="R4" s="338">
        <f t="shared" ref="R4:AC4" si="2">AVERAGE(R7:R18)</f>
        <v>8.75</v>
      </c>
      <c r="S4" s="338">
        <f t="shared" si="2"/>
        <v>13.25</v>
      </c>
      <c r="T4" s="338">
        <f t="shared" si="2"/>
        <v>6.5</v>
      </c>
      <c r="U4" s="338">
        <f t="shared" si="2"/>
        <v>9.1666666666666661</v>
      </c>
      <c r="V4" s="338">
        <f t="shared" si="2"/>
        <v>8.9166666666666661</v>
      </c>
      <c r="W4" s="338">
        <f t="shared" si="2"/>
        <v>8.0833333333333339</v>
      </c>
      <c r="X4" s="338">
        <f t="shared" si="2"/>
        <v>10.833333333333334</v>
      </c>
      <c r="Y4" s="338">
        <f t="shared" ref="Y4" si="3">AVERAGE(Y7:Y18)</f>
        <v>9.1666666666666661</v>
      </c>
      <c r="Z4" s="338">
        <f t="shared" ref="Z4" si="4">AVERAGE(Z7:Z18)</f>
        <v>18.75</v>
      </c>
      <c r="AA4" s="338">
        <f t="shared" si="2"/>
        <v>10.666666666666666</v>
      </c>
      <c r="AB4" s="338">
        <f t="shared" si="2"/>
        <v>12.181818181818182</v>
      </c>
      <c r="AC4" s="338">
        <f t="shared" si="2"/>
        <v>131.45454545454547</v>
      </c>
    </row>
    <row r="5" spans="1:29" ht="19.8" customHeight="1" thickBot="1">
      <c r="A5" s="251"/>
      <c r="B5" s="251"/>
      <c r="C5" s="251"/>
      <c r="D5" s="251"/>
      <c r="E5" s="251"/>
      <c r="F5" s="251"/>
      <c r="G5" s="251"/>
      <c r="H5" s="251"/>
      <c r="I5" s="251"/>
      <c r="J5" s="251"/>
      <c r="K5" s="251"/>
      <c r="L5" s="11" t="s">
        <v>20</v>
      </c>
      <c r="M5" s="105"/>
      <c r="N5" s="218"/>
      <c r="O5" s="106"/>
      <c r="P5" s="139"/>
      <c r="Q5" s="139"/>
      <c r="R5" s="139"/>
      <c r="S5" s="251"/>
      <c r="T5" s="251"/>
      <c r="U5" s="251"/>
      <c r="V5" s="251"/>
      <c r="W5" s="251"/>
      <c r="X5" s="251"/>
      <c r="Y5" s="251"/>
      <c r="Z5" s="251"/>
      <c r="AA5" s="11" t="s">
        <v>20</v>
      </c>
      <c r="AB5" s="105"/>
      <c r="AC5" s="218"/>
    </row>
    <row r="6" spans="1:29" ht="19.8" customHeight="1" thickBot="1">
      <c r="A6" s="251"/>
      <c r="B6" s="251"/>
      <c r="C6" s="251"/>
      <c r="D6" s="251"/>
      <c r="E6" s="251"/>
      <c r="F6" s="251"/>
      <c r="G6" s="251"/>
      <c r="H6" s="251"/>
      <c r="I6" s="251"/>
      <c r="J6" s="251"/>
      <c r="K6" s="251"/>
      <c r="L6" s="327">
        <v>66</v>
      </c>
      <c r="M6" s="326"/>
      <c r="N6" s="320"/>
      <c r="O6" s="106"/>
      <c r="P6" s="139"/>
      <c r="Q6" s="139"/>
      <c r="R6" s="139"/>
      <c r="S6" s="251"/>
      <c r="T6" s="251"/>
      <c r="U6" s="251"/>
      <c r="V6" s="251"/>
      <c r="W6" s="251"/>
      <c r="X6" s="251"/>
      <c r="Y6" s="251"/>
      <c r="Z6" s="251"/>
      <c r="AA6" s="327">
        <v>0</v>
      </c>
      <c r="AB6" s="326"/>
      <c r="AC6" s="320"/>
    </row>
    <row r="7" spans="1:29" ht="18" customHeight="1" thickBot="1">
      <c r="A7" s="321" t="s">
        <v>170</v>
      </c>
      <c r="B7" s="334">
        <v>82</v>
      </c>
      <c r="C7" s="332">
        <v>62</v>
      </c>
      <c r="D7" s="384">
        <v>99</v>
      </c>
      <c r="E7" s="332">
        <v>112</v>
      </c>
      <c r="F7" s="484">
        <v>224</v>
      </c>
      <c r="G7" s="485">
        <v>524</v>
      </c>
      <c r="H7" s="486">
        <v>521</v>
      </c>
      <c r="I7" s="332">
        <v>767</v>
      </c>
      <c r="J7" s="332">
        <v>454</v>
      </c>
      <c r="K7" s="332">
        <v>384</v>
      </c>
      <c r="L7" s="332">
        <v>168</v>
      </c>
      <c r="M7" s="335"/>
      <c r="N7" s="333"/>
      <c r="O7" s="10"/>
      <c r="P7" s="325" t="s">
        <v>170</v>
      </c>
      <c r="Q7" s="427">
        <v>1</v>
      </c>
      <c r="R7" s="428">
        <v>1</v>
      </c>
      <c r="S7" s="428">
        <v>4</v>
      </c>
      <c r="T7" s="428">
        <v>2</v>
      </c>
      <c r="U7" s="428">
        <v>2</v>
      </c>
      <c r="V7" s="332">
        <v>7</v>
      </c>
      <c r="W7" s="332">
        <v>7</v>
      </c>
      <c r="X7" s="332">
        <v>3</v>
      </c>
      <c r="Y7" s="332">
        <v>1</v>
      </c>
      <c r="Z7" s="332">
        <v>7</v>
      </c>
      <c r="AA7" s="332">
        <v>0</v>
      </c>
      <c r="AB7" s="336"/>
      <c r="AC7" s="333"/>
    </row>
    <row r="8" spans="1:29" ht="18" customHeight="1" thickBot="1">
      <c r="A8" s="321" t="s">
        <v>165</v>
      </c>
      <c r="B8" s="328">
        <v>81</v>
      </c>
      <c r="C8" s="329">
        <v>39</v>
      </c>
      <c r="D8" s="329">
        <v>72</v>
      </c>
      <c r="E8" s="330">
        <v>89</v>
      </c>
      <c r="F8" s="330">
        <v>258</v>
      </c>
      <c r="G8" s="330">
        <v>416</v>
      </c>
      <c r="H8" s="330">
        <v>554</v>
      </c>
      <c r="I8" s="330">
        <v>568</v>
      </c>
      <c r="J8" s="330">
        <v>578</v>
      </c>
      <c r="K8" s="330">
        <v>337</v>
      </c>
      <c r="L8" s="330">
        <v>169</v>
      </c>
      <c r="M8" s="330">
        <v>168</v>
      </c>
      <c r="N8" s="331">
        <f t="shared" ref="N8:N19" si="5">SUM(B8:M8)</f>
        <v>3329</v>
      </c>
      <c r="O8" s="111" t="s">
        <v>21</v>
      </c>
      <c r="P8" s="425" t="s">
        <v>165</v>
      </c>
      <c r="Q8" s="467">
        <v>0</v>
      </c>
      <c r="R8" s="468">
        <v>5</v>
      </c>
      <c r="S8" s="468">
        <v>4</v>
      </c>
      <c r="T8" s="468">
        <v>1</v>
      </c>
      <c r="U8" s="468">
        <v>1</v>
      </c>
      <c r="V8" s="468">
        <v>1</v>
      </c>
      <c r="W8" s="468">
        <v>1</v>
      </c>
      <c r="X8" s="468">
        <v>1</v>
      </c>
      <c r="Y8" s="467">
        <v>0</v>
      </c>
      <c r="Z8" s="467">
        <v>0</v>
      </c>
      <c r="AA8" s="467">
        <v>0</v>
      </c>
      <c r="AB8" s="467">
        <v>2</v>
      </c>
      <c r="AC8" s="426">
        <f t="shared" ref="AC8:AC19" si="6">SUM(Q8:AB8)</f>
        <v>16</v>
      </c>
    </row>
    <row r="9" spans="1:29" ht="18" customHeight="1" thickBot="1">
      <c r="A9" s="252" t="s">
        <v>148</v>
      </c>
      <c r="B9" s="272">
        <v>81</v>
      </c>
      <c r="C9" s="272">
        <v>48</v>
      </c>
      <c r="D9" s="273">
        <v>71</v>
      </c>
      <c r="E9" s="272">
        <v>128</v>
      </c>
      <c r="F9" s="272">
        <v>171</v>
      </c>
      <c r="G9" s="272">
        <v>350</v>
      </c>
      <c r="H9" s="272">
        <v>569</v>
      </c>
      <c r="I9" s="272">
        <v>553</v>
      </c>
      <c r="J9" s="272">
        <v>458</v>
      </c>
      <c r="K9" s="272">
        <v>306</v>
      </c>
      <c r="L9" s="272">
        <v>220</v>
      </c>
      <c r="M9" s="273">
        <v>229</v>
      </c>
      <c r="N9" s="308">
        <f t="shared" si="5"/>
        <v>3184</v>
      </c>
      <c r="O9" s="250"/>
      <c r="P9" s="425" t="s">
        <v>147</v>
      </c>
      <c r="Q9" s="465">
        <v>1</v>
      </c>
      <c r="R9" s="465">
        <v>2</v>
      </c>
      <c r="S9" s="465">
        <v>1</v>
      </c>
      <c r="T9" s="465">
        <v>0</v>
      </c>
      <c r="U9" s="465">
        <v>0</v>
      </c>
      <c r="V9" s="465">
        <v>0</v>
      </c>
      <c r="W9" s="465">
        <v>1</v>
      </c>
      <c r="X9" s="465">
        <v>1</v>
      </c>
      <c r="Y9" s="465">
        <v>0</v>
      </c>
      <c r="Z9" s="465">
        <v>1</v>
      </c>
      <c r="AA9" s="465">
        <v>0</v>
      </c>
      <c r="AB9" s="465">
        <v>0</v>
      </c>
      <c r="AC9" s="466">
        <f t="shared" si="6"/>
        <v>7</v>
      </c>
    </row>
    <row r="10" spans="1:29" ht="18" customHeight="1" thickBot="1">
      <c r="A10" s="253" t="s">
        <v>128</v>
      </c>
      <c r="B10" s="168">
        <v>112</v>
      </c>
      <c r="C10" s="168">
        <v>85</v>
      </c>
      <c r="D10" s="168">
        <v>60</v>
      </c>
      <c r="E10" s="168">
        <v>97</v>
      </c>
      <c r="F10" s="168">
        <v>95</v>
      </c>
      <c r="G10" s="168">
        <v>305</v>
      </c>
      <c r="H10" s="168">
        <v>544</v>
      </c>
      <c r="I10" s="168">
        <v>449</v>
      </c>
      <c r="J10" s="168">
        <v>475</v>
      </c>
      <c r="K10" s="168">
        <v>505</v>
      </c>
      <c r="L10" s="168">
        <v>219</v>
      </c>
      <c r="M10" s="169">
        <v>98</v>
      </c>
      <c r="N10" s="266">
        <f t="shared" si="5"/>
        <v>3044</v>
      </c>
      <c r="O10" s="111"/>
      <c r="P10" s="322" t="s">
        <v>128</v>
      </c>
      <c r="Q10" s="217">
        <v>16</v>
      </c>
      <c r="R10" s="217">
        <v>1</v>
      </c>
      <c r="S10" s="217">
        <v>19</v>
      </c>
      <c r="T10" s="217">
        <v>3</v>
      </c>
      <c r="U10" s="217">
        <v>13</v>
      </c>
      <c r="V10" s="217">
        <v>1</v>
      </c>
      <c r="W10" s="217">
        <v>2</v>
      </c>
      <c r="X10" s="217">
        <v>2</v>
      </c>
      <c r="Y10" s="217">
        <v>0</v>
      </c>
      <c r="Z10" s="217">
        <v>24</v>
      </c>
      <c r="AA10" s="217">
        <v>4</v>
      </c>
      <c r="AB10" s="217">
        <v>2</v>
      </c>
      <c r="AC10" s="265">
        <f t="shared" si="6"/>
        <v>87</v>
      </c>
    </row>
    <row r="11" spans="1:29" ht="18" customHeight="1" thickBot="1">
      <c r="A11" s="254" t="s">
        <v>29</v>
      </c>
      <c r="B11" s="219">
        <v>84</v>
      </c>
      <c r="C11" s="219">
        <v>100</v>
      </c>
      <c r="D11" s="220">
        <v>77</v>
      </c>
      <c r="E11" s="220">
        <v>80</v>
      </c>
      <c r="F11" s="127">
        <v>236</v>
      </c>
      <c r="G11" s="127">
        <v>438</v>
      </c>
      <c r="H11" s="128">
        <v>631</v>
      </c>
      <c r="I11" s="127">
        <v>752</v>
      </c>
      <c r="J11" s="126">
        <v>523</v>
      </c>
      <c r="K11" s="127">
        <v>427</v>
      </c>
      <c r="L11" s="126">
        <v>253</v>
      </c>
      <c r="M11" s="221">
        <v>136</v>
      </c>
      <c r="N11" s="256">
        <f t="shared" si="5"/>
        <v>3737</v>
      </c>
      <c r="O11" s="111"/>
      <c r="P11" s="323" t="s">
        <v>22</v>
      </c>
      <c r="Q11" s="222">
        <v>7</v>
      </c>
      <c r="R11" s="222">
        <v>7</v>
      </c>
      <c r="S11" s="223">
        <v>13</v>
      </c>
      <c r="T11" s="223">
        <v>3</v>
      </c>
      <c r="U11" s="223">
        <v>8</v>
      </c>
      <c r="V11" s="223">
        <v>11</v>
      </c>
      <c r="W11" s="222">
        <v>5</v>
      </c>
      <c r="X11" s="223">
        <v>11</v>
      </c>
      <c r="Y11" s="223">
        <v>9</v>
      </c>
      <c r="Z11" s="223">
        <v>9</v>
      </c>
      <c r="AA11" s="224">
        <v>20</v>
      </c>
      <c r="AB11" s="224">
        <v>37</v>
      </c>
      <c r="AC11" s="263">
        <f t="shared" si="6"/>
        <v>140</v>
      </c>
    </row>
    <row r="12" spans="1:29" ht="18" customHeight="1" thickBot="1">
      <c r="A12" s="254" t="s">
        <v>30</v>
      </c>
      <c r="B12" s="223">
        <v>41</v>
      </c>
      <c r="C12" s="223">
        <v>44</v>
      </c>
      <c r="D12" s="223">
        <v>67</v>
      </c>
      <c r="E12" s="223">
        <v>103</v>
      </c>
      <c r="F12" s="225">
        <v>311</v>
      </c>
      <c r="G12" s="223">
        <v>415</v>
      </c>
      <c r="H12" s="223">
        <v>539</v>
      </c>
      <c r="I12" s="225">
        <v>1165</v>
      </c>
      <c r="J12" s="223">
        <v>534</v>
      </c>
      <c r="K12" s="223">
        <v>297</v>
      </c>
      <c r="L12" s="222">
        <v>205</v>
      </c>
      <c r="M12" s="226">
        <v>92</v>
      </c>
      <c r="N12" s="257">
        <f t="shared" si="5"/>
        <v>3813</v>
      </c>
      <c r="O12" s="111"/>
      <c r="P12" s="324" t="s">
        <v>30</v>
      </c>
      <c r="Q12" s="223">
        <v>9</v>
      </c>
      <c r="R12" s="223">
        <v>22</v>
      </c>
      <c r="S12" s="222">
        <v>18</v>
      </c>
      <c r="T12" s="223">
        <v>9</v>
      </c>
      <c r="U12" s="227">
        <v>21</v>
      </c>
      <c r="V12" s="223">
        <v>14</v>
      </c>
      <c r="W12" s="223">
        <v>6</v>
      </c>
      <c r="X12" s="223">
        <v>13</v>
      </c>
      <c r="Y12" s="223">
        <v>7</v>
      </c>
      <c r="Z12" s="228">
        <v>81</v>
      </c>
      <c r="AA12" s="227">
        <v>31</v>
      </c>
      <c r="AB12" s="228">
        <v>37</v>
      </c>
      <c r="AC12" s="264">
        <f t="shared" si="6"/>
        <v>268</v>
      </c>
    </row>
    <row r="13" spans="1:29" ht="18" customHeight="1" thickBot="1">
      <c r="A13" s="254" t="s">
        <v>31</v>
      </c>
      <c r="B13" s="223">
        <v>57</v>
      </c>
      <c r="C13" s="222">
        <v>35</v>
      </c>
      <c r="D13" s="223">
        <v>95</v>
      </c>
      <c r="E13" s="222">
        <v>112</v>
      </c>
      <c r="F13" s="223">
        <v>131</v>
      </c>
      <c r="G13" s="14">
        <v>340</v>
      </c>
      <c r="H13" s="14">
        <v>483</v>
      </c>
      <c r="I13" s="15">
        <v>1339</v>
      </c>
      <c r="J13" s="14">
        <v>614</v>
      </c>
      <c r="K13" s="14">
        <v>349</v>
      </c>
      <c r="L13" s="14">
        <v>236</v>
      </c>
      <c r="M13" s="229">
        <v>68</v>
      </c>
      <c r="N13" s="256">
        <f t="shared" si="5"/>
        <v>3859</v>
      </c>
      <c r="O13" s="111"/>
      <c r="P13" s="324" t="s">
        <v>31</v>
      </c>
      <c r="Q13" s="223">
        <v>19</v>
      </c>
      <c r="R13" s="223">
        <v>12</v>
      </c>
      <c r="S13" s="223">
        <v>8</v>
      </c>
      <c r="T13" s="222">
        <v>12</v>
      </c>
      <c r="U13" s="223">
        <v>7</v>
      </c>
      <c r="V13" s="223">
        <v>15</v>
      </c>
      <c r="W13" s="14">
        <v>16</v>
      </c>
      <c r="X13" s="229">
        <v>12</v>
      </c>
      <c r="Y13" s="222">
        <v>16</v>
      </c>
      <c r="Z13" s="223">
        <v>6</v>
      </c>
      <c r="AA13" s="222">
        <v>12</v>
      </c>
      <c r="AB13" s="222">
        <v>6</v>
      </c>
      <c r="AC13" s="263">
        <f t="shared" si="6"/>
        <v>141</v>
      </c>
    </row>
    <row r="14" spans="1:29" ht="18" customHeight="1" thickBot="1">
      <c r="A14" s="254" t="s">
        <v>32</v>
      </c>
      <c r="B14" s="230">
        <v>68</v>
      </c>
      <c r="C14" s="223">
        <v>42</v>
      </c>
      <c r="D14" s="223">
        <v>44</v>
      </c>
      <c r="E14" s="222">
        <v>75</v>
      </c>
      <c r="F14" s="222">
        <v>135</v>
      </c>
      <c r="G14" s="222">
        <v>448</v>
      </c>
      <c r="H14" s="223">
        <v>507</v>
      </c>
      <c r="I14" s="223">
        <v>808</v>
      </c>
      <c r="J14" s="227">
        <v>795</v>
      </c>
      <c r="K14" s="222">
        <v>313</v>
      </c>
      <c r="L14" s="222">
        <v>246</v>
      </c>
      <c r="M14" s="222">
        <v>143</v>
      </c>
      <c r="N14" s="256">
        <f t="shared" si="5"/>
        <v>3624</v>
      </c>
      <c r="O14" s="111"/>
      <c r="P14" s="324" t="s">
        <v>32</v>
      </c>
      <c r="Q14" s="232">
        <v>9</v>
      </c>
      <c r="R14" s="223">
        <v>16</v>
      </c>
      <c r="S14" s="223">
        <v>12</v>
      </c>
      <c r="T14" s="222">
        <v>6</v>
      </c>
      <c r="U14" s="233">
        <v>7</v>
      </c>
      <c r="V14" s="233">
        <v>14</v>
      </c>
      <c r="W14" s="223">
        <v>9</v>
      </c>
      <c r="X14" s="223">
        <v>14</v>
      </c>
      <c r="Y14" s="223">
        <v>9</v>
      </c>
      <c r="Z14" s="223">
        <v>9</v>
      </c>
      <c r="AA14" s="233">
        <v>8</v>
      </c>
      <c r="AB14" s="233">
        <v>7</v>
      </c>
      <c r="AC14" s="263">
        <f t="shared" si="6"/>
        <v>120</v>
      </c>
    </row>
    <row r="15" spans="1:29" ht="18" hidden="1" customHeight="1" thickBot="1">
      <c r="A15" s="13" t="s">
        <v>33</v>
      </c>
      <c r="B15" s="234">
        <v>71</v>
      </c>
      <c r="C15" s="234">
        <v>97</v>
      </c>
      <c r="D15" s="234">
        <v>61</v>
      </c>
      <c r="E15" s="235">
        <v>105</v>
      </c>
      <c r="F15" s="235">
        <v>198</v>
      </c>
      <c r="G15" s="235">
        <v>442</v>
      </c>
      <c r="H15" s="236">
        <v>790</v>
      </c>
      <c r="I15" s="16">
        <v>674</v>
      </c>
      <c r="J15" s="16">
        <v>594</v>
      </c>
      <c r="K15" s="235">
        <v>275</v>
      </c>
      <c r="L15" s="235">
        <v>133</v>
      </c>
      <c r="M15" s="235">
        <v>108</v>
      </c>
      <c r="N15" s="256">
        <f t="shared" si="5"/>
        <v>3548</v>
      </c>
      <c r="O15" s="10"/>
      <c r="P15" s="255" t="s">
        <v>33</v>
      </c>
      <c r="Q15" s="234">
        <v>7</v>
      </c>
      <c r="R15" s="234">
        <v>13</v>
      </c>
      <c r="S15" s="234">
        <v>12</v>
      </c>
      <c r="T15" s="235">
        <v>11</v>
      </c>
      <c r="U15" s="235">
        <v>12</v>
      </c>
      <c r="V15" s="235">
        <v>15</v>
      </c>
      <c r="W15" s="235">
        <v>20</v>
      </c>
      <c r="X15" s="235">
        <v>15</v>
      </c>
      <c r="Y15" s="235">
        <v>15</v>
      </c>
      <c r="Z15" s="235">
        <v>20</v>
      </c>
      <c r="AA15" s="235">
        <v>9</v>
      </c>
      <c r="AB15" s="235">
        <v>7</v>
      </c>
      <c r="AC15" s="262">
        <f t="shared" si="6"/>
        <v>156</v>
      </c>
    </row>
    <row r="16" spans="1:29" ht="13.8" hidden="1" thickBot="1">
      <c r="A16" s="18" t="s">
        <v>34</v>
      </c>
      <c r="B16" s="232">
        <v>38</v>
      </c>
      <c r="C16" s="235">
        <v>19</v>
      </c>
      <c r="D16" s="235">
        <v>38</v>
      </c>
      <c r="E16" s="235">
        <v>203</v>
      </c>
      <c r="F16" s="235">
        <v>146</v>
      </c>
      <c r="G16" s="235">
        <v>439</v>
      </c>
      <c r="H16" s="236">
        <v>964</v>
      </c>
      <c r="I16" s="236">
        <v>1154</v>
      </c>
      <c r="J16" s="235">
        <v>423</v>
      </c>
      <c r="K16" s="235">
        <v>388</v>
      </c>
      <c r="L16" s="235">
        <v>176</v>
      </c>
      <c r="M16" s="235">
        <v>143</v>
      </c>
      <c r="N16" s="237">
        <f t="shared" si="5"/>
        <v>4131</v>
      </c>
      <c r="O16" s="10"/>
      <c r="P16" s="17" t="s">
        <v>34</v>
      </c>
      <c r="Q16" s="235">
        <v>7</v>
      </c>
      <c r="R16" s="235">
        <v>7</v>
      </c>
      <c r="S16" s="235">
        <v>8</v>
      </c>
      <c r="T16" s="235">
        <v>12</v>
      </c>
      <c r="U16" s="235">
        <v>9</v>
      </c>
      <c r="V16" s="235">
        <v>6</v>
      </c>
      <c r="W16" s="235">
        <v>11</v>
      </c>
      <c r="X16" s="235">
        <v>8</v>
      </c>
      <c r="Y16" s="235">
        <v>16</v>
      </c>
      <c r="Z16" s="235">
        <v>40</v>
      </c>
      <c r="AA16" s="235">
        <v>17</v>
      </c>
      <c r="AB16" s="235">
        <v>16</v>
      </c>
      <c r="AC16" s="235">
        <f t="shared" si="6"/>
        <v>157</v>
      </c>
    </row>
    <row r="17" spans="1:31" ht="13.8" hidden="1" thickBot="1">
      <c r="A17" s="238" t="s">
        <v>35</v>
      </c>
      <c r="B17" s="16">
        <v>49</v>
      </c>
      <c r="C17" s="16">
        <v>63</v>
      </c>
      <c r="D17" s="16">
        <v>50</v>
      </c>
      <c r="E17" s="16">
        <v>71</v>
      </c>
      <c r="F17" s="16">
        <v>144</v>
      </c>
      <c r="G17" s="16">
        <v>374</v>
      </c>
      <c r="H17" s="108">
        <v>729</v>
      </c>
      <c r="I17" s="108">
        <v>1097</v>
      </c>
      <c r="J17" s="108">
        <v>650</v>
      </c>
      <c r="K17" s="16">
        <v>397</v>
      </c>
      <c r="L17" s="16">
        <v>192</v>
      </c>
      <c r="M17" s="16">
        <v>217</v>
      </c>
      <c r="N17" s="237">
        <f t="shared" si="5"/>
        <v>4033</v>
      </c>
      <c r="O17" s="10"/>
      <c r="P17" s="19" t="s">
        <v>35</v>
      </c>
      <c r="Q17" s="16">
        <v>10</v>
      </c>
      <c r="R17" s="16">
        <v>6</v>
      </c>
      <c r="S17" s="16">
        <v>14</v>
      </c>
      <c r="T17" s="16">
        <v>10</v>
      </c>
      <c r="U17" s="16">
        <v>10</v>
      </c>
      <c r="V17" s="16">
        <v>19</v>
      </c>
      <c r="W17" s="16">
        <v>11</v>
      </c>
      <c r="X17" s="16">
        <v>20</v>
      </c>
      <c r="Y17" s="16">
        <v>15</v>
      </c>
      <c r="Z17" s="16">
        <v>8</v>
      </c>
      <c r="AA17" s="16">
        <v>11</v>
      </c>
      <c r="AB17" s="16">
        <v>8</v>
      </c>
      <c r="AC17" s="235">
        <f t="shared" si="6"/>
        <v>142</v>
      </c>
    </row>
    <row r="18" spans="1:31" ht="13.8" hidden="1" thickBot="1">
      <c r="A18" s="18" t="s">
        <v>36</v>
      </c>
      <c r="B18" s="16">
        <v>53</v>
      </c>
      <c r="C18" s="16">
        <v>39</v>
      </c>
      <c r="D18" s="16">
        <v>74</v>
      </c>
      <c r="E18" s="16">
        <v>64</v>
      </c>
      <c r="F18" s="16">
        <v>208</v>
      </c>
      <c r="G18" s="16">
        <v>491</v>
      </c>
      <c r="H18" s="16">
        <v>454</v>
      </c>
      <c r="I18" s="108">
        <v>1068</v>
      </c>
      <c r="J18" s="16">
        <v>568</v>
      </c>
      <c r="K18" s="16">
        <v>407</v>
      </c>
      <c r="L18" s="16">
        <v>228</v>
      </c>
      <c r="M18" s="16">
        <v>81</v>
      </c>
      <c r="N18" s="231">
        <f t="shared" si="5"/>
        <v>3735</v>
      </c>
      <c r="O18" s="10"/>
      <c r="P18" s="17" t="s">
        <v>36</v>
      </c>
      <c r="Q18" s="16">
        <v>12</v>
      </c>
      <c r="R18" s="16">
        <v>13</v>
      </c>
      <c r="S18" s="16">
        <v>46</v>
      </c>
      <c r="T18" s="16">
        <v>9</v>
      </c>
      <c r="U18" s="16">
        <v>20</v>
      </c>
      <c r="V18" s="16">
        <v>4</v>
      </c>
      <c r="W18" s="16">
        <v>8</v>
      </c>
      <c r="X18" s="16">
        <v>30</v>
      </c>
      <c r="Y18" s="16">
        <v>22</v>
      </c>
      <c r="Z18" s="16">
        <v>20</v>
      </c>
      <c r="AA18" s="16">
        <v>16</v>
      </c>
      <c r="AB18" s="16">
        <v>12</v>
      </c>
      <c r="AC18" s="239">
        <f t="shared" si="6"/>
        <v>212</v>
      </c>
    </row>
    <row r="19" spans="1:31" ht="13.8" hidden="1" thickBot="1">
      <c r="A19" s="18" t="s">
        <v>23</v>
      </c>
      <c r="B19" s="109">
        <v>67</v>
      </c>
      <c r="C19" s="109">
        <v>62</v>
      </c>
      <c r="D19" s="109">
        <v>57</v>
      </c>
      <c r="E19" s="109">
        <v>77</v>
      </c>
      <c r="F19" s="109">
        <v>473</v>
      </c>
      <c r="G19" s="109">
        <v>468</v>
      </c>
      <c r="H19" s="110">
        <v>659</v>
      </c>
      <c r="I19" s="109">
        <v>851</v>
      </c>
      <c r="J19" s="109">
        <v>542</v>
      </c>
      <c r="K19" s="109">
        <v>270</v>
      </c>
      <c r="L19" s="109">
        <v>208</v>
      </c>
      <c r="M19" s="109">
        <v>174</v>
      </c>
      <c r="N19" s="240">
        <f t="shared" si="5"/>
        <v>3908</v>
      </c>
      <c r="O19" s="10" t="s">
        <v>28</v>
      </c>
      <c r="P19" s="19" t="s">
        <v>23</v>
      </c>
      <c r="Q19" s="16">
        <v>6</v>
      </c>
      <c r="R19" s="16">
        <v>25</v>
      </c>
      <c r="S19" s="16">
        <v>29</v>
      </c>
      <c r="T19" s="16">
        <v>4</v>
      </c>
      <c r="U19" s="16">
        <v>17</v>
      </c>
      <c r="V19" s="16">
        <v>19</v>
      </c>
      <c r="W19" s="16">
        <v>14</v>
      </c>
      <c r="X19" s="16">
        <v>37</v>
      </c>
      <c r="Y19" s="20">
        <v>76</v>
      </c>
      <c r="Z19" s="16">
        <v>34</v>
      </c>
      <c r="AA19" s="16">
        <v>17</v>
      </c>
      <c r="AB19" s="16">
        <v>18</v>
      </c>
      <c r="AC19" s="239">
        <f t="shared" si="6"/>
        <v>296</v>
      </c>
    </row>
    <row r="20" spans="1:31">
      <c r="A20" s="21"/>
      <c r="B20" s="241"/>
      <c r="C20" s="241"/>
      <c r="D20" s="241"/>
      <c r="E20" s="241"/>
      <c r="F20" s="241"/>
      <c r="G20" s="241"/>
      <c r="H20" s="241"/>
      <c r="I20" s="241"/>
      <c r="J20" s="241"/>
      <c r="K20" s="241"/>
      <c r="L20" s="241"/>
      <c r="M20" s="241"/>
      <c r="N20" s="22"/>
      <c r="O20" s="10"/>
      <c r="P20" s="23"/>
      <c r="Q20" s="242"/>
      <c r="R20" s="242"/>
      <c r="S20" s="242"/>
      <c r="T20" s="242"/>
      <c r="U20" s="242"/>
      <c r="V20" s="242"/>
      <c r="W20" s="242"/>
      <c r="X20" s="242"/>
      <c r="Y20" s="242"/>
      <c r="Z20" s="242"/>
      <c r="AA20" s="242"/>
      <c r="AB20" s="242"/>
      <c r="AC20" s="241"/>
    </row>
    <row r="21" spans="1:31" ht="13.5" customHeight="1">
      <c r="A21" s="741" t="s">
        <v>380</v>
      </c>
      <c r="B21" s="742"/>
      <c r="C21" s="742"/>
      <c r="D21" s="742"/>
      <c r="E21" s="742"/>
      <c r="F21" s="742"/>
      <c r="G21" s="742"/>
      <c r="H21" s="742"/>
      <c r="I21" s="742"/>
      <c r="J21" s="742"/>
      <c r="K21" s="742"/>
      <c r="L21" s="742"/>
      <c r="M21" s="742"/>
      <c r="N21" s="743"/>
      <c r="O21" s="10"/>
      <c r="P21" s="741" t="str">
        <f>+A21</f>
        <v>※2023年 第45週（11/6～11/12） 現在</v>
      </c>
      <c r="Q21" s="742"/>
      <c r="R21" s="742"/>
      <c r="S21" s="742"/>
      <c r="T21" s="742"/>
      <c r="U21" s="742"/>
      <c r="V21" s="742"/>
      <c r="W21" s="742"/>
      <c r="X21" s="742"/>
      <c r="Y21" s="742"/>
      <c r="Z21" s="742"/>
      <c r="AA21" s="742"/>
      <c r="AB21" s="742"/>
      <c r="AC21" s="743"/>
    </row>
    <row r="22" spans="1:31" ht="13.8" thickBot="1">
      <c r="A22" s="304" t="s">
        <v>149</v>
      </c>
      <c r="B22" s="10"/>
      <c r="C22" s="10"/>
      <c r="D22" s="10"/>
      <c r="E22" s="10"/>
      <c r="F22" s="10"/>
      <c r="G22" s="10" t="s">
        <v>21</v>
      </c>
      <c r="H22" s="10"/>
      <c r="I22" s="10"/>
      <c r="J22" s="10"/>
      <c r="K22" s="10"/>
      <c r="L22" s="10"/>
      <c r="M22" s="10"/>
      <c r="N22" s="25"/>
      <c r="O22" s="10"/>
      <c r="P22" s="305"/>
      <c r="Q22" s="10"/>
      <c r="R22" s="10"/>
      <c r="S22" s="10"/>
      <c r="T22" s="10"/>
      <c r="U22" s="10"/>
      <c r="V22" s="10"/>
      <c r="W22" s="10"/>
      <c r="X22" s="10"/>
      <c r="Y22" s="10"/>
      <c r="Z22" s="10"/>
      <c r="AA22" s="10"/>
      <c r="AB22" s="10"/>
      <c r="AC22" s="27"/>
    </row>
    <row r="23" spans="1:31" ht="33" customHeight="1" thickBot="1">
      <c r="A23" s="24"/>
      <c r="B23" s="243" t="s">
        <v>158</v>
      </c>
      <c r="C23" s="10"/>
      <c r="D23" s="302" t="s">
        <v>381</v>
      </c>
      <c r="E23" s="28"/>
      <c r="F23" s="10"/>
      <c r="G23" s="10" t="s">
        <v>21</v>
      </c>
      <c r="H23" s="10"/>
      <c r="I23" s="10"/>
      <c r="J23" s="10"/>
      <c r="K23" s="10"/>
      <c r="L23" s="10"/>
      <c r="M23" s="10"/>
      <c r="N23" s="25"/>
      <c r="O23" s="111" t="s">
        <v>21</v>
      </c>
      <c r="P23" s="151"/>
      <c r="Q23" s="393" t="s">
        <v>159</v>
      </c>
      <c r="R23" s="727" t="s">
        <v>212</v>
      </c>
      <c r="S23" s="728"/>
      <c r="T23" s="729"/>
      <c r="U23" s="10"/>
      <c r="V23" s="10"/>
      <c r="W23" s="10"/>
      <c r="X23" s="10"/>
      <c r="Y23" s="10"/>
      <c r="Z23" s="10"/>
      <c r="AA23" s="10"/>
      <c r="AB23" s="10"/>
      <c r="AC23" s="27"/>
    </row>
    <row r="24" spans="1:31" ht="15" customHeight="1">
      <c r="A24" s="24"/>
      <c r="B24" s="10"/>
      <c r="C24" s="10"/>
      <c r="D24" s="10" t="s">
        <v>28</v>
      </c>
      <c r="E24" s="10"/>
      <c r="F24" s="10"/>
      <c r="G24" s="10"/>
      <c r="H24" s="10"/>
      <c r="I24" s="10"/>
      <c r="J24" s="10"/>
      <c r="K24" s="10"/>
      <c r="L24" s="10"/>
      <c r="M24" s="10"/>
      <c r="N24" s="25"/>
      <c r="O24" s="111" t="s">
        <v>21</v>
      </c>
      <c r="P24" s="150"/>
      <c r="Q24" s="10"/>
      <c r="R24" s="10"/>
      <c r="S24" s="10"/>
      <c r="T24" s="10"/>
      <c r="U24" s="10"/>
      <c r="V24" s="10"/>
      <c r="W24" s="10"/>
      <c r="X24" s="10"/>
      <c r="Y24" s="10"/>
      <c r="Z24" s="10"/>
      <c r="AA24" s="10"/>
      <c r="AB24" s="10"/>
      <c r="AC24" s="27"/>
    </row>
    <row r="25" spans="1:31" ht="9" customHeight="1">
      <c r="A25" s="24"/>
      <c r="B25" s="10"/>
      <c r="C25" s="10"/>
      <c r="D25" s="10"/>
      <c r="E25" s="10"/>
      <c r="F25" s="10"/>
      <c r="G25" s="10"/>
      <c r="H25" s="10"/>
      <c r="I25" s="10"/>
      <c r="J25" s="10"/>
      <c r="K25" s="10"/>
      <c r="L25" s="10"/>
      <c r="M25" s="10"/>
      <c r="N25" s="25"/>
      <c r="O25" s="111" t="s">
        <v>21</v>
      </c>
      <c r="P25" s="26"/>
      <c r="Q25" s="10"/>
      <c r="R25" s="10"/>
      <c r="S25" s="10"/>
      <c r="T25" s="10"/>
      <c r="U25" s="10"/>
      <c r="V25" s="10"/>
      <c r="W25" s="10"/>
      <c r="X25" s="10"/>
      <c r="Y25" s="10"/>
      <c r="Z25" s="10"/>
      <c r="AA25" s="10"/>
      <c r="AB25" s="10"/>
      <c r="AC25" s="27"/>
      <c r="AE25" s="1" t="s">
        <v>149</v>
      </c>
    </row>
    <row r="26" spans="1:31">
      <c r="A26" s="24"/>
      <c r="B26" s="10"/>
      <c r="C26" s="10"/>
      <c r="D26" s="10"/>
      <c r="E26" s="10"/>
      <c r="F26" s="10"/>
      <c r="G26" s="10"/>
      <c r="H26" s="10"/>
      <c r="I26" s="10"/>
      <c r="J26" s="10"/>
      <c r="K26" s="10"/>
      <c r="L26" s="10"/>
      <c r="M26" s="10"/>
      <c r="N26" s="25"/>
      <c r="O26" s="10" t="s">
        <v>21</v>
      </c>
      <c r="P26" s="12"/>
      <c r="AC26" s="29"/>
    </row>
    <row r="27" spans="1:31">
      <c r="A27" s="24"/>
      <c r="B27" s="10"/>
      <c r="C27" s="10"/>
      <c r="D27" s="10"/>
      <c r="E27" s="10"/>
      <c r="F27" s="10"/>
      <c r="G27" s="10"/>
      <c r="H27" s="10"/>
      <c r="I27" s="10"/>
      <c r="J27" s="10"/>
      <c r="K27" s="10"/>
      <c r="L27" s="10"/>
      <c r="M27" s="10"/>
      <c r="N27" s="25"/>
      <c r="O27" s="10" t="s">
        <v>21</v>
      </c>
      <c r="P27" s="12"/>
      <c r="AC27" s="29"/>
    </row>
    <row r="28" spans="1:31">
      <c r="A28" s="24"/>
      <c r="B28" s="10"/>
      <c r="C28" s="10"/>
      <c r="D28" s="10"/>
      <c r="E28" s="10"/>
      <c r="F28" s="10"/>
      <c r="G28" s="10"/>
      <c r="H28" s="10"/>
      <c r="I28" s="10"/>
      <c r="J28" s="10"/>
      <c r="K28" s="10"/>
      <c r="L28" s="10"/>
      <c r="M28" s="10"/>
      <c r="N28" s="25"/>
      <c r="O28" s="10" t="s">
        <v>21</v>
      </c>
      <c r="P28" s="12"/>
      <c r="AC28" s="29"/>
      <c r="AD28" s="170"/>
    </row>
    <row r="29" spans="1:31">
      <c r="A29" s="24"/>
      <c r="B29" s="10"/>
      <c r="C29" s="10"/>
      <c r="D29" s="10"/>
      <c r="E29" s="10"/>
      <c r="F29" s="10"/>
      <c r="G29" s="10"/>
      <c r="H29" s="10"/>
      <c r="I29" s="10"/>
      <c r="J29" s="10"/>
      <c r="K29" s="10"/>
      <c r="L29" s="10"/>
      <c r="M29" s="10"/>
      <c r="N29" s="25"/>
      <c r="O29" s="10"/>
      <c r="P29" s="12"/>
      <c r="AC29" s="29"/>
    </row>
    <row r="30" spans="1:31" ht="21.6">
      <c r="A30" s="349" t="s">
        <v>176</v>
      </c>
      <c r="B30" s="10"/>
      <c r="C30" s="10"/>
      <c r="D30" s="10"/>
      <c r="E30" s="10"/>
      <c r="F30" s="10"/>
      <c r="G30" s="10"/>
      <c r="H30" s="10"/>
      <c r="I30" s="10"/>
      <c r="J30" s="10"/>
      <c r="K30" s="10"/>
      <c r="L30" s="10"/>
      <c r="M30" s="10"/>
      <c r="N30" s="25"/>
      <c r="O30" s="10"/>
      <c r="P30" s="12"/>
      <c r="AC30" s="29"/>
    </row>
    <row r="31" spans="1:31" ht="13.8" thickBot="1">
      <c r="A31" s="30"/>
      <c r="B31" s="31"/>
      <c r="C31" s="31"/>
      <c r="D31" s="31"/>
      <c r="E31" s="31"/>
      <c r="F31" s="31"/>
      <c r="G31" s="31"/>
      <c r="H31" s="31"/>
      <c r="I31" s="31"/>
      <c r="J31" s="31"/>
      <c r="K31" s="31"/>
      <c r="L31" s="31"/>
      <c r="M31" s="31"/>
      <c r="N31" s="32"/>
      <c r="O31" s="10"/>
      <c r="P31" s="33"/>
      <c r="Q31" s="34"/>
      <c r="R31" s="34"/>
      <c r="S31" s="34"/>
      <c r="T31" s="34"/>
      <c r="U31" s="34"/>
      <c r="V31" s="34"/>
      <c r="W31" s="34"/>
      <c r="X31" s="34"/>
      <c r="Y31" s="34"/>
      <c r="Z31" s="34"/>
      <c r="AA31" s="34"/>
      <c r="AB31" s="34"/>
      <c r="AC31" s="35"/>
    </row>
    <row r="32" spans="1:31">
      <c r="A32" s="36"/>
      <c r="C32" s="10"/>
      <c r="D32" s="10"/>
      <c r="E32" s="10"/>
      <c r="F32" s="10"/>
      <c r="G32" s="10"/>
      <c r="H32" s="10"/>
      <c r="I32" s="10"/>
      <c r="J32" s="10"/>
      <c r="K32" s="10"/>
      <c r="L32" s="10"/>
      <c r="M32" s="10"/>
      <c r="N32" s="10"/>
      <c r="O32" s="10"/>
    </row>
    <row r="33" spans="1:29">
      <c r="O33" s="10"/>
    </row>
    <row r="34" spans="1:29">
      <c r="K34" s="244" t="s">
        <v>28</v>
      </c>
      <c r="O34" s="10"/>
    </row>
    <row r="35" spans="1:29">
      <c r="O35" s="10"/>
    </row>
    <row r="36" spans="1:29">
      <c r="O36" s="10"/>
    </row>
    <row r="37" spans="1:29">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row>
    <row r="38" spans="1:29">
      <c r="Q38" s="122" t="s">
        <v>160</v>
      </c>
      <c r="R38" s="122"/>
      <c r="S38" s="122"/>
      <c r="T38" s="122"/>
      <c r="U38" s="122"/>
      <c r="V38" s="122"/>
      <c r="W38" s="122"/>
      <c r="X38" s="122"/>
    </row>
    <row r="39" spans="1:29">
      <c r="Q39" s="122" t="s">
        <v>161</v>
      </c>
      <c r="R39" s="122"/>
      <c r="S39" s="122"/>
      <c r="T39" s="122"/>
      <c r="U39" s="122"/>
      <c r="V39" s="122"/>
      <c r="W39" s="122"/>
      <c r="X39" s="122"/>
    </row>
  </sheetData>
  <mergeCells count="7">
    <mergeCell ref="R23:T23"/>
    <mergeCell ref="A1:N1"/>
    <mergeCell ref="P1:AC1"/>
    <mergeCell ref="A2:N2"/>
    <mergeCell ref="P2:AC2"/>
    <mergeCell ref="A21:N21"/>
    <mergeCell ref="P21:AC21"/>
  </mergeCells>
  <phoneticPr fontId="86"/>
  <pageMargins left="0.75" right="0.75" top="1" bottom="1" header="0.51200000000000001" footer="0.51200000000000001"/>
  <pageSetup paperSize="9" scale="44" orientation="portrait" horizontalDpi="1200" verticalDpi="12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4EEC-0D5A-452A-8DA2-5BC0A5532224}">
  <dimension ref="A1:H26"/>
  <sheetViews>
    <sheetView topLeftCell="A2" workbookViewId="0">
      <selection activeCell="K18" sqref="K18"/>
    </sheetView>
  </sheetViews>
  <sheetFormatPr defaultRowHeight="13.2"/>
  <cols>
    <col min="2" max="4" width="11" customWidth="1"/>
    <col min="5" max="7" width="12.109375" customWidth="1"/>
  </cols>
  <sheetData>
    <row r="1" spans="1:8">
      <c r="A1" s="107"/>
      <c r="B1" s="107"/>
      <c r="C1" s="107"/>
      <c r="D1" s="107"/>
      <c r="E1" s="107"/>
      <c r="F1" s="107"/>
      <c r="G1" s="107"/>
      <c r="H1" s="107"/>
    </row>
    <row r="2" spans="1:8">
      <c r="A2" s="107"/>
      <c r="B2" s="107"/>
      <c r="C2" s="107"/>
      <c r="D2" s="107"/>
      <c r="E2" s="107"/>
      <c r="F2" s="107"/>
      <c r="G2" s="107"/>
      <c r="H2" s="107"/>
    </row>
    <row r="3" spans="1:8">
      <c r="A3" s="107"/>
      <c r="B3" s="107"/>
      <c r="C3" s="107"/>
      <c r="D3" s="107"/>
      <c r="E3" s="107"/>
      <c r="F3" s="107"/>
      <c r="G3" s="107"/>
      <c r="H3" s="107"/>
    </row>
    <row r="4" spans="1:8">
      <c r="A4" s="107"/>
      <c r="B4" s="472" t="s">
        <v>220</v>
      </c>
      <c r="C4" s="473"/>
      <c r="D4" s="107"/>
      <c r="E4" s="107"/>
      <c r="F4" s="107"/>
      <c r="G4" s="107"/>
      <c r="H4" s="107"/>
    </row>
    <row r="5" spans="1:8" ht="13.8" thickBot="1">
      <c r="A5" s="107"/>
      <c r="B5" s="744" t="s">
        <v>196</v>
      </c>
      <c r="C5" s="745"/>
      <c r="D5" s="745"/>
      <c r="E5" s="746" t="s">
        <v>197</v>
      </c>
      <c r="F5" s="746"/>
      <c r="G5" s="747"/>
      <c r="H5" s="107"/>
    </row>
    <row r="6" spans="1:8">
      <c r="A6" s="107"/>
      <c r="B6" s="520" t="s">
        <v>198</v>
      </c>
      <c r="C6" s="521" t="s">
        <v>198</v>
      </c>
      <c r="D6" s="521" t="s">
        <v>199</v>
      </c>
      <c r="E6" s="522" t="s">
        <v>198</v>
      </c>
      <c r="F6" s="521" t="s">
        <v>198</v>
      </c>
      <c r="G6" s="523" t="s">
        <v>199</v>
      </c>
      <c r="H6" s="107"/>
    </row>
    <row r="7" spans="1:8">
      <c r="A7" s="107"/>
      <c r="B7" s="524" t="s">
        <v>200</v>
      </c>
      <c r="C7" s="525" t="s">
        <v>201</v>
      </c>
      <c r="D7" s="525" t="s">
        <v>202</v>
      </c>
      <c r="E7" s="526" t="s">
        <v>200</v>
      </c>
      <c r="F7" s="525" t="s">
        <v>201</v>
      </c>
      <c r="G7" s="527" t="s">
        <v>202</v>
      </c>
      <c r="H7" s="107"/>
    </row>
    <row r="8" spans="1:8" ht="13.8" thickBot="1">
      <c r="A8" s="107"/>
      <c r="B8" s="528">
        <v>97292</v>
      </c>
      <c r="C8" s="529">
        <v>51184</v>
      </c>
      <c r="D8" s="529">
        <v>46108</v>
      </c>
      <c r="E8" s="529">
        <v>14125</v>
      </c>
      <c r="F8" s="529">
        <v>6960</v>
      </c>
      <c r="G8" s="530">
        <v>7165</v>
      </c>
      <c r="H8" s="107"/>
    </row>
    <row r="9" spans="1:8">
      <c r="A9" s="107"/>
      <c r="B9" s="107"/>
      <c r="C9" s="107"/>
      <c r="D9" s="107"/>
      <c r="E9" s="107"/>
      <c r="F9" s="107"/>
      <c r="G9" s="107"/>
      <c r="H9" s="107"/>
    </row>
    <row r="10" spans="1:8">
      <c r="A10" s="107"/>
      <c r="B10" s="107"/>
      <c r="C10" s="107"/>
      <c r="D10" s="107"/>
      <c r="E10" s="107"/>
      <c r="F10" s="107"/>
      <c r="G10" s="107"/>
      <c r="H10" s="107"/>
    </row>
    <row r="11" spans="1:8">
      <c r="A11" s="107"/>
      <c r="B11" s="107"/>
      <c r="C11" s="107"/>
      <c r="D11" s="107"/>
      <c r="E11" s="107"/>
      <c r="F11" s="107"/>
      <c r="G11" s="107"/>
      <c r="H11" s="107"/>
    </row>
    <row r="12" spans="1:8">
      <c r="A12" s="107"/>
      <c r="B12" s="472" t="s">
        <v>392</v>
      </c>
      <c r="C12" s="473"/>
      <c r="D12" s="107"/>
      <c r="E12" s="107"/>
      <c r="F12" s="107"/>
      <c r="G12" s="107"/>
      <c r="H12" s="107"/>
    </row>
    <row r="13" spans="1:8" ht="13.8" thickBot="1">
      <c r="A13" s="107"/>
      <c r="B13" s="744" t="s">
        <v>196</v>
      </c>
      <c r="C13" s="745"/>
      <c r="D13" s="745"/>
      <c r="E13" s="746" t="s">
        <v>197</v>
      </c>
      <c r="F13" s="746"/>
      <c r="G13" s="747"/>
      <c r="H13" s="107"/>
    </row>
    <row r="14" spans="1:8">
      <c r="A14" s="107"/>
      <c r="B14" s="520" t="s">
        <v>198</v>
      </c>
      <c r="C14" s="521" t="s">
        <v>198</v>
      </c>
      <c r="D14" s="521" t="s">
        <v>199</v>
      </c>
      <c r="E14" s="522" t="s">
        <v>198</v>
      </c>
      <c r="F14" s="521" t="s">
        <v>198</v>
      </c>
      <c r="G14" s="523" t="s">
        <v>199</v>
      </c>
      <c r="H14" s="107"/>
    </row>
    <row r="15" spans="1:8">
      <c r="A15" s="107"/>
      <c r="B15" s="524" t="s">
        <v>200</v>
      </c>
      <c r="C15" s="525" t="s">
        <v>201</v>
      </c>
      <c r="D15" s="525" t="s">
        <v>202</v>
      </c>
      <c r="E15" s="526" t="s">
        <v>200</v>
      </c>
      <c r="F15" s="525" t="s">
        <v>201</v>
      </c>
      <c r="G15" s="527" t="s">
        <v>202</v>
      </c>
      <c r="H15" s="107"/>
    </row>
    <row r="16" spans="1:8" ht="13.8" thickBot="1">
      <c r="A16" s="107"/>
      <c r="B16" s="528">
        <v>104359</v>
      </c>
      <c r="C16" s="529">
        <v>54969</v>
      </c>
      <c r="D16" s="529">
        <v>49390</v>
      </c>
      <c r="E16" s="529">
        <v>12065</v>
      </c>
      <c r="F16" s="529">
        <v>5903</v>
      </c>
      <c r="G16" s="530">
        <v>6162</v>
      </c>
      <c r="H16" s="107"/>
    </row>
    <row r="17" spans="1:8">
      <c r="A17" s="107"/>
      <c r="B17" s="107"/>
      <c r="C17" s="107"/>
      <c r="D17" s="107"/>
      <c r="E17" s="107"/>
      <c r="F17" s="107"/>
      <c r="G17" s="107"/>
      <c r="H17" s="107"/>
    </row>
    <row r="18" spans="1:8">
      <c r="A18" s="107"/>
      <c r="B18" s="107"/>
      <c r="C18" s="107"/>
      <c r="D18" s="107"/>
      <c r="E18" s="107"/>
      <c r="F18" s="107"/>
      <c r="G18" s="107"/>
      <c r="H18" s="107"/>
    </row>
    <row r="19" spans="1:8">
      <c r="A19" s="107"/>
      <c r="B19" s="107"/>
      <c r="C19" s="107"/>
      <c r="D19" s="107"/>
      <c r="E19" s="107"/>
      <c r="F19" s="107"/>
      <c r="G19" s="107"/>
      <c r="H19" s="107"/>
    </row>
    <row r="20" spans="1:8" ht="18" customHeight="1">
      <c r="A20" s="107"/>
      <c r="B20" s="479" t="s">
        <v>196</v>
      </c>
      <c r="C20" s="480"/>
      <c r="D20" s="480"/>
      <c r="E20" s="481" t="s">
        <v>197</v>
      </c>
      <c r="F20" s="481"/>
      <c r="G20" s="474"/>
      <c r="H20" s="107"/>
    </row>
    <row r="21" spans="1:8" ht="18" customHeight="1">
      <c r="A21" s="107"/>
      <c r="B21" s="475" t="s">
        <v>211</v>
      </c>
      <c r="C21" s="476" t="s">
        <v>210</v>
      </c>
      <c r="D21" s="476" t="s">
        <v>203</v>
      </c>
      <c r="E21" s="477" t="s">
        <v>204</v>
      </c>
      <c r="F21" s="476" t="s">
        <v>209</v>
      </c>
      <c r="G21" s="478" t="s">
        <v>205</v>
      </c>
      <c r="H21" s="107"/>
    </row>
    <row r="22" spans="1:8" ht="18" customHeight="1">
      <c r="A22" s="107"/>
      <c r="B22" s="493">
        <f>+B16/B8</f>
        <v>1.072637010237224</v>
      </c>
      <c r="C22" s="493">
        <f t="shared" ref="C22:G22" si="0">+C16/C8</f>
        <v>1.0739488902782119</v>
      </c>
      <c r="D22" s="493">
        <f t="shared" si="0"/>
        <v>1.0711807061681271</v>
      </c>
      <c r="E22" s="493">
        <f t="shared" si="0"/>
        <v>0.8541592920353982</v>
      </c>
      <c r="F22" s="493">
        <f t="shared" si="0"/>
        <v>0.84813218390804601</v>
      </c>
      <c r="G22" s="493">
        <f t="shared" si="0"/>
        <v>0.86001395673412417</v>
      </c>
      <c r="H22" s="107"/>
    </row>
    <row r="23" spans="1:8">
      <c r="B23" s="107"/>
      <c r="C23" s="107"/>
      <c r="D23" s="107"/>
      <c r="E23" s="107"/>
      <c r="F23" s="107"/>
      <c r="G23" s="107"/>
      <c r="H23" s="107"/>
    </row>
    <row r="24" spans="1:8">
      <c r="B24" s="107"/>
      <c r="C24" s="107"/>
      <c r="D24" s="107"/>
      <c r="E24" s="107"/>
      <c r="F24" s="107"/>
      <c r="G24" s="107"/>
      <c r="H24" s="107"/>
    </row>
    <row r="25" spans="1:8">
      <c r="B25" s="107"/>
      <c r="C25" s="107"/>
      <c r="D25" s="107"/>
      <c r="E25" s="107"/>
      <c r="F25" s="107"/>
      <c r="G25" s="107"/>
      <c r="H25" s="107"/>
    </row>
    <row r="26" spans="1:8">
      <c r="H26" s="107"/>
    </row>
  </sheetData>
  <mergeCells count="4">
    <mergeCell ref="B13:D13"/>
    <mergeCell ref="E13:G13"/>
    <mergeCell ref="B5:D5"/>
    <mergeCell ref="E5:G5"/>
  </mergeCells>
  <phoneticPr fontId="8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45　ノロウイルス関連情報 </vt:lpstr>
      <vt:lpstr>45 衛生教養</vt:lpstr>
      <vt:lpstr>45　食中毒記事等 </vt:lpstr>
      <vt:lpstr>45　海外情報</vt:lpstr>
      <vt:lpstr>44　感染症情報</vt:lpstr>
      <vt:lpstr>45　感染症統計</vt:lpstr>
      <vt:lpstr>Sheet1</vt:lpstr>
      <vt:lpstr>45 食品回収</vt:lpstr>
      <vt:lpstr>45　食品表示</vt:lpstr>
      <vt:lpstr>45　残留農薬　等 </vt:lpstr>
      <vt:lpstr>'44　感染症情報'!Print_Area</vt:lpstr>
      <vt:lpstr>'45　ノロウイルス関連情報 '!Print_Area</vt:lpstr>
      <vt:lpstr>'45 衛生教養'!Print_Area</vt:lpstr>
      <vt:lpstr>'45　海外情報'!Print_Area</vt:lpstr>
      <vt:lpstr>'45　感染症統計'!Print_Area</vt:lpstr>
      <vt:lpstr>'45　残留農薬　等 '!Print_Area</vt:lpstr>
      <vt:lpstr>'45　食中毒記事等 '!Print_Area</vt:lpstr>
      <vt:lpstr>'45 食品回収'!Print_Area</vt:lpstr>
      <vt:lpstr>'45　食品表示'!Print_Area</vt:lpstr>
      <vt:lpstr>スポンサー公告!Print_Area</vt:lpstr>
      <vt:lpstr>'45　残留農薬　等 '!Print_Titles</vt:lpstr>
      <vt:lpstr>'45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2023-11-18T23:43:16Z</dcterms:modified>
</cp:coreProperties>
</file>