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codeName="ThisWorkbook" hidePivotFieldList="1"/>
  <xr:revisionPtr revIDLastSave="0" documentId="13_ncr:1_{3C517F5A-B336-45A6-90EB-D544512E2C31}"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27" r:id="rId2"/>
    <sheet name="44　ノロウイルス関連情報 " sheetId="101" r:id="rId3"/>
    <sheet name="44 衛生教養" sheetId="151" r:id="rId4"/>
    <sheet name="44　食中毒記事等 " sheetId="29" r:id="rId5"/>
    <sheet name="44　海外情報" sheetId="123" r:id="rId6"/>
    <sheet name="43　感染症情報" sheetId="124" r:id="rId7"/>
    <sheet name="44　感染症統計" sheetId="125" r:id="rId8"/>
    <sheet name="Sheet1" sheetId="147" state="hidden" r:id="rId9"/>
    <sheet name="44 食品回収" sheetId="60" r:id="rId10"/>
    <sheet name="44　食品表示" sheetId="34" r:id="rId11"/>
    <sheet name="44　残留農薬　等 " sheetId="35" r:id="rId12"/>
  </sheets>
  <definedNames>
    <definedName name="_xlnm._FilterDatabase" localSheetId="2" hidden="1">'44　ノロウイルス関連情報 '!$A$22:$G$75</definedName>
    <definedName name="_xlnm._FilterDatabase" localSheetId="11" hidden="1">'44　残留農薬　等 '!$A$1:$C$1</definedName>
    <definedName name="_xlnm._FilterDatabase" localSheetId="4" hidden="1">'44　食中毒記事等 '!$A$1:$D$1</definedName>
    <definedName name="_xlnm.Print_Area" localSheetId="6">'43　感染症情報'!$A$1:$D$33</definedName>
    <definedName name="_xlnm.Print_Area" localSheetId="2">'44　ノロウイルス関連情報 '!$A$1:$N$84</definedName>
    <definedName name="_xlnm.Print_Area" localSheetId="3">'44 衛生教養'!$A$1:$K$70</definedName>
    <definedName name="_xlnm.Print_Area" localSheetId="5">'44　海外情報'!$A$1:$C$30</definedName>
    <definedName name="_xlnm.Print_Area" localSheetId="7">'44　感染症統計'!$A$1:$AC$37</definedName>
    <definedName name="_xlnm.Print_Area" localSheetId="11">'44　残留農薬　等 '!$A$1:$C$17</definedName>
    <definedName name="_xlnm.Print_Area" localSheetId="4">'44　食中毒記事等 '!$A$1:$D$39</definedName>
    <definedName name="_xlnm.Print_Area" localSheetId="9">'44 食品回収'!$A$1:$E$53</definedName>
    <definedName name="_xlnm.Print_Area" localSheetId="10">'44　食品表示'!$A$1:$N$15</definedName>
    <definedName name="_xlnm.Print_Area" localSheetId="1">スポンサー公告!$A$1:$Z$31</definedName>
    <definedName name="_xlnm.Print_Titles" localSheetId="11">'44　残留農薬　等 '!$1:$1</definedName>
    <definedName name="_xlnm.Print_Titles" localSheetId="4">'44　食中毒記事等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78" l="1"/>
  <c r="C114" i="147"/>
  <c r="D114" i="147"/>
  <c r="E114" i="147"/>
  <c r="F114" i="147"/>
  <c r="G114" i="147"/>
  <c r="B114" i="147"/>
  <c r="Y4" i="125" l="1"/>
  <c r="Z4" i="125"/>
  <c r="K4" i="125"/>
  <c r="B14" i="78" l="1"/>
  <c r="B19" i="78" l="1"/>
  <c r="B18" i="78"/>
  <c r="B17" i="78" l="1"/>
  <c r="B16" i="78"/>
  <c r="G15" i="78" l="1"/>
  <c r="F4" i="125" l="1"/>
  <c r="E4" i="125"/>
  <c r="D4" i="125"/>
  <c r="N71" i="101" l="1"/>
  <c r="M71" i="101"/>
  <c r="G74" i="101" l="1"/>
  <c r="G35" i="101" l="1"/>
  <c r="G24" i="101"/>
  <c r="B24" i="101" s="1"/>
  <c r="G25" i="101"/>
  <c r="B25" i="101" s="1"/>
  <c r="G26" i="101"/>
  <c r="B26" i="101" s="1"/>
  <c r="G27" i="101"/>
  <c r="B27" i="101" s="1"/>
  <c r="G28" i="101"/>
  <c r="B28" i="101" s="1"/>
  <c r="G29" i="101"/>
  <c r="B29" i="101" s="1"/>
  <c r="G30" i="101"/>
  <c r="B30" i="101" s="1"/>
  <c r="G31" i="101"/>
  <c r="B31" i="101" s="1"/>
  <c r="G32" i="101"/>
  <c r="B32" i="101" s="1"/>
  <c r="G33" i="101"/>
  <c r="B33" i="101" s="1"/>
  <c r="G34" i="101"/>
  <c r="B34" i="101" s="1"/>
  <c r="G36" i="101"/>
  <c r="B36" i="101" s="1"/>
  <c r="G37" i="101"/>
  <c r="B37" i="101" s="1"/>
  <c r="G38" i="101"/>
  <c r="B38" i="101" s="1"/>
  <c r="G39" i="101"/>
  <c r="B39" i="101" s="1"/>
  <c r="G40" i="101"/>
  <c r="B40" i="101" s="1"/>
  <c r="G41" i="101"/>
  <c r="B41" i="101" s="1"/>
  <c r="G42" i="101"/>
  <c r="B42" i="101" s="1"/>
  <c r="G43" i="101"/>
  <c r="B43" i="101" s="1"/>
  <c r="G44" i="101"/>
  <c r="B44" i="101" s="1"/>
  <c r="G45" i="101"/>
  <c r="B45" i="101" s="1"/>
  <c r="G46" i="101"/>
  <c r="B46" i="101" s="1"/>
  <c r="G47" i="101"/>
  <c r="B47" i="101" s="1"/>
  <c r="G48" i="101"/>
  <c r="B48" i="101" s="1"/>
  <c r="G49" i="101"/>
  <c r="B49" i="101" s="1"/>
  <c r="G50" i="101"/>
  <c r="B50" i="101" s="1"/>
  <c r="G51" i="101"/>
  <c r="B51" i="101" s="1"/>
  <c r="G52" i="101"/>
  <c r="B52" i="101" s="1"/>
  <c r="G53" i="101"/>
  <c r="B53" i="101" s="1"/>
  <c r="G54" i="101"/>
  <c r="B54" i="101" s="1"/>
  <c r="G55" i="101"/>
  <c r="B55" i="101" s="1"/>
  <c r="G56" i="101"/>
  <c r="B56" i="101" s="1"/>
  <c r="G57" i="101"/>
  <c r="B57" i="101" s="1"/>
  <c r="G58" i="101"/>
  <c r="B58" i="101" s="1"/>
  <c r="G59" i="101"/>
  <c r="B59" i="101" s="1"/>
  <c r="G60" i="101"/>
  <c r="B60" i="101" s="1"/>
  <c r="G61" i="101"/>
  <c r="B61" i="101" s="1"/>
  <c r="G62" i="101"/>
  <c r="B62" i="101" s="1"/>
  <c r="G63" i="101"/>
  <c r="B63" i="101" s="1"/>
  <c r="G64" i="101"/>
  <c r="B64" i="101" s="1"/>
  <c r="G65" i="101"/>
  <c r="B65" i="101" s="1"/>
  <c r="G66" i="101"/>
  <c r="B66" i="101" s="1"/>
  <c r="G67" i="101"/>
  <c r="B67" i="101" s="1"/>
  <c r="G68" i="101"/>
  <c r="B68" i="101" s="1"/>
  <c r="G69" i="101"/>
  <c r="B69" i="101" s="1"/>
  <c r="G70" i="101"/>
  <c r="B70" i="101" s="1"/>
  <c r="G23" i="101"/>
  <c r="G73" i="101"/>
  <c r="B20" i="78" l="1"/>
  <c r="R4" i="125"/>
  <c r="S4" i="125"/>
  <c r="T4" i="125"/>
  <c r="U4" i="125"/>
  <c r="V4" i="125"/>
  <c r="W4" i="125"/>
  <c r="X4" i="125"/>
  <c r="AA4" i="125"/>
  <c r="AB4" i="125"/>
  <c r="Q4" i="125"/>
  <c r="C4" i="125"/>
  <c r="G4" i="125"/>
  <c r="H4" i="125"/>
  <c r="I4" i="125"/>
  <c r="L4" i="125"/>
  <c r="M4" i="125"/>
  <c r="B4" i="125"/>
  <c r="P21" i="125" l="1"/>
  <c r="AC19" i="125"/>
  <c r="N19" i="125"/>
  <c r="AC18" i="125"/>
  <c r="N18" i="125"/>
  <c r="AC17" i="125"/>
  <c r="N17" i="125"/>
  <c r="AC16" i="125"/>
  <c r="N16" i="125"/>
  <c r="AC15" i="125"/>
  <c r="N15" i="125"/>
  <c r="AC14" i="125"/>
  <c r="N14" i="125"/>
  <c r="AC13" i="125"/>
  <c r="N13" i="125"/>
  <c r="AC12" i="125"/>
  <c r="N12" i="125"/>
  <c r="AC11" i="125"/>
  <c r="N11" i="125"/>
  <c r="AC10" i="125"/>
  <c r="N10" i="125"/>
  <c r="AC9" i="125"/>
  <c r="N9" i="125"/>
  <c r="AC8" i="125"/>
  <c r="AC4" i="125" s="1"/>
  <c r="N8" i="125"/>
  <c r="P4" i="125"/>
  <c r="N4" i="125" l="1"/>
  <c r="B23" i="101"/>
  <c r="G75" i="101" l="1"/>
  <c r="F75" i="101" s="1"/>
  <c r="F15" i="78"/>
  <c r="I74" i="101" l="1"/>
  <c r="I73" i="101"/>
  <c r="H15" i="78" s="1"/>
  <c r="M75" i="101"/>
  <c r="K75" i="101"/>
  <c r="J4" i="1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8"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<sst xmlns="http://schemas.openxmlformats.org/spreadsheetml/2006/main" count="881" uniqueCount="505">
  <si>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</si>
  <si>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</si>
  <si>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</si>
  <si>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</si>
  <si>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</si>
  <si>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</si>
  <si>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</si>
  <si>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</si>
  <si>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</si>
  <si>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</si>
  <si>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</si>
  <si>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</si>
  <si>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</si>
  <si>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</si>
  <si>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</si>
  <si>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</si>
  <si>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</si>
  <si>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</si>
  <si>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</si>
  <si>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</si>
  <si>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</si>
  <si>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</si>
  <si>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</si>
  <si>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</si>
  <si>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</si>
  <si>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</si>
  <si>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</si>
  <si>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</si>
  <si>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</si>
  <si>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</si>
  <si>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</si>
  <si>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</si>
  <si>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</si>
  <si>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</si>
  <si>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</si>
  <si>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</si>
  <si>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</si>
  <si>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</si>
  <si>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</si>
  <si>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</si>
  <si>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</si>
  <si>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</si>
  <si>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</si>
  <si>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</si>
  <si>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</si>
  <si>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</si>
  <si>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</si>
  <si>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</si>
  <si>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</si>
  <si>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</si>
  <si>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</si>
  <si>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</si>
  <si>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</si>
  <si>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</si>
  <si>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</si>
  <si>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</si>
  <si>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</si>
  <si>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</si>
  <si>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</si>
  <si>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</si>
  <si>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</si>
  <si>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</si>
  <si>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</si>
  <si>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</si>
  <si>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</si>
  <si>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</si>
  <si>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</si>
  <si>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</si>
  <si>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</si>
  <si>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</si>
  <si>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</si>
  <si>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</si>
  <si>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</si>
  <si>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</si>
  <si>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</si>
  <si>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</si>
  <si>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</si>
  <si>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</si>
  <si>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</si>
  <si>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</si>
  <si>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</si>
  <si>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</si>
  <si>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</si>
  <si>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</si>
  <si>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</si>
  <si>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</si>
  <si>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</si>
  <si>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</si>
  <si>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</si>
  <si>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</si>
  <si>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</si>
  <si>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</si>
  <si>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</si>
  <si>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</si>
  <si>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</si>
  <si>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</si>
  <si>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</si>
  <si>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</si>
  <si>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</si>
  <si>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</si>
  <si>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</si>
  <si>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</si>
  <si>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</si>
  <si>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</si>
  <si>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</si>
  <si>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</si>
  <si>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</si>
  <si>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</si>
  <si>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</si>
  <si>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</si>
  <si>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</si>
  <si>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</si>
  <si>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</si>
  <si>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</si>
  <si>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</si>
  <si>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</si>
  <si>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</si>
  <si>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</si>
  <si>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</si>
  <si>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</si>
  <si>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</si>
  <si>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</si>
  <si>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</si>
  <si>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</si>
  <si>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</si>
  <si>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</si>
  <si>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</si>
  <si>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</si>
  <si>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</si>
  <si>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</si>
  <si>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</si>
  <si>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</si>
  <si>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</si>
  <si>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</si>
  <si>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</si>
  <si>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</si>
  <si>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</si>
  <si>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</si>
  <si>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</si>
  <si>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</si>
  <si>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</si>
  <si>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</si>
  <si>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</si>
  <si>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</si>
  <si>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</si>
  <si>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</si>
  <si>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　　　　フード・セーフティー　http://www7b.biglobe.ne.jp/~food-safty/　　更新2020/10/11</t>
    <phoneticPr fontId="5"/>
  </si>
  <si>
    <t>2021年</t>
  </si>
  <si>
    <t>2021年</t>
    <phoneticPr fontId="5"/>
  </si>
  <si>
    <t xml:space="preserve"> </t>
    <phoneticPr fontId="86"/>
  </si>
  <si>
    <t>厚生労働省：国内の発生状況など
https://www.mhlw.go.jp/stf/covid-19/kokunainohasseijoukyou.html#h2_1
厚生労働省：データからわかる－新型コロナウイルス感染症情報－
https：//covid19.mhlw.go.jp/</t>
    <phoneticPr fontId="86"/>
  </si>
  <si>
    <t>https://www.mhlw.go.jp/stf/covid-19/kokunainohasseijoukyou.html#h2_1</t>
    <phoneticPr fontId="86"/>
  </si>
  <si>
    <t>厚生労働省：データからわかる－新型コロナウイルス感染症情報－</t>
    <phoneticPr fontId="86"/>
  </si>
  <si>
    <t xml:space="preserve">
</t>
    <phoneticPr fontId="86"/>
  </si>
  <si>
    <t>https：//covid19.mhlw.go.jp/</t>
    <phoneticPr fontId="8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</si>
  <si>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</si>
  <si>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</si>
  <si>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</si>
  <si>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</si>
  <si>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</si>
  <si>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</si>
  <si>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</si>
  <si>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6"/>
  </si>
  <si>
    <t>8．衛生訓話</t>
    <rPh sb="2" eb="4">
      <t>エイセイ</t>
    </rPh>
    <rPh sb="4" eb="6">
      <t>クンワ</t>
    </rPh>
    <phoneticPr fontId="5"/>
  </si>
  <si>
    <t>12-21年月平均</t>
  </si>
  <si>
    <t>2022年</t>
    <phoneticPr fontId="5"/>
  </si>
  <si>
    <t>1月</t>
    <phoneticPr fontId="86"/>
  </si>
  <si>
    <t>l</t>
    <phoneticPr fontId="33"/>
  </si>
  <si>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</si>
  <si>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</si>
  <si>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2023年</t>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</si>
  <si>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</si>
  <si>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</si>
  <si>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　</t>
  </si>
  <si>
    <t>先週に比べて全国平均は</t>
    <phoneticPr fontId="5"/>
  </si>
  <si>
    <t xml:space="preserve"> </t>
    <phoneticPr fontId="33"/>
  </si>
  <si>
    <t>※2023年 第11週（3/13～3/19）  現在</t>
    <phoneticPr fontId="86"/>
  </si>
  <si>
    <t>上記の他「 食品において不検出とされる農薬等 」が定められています。</t>
    <phoneticPr fontId="33"/>
  </si>
  <si>
    <t>9-10月、4月以降
施設の所在市町村で流行・   食中毒が報告される
定点観測値が5.00前後</t>
    <phoneticPr fontId="86"/>
  </si>
  <si>
    <t xml:space="preserve">【情報共有】　週間・情報収集/情報は毎週確認する
【常設】　嘔吐物処理セットの配備
【体調管理】従業員の健康状況を徹底し、不良者は調理・加工ラインより外す
</t>
    <phoneticPr fontId="86"/>
  </si>
  <si>
    <t>管理レベル「2」　</t>
    <phoneticPr fontId="5"/>
  </si>
  <si>
    <t>また、上記の各一覧表は、公益財団法人 日本食品化学研究振興財団が、</t>
    <phoneticPr fontId="33"/>
  </si>
  <si>
    <t>官報及び厚生労働省発表資料を基に独自に編集したものでありますので、</t>
    <phoneticPr fontId="33"/>
  </si>
  <si>
    <t>この表の数値等をご利用になる場合は、官報等で再度ご確認下さい。</t>
    <phoneticPr fontId="33"/>
  </si>
  <si>
    <t>1.　食中毒</t>
    <rPh sb="3" eb="6">
      <t>ショクチュウドク</t>
    </rPh>
    <phoneticPr fontId="33"/>
  </si>
  <si>
    <t>2.　ノロウイルス</t>
    <phoneticPr fontId="33"/>
  </si>
  <si>
    <t>管理レベル「2」　</t>
    <phoneticPr fontId="33"/>
  </si>
  <si>
    <t xml:space="preserve"> 全国指数</t>
    <phoneticPr fontId="5"/>
  </si>
  <si>
    <t xml:space="preserve">et </t>
    <phoneticPr fontId="16"/>
  </si>
  <si>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</si>
  <si>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</si>
  <si>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　</t>
    <phoneticPr fontId="33"/>
  </si>
  <si>
    <t>インフルエンザ
と
新型コロナ</t>
    <rPh sb="10" eb="12">
      <t>シンガタ</t>
    </rPh>
    <phoneticPr fontId="86"/>
  </si>
  <si>
    <t>★数年間で二番目に高い比率でノロウイルス終息か</t>
    <rPh sb="1" eb="4">
      <t>スウネンカン</t>
    </rPh>
    <rPh sb="5" eb="8">
      <t>ニバンメ</t>
    </rPh>
    <rPh sb="9" eb="10">
      <t>タカ</t>
    </rPh>
    <rPh sb="11" eb="13">
      <t>ヒリツ</t>
    </rPh>
    <rPh sb="20" eb="22">
      <t>シュウソク</t>
    </rPh>
    <phoneticPr fontId="5"/>
  </si>
  <si>
    <t>9．スポンサー広告</t>
    <rPh sb="7" eb="9">
      <t>コウコク</t>
    </rPh>
    <phoneticPr fontId="5"/>
  </si>
  <si>
    <t xml:space="preserve">腸チフス
パラチフス
</t>
    <rPh sb="0" eb="1">
      <t>チョウ</t>
    </rPh>
    <phoneticPr fontId="5"/>
  </si>
  <si>
    <t>2023年第24週（再掲)</t>
    <phoneticPr fontId="86"/>
  </si>
  <si>
    <t>インフルエンザ 新型</t>
    <phoneticPr fontId="86"/>
  </si>
  <si>
    <t xml:space="preserve">コロナウイルス感染症  </t>
    <phoneticPr fontId="86"/>
  </si>
  <si>
    <t>報告数　　　</t>
    <phoneticPr fontId="86"/>
  </si>
  <si>
    <t>報告数</t>
    <phoneticPr fontId="86"/>
  </si>
  <si>
    <t>　総数　　　　</t>
    <phoneticPr fontId="5"/>
  </si>
  <si>
    <t>男性　　　　</t>
    <phoneticPr fontId="86"/>
  </si>
  <si>
    <t>女性</t>
    <phoneticPr fontId="86"/>
  </si>
  <si>
    <t>2023年第25週（再掲)</t>
    <phoneticPr fontId="86"/>
  </si>
  <si>
    <t>2023年第26週</t>
    <phoneticPr fontId="86"/>
  </si>
  <si>
    <t>2023年第27週</t>
    <phoneticPr fontId="86"/>
  </si>
  <si>
    <t>2023年第28週</t>
    <phoneticPr fontId="86"/>
  </si>
  <si>
    <t>　</t>
    <phoneticPr fontId="86"/>
  </si>
  <si>
    <t>2023年第29週</t>
    <phoneticPr fontId="86"/>
  </si>
  <si>
    <t>S</t>
    <phoneticPr fontId="86"/>
  </si>
  <si>
    <t>2023年第30週</t>
    <phoneticPr fontId="86"/>
  </si>
  <si>
    <t>2023年第31週</t>
    <phoneticPr fontId="86"/>
  </si>
  <si>
    <t>2023年第32週</t>
    <phoneticPr fontId="86"/>
  </si>
  <si>
    <t>I女性</t>
    <phoneticPr fontId="86"/>
  </si>
  <si>
    <t>　NC総数　　　　</t>
    <phoneticPr fontId="5"/>
  </si>
  <si>
    <t>NC女性</t>
    <phoneticPr fontId="86"/>
  </si>
  <si>
    <t>2023年第37週</t>
    <phoneticPr fontId="86"/>
  </si>
  <si>
    <t>2023年第38週</t>
    <phoneticPr fontId="86"/>
  </si>
  <si>
    <t>　</t>
    <phoneticPr fontId="16"/>
  </si>
  <si>
    <t>2023年第39週　公的データは10月16日掲載のため今回は未掲載</t>
    <rPh sb="4" eb="5">
      <t>ネン</t>
    </rPh>
    <rPh sb="5" eb="6">
      <t>ダイ</t>
    </rPh>
    <rPh sb="8" eb="9">
      <t>シュウ</t>
    </rPh>
    <rPh sb="10" eb="12">
      <t>コウテキ</t>
    </rPh>
    <rPh sb="18" eb="19">
      <t>ガツ</t>
    </rPh>
    <rPh sb="21" eb="22">
      <t>ヒ</t>
    </rPh>
    <rPh sb="22" eb="24">
      <t>ケイサイ</t>
    </rPh>
    <rPh sb="27" eb="29">
      <t>コンカイ</t>
    </rPh>
    <rPh sb="30" eb="33">
      <t>ミケイサイ</t>
    </rPh>
    <phoneticPr fontId="33"/>
  </si>
  <si>
    <t>例年並み</t>
    <rPh sb="0" eb="3">
      <t>レイネンナ</t>
    </rPh>
    <phoneticPr fontId="86"/>
  </si>
  <si>
    <t>皆様  週刊情報2023-40を配信いたします</t>
    <phoneticPr fontId="5"/>
  </si>
  <si>
    <t>2023年第39週</t>
    <phoneticPr fontId="86"/>
  </si>
  <si>
    <t>2023年第40週</t>
    <phoneticPr fontId="86"/>
  </si>
  <si>
    <t>NC男性</t>
    <phoneticPr fontId="86"/>
  </si>
  <si>
    <t>I男性</t>
    <phoneticPr fontId="86"/>
  </si>
  <si>
    <t>　I総数</t>
    <phoneticPr fontId="5"/>
  </si>
  <si>
    <t>腸チフス2例 感染地域：バングラデシュ2例</t>
    <phoneticPr fontId="86"/>
  </si>
  <si>
    <t>2023年第42週</t>
    <phoneticPr fontId="86"/>
  </si>
  <si>
    <t>やや増加　コロナ前に近づく</t>
    <rPh sb="2" eb="4">
      <t>ゾウカ</t>
    </rPh>
    <rPh sb="8" eb="9">
      <t>マエ</t>
    </rPh>
    <rPh sb="10" eb="11">
      <t>チカ</t>
    </rPh>
    <phoneticPr fontId="5"/>
  </si>
  <si>
    <t>プリンタートナーは純正品ですか?</t>
    <phoneticPr fontId="33"/>
  </si>
  <si>
    <t>　 １０月１８日、岐阜市内の飲食店で、食事をした４人が下痢や嘔吐などの食中毒症状を訴え、このうち２人が医療機関を受診していたことが分かりました。岐阜市保健所はノロウイルスによる食中毒と断定し、この飲食店を営業禁止処分としました。　 岐阜市保健所によりますと、１０月１８日、岐阜市中鶉の焼肉店「弘苑」で食事をした２グループ４人が、下痢や嘔吐などの症状を訴え、うち２人が医療機関を受診しました。</t>
    <phoneticPr fontId="86"/>
  </si>
  <si>
    <t>岐阜放送</t>
    <phoneticPr fontId="86"/>
  </si>
  <si>
    <t>市保健所において有症状者園児3名の検体を検査したところ、3名中1名からノロウイルスが検出された。このことから、ノロウイルスを原因とする感染性胃腸炎であると判断した。
胃腸炎症状を呈した園児、職員が計37名の感染性胃腸炎の集団感染と確認した。
千葉県は30日、野田市内の保育所でノロウイルスによる感染性胃腸炎が集団発生したと発表した。県保健所に報告されたノロウイルスによる同胃腸炎の集団発生は今季初。県疾病対策課によると、1～6歳の園児79人、20代～40代の職員9人の男女計88人に嘔吐（おうと）や下痢などの症状が出た。重症者は確認されていない。</t>
    <phoneticPr fontId="86"/>
  </si>
  <si>
    <t>船橋市公表
野田市公表</t>
    <rPh sb="0" eb="3">
      <t>フナバシシ</t>
    </rPh>
    <rPh sb="3" eb="5">
      <t>コウヒョウ</t>
    </rPh>
    <rPh sb="8" eb="11">
      <t>ノダシ</t>
    </rPh>
    <rPh sb="11" eb="13">
      <t>コウヒョウ</t>
    </rPh>
    <phoneticPr fontId="86"/>
  </si>
  <si>
    <t>回収＆返金</t>
  </si>
  <si>
    <t>ライフコーポレー...</t>
  </si>
  <si>
    <t>オーケー</t>
  </si>
  <si>
    <t>回収</t>
  </si>
  <si>
    <t>回収＆返金/交換</t>
  </si>
  <si>
    <t>回収＆交換</t>
  </si>
  <si>
    <t>読売新聞</t>
    <rPh sb="0" eb="4">
      <t>ヨミウリシンブン</t>
    </rPh>
    <phoneticPr fontId="16"/>
  </si>
  <si>
    <t>神奈川県</t>
    <rPh sb="0" eb="4">
      <t>カナガワケン</t>
    </rPh>
    <phoneticPr fontId="16"/>
  </si>
  <si>
    <t>岐阜県</t>
    <rPh sb="0" eb="3">
      <t>ギフケン</t>
    </rPh>
    <phoneticPr fontId="16"/>
  </si>
  <si>
    <t>韓国</t>
    <rPh sb="0" eb="2">
      <t>カンコク</t>
    </rPh>
    <phoneticPr fontId="86"/>
  </si>
  <si>
    <t>米国</t>
    <rPh sb="0" eb="2">
      <t>ベイコク</t>
    </rPh>
    <phoneticPr fontId="86"/>
  </si>
  <si>
    <t>シンガポール</t>
    <phoneticPr fontId="86"/>
  </si>
  <si>
    <t>つがるワイナリー...</t>
  </si>
  <si>
    <t>PEBORA</t>
  </si>
  <si>
    <t>まいばすけっと</t>
  </si>
  <si>
    <t>お米屋のシフォンケーキ 食品表示の日付誤表示</t>
  </si>
  <si>
    <t>2023/43週</t>
    <phoneticPr fontId="86"/>
  </si>
  <si>
    <t>中国</t>
    <rPh sb="0" eb="2">
      <t>チュウゴク</t>
    </rPh>
    <phoneticPr fontId="86"/>
  </si>
  <si>
    <t xml:space="preserve"> GⅡ　43週　0例</t>
    <rPh sb="6" eb="7">
      <t>シュウ</t>
    </rPh>
    <phoneticPr fontId="5"/>
  </si>
  <si>
    <t xml:space="preserve"> GⅡ　44週　0例</t>
    <rPh sb="9" eb="10">
      <t>レイ</t>
    </rPh>
    <phoneticPr fontId="5"/>
  </si>
  <si>
    <t>今週のニュース（Noroｖｉｒｕｓ） (11/6-11/12)</t>
    <rPh sb="0" eb="2">
      <t>コンシュウ</t>
    </rPh>
    <phoneticPr fontId="5"/>
  </si>
  <si>
    <t>2023/44週</t>
  </si>
  <si>
    <t>-</t>
    <phoneticPr fontId="86"/>
  </si>
  <si>
    <t>岩手・宮古保健所管内の教育・保育施設で「ノロウイルス」による感染性胃腸炎の集団発生が１１月９日確認されました。１０月２３日から１１月７日にかけて、０歳児から５歳児までの４２人と職員２人が発熱や嘔吐などの症状を訴えました。重症者はおらずいずれも快方に向かっているということです。</t>
    <phoneticPr fontId="86"/>
  </si>
  <si>
    <t>岩手めんこいテレビ</t>
    <phoneticPr fontId="86"/>
  </si>
  <si>
    <t>　10月、福島県で宿泊行事に参加したさいたま市の小学校2校の児童と教員あわせて155人の体調不良について、さいたま市は7日、検査の結果30人以上からノロウイルスが検出されたと発表しました。　さいたま市によりますと、10月、福島県南会津町の宿泊行事に参加した緑区と北区にある小学校2校の児童147人と教員8人が、発熱や嘔吐などの体調不良を訴えました。</t>
    <phoneticPr fontId="86"/>
  </si>
  <si>
    <t>テレビ埼玉</t>
    <rPh sb="3" eb="5">
      <t>サイタマ</t>
    </rPh>
    <phoneticPr fontId="86"/>
  </si>
  <si>
    <t>神奈川県は６日、ノロウイルスによる食中毒の警戒情報を発令した。定点観測している県内の小児科２３７医療機関で感染性胃腸炎の患者数が３週連続で増加し、発令基準に達した。期間は来年３月末まで。</t>
    <phoneticPr fontId="86"/>
  </si>
  <si>
    <t>神奈川新聞</t>
    <rPh sb="0" eb="3">
      <t>カナガワ</t>
    </rPh>
    <rPh sb="3" eb="5">
      <t>シンブン</t>
    </rPh>
    <phoneticPr fontId="86"/>
  </si>
  <si>
    <t>食中毒情報  (11/6-11/12)</t>
    <rPh sb="0" eb="3">
      <t>ショクチュウドク</t>
    </rPh>
    <rPh sb="3" eb="5">
      <t>ジョウホウ</t>
    </rPh>
    <phoneticPr fontId="5"/>
  </si>
  <si>
    <t>海外情報 (11/6-11/12)</t>
    <rPh sb="0" eb="4">
      <t>カイガイジョウホウ</t>
    </rPh>
    <phoneticPr fontId="5"/>
  </si>
  <si>
    <t>食品リコール・回収情報
 (11/6-11/12)</t>
    <rPh sb="0" eb="2">
      <t>ショクヒン</t>
    </rPh>
    <rPh sb="7" eb="9">
      <t>カイシュウ</t>
    </rPh>
    <rPh sb="9" eb="11">
      <t>ジョウホウ</t>
    </rPh>
    <phoneticPr fontId="5"/>
  </si>
  <si>
    <t>食品表示  (11/6-11/12)</t>
    <rPh sb="0" eb="2">
      <t>ショクヒン</t>
    </rPh>
    <rPh sb="2" eb="4">
      <t>ヒョウジ</t>
    </rPh>
    <phoneticPr fontId="5"/>
  </si>
  <si>
    <t>残留農薬 (11/6-11/12)</t>
    <phoneticPr fontId="16"/>
  </si>
  <si>
    <t>※2023年 第44週（10/30～11/5） 現在</t>
    <phoneticPr fontId="5"/>
  </si>
  <si>
    <t>一般財団法人長春...</t>
  </si>
  <si>
    <t>(株)ヨークベニ...</t>
  </si>
  <si>
    <t>加藤産業</t>
  </si>
  <si>
    <t>神宗</t>
  </si>
  <si>
    <t>七福</t>
  </si>
  <si>
    <t>(株)古川商店</t>
  </si>
  <si>
    <t>エフアンドテイ</t>
  </si>
  <si>
    <t>Wismetta...</t>
  </si>
  <si>
    <t>近商ストア</t>
  </si>
  <si>
    <t>サミット</t>
  </si>
  <si>
    <t>ハトヤ瑞鳳閣</t>
  </si>
  <si>
    <t>西友</t>
  </si>
  <si>
    <t>むらせ</t>
  </si>
  <si>
    <t>大黒屋</t>
  </si>
  <si>
    <t>JFCジャパン</t>
  </si>
  <si>
    <t>かとう製菓</t>
  </si>
  <si>
    <t>浅野屋</t>
  </si>
  <si>
    <t>鹿児島くみあい食...</t>
  </si>
  <si>
    <t>マックスバリュ東...</t>
  </si>
  <si>
    <t>マイヤ</t>
  </si>
  <si>
    <t>ハナオカ</t>
  </si>
  <si>
    <t>レヴクリエイト</t>
  </si>
  <si>
    <t>豚の鍋しゃぶ 一部ラベル誤貼付でアレルゲン表示欠落</t>
  </si>
  <si>
    <t>亀田製菓</t>
  </si>
  <si>
    <t>亀田の柿の種ピーナッツなし 一部ピーナッツ混入コメントあり</t>
  </si>
  <si>
    <t>Strada</t>
  </si>
  <si>
    <t>ピザ(マルゲリータ,ディアボラ) 一部食品表示欠落</t>
  </si>
  <si>
    <t>イケダ食品</t>
  </si>
  <si>
    <t>国内産かんぴょう 一部カビ発生の恐れ</t>
  </si>
  <si>
    <t>心夢</t>
  </si>
  <si>
    <t>名塚店 百年餃子 一部賞味期限切れのたれ添付</t>
  </si>
  <si>
    <t>源</t>
  </si>
  <si>
    <t>長門牧場 コーンスープ 一部殺菌不良コメントあり</t>
  </si>
  <si>
    <t>ヒトノクリエイト...</t>
  </si>
  <si>
    <t>スイートポテトタルト 一部アレルゲン(大豆)表示欠落</t>
  </si>
  <si>
    <t>(株)ホテルグラ...</t>
  </si>
  <si>
    <t>カレーパン 一括表示シール誤貼付</t>
  </si>
  <si>
    <t>マルエス田中商店...</t>
  </si>
  <si>
    <t>揚げはんぺい 一部消費期限誤表示</t>
  </si>
  <si>
    <t>一正蒲鉾</t>
  </si>
  <si>
    <t>さつま揚(6枚) 一部枚数不足</t>
  </si>
  <si>
    <t>青い海</t>
  </si>
  <si>
    <t>波の小粒(食塩) 一部カビ発生の恐れ</t>
  </si>
  <si>
    <t>合同会社3pea...</t>
  </si>
  <si>
    <t>ショコラパウンドケーキ 一部アレルギー(大豆)表示欠落</t>
  </si>
  <si>
    <t>富澤商店</t>
  </si>
  <si>
    <t>オレンジクォーター(サバトン) 一部保存温度逸脱</t>
  </si>
  <si>
    <t>天王グリーンラン...</t>
  </si>
  <si>
    <t>さくら餅 一部アレルギー(小麦粉)表示欠落</t>
  </si>
  <si>
    <t>グレープジュース 一部アルコール検出コメントあり</t>
  </si>
  <si>
    <t>鼓月</t>
  </si>
  <si>
    <t>栗羊羹 一部カビ発生の恐れ</t>
  </si>
  <si>
    <t>越後製菓</t>
  </si>
  <si>
    <t>A-カットごはん 一部包装不良で品質劣化の恐れコメントあり</t>
  </si>
  <si>
    <t>肉だんご 一部保存温度逸脱コメントあり</t>
  </si>
  <si>
    <t>青木商店</t>
  </si>
  <si>
    <t>果物屋さんのフルーツオムレット他 一部消費期限誤表示</t>
  </si>
  <si>
    <t>富士シティオ</t>
  </si>
  <si>
    <t>豆腐もできます 有機豆乳 無調整 一部保存温度逸脱</t>
  </si>
  <si>
    <t>調布店 大学芋 一部アレルギー表示欠落</t>
  </si>
  <si>
    <t>シフォンケーキ プレーン 一部消費期限誤表示</t>
  </si>
  <si>
    <t>いくら醤油漬(鮭) 一部原材料名表示欠落</t>
  </si>
  <si>
    <t>イーストナイン モンブランケーキ他 一部消費期限誤表示</t>
  </si>
  <si>
    <t>にゅうめん カレー調味だれ 一部風味劣化、膨張、液漏れの恐れ</t>
  </si>
  <si>
    <t>かぼちゃパウンドケーキ 一部中身から糸を引く現象</t>
  </si>
  <si>
    <t>バターピーナッツ 一部原産国表示欠落</t>
  </si>
  <si>
    <t>生鮮ブルーベリー 一部添加物使用基準不適合</t>
  </si>
  <si>
    <t>ベトナム産バナナ 一部残留農薬基準値超過コメントあり</t>
  </si>
  <si>
    <t>6種具材のビビンバ丼 一部特定原材料(えび)表示欠落</t>
  </si>
  <si>
    <t>サーモンづくし 一部ラベル誤貼付で特定原材料表示欠落</t>
  </si>
  <si>
    <t>幸せのつむぎパイ 一部賞味期限の誤表示</t>
  </si>
  <si>
    <t>鶏とさつまいもの甘辛あえ 一部アレルギー表示欠落</t>
  </si>
  <si>
    <t>もち米100％使用切り餅 一部カビ発生の恐れ</t>
  </si>
  <si>
    <t>世田谷エールおかき 一部発砲スチロール破片付着</t>
  </si>
  <si>
    <t>FUN PARTワッフルコーン 一部アレルゲン(乳成分)表示欠落</t>
  </si>
  <si>
    <t>天草車えびせんべい 一部アレルギー表示欠落</t>
  </si>
  <si>
    <t>ボローニャソーセージマフィン 一部ガラス片混入の恐れコメントあり</t>
  </si>
  <si>
    <t>楽じゃが 一部保存方法誤表記</t>
  </si>
  <si>
    <t>チーズの包み揚げ 一部ラベル誤貼付でアレルゲン表示欠落</t>
  </si>
  <si>
    <t>ササミスティック 一部アレルゲン表示欠落</t>
  </si>
  <si>
    <t>イカゲソ天ぷら 一部ラベル誤貼付でアレルゲン表示欠落</t>
  </si>
  <si>
    <t>ウインターギフトWGA-D0 一部カビ発生の恐れ</t>
  </si>
  <si>
    <t>鮭フレーク 一部原材料表示欠落</t>
  </si>
  <si>
    <t>2023年第43週（10月23日〜10月29日）：</t>
    <phoneticPr fontId="86"/>
  </si>
  <si>
    <t>結核例　234例</t>
    <rPh sb="7" eb="8">
      <t>レイ</t>
    </rPh>
    <phoneticPr fontId="5"/>
  </si>
  <si>
    <t>細菌性赤痢3例 菌種：S. sonnei（D群）3例＿感染地域：‌東京都1例、石川県1例、
フィリピン1例</t>
    <rPh sb="0" eb="3">
      <t>サイキンセイ</t>
    </rPh>
    <rPh sb="3" eb="5">
      <t>セキリ</t>
    </rPh>
    <rPh sb="6" eb="7">
      <t>レイ</t>
    </rPh>
    <rPh sb="8" eb="10">
      <t>キンシュ</t>
    </rPh>
    <rPh sb="22" eb="23">
      <t>グン</t>
    </rPh>
    <rPh sb="25" eb="26">
      <t>レイ</t>
    </rPh>
    <rPh sb="27" eb="29">
      <t>カンセン</t>
    </rPh>
    <rPh sb="29" eb="31">
      <t>チイキ</t>
    </rPh>
    <rPh sb="33" eb="36">
      <t>トウキョウト</t>
    </rPh>
    <rPh sb="37" eb="38">
      <t>レイ</t>
    </rPh>
    <rPh sb="39" eb="42">
      <t>イシカワケン</t>
    </rPh>
    <rPh sb="43" eb="44">
      <t>レイ</t>
    </rPh>
    <rPh sb="52" eb="53">
      <t>レイ</t>
    </rPh>
    <phoneticPr fontId="86"/>
  </si>
  <si>
    <t>3類感染症　
細菌性赤痢</t>
    <phoneticPr fontId="5"/>
  </si>
  <si>
    <t>腸管出血性大腸菌感染症101例（有症者60例、うちHUS 3例）
感染地域：‌国内76例、韓国1例、ミャンマー1例、国内・国外不明23例
国内の感染地域：鹿児島県13例、福岡県8例、宮城県6例、大阪府5例、北海道4例、東京都3例、神奈川県3例、静岡県3例、千葉県2例、富山県2例、京都府2例、兵庫県2例、山口県2例、佐賀県2例、
大分県2例、沖縄県2例、岩手県1例、福島県1例、茨城県1例、埼玉県1例、新潟県1例、岐阜県1例、香川県1例、愛媛県1例、熊本県1例、東京都/神奈川県1例、国内（都道府県不明）5例</t>
    <phoneticPr fontId="86"/>
  </si>
  <si>
    <t>血清群・毒素型：‌O157 VT1・VT2（22例）、O157 VT2（22例）、O111 VT1・VT2（11例）、O26 VT1（10例）、O103 VT1（3例）、
O111 VT2（2例）、O115VT1（2例）、O111 VT1（1例）、O121 VT2（1例）、O126 VT1・VT2（1例）、O128 VT1（1例）、
O128 VT1・VT2（1例）、O145 VT1（1例）、O165 VT1・VT2（1例）、O91 VT1（1例）、その他・不明（21例）
累積報告数：3,230例（有症者2,179例、うちHUS 58例．死亡3例）</t>
    <phoneticPr fontId="86"/>
  </si>
  <si>
    <t>年齢群：‌0歳（1例）、1歳（11例）、2歳（4例）、3歳（5例）、4歳（4例）、5歳（2例）、
6歳（1例）、8歳（2例）、10代（6例）、20代（25例）、30代（8例）、40代（9例）、50代（8例）、60代（5例）、70代（4例）、80代（5例）、90代以上（1例）</t>
    <phoneticPr fontId="86"/>
  </si>
  <si>
    <t>E型肝炎4例 感染地域（感染源）：‌北海道1例（不明）、東京都1例（豚肉）、長野
県1例（不明）、広島県1例（不明）
A型肝炎2例 感染地域：神奈川県1例、兵庫県1例</t>
    <phoneticPr fontId="86"/>
  </si>
  <si>
    <t>レジオネラ症40例（肺炎型38例、ポンティアック型1例、無症状病原体保有者1例）
感染地域：‌新潟県4例、千葉県3例、東京都3例、神奈川県3例、静岡県3例、福岡県3例、埼玉県2例、愛知県2例、北海道1例、福島県1例、群馬県1例、兵庫県1例、奈良県1例、徳島県1例、鹿児島県1例、国内（都道府県不明）6例、
国内・国外不明4例
年齢群：‌30代（1例）、40代（2例）、50代（3例）、60代（14例）、70代（13例）、80代（4例）、90代以上（3例）累積報告数：1,915例</t>
    <phoneticPr fontId="86"/>
  </si>
  <si>
    <t>アメーバ赤痢4例（腸管アメーバ症4例）
感染地域：宮城県1例、大阪府1例、国内・国外不明2例
感染経路：性的接触1例（異性間）、経口感染1例、その他・不明2例</t>
    <phoneticPr fontId="86"/>
  </si>
  <si>
    <t>2023年第43週</t>
    <phoneticPr fontId="86"/>
  </si>
  <si>
    <r>
      <t xml:space="preserve">対前週
</t>
    </r>
    <r>
      <rPr>
        <b/>
        <sz val="14"/>
        <color rgb="FFFF0000"/>
        <rFont val="ＭＳ Ｐゴシック"/>
        <family val="3"/>
        <charset val="128"/>
      </rPr>
      <t>インフルエンザ 　119.9%   増加</t>
    </r>
    <r>
      <rPr>
        <b/>
        <sz val="11"/>
        <rFont val="ＭＳ Ｐゴシック"/>
        <family val="3"/>
        <charset val="128"/>
      </rPr>
      <t xml:space="preserve">
</t>
    </r>
    <r>
      <rPr>
        <b/>
        <sz val="14"/>
        <color rgb="FF0070C0"/>
        <rFont val="ＭＳ Ｐゴシック"/>
        <family val="3"/>
        <charset val="128"/>
      </rPr>
      <t>新型コロナウイルス  22.1%減少</t>
    </r>
    <rPh sb="0" eb="3">
      <t>タイゼンシュウ</t>
    </rPh>
    <rPh sb="22" eb="24">
      <t>ゾウカ</t>
    </rPh>
    <rPh sb="25" eb="27">
      <t>シンガタ</t>
    </rPh>
    <rPh sb="41" eb="43">
      <t>ゲンショウ</t>
    </rPh>
    <phoneticPr fontId="86"/>
  </si>
  <si>
    <t>健康産業速報10月6日</t>
    <phoneticPr fontId="16"/>
  </si>
  <si>
    <t>・「食品開発展」、４日開幕630社出展、過去最大規模　きょう17時までビッグサイトで               ・「機能性表示食品」論文作成の留意点解説　ＥＰメディエイト
・ＳＡＣ研究会、ニンニク成分「ＳＡＣ」の寿命延長など報告                                                           ・心血管疾患リスク低減特保、消費者委が答申
・消費者庁、13日に食品表示懇談会                                                                                                      ・アセアンサプリ協定、28年末までに技術指針
・欧州で「ニュートリスコア」ラベルが増加                                                                                        ・Ｃ – ＨＡＳプラス、素材探索サービスを開発展で紹介
・ＤＩＣ、バイオ由来原料の共同開発を推進                                                                                        ・遠赤青汁、有機レモンのオーナー制度開始
・機能性表示６７５７品に、築野食品工業がこめ油で受理                                                                  ・ビタポール、機能性表示食品「シャキニン」発売
・日清ファルマ、「パーソナルニュートリション事業」開始                                                              ・ナガセビューティケァ、化粧品Ｄ２Ｃ事業に参入
・新日本製薬、疲労対応の機能性表示食品を発売                                                                                ・湖池屋、スナック菓子初の「完全メシ」
・薬王堂ＨＤ中間決算、増収増益                                                                                                          ・クスリのアオキＨＤ第１四半期、売上高17％増
    受託製造企業ガイドブック2022
インフォーマ マーケッツ ジャパン㈱では、全国の健康食品・化粧品受託製造企業のプロファイルをまとめた「受託製造企業ガイドブック2022年版」を発刊。健康食品・化粧品製造における受託企業を紹介しています。ガイドブックでは、各受託製造企業の概要や所在地、連絡先、取引銀行などの基礎データから、受託可能な剤型、各社の得意項目、設備の詳細、業績などを紹介します。健康食品受託製造企業118社、化粧品受託製造企業53社、受託試験・分析企業30社の情報を各1ページのスペースで収載。</t>
    <phoneticPr fontId="16"/>
  </si>
  <si>
    <t>キユーピー、機能性表示食品「ディアレプラス」を発売</t>
    <phoneticPr fontId="16"/>
  </si>
  <si>
    <t>"免疫機能の維持と鼻の不快感軽減"のダブルで届出受理
機能性表示食品「ディアレプラス」を新発売
健康な人の免疫機能の維持に役立つとともに、花粉、ホコリ、ハウスダストなどによる鼻の不快感を軽減
12月4日(月)から通信販売を開始
キユーピー株式会社（本社:東京都渋谷区、代表取締役 社長執行役員:高宮 満、以下キユーピー）は、健康な人の免疫機能の維持に役立つ機能性表示食品「ディアレプラス」を12月4日(月)から新発売します（通信販売）。また、本商品に使用している酢酸菌原料の産業用としての販売を展開していきます。
■"免疫機能の維持と花粉などによる鼻の不快感軽減"は機能性表示食品として初の届出受理。
「ディアレプラス」は酢酸菌GK-1(G. hansenii GK-1)とGABAを配合したサプリメントです。酢酸菌GK-1は、pDC（プラズマサイトイド樹状細胞）に働きかけ、健康な人の免疫機能の維持に役立つとともに、花粉、ホコリ、ハウスダストなどによる鼻の不快感を軽減することが報告されています。そしてGABAは、仕事や勉強による一時的な精神的ストレスや疲労感を軽減する機能があることが報告されています。
キユーピーが2023年4月に消費者庁に届出を受理された「ディアレプラス」には、機能性表示食品として初めて、「免疫機能の維持」と「花粉、ホコリ、ハウスダストなどによる鼻の不快感軽減」という2つの機能が報告された機能性関与成分が含まれます。さらに、「一時的な精神的ストレスによる疲労感軽減」というGABAの機能を加えた3つの機能が期待される、キユーピー独自のサプリメントとして、通信販売で展開します。</t>
    <phoneticPr fontId="16"/>
  </si>
  <si>
    <t>【食品表示に関する調査】加工食品購入時に含有量を確認するものは「熱量、エネルギー」「食塩相当量」が食品表示を確認する人の各20%台、「糖質」「脂質」「タンパク質」などが各10%台</t>
    <phoneticPr fontId="16"/>
  </si>
  <si>
    <r>
      <t xml:space="preserve">マイボイスコム株式会社（東京都千代田区、代表取締役社長：高井和久）は、4回目となる『食品表示』に関するインターネット調査を2023年10月1日～5日に実施しました。調査結果をお知らせします。
</t>
    </r>
    <r>
      <rPr>
        <b/>
        <sz val="14"/>
        <color rgb="FF000000"/>
        <rFont val="Microsoft JhengHei"/>
        <family val="3"/>
      </rPr>
      <t>━━</t>
    </r>
    <r>
      <rPr>
        <b/>
        <sz val="14"/>
        <color rgb="FF000000"/>
        <rFont val="Microsoft JhengHei"/>
        <family val="3"/>
        <charset val="128"/>
      </rPr>
      <t>＜＜</t>
    </r>
    <r>
      <rPr>
        <b/>
        <sz val="14"/>
        <color rgb="FF000000"/>
        <rFont val="游ゴシック"/>
        <family val="3"/>
        <charset val="128"/>
      </rPr>
      <t xml:space="preserve"> TOPICS ＞＞</t>
    </r>
    <r>
      <rPr>
        <b/>
        <sz val="14"/>
        <color rgb="FF000000"/>
        <rFont val="Microsoft JhengHei"/>
        <family val="3"/>
      </rPr>
      <t>━━━━━━━━━━━━━━━━━━━━━━━━━━━━━━━━━</t>
    </r>
    <r>
      <rPr>
        <b/>
        <sz val="14"/>
        <color rgb="FF000000"/>
        <rFont val="游ゴシック"/>
        <family val="3"/>
        <charset val="128"/>
      </rPr>
      <t xml:space="preserve">
■食品・飲料購入時に食品表示で注意して見るものは、「期限表示」が7割強、「価格」「原産国、生産地」が各50%台。購入者のうち、どの商品でも食品表示を必ず確認する人は2割弱
■加工食品購入時に含有量を確認するものは、「熱量、エネルギー」「食塩相当量」が食品表示を確認する人の各20%台、「糖質」「脂質」「タンパク質」「炭水化物」「食物繊維」が各10%台
</t>
    </r>
    <r>
      <rPr>
        <b/>
        <sz val="14"/>
        <color rgb="FF000000"/>
        <rFont val="Microsoft JhengHei"/>
        <family val="3"/>
      </rPr>
      <t>━━━━━━━━━━━━━━━━━━━━━━━━━━━━━━━━━━━━━━━━━━━</t>
    </r>
    <r>
      <rPr>
        <b/>
        <sz val="14"/>
        <color rgb="FF000000"/>
        <rFont val="游ゴシック"/>
        <family val="3"/>
        <charset val="128"/>
      </rPr>
      <t xml:space="preserve">
【調査方法】インターネット調査　【調査対象】MyVoiceのアンケートモニター
【調査時期】2023年10月1日～10月5日　【回答者数】9,687名
【調査結果詳細】 https://myel.myvoice.jp/products/detail.php?product_id=30306</t>
    </r>
    <phoneticPr fontId="16"/>
  </si>
  <si>
    <t>11月第3週【11/13～11/17】 マーケティング、SNS、ECなど各社Webセミナー情報まとめ 112件</t>
    <phoneticPr fontId="16"/>
  </si>
  <si>
    <t>11/13（月）～11/17（金）のマーケティング、SEO、データ分析、ECなどに関するセミナー・イベントを紹介します。時系列、順不同です。
この他社セミナーまとめは、「Web担ウィークリー」で紹介しきれなかったものです。「Web担ウィークリー」は、毎週月曜日に届きます。内容は、編集部が厳選した他社セミナー情報に加えて、先週公開された解説記事、ニュース記事を合わせて10本紹介しています。それ以外にも、読者プレゼント、Web担主催セミナー情報、転職情報、編集部員によるコラムがまとまっています。
情報提供はGoogleフォームで受け付けています
皆様からの情報提供はGoogleフォームで受け付けています。以下のリンクをご利用ください。
https://forms.gle/q6wX1NMz42RcRLqV6</t>
    <phoneticPr fontId="16"/>
  </si>
  <si>
    <t>ベトナム産バナナ 一部残留農薬基準値超過</t>
    <phoneticPr fontId="16"/>
  </si>
  <si>
    <t>https://www.excite.co.jp/news/article/Recall_47865/</t>
    <phoneticPr fontId="16"/>
  </si>
  <si>
    <t>北海道メロンが台湾で違反、気になることがある</t>
    <phoneticPr fontId="16"/>
  </si>
  <si>
    <t xml:space="preserve">台湾への輸出農産物で、いつもはイチゴやリンゴ等の違反が多いが、今回は北海道産メロンがフェニトロチオン（スミチオン）違反となったようだ。8月に山形のメロン：フェントエート0.02ppm、昨年12月熊本のメロン：ニテンピラム0.01ppmで違反となっている。
＊フォーカス台湾の記事
台湾の輸入検査違反発表は以下のＵＲＬで確認できる。　https://www.fda.gov.tw/UnsafeFood/UnsafeFoodContent.aspx?id=3718
メロンのことを、鮮蜜瓜(FRESH MELON)と呼ぶようだ。違反食品には写真が添付してあり、ライデンメロンであることが分かる。北海道俱知安の西に位置するJAきょうわで生産されるメロンで、「ネギの混植栽培」で土壌微生物を改善させるユニークな栽培方法で糖度の高いメロンを生産しているとか。
違反物質はフェニトロチオン（スミチオン）が0.06ppm（基準は0.01ppm）。記事には基準値の6倍検出と書いてあるが日本の一律基準と同じようなものと比べて何倍というのは、もうそろそろ止めていただけないものか。（フェニトロチオンの漢字名は撲滅松、確かに松くい虫防除によく使われた農薬だからか、意味が良く分かる名前だ。）
フェニトロチオンは日本でも2019年６月に残留基準値が大幅に改定され、ポストハーベスト使用を想定した小麦の基準が10分の１の1ppm、葉物類（アブラナ科）は西洋わさびを除き削除等果実類の一部を除いて大幅に使えなくなった。あれだけ身近だった農薬が使えなくなってきた。スイカは10分の1の0.01ppm（使うなという意味）、メロン類果実の残留基準も改訂され0.05ppmから0.02ppmとなった。今回、台湾で検出された0.06ppmは、日本でも違反ということになる。とは単純に言えない事情がある？？
●検査部位は果皮を含む？果皮を除く？
厚生労働省は、2019年9月20日生食発0 9 2 0 第２号「食品、添加物等の規格基準の一部を改正する件について」で、「⑵ 今回残留基準値を設定する農薬等を含め、下表に掲げる食品については、同表の検体の欄に掲げる部位を検体として試験に用いること。」とした。
</t>
    <phoneticPr fontId="16"/>
  </si>
  <si>
    <t>2023年10月23日から10月27日に、株式会社フナスエに販売した「ベトナム産バナナ」において、残留農薬基準値超過「イミダクロプリドが基準値0.04PPMのところ0.05ppm検出」が判明したため、回収する。これまで健康被害の報告はない。2023年10月23日から10月27日に、株式会社フナスエに販売した「ベトナム産バナナ」において、残留農薬基準値超過「イミダクロプリドが基準値0.04PPMのところ0.05ppm検出」が判明したため、回収する。これまで健康被害の報告はない。(リコールプラス編集部)</t>
    <phoneticPr fontId="16"/>
  </si>
  <si>
    <t>https://foocom.net/column/residue/24237/</t>
    <phoneticPr fontId="16"/>
  </si>
  <si>
    <t>うるち精米からクロルピリホス検出</t>
    <phoneticPr fontId="16"/>
  </si>
  <si>
    <t>バングラデシュから輸入されたうるち精米から、人の健康を損なうおそれのない量として定める量を超えて、クロルピリポスが検出されました。
クロルピリポスは、有機リン系の殺虫剤です。農薬やシロアリ駆除剤、木材などの資材、家庭用殺虫剤など、様々な用途で使用されている化合物です。
2008年には中国製の冷凍食品から検出され、問題となったことのある物質です。クロルピリホスは、海外でも広く使用されている殺虫剤・農薬で、国内ではリンゴやミカンなどの果樹類、タマネギ、大根等の根菜類、茶、サトウキビなどに農薬登録があります。過去には中国産ホウレンソウ、しゅんぎく、ごぼう、乾燥きくらげ、コロンビア産コーヒー豆、ガーナ産カカオ豆等においてクロルピリホスの違反事例があります。</t>
    <phoneticPr fontId="16"/>
  </si>
  <si>
    <t>https://www.shokukanken.com/post-13505/</t>
    <phoneticPr fontId="16"/>
  </si>
  <si>
    <t>「O-157」が検出　焼き肉店で食中毒が発生し5歳児が入院　岐阜市</t>
    <phoneticPr fontId="16"/>
  </si>
  <si>
    <t>岐阜市内の焼き肉店で食中毒が発生し、5歳の男の子からO-157が検出されました。男の子の症状は重く、入院しています。食中毒が起きたのは、岐阜市の焼き肉店「京城苑」です。岐阜市によりますと、先月22日、この店で家族ら8人と肉やナムルを食べた市内に住む5歳の男の子が、発熱や下痢などの症状を訴えました。男の子からはO-157が検出され、その後、岐阜市保健所が食中毒と判断しました。男の子の症状は重く、現在、岐阜市内の病院に入院しています。この店では、これまでに男の子を含め、先月食事をした客5人からO-157が検出されています。
保健所は、今月6日付で再発防止策が講じられるまでの間、この店を営業禁止処分にしています。</t>
    <phoneticPr fontId="16"/>
  </si>
  <si>
    <t>https://news.mixi.jp/view_news.pl?id=7631274&amp;media_id=266</t>
    <phoneticPr fontId="16"/>
  </si>
  <si>
    <t>TBS</t>
    <phoneticPr fontId="16"/>
  </si>
  <si>
    <t>「かぼちゃパウンドケーキ」食べて下痢や腹痛　岐阜県が食中毒と断定</t>
    <phoneticPr fontId="16"/>
  </si>
  <si>
    <t>中津川市中津川の和菓子店「七福」の和生菓子「かぼちゃパウンドケーキ」を食べた客が下痢や腹痛を訴えた問題で、県は10日、食中毒が起きたと断定した。　県生活衛生課によると、七福が販売したケーキは計670本。7～8日に349人が食べ、うち、10日午前の時点で2～78歳の男女22人が腹痛などを訴え、2人が病院を受診した。入院者はおらず、いずれも快方に向かっている。原因物質は特定できていない。管轄する恵那保健所は、食品衛生法に基づき、10日から再発防止措置が取られるまで店を営業禁止処分にした。</t>
    <phoneticPr fontId="16"/>
  </si>
  <si>
    <t>https://www.chunichi.co.jp/article/804354</t>
    <phoneticPr fontId="16"/>
  </si>
  <si>
    <t>中日新聞</t>
    <rPh sb="0" eb="4">
      <t>チュウニチシンブン</t>
    </rPh>
    <phoneticPr fontId="16"/>
  </si>
  <si>
    <t>毒キノコによる食中毒が発生しました</t>
    <phoneticPr fontId="16"/>
  </si>
  <si>
    <t>https://www.pref.okayama.jp/uploaded/attachment/358079.pdf</t>
    <phoneticPr fontId="16"/>
  </si>
  <si>
    <t>美作市内の医療機関から美作保健所へ「毒キノコが原因と疑われる食中毒患者を診察した」旨の通報がありました。 概 要 患 者： 美作市在住 ６０代 女性　　 症 状： 悪心、嘔吐、下痢　　 状 況： 11 月５日(日)に美作市内の山で自ら採取したキノコを 11 月７日(火)の朝に味噌汁にして喫食し、約１時間後に嘔吐、下痢の症状を呈していた
 調査結果
 美作保健所が、残っていたキノコを岡山県農林水産総合センター森林研究所に鑑別を依頼したところ、毒キノコであるツキヨタケであることが判明したこと、岡山県環境保健センターでの検査の結果ツキヨタケの有毒成分である「イルジン S」が検出されたこと、患者を診察した医師から食中毒の届出があったことから、同保健所はツキヨタケによる食中毒であると断定しました。</t>
    <phoneticPr fontId="16"/>
  </si>
  <si>
    <t>岡山県</t>
    <rPh sb="0" eb="3">
      <t>オカヤマケン</t>
    </rPh>
    <phoneticPr fontId="16"/>
  </si>
  <si>
    <t>美作保健所公表</t>
    <rPh sb="5" eb="7">
      <t>コウヒョウ</t>
    </rPh>
    <phoneticPr fontId="16"/>
  </si>
  <si>
    <t>「宮崎県日向市 塚田農場 京阪楠葉店」(大阪府枚方市)におきまして、ノロウィルスを原因とする食中毒事故が発生いたしました。発症されたお客様ならびにご関係の皆様には、多大なる苦痛とご迷惑をお掛けしましたことを心より深くお詫び申し上げます。また、当該店舗を日頃よりご利用いただいておりますお客様及び今後当該店舗をご利用予定のお客様、並びに関係者の皆様に多大なご迷惑とご心配をお掛けしました。</t>
    <phoneticPr fontId="86"/>
  </si>
  <si>
    <t>塚田農場</t>
    <rPh sb="0" eb="4">
      <t>ツカダノウジョウ</t>
    </rPh>
    <phoneticPr fontId="86"/>
  </si>
  <si>
    <t>食中毒事故に関するお詫びとお知らせ(株式会社エー・ピーホールディングス)</t>
    <phoneticPr fontId="16"/>
  </si>
  <si>
    <t>1.食中毒事故の内容について
2023 年 11 月 3 日「宮崎県日向市 塚田農場 京阪樟葉店」でお食事をされた 8 名(1 グループ中)のお客様より、嘔吐や下痢、発熱の症状を呈しているという連絡がございました。これを受け、2023 年 11 月 6 日、枚方市保健所の店舗立ち入り検査が実施され、当該店舗の調理スタッフ 1 名と患者様からノロウィルスが検出されたことにより、当該店舗基因による食中毒であることが判明いたしました。現在、お客様は快方に向かっていらっしゃいます。また、同日と 4 日にご利用いただいた別のグループのお客様からも同様の症状のお申し出があったことから、2023 年 11 月 7 日より営業を自粛しております。
2.行政処分の内容について
上記内容により、2023 年 11 月 9 日付で枚方市保健所より以下の通り 1 日間の営業停止処分を受けました。
処分店舗 :宮崎県日向市 塚田農場 京阪樟葉店
所轄保健所 :枚方市保健所
処分年月日 :2023 年 11 月 9 日
処分の理由 :食品衛生法第 6 条第 3 号違反
処分の内容 :2023 年 11 月 9 日 、1 日間の営業停止
病因物質 :ノロウィルス</t>
    <phoneticPr fontId="16"/>
  </si>
  <si>
    <t>https://b2b-ch.infomart.co.jp/news/detail.page?IMNEWS2=4407966</t>
    <phoneticPr fontId="16"/>
  </si>
  <si>
    <t xml:space="preserve">大阪府 </t>
    <rPh sb="0" eb="3">
      <t>オオサカフ</t>
    </rPh>
    <phoneticPr fontId="16"/>
  </si>
  <si>
    <t>株式会社エー・ピーホールディングス社告</t>
    <rPh sb="17" eb="19">
      <t>シャコク</t>
    </rPh>
    <phoneticPr fontId="16"/>
  </si>
  <si>
    <t>食中毒事件概要(アニサキス)</t>
    <phoneticPr fontId="16"/>
  </si>
  <si>
    <t>原因施設 屋号　地酒と宮城のうまいもん処　斎太郎       所在地　　青葉区国分町二丁目15-20　よごろうビル3階
3.摂食者数　　4人
4.発症者数　　1人（40代男性）
5.原因食品　　サンマの刺身
6.病因物質　　アニサキス
7.主症状　　　腹痛、嘔吐
8.喫食日時　　令和5年11月8日　水曜日　18時30分ごろ            9.発症日　　　令和5年11月9日　木曜日　0時ごろ
発生探知と調査の概要   1.11月9日木曜日、市内の医療機関より泉区保健福祉センター衛生課宛てに、腹痛で受診した患者からアニサキスを摘出した旨の連絡があった。青葉区保健福祉センター衛生課及び泉区保健福祉センター衛生課にて調査を行ったところ、次のことが判明した。患者は11月8日水曜日に当該施設でサンマの刺身を喫食し、11月9日木曜日0時ごろから腹痛、嘔吐を発症し、医療機関を受診したところアニサキスが摘出された。患者は発症前3日間、当該食事以外で魚介類の生食はしていなかった。刺身に使用されたサンマは冷凍処理されていないものであった。</t>
    <phoneticPr fontId="16"/>
  </si>
  <si>
    <t>宮城県</t>
    <rPh sb="0" eb="3">
      <t>ミヤギケン</t>
    </rPh>
    <phoneticPr fontId="16"/>
  </si>
  <si>
    <t>仙台市公表</t>
    <rPh sb="0" eb="3">
      <t>センダイシ</t>
    </rPh>
    <rPh sb="3" eb="5">
      <t>コウヒョウ</t>
    </rPh>
    <phoneticPr fontId="16"/>
  </si>
  <si>
    <t>https://www.city.sendai.jp/sekatsuese-shokuhin/syokutyudoku/gaiyou_231110.html</t>
    <phoneticPr fontId="16"/>
  </si>
  <si>
    <t>「鶏あぶりレバ刺し」など食べた後、15人が下痢や発熱…5人からカンピロバクター</t>
    <phoneticPr fontId="16"/>
  </si>
  <si>
    <t>https://news.yahoo.co.jp/articles/8a799fec86d6f45bceec5f21df64ccdf40afd8ab</t>
    <phoneticPr fontId="16"/>
  </si>
  <si>
    <t>福岡県</t>
    <rPh sb="0" eb="3">
      <t>フクオカケン</t>
    </rPh>
    <phoneticPr fontId="16"/>
  </si>
  <si>
    <t>山形市内で発生したカンピロバクター食中毒事件について</t>
    <phoneticPr fontId="16"/>
  </si>
  <si>
    <t>山形県</t>
    <rPh sb="0" eb="3">
      <t>ヤマガタケン</t>
    </rPh>
    <phoneticPr fontId="16"/>
  </si>
  <si>
    <t>山形市公表</t>
    <rPh sb="0" eb="3">
      <t>ヤマガタシ</t>
    </rPh>
    <rPh sb="3" eb="5">
      <t>コウヒョウ</t>
    </rPh>
    <phoneticPr fontId="16"/>
  </si>
  <si>
    <t>https://www.city.yamagata-yamagata.lg.jp/_res/projects/default_project/_page_/001/012/621/kishahappyou1.pdf</t>
    <phoneticPr fontId="16"/>
  </si>
  <si>
    <t>令和５年１１月２日(木)午後１時半頃、山形市保健所に当該飲食店営業者から、１０月２８日に利用した客から複数名の体調不良者が出ている旨の連絡があった。山形市保健所が調査したところ、令和５年１０月２８日(土)午後６時頃から６グループ１２名が当該飲食店で喫食し、そのうち２グループ５名が令和５年１０月２９日(日)午後８時頃から下痢、倦怠感、発熱等の食中毒症状を呈し、４名が医療機関を受診した。なお、患者は全員快方に向かっている。
発生日時 令和５年１０月２９日(日)午後８時頃
患者数 男性２名（３０代） 女性３名（３０代）
患者住所 山形市 ５名　　摂食者数 １２名 受診者数 ４名 入院患者 ０名　　症状 下痢、腹痛、発熱、倦怠感、嘔吐、頭痛、悪寒
原因食品　　「焼鳥ほそ道」で令和５年１０月
病因物質　　カンピロバクター・ジェジュニ
原因施設　　名 称 焼鳥ほそ道　　所在地 山形市香澄町二丁目１－２美装ビル東側</t>
    <phoneticPr fontId="16"/>
  </si>
  <si>
    <t>田辺保健所管内における食中毒の発生について</t>
    <phoneticPr fontId="16"/>
  </si>
  <si>
    <t>和歌山県</t>
    <rPh sb="0" eb="4">
      <t>ワカヤマケン</t>
    </rPh>
    <phoneticPr fontId="16"/>
  </si>
  <si>
    <t>田辺市公表</t>
    <rPh sb="0" eb="3">
      <t>タナベシ</t>
    </rPh>
    <rPh sb="3" eb="5">
      <t>コウヒョウ</t>
    </rPh>
    <phoneticPr fontId="16"/>
  </si>
  <si>
    <t>令和５年 11 月６日（月）午前 10 時 30 分頃、高齢者施設から田辺保健所に、利用者及び職員複数名が下痢の症状を呈しているとの連絡がありました。これを受けて同所が調査を行ったところ、11 月４日（土）に下記施設が調理提供した昼食を喫食した３グループ 15 名が同様の食中毒症状を呈していることが判明しました。同所は、有症者の共通食は下記施設で調理提供された昼食のみであること、有症者が下痢など同様の食中毒症状を呈していること、有症者間で感染症を疑うエピソードがないこと、有症者を診察した医師から食中毒の届出があったことから、11 月４日に下記施設が調理提供した昼食を原因とする食中毒と断定しました。
◆ 行 政 処 分
田辺保健所長は、下記営業者に対し、令和５年 11 月８日（水）から 11 月 10 日（金）までの３日間、営業停止を命じました。
◆原 因 施 設　
所 在 地 ： 西牟婁郡上富田町岡 1-1　屋 号 ： Cafe COZY（カフェ コージ）
営 業 者 ： 合同会社 Dahlia（ダリア） 飲食店営業</t>
    <phoneticPr fontId="16"/>
  </si>
  <si>
    <t>http://wave.pref.wakayama.lg.jp/news/file/39523_0.pdf</t>
    <phoneticPr fontId="16"/>
  </si>
  <si>
    <t>食中毒の発生について(病原性大腸菌O25)</t>
    <rPh sb="11" eb="17">
      <t>ビョウゲンセイダイチョウキン</t>
    </rPh>
    <phoneticPr fontId="16"/>
  </si>
  <si>
    <t>横浜市内の高齢者施設で食中毒が発生し、横浜市保健所は令和５年 11 月８日（水）17 時 38 分に、当該施設に対し、給食の調理業務の禁止処分を行いましたのでお知らせします。現在、詳細な原因については調査中ですが、患者の症状はいずれも軽く、既に全員が回復しています。令和５年 11 月１日（水）11 時 40 分、都筑区内の介護付有料老人ホーム「グッドタイムナーシングホーム・荏田」の施設長から横浜市都筑福祉保健センターに、「10 月 31 日（火）に下痢を呈している入居者が複数人いる。」との連絡があり、直ちに食中毒及び感染症の両面からの調査を開始しました。
患者の検便から腸管毒素原性大腸菌（Ｏオー25）が検出され、本日、当該施設で提供された給食を原因とする食中毒と判断しました。
◆原因施設 施設名称 グッドタイムナーシングホーム・荏田</t>
    <phoneticPr fontId="16"/>
  </si>
  <si>
    <t>https://www.city.yokohama.lg.jp/city-info/koho-kocho/press/iryo/2023/syokutyudoku.files/0003_20231108.pdf</t>
    <phoneticPr fontId="16"/>
  </si>
  <si>
    <t>横浜市記者発表</t>
    <phoneticPr fontId="16"/>
  </si>
  <si>
    <t>ツキヨタケで食中毒　今年2件目</t>
    <phoneticPr fontId="16"/>
  </si>
  <si>
    <t>秋田県</t>
    <rPh sb="0" eb="3">
      <t>アキタケン</t>
    </rPh>
    <phoneticPr fontId="16"/>
  </si>
  <si>
    <t xml:space="preserve">秋田市の70代の女性が、自宅近くで家族が採ったキノコを食べて食中毒になりました。家族が食用キノコのムキタケと間違って採ったのは毒キノコのツキヨタケでした。秋田市保健所によりますと、市内に住む70代の女性は5日、家族が自宅近くで採ったキノコの煮物を食べた後、おう吐や下痢などの症状が出ました。女性は5日のうちに医療機関を受診し、快方に向かっているということです。
女性の家族は食用のムキタケだと思ってキノコを採ったと話していますが、秋田市保健所が冷凍庫に残されていたものを検査したところ、毒キノコのツキヨタケと判明しました。今年県内で発生した毒キノコによる食中毒はこれが2件目で、いずれも毒キノコのツキヨタケをムキタケと誤ったものです。
</t>
    <phoneticPr fontId="16"/>
  </si>
  <si>
    <t>https://newspicks.com/news/9155284/</t>
    <phoneticPr fontId="16"/>
  </si>
  <si>
    <t>秋田放送</t>
    <rPh sb="0" eb="4">
      <t>アキタホウソウ</t>
    </rPh>
    <phoneticPr fontId="16"/>
  </si>
  <si>
    <t>毒キノコ「ツキヨタケ」食べた女性２人が食中毒　秦野で採取した知人から譲り受け</t>
    <phoneticPr fontId="16"/>
  </si>
  <si>
    <t>神奈川新聞</t>
    <rPh sb="0" eb="5">
      <t>カナガワシンブン</t>
    </rPh>
    <phoneticPr fontId="16"/>
  </si>
  <si>
    <t>神奈川県は７日、秦野市内で知人が採取した毒キノコ「ツキヨタケ」を食べた５０代と７０代の女性２人が吐き気や嘔吐（おうと）の症状を訴えたと発表した。２人は入院していたが、いずれも回復し退院している。県平塚保健福祉事務所秦野センターによると、２人は４日午後９時ごろ、当日採取した知人から「ヒラタケ」と誤って譲り受けたキノコを調理して食べた。約１時間後に５０代女性が発症し、救急搬送された。搬送先の病院で７０代女性も発症した。残ったキノコからツキヨタケと判明した。ツキヨタケは夏から秋にかけてブナなどに重なり合って生えており、嘔吐や下痢、腹痛などの症状を引き起こす。県は「確実に食用と判断できないキノコは絶対に採らない、食べない、売らない、人にあげないことを徹底してほしい」と注意喚起している。同センター管内では１０月３１日に県内外の男女６人がツキヨタケを食べて食中毒になっており、今年２例目。県内の食中毒発生は今年に入って６１件（今月７日現在、前年同期比５件増）と増加している。</t>
    <phoneticPr fontId="16"/>
  </si>
  <si>
    <t>https://news.goo.ne.jp/article/kanagawa/life/kanagawa-20231107210000.html</t>
    <phoneticPr fontId="16"/>
  </si>
  <si>
    <t>福岡市は8日、食中毒が発生したとして、中央区の飲食店「とり焼肉酒場　鶏ん家」を2日間の営業停止処分とした。
　発表によると、10月27日に店で飲食したグループ31人のうち、30～60歳代の男性15人に下痢や発熱、腹痛などの症状が見られ、うち少なくとも5人からカンピロバクターが検出された。店で調理された鶏もも肉のたたきや、鶏あぶりレバ刺しなどを食べていた。重症者はいないという。原因食品　コース料理 キャベツ、グリーンサラダ、鶏炙りレバ刺し、鶏もも肉のたたき、鶏皮串、手羽中唐揚げ、
鶏焼肉６種（むね肉のねぎ塩焼き、特製つくね、ささみの自家製マヨ、せせりの香草焼き、
ヤンニョムカルビ、鶏塩ホルモン）、鶏だし茶漬け</t>
    <phoneticPr fontId="16"/>
  </si>
  <si>
    <t>「ヒラタケ」と間違えて食べた「ツキヨタケ」　新潟市で4人が食中毒【新潟】</t>
    <phoneticPr fontId="16"/>
  </si>
  <si>
    <t>新潟市で毒きのこの「ツキヨタケ」が原因で4人が食中毒になっていました。いずれも回復していますが市などは、判別できないきのこは「採らない・食べない・人にあげない」と呼びかけています。新潟市によりますと、5日、市内の病院から「きのこが原因と見られる食中毒患者2人が受診した」と新潟市保健所に連絡がありました。2人はきのこを煮物にして食べたところ、嘔吐や下痢の症状が出たと言います。そのきのこを病院に持参していたため、保健所が回収し調べたところ毒きのこの「ツキヨタケ」と判明しました。
知人夫婦が採取したもので、食用の「ヒラタケ」としてもらったといいます。その知人夫婦も食べていて、体調を崩していました。
4人はいずれも体調は回復しています。ツキヨタケとヒラタケを間違うことによる食中毒は頻発しています。判別できないきのこは「採らない・食べない・人にあげない」と呼びかけています。</t>
    <phoneticPr fontId="16"/>
  </si>
  <si>
    <t>新潟県</t>
    <rPh sb="0" eb="3">
      <t>ニイガタケン</t>
    </rPh>
    <phoneticPr fontId="16"/>
  </si>
  <si>
    <t>新潟テレビ</t>
    <rPh sb="0" eb="2">
      <t>ニイガタ</t>
    </rPh>
    <phoneticPr fontId="16"/>
  </si>
  <si>
    <t>https://news.yahoo.co.jp/articles/ddc723a296eb0331b5c30e704210f639adbaadd0</t>
    <phoneticPr fontId="16"/>
  </si>
  <si>
    <t>https://www.nna.jp/news/2587868</t>
    <phoneticPr fontId="86"/>
  </si>
  <si>
    <t>https://www.zaikei.co.jp/article/20231108/744764.html</t>
    <phoneticPr fontId="86"/>
  </si>
  <si>
    <t>headless 曰く、　米食品医薬品局 (FDA) が食品への臭素化植物油 (BVO) 禁止を提案し、意見募集 (ERR_SSL_VERSION_OR_CIPHER_MISMATCH エラーが出ることがあるため、Internet Archive のスナップショット) を行っている(FDA の告知記事、Ars Technica の記事)。
BVO はソフトドリンクで柑橘系のフレーバーオイル分離を防ぐために用いられる。日本や EU では食品添加物としての使用が禁じられているが、米国では使用が認められており、カリフォルニア州で BVO を含む4種の食品添加物を禁ずる食品安全法が今年成立して注目を集めた。意見募集は 2024 年 1 月 17 日まで。
　スラドのコメントを読む | サイエンスセクション | サイエンス | 医療 | ビール
　関連ストーリー：
「Skittles Ban」と呼ばれたカリフォルニアの食品添加物禁止法、Skittlesは対象外に 2023年10月19日</t>
    <phoneticPr fontId="86"/>
  </si>
  <si>
    <t>https://news.yahoo.co.jp/articles/f057c168e9ca81ca41199d49fcfa5e9390ce9620</t>
    <phoneticPr fontId="86"/>
  </si>
  <si>
    <t>イギリス全土で数々のエレクトロニック・ミュージックベニューを成功させてきたブロードウィック・グループが、新たなスーパークラブ「ドラムシェッズ」を10月7日にオープンさせた。【写真】新たなスーパークラブ「ドラムシェッズ」の詳細を見る
ロンドン北部トッテナム地区にある旧イケアの建物を改装し、ロンドン最大の音楽&amp;イベント・スペースに。総面積5万6500㎡、最大1万5000人収容可能なこの巨大なベニューには屋内5スペースに加え、野外エリアもありイベントの種類や規模によってスペースを組み合わせることが可能。12月までのオープニングシーズンはBICEP、SHERELLEなどUKを代表するDJをはじめ、120組以上のアーティストが公演する豪華ラインアップだ。
※この記事はPen 2023年12月号より再編集した記事です。</t>
    <phoneticPr fontId="86"/>
  </si>
  <si>
    <t>https://www.jetro.go.jp/biznews/2023/11/96a030d840c4a5df.html</t>
    <phoneticPr fontId="86"/>
  </si>
  <si>
    <t>越後製菓（本社：新潟県長岡市）は10月26日、米国テキサス州の高級グルメ食品店セントラルマーケット（本部：ダラス）で米菓モチパフの発売を開始した。セントラルマーケットはテキサス州内のダラス、ヒューストン、オースティン、サンアントニオに合計10店舗を構えている。セントラルマーケットの運営会社はテキサス州地場大手スーパーマーケットのエイチ・イー・ビー（H-E-B、本社：サンアントニオ、注）。モチパフは日本の商品名「ふんわり名人」で、2019年から米国市場で販売済みだが、セントラルマーケットのバイヤーと協働して新パッケージを開発し、商品名を新たにモチパフとした。
ジェトロは2021年7月、セントラルマーケットの本部に「ふんわり名人」を持ち込み、試食した食品調達担当者のエリック・ビールスキー氏が取り扱いに関心を示した。ただし、米国市場で浸透させる上で、消費者がすぐに手に取りたくなるようなパッケージにデザインを変更する必要があるという同氏のアドバイスを踏まえて、パッケージは日本的なデザインから、セントラルマーケットの顧客に受けそうなポップなイメージとし、また高級感を出すためマットな（光沢を消した）質感に変更した。2022年10月には越後製菓の星野一郎会長がダラスのセントラルマーケットを訪問し、2023年1月にはビールスキー氏がジェトロの招聘（しょうへい）事業で越後製菓を訪問するなど、相互の対面訪問も重ね、信頼関係を醸成してきた。商品の紹介から新パッケージ開発まで2年以上と長い時間を要したが、ビールスキー氏は「互いに意見を交わし、セントラルマーケットの顧客に最善のデザインを一から作り上げたプロセス自体が革新的だった」と振り返る。
　セントラルマーケットは、テキサス州内ではモチパフを同社限定販売とするよう越後製菓に求めたが、他州では新パッケージでの販売を認めている。「ふんわり名人」の2022年度（4～3月）の対米工場出荷額は3,500万円で、2023年度は既に2022年度を超えており、当面、年間3億円に伸ばすことを目指している。越後製菓はテキサス州発のパッケージで、全米での売り上げ拡大を目指す。
（注）年商380億ドル以上、従業員数15万4,000人以上、テキサス州とメキシコで430店舗を展開している。</t>
    <phoneticPr fontId="86"/>
  </si>
  <si>
    <t>https://www.nna.jp/news/2587276</t>
    <phoneticPr fontId="86"/>
  </si>
  <si>
    <t>９月の外食産業指数（速報値、名目）は前年同月比6.9％上昇した。全体的に上げ幅が低下し、２カ月ぶりに伸びが鈍化した。項目別では、ケータリングが24.1％で最も伸び率が高かったが、８月の29.8％からは5.7ポイント下がった。ファストフードは2.4ポイント、レストランは1.3ポイント、カフェ・フードコートは0.8ポイント、それぞれ鈍化した。
前月比（季節調整済み）では1.7％低下した。レストランが3.3％低下、カフェ・フードコートが2.0％低下と振るわなかった。９月の外食産業全体の売上高（推計値）は９億8,300万Ｓドル（約1,086億円）。うちオンライン販売は23.0％だった。</t>
    <phoneticPr fontId="86"/>
  </si>
  <si>
    <t>https://news.livedoor.com/article/detail/25297639/</t>
    <phoneticPr fontId="86"/>
  </si>
  <si>
    <t xml:space="preserve">　【新華社北京11月5日】中国でケンタッキーフライドチキン（KFC）やピザハットなどを運営する外食大手の百勝中国控股（ヤム・チャイナ・ホールディングス）がこのほど発表した2023年第3四半期（7～9月）決算は、売上高が前年同期比9％増の29億1千万ドル（1ドル＝約150円）、調整済み純利益が19％増の2億4800万ドルだった。為替変動の影響を除いた系列店舗の売上高は15％増加し、うちKFCは15％増、ピザハットは13％増となった。屈翠容（くつ・すいよう）最高経営責任者（CEO）は「強大なサプライチェーン（供給網）、業界をリードするデジタルエコシステム、卓越したイノベーション能力により、変化を続ける市場環境の中で柔軟さを維持してきた」と説明。7～9月は出店を加速し、店舗純増数は500店に上り、1～9月の純増数は1155店で、年間1400～1600店の目標に向けて着実に前進しているとし、新規店舗の投資回収期間と1店舗当たりの収益性も安定していると述べた。楊家威（よう・かい）最高財務責任者（CFO）は、既存店の売上高が7～9月に堅調に回復し、19年同期の約90％に戻ったとし、今年は業務全体が明らかに復調しており、複数の指標で過去最高を塗り替えたと強調。今後しばらくは不確実性が残るものの、中国は大きなチャンスを見せており、投資家のために持続可能な成長と長期的な価値を生み出す自信を持っていると語った。
　屈氏は「24～26年の成長目標には、店舗数2万店と、配当と自社株買いを通じた投資家への3年間で30億ドルの還元なとが含まれる。われわれは成長の機会をつかむ能力に自信を持っている」と述べた。
</t>
    <phoneticPr fontId="86"/>
  </si>
  <si>
    <t>韓国農林畜産食品省と雇用労働省が、外国人が「非専門就業ビザ（Ｅ―９）」で就業できる業種に外食業を含める案を検討していることが分かった。飲食店が外国人労働者を雇用できるよう、年内にも関連制度の改正を進める方針だ。Ｅ―９は、外国人労働者が雇用許可制を通じて韓国で就職するためのビザ。同ビザで就職が可能な業種は現在、◇製造業（2023年の必要労働者数＝７万5,000人）◇農畜産業（同１万4,000人）◇漁業（同7,000人）◇建設業（同3,000人）――などとなっている。もともと製造業の人材不足を解消するために導入された制度ということもあり、外食業は対象外だった。農林畜産食品省が外食業で必要な労働者数を調査したところ、現時点で約3,000人が不足しているとの結果が出た。そのため、Ｅ―９ビザの対象に外食業を含めて必要分を補うというのが政府の考え。
■就労制限の緩和続く
政府はこれまでにも、各ビザの就業制限を緩和してきた。１月に「訪問就業ビザ（Ｈ―２）」所持者の就職可能な外食業の制限を解除し、飲食店業全体に拡大した。　５月には、「在外同胞ビザ（Ｆ―４）」所持者の就業先に外食業を追加し、７月には「留学ビザ（Ｄ―２）」の学生が飲食店で平日に就労できる時間を増やした。</t>
    <phoneticPr fontId="86"/>
  </si>
  <si>
    <t>イギリス</t>
    <phoneticPr fontId="86"/>
  </si>
  <si>
    <t>食の安全を目指す　①</t>
    <rPh sb="0" eb="1">
      <t>ショク</t>
    </rPh>
    <rPh sb="2" eb="4">
      <t>アンゼン</t>
    </rPh>
    <rPh sb="5" eb="7">
      <t>メザ</t>
    </rPh>
    <phoneticPr fontId="5"/>
  </si>
  <si>
    <t>改正された食品衛生法の意味</t>
    <rPh sb="0" eb="2">
      <t>カイセイ</t>
    </rPh>
    <rPh sb="5" eb="7">
      <t>ショクヒン</t>
    </rPh>
    <rPh sb="7" eb="10">
      <t>エイセイホウ</t>
    </rPh>
    <rPh sb="11" eb="13">
      <t>イミ</t>
    </rPh>
    <phoneticPr fontId="5"/>
  </si>
  <si>
    <t>調理工程中の安全担保</t>
    <rPh sb="0" eb="2">
      <t>チョウリ</t>
    </rPh>
    <rPh sb="2" eb="5">
      <t>コウテイチュウ</t>
    </rPh>
    <rPh sb="6" eb="8">
      <t>アンゼン</t>
    </rPh>
    <rPh sb="8" eb="10">
      <t>タンポ</t>
    </rPh>
    <phoneticPr fontId="5"/>
  </si>
  <si>
    <t>特に加工・調理過程の食品の安全性</t>
    <rPh sb="0" eb="1">
      <t>トク</t>
    </rPh>
    <rPh sb="2" eb="4">
      <t>カコウ</t>
    </rPh>
    <rPh sb="5" eb="7">
      <t>チョウリ</t>
    </rPh>
    <rPh sb="7" eb="9">
      <t>カテイ</t>
    </rPh>
    <rPh sb="10" eb="12">
      <t>ショクヒン</t>
    </rPh>
    <rPh sb="13" eb="16">
      <t>アンゼンセイ</t>
    </rPh>
    <phoneticPr fontId="5"/>
  </si>
  <si>
    <t>個別製品の細菌培養検査は、実用的ではない場合が多く、その場で確認可能な数値管理が必要。</t>
    <rPh sb="0" eb="2">
      <t>コベツ</t>
    </rPh>
    <rPh sb="2" eb="4">
      <t>セイヒン</t>
    </rPh>
    <rPh sb="5" eb="7">
      <t>サイキン</t>
    </rPh>
    <rPh sb="7" eb="9">
      <t>バイヨウ</t>
    </rPh>
    <rPh sb="9" eb="11">
      <t>ケンサ</t>
    </rPh>
    <rPh sb="13" eb="16">
      <t>ジツヨウテキ</t>
    </rPh>
    <rPh sb="20" eb="22">
      <t>バアイ</t>
    </rPh>
    <rPh sb="23" eb="24">
      <t>オオ</t>
    </rPh>
    <phoneticPr fontId="5"/>
  </si>
  <si>
    <t>生物学的リスク確認</t>
    <rPh sb="0" eb="4">
      <t>セイブツガクテキ</t>
    </rPh>
    <rPh sb="7" eb="9">
      <t>カクニン</t>
    </rPh>
    <phoneticPr fontId="5"/>
  </si>
  <si>
    <t>培養検査</t>
    <rPh sb="0" eb="2">
      <t>バイヨウ</t>
    </rPh>
    <rPh sb="2" eb="4">
      <t>ケンサ</t>
    </rPh>
    <phoneticPr fontId="5"/>
  </si>
  <si>
    <t>O157、ノロウイルス、サルモネラ</t>
    <phoneticPr fontId="5"/>
  </si>
  <si>
    <t>2-4日必要</t>
    <rPh sb="3" eb="4">
      <t>ヒ</t>
    </rPh>
    <rPh sb="4" eb="6">
      <t>ヒツヨウ</t>
    </rPh>
    <phoneticPr fontId="5"/>
  </si>
  <si>
    <t>生物リスクの死滅温度・時間で管理</t>
    <rPh sb="0" eb="2">
      <t>セイブツ</t>
    </rPh>
    <rPh sb="6" eb="8">
      <t>シメツ</t>
    </rPh>
    <rPh sb="8" eb="10">
      <t>オンド</t>
    </rPh>
    <rPh sb="11" eb="13">
      <t>ジカン</t>
    </rPh>
    <rPh sb="14" eb="16">
      <t>カンリ</t>
    </rPh>
    <phoneticPr fontId="5"/>
  </si>
  <si>
    <t>中心加熱温度・時間</t>
    <rPh sb="0" eb="2">
      <t>チュウシン</t>
    </rPh>
    <rPh sb="2" eb="4">
      <t>カネツ</t>
    </rPh>
    <rPh sb="4" eb="6">
      <t>オンド</t>
    </rPh>
    <rPh sb="7" eb="9">
      <t>ジカン</t>
    </rPh>
    <phoneticPr fontId="5"/>
  </si>
  <si>
    <t>75℃1分、63℃90秒</t>
    <rPh sb="4" eb="5">
      <t>プン</t>
    </rPh>
    <rPh sb="11" eb="12">
      <t>ビョウ</t>
    </rPh>
    <phoneticPr fontId="5"/>
  </si>
  <si>
    <t>提供時間管理</t>
    <rPh sb="0" eb="2">
      <t>テイキョウ</t>
    </rPh>
    <rPh sb="2" eb="4">
      <t>ジカン</t>
    </rPh>
    <rPh sb="4" eb="6">
      <t>カンリ</t>
    </rPh>
    <phoneticPr fontId="5"/>
  </si>
  <si>
    <t>調理後2時間以内に提供</t>
    <rPh sb="0" eb="2">
      <t>チョウリ</t>
    </rPh>
    <rPh sb="2" eb="3">
      <t>ゴ</t>
    </rPh>
    <rPh sb="4" eb="6">
      <t>ジカン</t>
    </rPh>
    <rPh sb="6" eb="8">
      <t>イナイ</t>
    </rPh>
    <rPh sb="9" eb="11">
      <t>テイキョウ</t>
    </rPh>
    <phoneticPr fontId="5"/>
  </si>
  <si>
    <t>改正された食品衛生法</t>
  </si>
  <si>
    <t>ある意味で従来の食品安全の考えを否定し、すべての食品に関連する製造者に</t>
    <rPh sb="2" eb="4">
      <t>イミ</t>
    </rPh>
    <rPh sb="5" eb="7">
      <t>ジュウライ</t>
    </rPh>
    <rPh sb="8" eb="10">
      <t>ショクヒン</t>
    </rPh>
    <rPh sb="10" eb="12">
      <t>アンゼン</t>
    </rPh>
    <rPh sb="13" eb="14">
      <t>カンガ</t>
    </rPh>
    <rPh sb="16" eb="18">
      <t>ヒテイ</t>
    </rPh>
    <rPh sb="24" eb="26">
      <t>ショクヒン</t>
    </rPh>
    <rPh sb="27" eb="29">
      <t>カンレン</t>
    </rPh>
    <rPh sb="31" eb="34">
      <t>セイゾウシャ</t>
    </rPh>
    <phoneticPr fontId="5"/>
  </si>
  <si>
    <t>HACCPによる食品安全を求めようとしている。</t>
    <rPh sb="8" eb="10">
      <t>ショクヒン</t>
    </rPh>
    <rPh sb="10" eb="12">
      <t>アンゼン</t>
    </rPh>
    <rPh sb="13" eb="14">
      <t>モト</t>
    </rPh>
    <phoneticPr fontId="5"/>
  </si>
  <si>
    <t>大手食品製造メーカーには可能であるが、中小零細、日々製造内容の変わる惣菜類</t>
    <rPh sb="0" eb="2">
      <t>オオテ</t>
    </rPh>
    <rPh sb="2" eb="4">
      <t>ショクヒン</t>
    </rPh>
    <rPh sb="4" eb="6">
      <t>セイゾウ</t>
    </rPh>
    <rPh sb="12" eb="14">
      <t>カノウ</t>
    </rPh>
    <rPh sb="19" eb="21">
      <t>チュウショウ</t>
    </rPh>
    <rPh sb="21" eb="23">
      <t>レイサイ</t>
    </rPh>
    <rPh sb="24" eb="26">
      <t>ヒビ</t>
    </rPh>
    <rPh sb="26" eb="28">
      <t>セイゾウ</t>
    </rPh>
    <rPh sb="28" eb="30">
      <t>ナイヨウ</t>
    </rPh>
    <rPh sb="31" eb="32">
      <t>カ</t>
    </rPh>
    <rPh sb="34" eb="36">
      <t>ソウザイ</t>
    </rPh>
    <rPh sb="36" eb="37">
      <t>ルイ</t>
    </rPh>
    <phoneticPr fontId="5"/>
  </si>
  <si>
    <t>給食、外食には運用上現実的ではない側面がある。</t>
    <rPh sb="0" eb="2">
      <t>キュウショク</t>
    </rPh>
    <rPh sb="3" eb="5">
      <t>ガイショク</t>
    </rPh>
    <rPh sb="7" eb="9">
      <t>ウンヨウ</t>
    </rPh>
    <rPh sb="9" eb="10">
      <t>ジョウ</t>
    </rPh>
    <rPh sb="10" eb="13">
      <t>ゲンジツテキ</t>
    </rPh>
    <rPh sb="17" eb="19">
      <t>ソクメン</t>
    </rPh>
    <phoneticPr fontId="5"/>
  </si>
  <si>
    <t>年</t>
    <rPh sb="0" eb="1">
      <t>ネン</t>
    </rPh>
    <phoneticPr fontId="5"/>
  </si>
  <si>
    <t>訪日外客数</t>
  </si>
  <si>
    <t>1996 平成 8 年 3,837,113</t>
    <phoneticPr fontId="5"/>
  </si>
  <si>
    <t xml:space="preserve">1997 平成 9 年 4,218,208 </t>
    <phoneticPr fontId="5"/>
  </si>
  <si>
    <t>1998 平成 10年 4,106,057</t>
    <phoneticPr fontId="5"/>
  </si>
  <si>
    <t>1999 平成 11年 4,437,863</t>
    <phoneticPr fontId="5"/>
  </si>
  <si>
    <t>2000 平成 12年 4,757,146</t>
    <phoneticPr fontId="5"/>
  </si>
  <si>
    <t xml:space="preserve">2001 平成 13年 4,771,555 </t>
    <phoneticPr fontId="5"/>
  </si>
  <si>
    <t xml:space="preserve">2002 平成 14年 5,238,963 </t>
    <phoneticPr fontId="5"/>
  </si>
  <si>
    <t>2003 平成 15年 5,211,725</t>
    <phoneticPr fontId="5"/>
  </si>
  <si>
    <t>2004 平成 16年 6,137,905</t>
    <phoneticPr fontId="5"/>
  </si>
  <si>
    <t>2005 平成 17年 6,727,926</t>
    <phoneticPr fontId="5"/>
  </si>
  <si>
    <t>2006 平成 18年 7,334,077</t>
    <phoneticPr fontId="5"/>
  </si>
  <si>
    <t xml:space="preserve">2007 平成 19年 8,346,969 </t>
    <phoneticPr fontId="5"/>
  </si>
  <si>
    <t>2008 平成 20年 8,350,835</t>
    <phoneticPr fontId="5"/>
  </si>
  <si>
    <t xml:space="preserve">2009 平成 21年 6,789,658 </t>
    <phoneticPr fontId="5"/>
  </si>
  <si>
    <t>2010 平成 22年 8,611,175</t>
    <phoneticPr fontId="5"/>
  </si>
  <si>
    <t>2011 平成 23年 6,218,752</t>
    <phoneticPr fontId="5"/>
  </si>
  <si>
    <t>2012 平成 24年 8,358,105</t>
    <phoneticPr fontId="5"/>
  </si>
  <si>
    <t>2013 平成 25年 10,363,904</t>
    <phoneticPr fontId="5"/>
  </si>
  <si>
    <t>2014 平成 26年 13,413,467</t>
    <phoneticPr fontId="5"/>
  </si>
  <si>
    <t>2015 平成 27年 19,737,409</t>
    <phoneticPr fontId="5"/>
  </si>
  <si>
    <t>2016 平成 28年 24,039,700</t>
  </si>
  <si>
    <t xml:space="preserve">ビン詰め「明治牛乳」4万5千本に回収命令　動物用の医薬品がごく微量検出、健康被害の報告なし　大阪 </t>
    <phoneticPr fontId="16"/>
  </si>
  <si>
    <t>大阪府は、食品メーカー・明治の関西工場で製造された牛乳から動物用の医薬品の成分が検出されたとして、10日、明治に対し約4万5千本の回収を命じました。大阪府は、食品メーカー・明治の関西工場で製造された牛乳から動物用の医薬品の成分が検出されたとして、10日、明治に対し約4万5千本の回収を命じました。スルファモノメトキシンは、牛や豚の感染症予防や治療に用いられる抗菌性物質で、搾乳する前72時間以内の使用が禁止されています。
今回の検出量はごく微量で、現時点で健康被害の報告はないということですが、商品の成分規格では、抗菌性物質を含有してはいけないことになっていて、大阪府は関西工場で製造された約4万5千本の回収を命じました。消費者対応の窓口は、「明治 お客様相談センター TEL0120-233-112」です。</t>
    <phoneticPr fontId="16"/>
  </si>
  <si>
    <t>https://nordot.app/1095888284481716368?c=768367547562557440</t>
    <phoneticPr fontId="16"/>
  </si>
  <si>
    <t>　いま世界は、HACCPをベースとした国際標準と整合的な食品衛生管理に向かっている。
　世帯の核家族化は、調理済食品、外食・中食へニーズを増大させている。
　輸入食品の増加など食のグローバル化の進展で食料自給率はカロリーベースで47%まで低下。
　都道府県等を越える広域的な食中毒の発生と食中毒数の下げ止まり状態。
　ラグビーワールドカップ2019日本大会、2021年東京オリンピック・パラリンピックの開催で注目の食品安全が注目されました。
　コロナ渦が収まり、再度訪日外国人の増加が始まりました。(観光立国と労働資源確保)　　　</t>
    <rPh sb="3" eb="5">
      <t>セカイ</t>
    </rPh>
    <rPh sb="35" eb="36">
      <t>ム</t>
    </rPh>
    <rPh sb="47" eb="50">
      <t>カクカゾク</t>
    </rPh>
    <rPh sb="50" eb="51">
      <t>カ</t>
    </rPh>
    <rPh sb="55" eb="56">
      <t>ズ</t>
    </rPh>
    <rPh sb="69" eb="71">
      <t>ゾウダイ</t>
    </rPh>
    <rPh sb="100" eb="102">
      <t>ショクリョウ</t>
    </rPh>
    <rPh sb="102" eb="105">
      <t>ジキュウリツ</t>
    </rPh>
    <rPh sb="119" eb="121">
      <t>テイカ</t>
    </rPh>
    <rPh sb="154" eb="156">
      <t>ジョウタイ</t>
    </rPh>
    <rPh sb="204" eb="206">
      <t>チュウモク</t>
    </rPh>
    <rPh sb="207" eb="209">
      <t>ショクヒン</t>
    </rPh>
    <rPh sb="209" eb="211">
      <t>アンゼン</t>
    </rPh>
    <rPh sb="212" eb="214">
      <t>チュウモク</t>
    </rPh>
    <rPh sb="233" eb="235">
      <t>ホウニチ</t>
    </rPh>
    <rPh sb="235" eb="237">
      <t>ガイコク</t>
    </rPh>
    <rPh sb="237" eb="238">
      <t>ジン</t>
    </rPh>
    <rPh sb="239" eb="241">
      <t>ゾウカ</t>
    </rPh>
    <rPh sb="242" eb="243">
      <t>ハジ</t>
    </rPh>
    <rPh sb="250" eb="252">
      <t>カンコウ</t>
    </rPh>
    <rPh sb="252" eb="254">
      <t>リッコク</t>
    </rPh>
    <rPh sb="255" eb="257">
      <t>ロウドウ</t>
    </rPh>
    <rPh sb="257" eb="259">
      <t>シゲン</t>
    </rPh>
    <rPh sb="259" eb="261">
      <t>カクホ</t>
    </rPh>
    <phoneticPr fontId="5"/>
  </si>
  <si>
    <t xml:space="preserve">外国人の外食業就業、ビザ制限緩和の方針 - NNA ASIA・韓国・経済 </t>
  </si>
  <si>
    <t>米食品医薬品局、食品への臭素化植物油使用を禁止へ ｜ 財経新聞</t>
  </si>
  <si>
    <t>旧イケアの店舗を大胆に改装！イギリス最大級のスーパークラブが、トッテナム地区に誕生 　Yahoo!ニュース</t>
  </si>
  <si>
    <t>越後製菓、新パッケージの米菓を米国テキサス州で発売(米国) ｜ ビジネス短信 ―ジェトロの海外ニュース - ジェトロ</t>
  </si>
  <si>
    <t xml:space="preserve">９月の外食産業指数、２カ月ぶり伸び鈍化 - NNA ASIA・シンガポール・経済 </t>
  </si>
  <si>
    <t xml:space="preserve">中国外食大手ヤム・チャイナ、7～9月は純利益19％増 - ライブドアニュース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</si>
</sst>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s>
  <fonts count="174">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sz val="14"/>
      <name val="ＭＳ Ｐゴシック"/>
      <family val="3"/>
      <charset val="128"/>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14"/>
      <name val="ＭＳ Ｐゴシック"/>
      <family val="3"/>
      <charset val="128"/>
      <scheme val="minor"/>
    </font>
    <font>
      <b/>
      <u/>
      <sz val="14"/>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1"/>
      <color theme="3"/>
      <name val="ＭＳ Ｐゴシック"/>
      <family val="3"/>
      <charset val="128"/>
      <scheme val="minor"/>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b/>
      <sz val="16"/>
      <color rgb="FF333333"/>
      <name val="游ゴシック"/>
      <family val="3"/>
      <charset val="128"/>
    </font>
    <font>
      <sz val="14"/>
      <color rgb="FF000000"/>
      <name val="Meiryo"/>
      <family val="3"/>
      <charset val="128"/>
    </font>
    <font>
      <sz val="14"/>
      <color theme="1"/>
      <name val="ＭＳ Ｐゴシック"/>
      <family val="3"/>
      <charset val="128"/>
      <scheme val="minor"/>
    </font>
    <font>
      <b/>
      <sz val="19.5"/>
      <name val="ＭＳ Ｐゴシック"/>
      <family val="3"/>
      <charset val="128"/>
    </font>
    <font>
      <sz val="14"/>
      <color theme="3"/>
      <name val="ＭＳ Ｐゴシック"/>
      <family val="3"/>
      <charset val="128"/>
      <scheme val="minor"/>
    </font>
    <font>
      <b/>
      <sz val="20"/>
      <color theme="3"/>
      <name val="ＭＳ Ｐゴシック"/>
      <family val="3"/>
      <charset val="128"/>
      <scheme val="minor"/>
    </font>
    <font>
      <sz val="20"/>
      <color theme="3"/>
      <name val="ＭＳ Ｐゴシック"/>
      <family val="3"/>
      <charset val="128"/>
      <scheme val="minor"/>
    </font>
    <font>
      <b/>
      <sz val="20"/>
      <color rgb="FFFF0000"/>
      <name val="ＭＳ Ｐゴシック"/>
      <family val="3"/>
      <charset val="128"/>
      <scheme val="minor"/>
    </font>
    <font>
      <sz val="20"/>
      <color rgb="FFFF0000"/>
      <name val="ＭＳ Ｐゴシック"/>
      <family val="3"/>
      <charset val="128"/>
      <scheme val="minor"/>
    </font>
    <font>
      <b/>
      <sz val="14"/>
      <color rgb="FFFF0000"/>
      <name val="ＭＳ Ｐゴシック"/>
      <family val="3"/>
      <charset val="128"/>
      <scheme val="minor"/>
    </font>
    <font>
      <b/>
      <sz val="19"/>
      <name val="ＭＳ Ｐゴシック"/>
      <family val="3"/>
      <charset val="128"/>
    </font>
    <font>
      <b/>
      <sz val="18"/>
      <color rgb="FF333333"/>
      <name val="メイリオ"/>
      <family val="3"/>
      <charset val="128"/>
    </font>
    <font>
      <b/>
      <sz val="14"/>
      <color rgb="FF454545"/>
      <name val="游ゴシック"/>
      <family val="3"/>
      <charset val="128"/>
    </font>
    <font>
      <b/>
      <sz val="14"/>
      <color indexed="18"/>
      <name val="游ゴシック"/>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12"/>
      <color indexed="18"/>
      <name val="游ゴシック"/>
      <family val="3"/>
      <charset val="128"/>
    </font>
    <font>
      <b/>
      <sz val="19"/>
      <color theme="1"/>
      <name val="ＭＳ Ｐゴシック"/>
      <family val="3"/>
      <charset val="128"/>
    </font>
    <font>
      <b/>
      <sz val="20"/>
      <color rgb="FF333333"/>
      <name val="メイリオ"/>
      <family val="3"/>
      <charset val="128"/>
    </font>
    <font>
      <b/>
      <sz val="13"/>
      <name val="游ゴシック"/>
      <family val="3"/>
      <charset val="128"/>
    </font>
    <font>
      <b/>
      <sz val="19"/>
      <color indexed="8"/>
      <name val="ＭＳ Ｐゴシック"/>
      <family val="3"/>
      <charset val="128"/>
    </font>
    <font>
      <b/>
      <sz val="13"/>
      <color rgb="FF333333"/>
      <name val="游ゴシック"/>
      <family val="3"/>
      <charset val="128"/>
    </font>
    <font>
      <sz val="12"/>
      <name val="ＭＳ Ｐゴシック"/>
      <family val="3"/>
      <charset val="128"/>
      <scheme val="minor"/>
    </font>
    <font>
      <b/>
      <sz val="14"/>
      <color rgb="FF0070C0"/>
      <name val="ＭＳ Ｐゴシック"/>
      <family val="3"/>
      <charset val="128"/>
    </font>
    <font>
      <b/>
      <sz val="14"/>
      <color indexed="8"/>
      <name val="游ゴシック"/>
      <family val="3"/>
      <charset val="128"/>
    </font>
    <font>
      <b/>
      <sz val="18"/>
      <name val="游ゴシック"/>
      <family val="3"/>
      <charset val="128"/>
    </font>
    <font>
      <b/>
      <sz val="14"/>
      <color rgb="FF000000"/>
      <name val="Microsoft JhengHei"/>
      <family val="3"/>
    </font>
    <font>
      <b/>
      <sz val="14"/>
      <color rgb="FF000000"/>
      <name val="Microsoft JhengHei"/>
      <family val="3"/>
      <charset val="128"/>
    </font>
    <font>
      <sz val="20"/>
      <color indexed="8"/>
      <name val="ＭＳ Ｐゴシック"/>
      <family val="3"/>
      <charset val="128"/>
    </font>
    <font>
      <sz val="13"/>
      <color indexed="8"/>
      <name val="ＭＳ Ｐゴシック"/>
      <family val="3"/>
      <charset val="128"/>
    </font>
    <font>
      <b/>
      <sz val="14"/>
      <color indexed="8"/>
      <name val="ＭＳ Ｐゴシック"/>
      <family val="3"/>
      <charset val="128"/>
    </font>
    <font>
      <b/>
      <sz val="12"/>
      <color indexed="10"/>
      <name val="ＭＳ Ｐゴシック"/>
      <family val="3"/>
      <charset val="128"/>
    </font>
    <font>
      <b/>
      <sz val="11"/>
      <color indexed="9"/>
      <name val="ＭＳ Ｐゴシック"/>
      <family val="3"/>
      <charset val="128"/>
    </font>
  </fonts>
  <fills count="41">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0070C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6DDDF7"/>
        <bgColor indexed="64"/>
      </patternFill>
    </fill>
  </fills>
  <borders count="276">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auto="1"/>
      </left>
      <right/>
      <top/>
      <bottom style="thin">
        <color indexed="12"/>
      </bottom>
      <diagonal/>
    </border>
    <border>
      <left style="medium">
        <color indexed="12"/>
      </left>
      <right/>
      <top style="thin">
        <color indexed="12"/>
      </top>
      <bottom style="thin">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1" tint="4.9989318521683403E-2"/>
      </left>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style="medium">
        <color indexed="12"/>
      </right>
      <top style="thin">
        <color indexed="12"/>
      </top>
      <bottom style="medium">
        <color indexed="12"/>
      </bottom>
      <diagonal/>
    </border>
    <border>
      <left/>
      <right/>
      <top style="medium">
        <color indexed="12"/>
      </top>
      <bottom style="medium">
        <color indexed="16"/>
      </bottom>
      <diagonal/>
    </border>
    <border>
      <left/>
      <right style="medium">
        <color indexed="12"/>
      </right>
      <top style="thin">
        <color indexed="12"/>
      </top>
      <bottom/>
      <diagonal/>
    </border>
    <border>
      <left style="thick">
        <color indexed="12"/>
      </left>
      <right style="medium">
        <color indexed="12"/>
      </right>
      <top style="thick">
        <color indexed="12"/>
      </top>
      <bottom style="thick">
        <color indexed="12"/>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rgb="FF888888"/>
      </left>
      <right style="thick">
        <color indexed="23"/>
      </right>
      <top style="medium">
        <color rgb="FF888888"/>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indexed="12"/>
      </left>
      <right style="medium">
        <color indexed="12"/>
      </right>
      <top style="thin">
        <color indexed="12"/>
      </top>
      <bottom style="thick">
        <color indexed="12"/>
      </bottom>
      <diagonal/>
    </border>
    <border>
      <left style="medium">
        <color indexed="12"/>
      </left>
      <right style="thick">
        <color indexed="12"/>
      </right>
      <top/>
      <bottom style="medium">
        <color indexed="12"/>
      </bottom>
      <diagonal/>
    </border>
    <border>
      <left/>
      <right style="medium">
        <color indexed="12"/>
      </right>
      <top style="thin">
        <color indexed="12"/>
      </top>
      <bottom style="thick">
        <color indexed="12"/>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indexed="12"/>
      </left>
      <right/>
      <top style="thin">
        <color indexed="12"/>
      </top>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medium">
        <color theme="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theme="3"/>
      </left>
      <right style="medium">
        <color theme="3"/>
      </right>
      <top style="thin">
        <color theme="3"/>
      </top>
      <bottom/>
      <diagonal/>
    </border>
    <border>
      <left style="medium">
        <color rgb="FF888888"/>
      </left>
      <right style="medium">
        <color rgb="FF888888"/>
      </right>
      <top/>
      <bottom style="medium">
        <color rgb="FF888888"/>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right style="thin">
        <color auto="1"/>
      </right>
      <top style="thin">
        <color auto="1"/>
      </top>
      <bottom style="thin">
        <color auto="1"/>
      </bottom>
      <diagonal/>
    </border>
    <border>
      <left style="thin">
        <color indexed="64"/>
      </left>
      <right style="hair">
        <color indexed="64"/>
      </right>
      <top style="thin">
        <color auto="1"/>
      </top>
      <bottom style="dashed">
        <color indexed="64"/>
      </bottom>
      <diagonal/>
    </border>
    <border>
      <left style="hair">
        <color indexed="64"/>
      </left>
      <right style="hair">
        <color indexed="64"/>
      </right>
      <top style="thin">
        <color auto="1"/>
      </top>
      <bottom style="dashed">
        <color indexed="64"/>
      </bottom>
      <diagonal/>
    </border>
    <border>
      <left style="hair">
        <color indexed="64"/>
      </left>
      <right style="thin">
        <color auto="1"/>
      </right>
      <top style="thin">
        <color auto="1"/>
      </top>
      <bottom style="dashed">
        <color indexed="64"/>
      </bottom>
      <diagonal/>
    </border>
    <border>
      <left style="thin">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thin">
        <color auto="1"/>
      </right>
      <top style="dashed">
        <color indexed="64"/>
      </top>
      <bottom style="dashed">
        <color indexed="64"/>
      </bottom>
      <diagonal/>
    </border>
    <border>
      <left style="thin">
        <color indexed="64"/>
      </left>
      <right style="hair">
        <color indexed="64"/>
      </right>
      <top style="dashed">
        <color indexed="64"/>
      </top>
      <bottom style="thin">
        <color auto="1"/>
      </bottom>
      <diagonal/>
    </border>
    <border>
      <left style="hair">
        <color indexed="64"/>
      </left>
      <right style="hair">
        <color indexed="64"/>
      </right>
      <top style="dashed">
        <color indexed="64"/>
      </top>
      <bottom style="thin">
        <color auto="1"/>
      </bottom>
      <diagonal/>
    </border>
    <border>
      <left style="hair">
        <color indexed="64"/>
      </left>
      <right style="thin">
        <color auto="1"/>
      </right>
      <top style="dashed">
        <color indexed="64"/>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style="hair">
        <color indexed="64"/>
      </right>
      <top/>
      <bottom style="dashed">
        <color indexed="64"/>
      </bottom>
      <diagonal/>
    </border>
    <border>
      <left style="hair">
        <color indexed="64"/>
      </left>
      <right style="hair">
        <color indexed="64"/>
      </right>
      <top/>
      <bottom style="dashed">
        <color indexed="64"/>
      </bottom>
      <diagonal/>
    </border>
    <border>
      <left style="hair">
        <color indexed="64"/>
      </left>
      <right style="thin">
        <color auto="1"/>
      </right>
      <top/>
      <bottom style="dashed">
        <color indexed="64"/>
      </bottom>
      <diagonal/>
    </border>
    <border>
      <left style="medium">
        <color auto="1"/>
      </left>
      <right style="medium">
        <color rgb="FF888888"/>
      </right>
      <top style="medium">
        <color indexed="23"/>
      </top>
      <bottom style="medium">
        <color auto="1"/>
      </bottom>
      <diagonal/>
    </border>
    <border>
      <left/>
      <right style="medium">
        <color rgb="FF888888"/>
      </right>
      <top style="medium">
        <color indexed="23"/>
      </top>
      <bottom style="medium">
        <color auto="1"/>
      </bottom>
      <diagonal/>
    </border>
    <border>
      <left/>
      <right style="medium">
        <color auto="1"/>
      </right>
      <top style="medium">
        <color indexed="23"/>
      </top>
      <bottom style="medium">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indexed="12"/>
      </right>
      <top style="thin">
        <color indexed="12"/>
      </top>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hair">
        <color indexed="64"/>
      </right>
      <top style="dashed">
        <color indexed="64"/>
      </top>
      <bottom/>
      <diagonal/>
    </border>
    <border>
      <left style="hair">
        <color indexed="64"/>
      </left>
      <right style="hair">
        <color indexed="64"/>
      </right>
      <top style="dashed">
        <color indexed="64"/>
      </top>
      <bottom/>
      <diagonal/>
    </border>
    <border>
      <left style="hair">
        <color indexed="64"/>
      </left>
      <right style="thin">
        <color auto="1"/>
      </right>
      <top style="dashed">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dashed">
        <color indexed="64"/>
      </top>
      <bottom/>
      <diagonal/>
    </border>
    <border>
      <left style="thick">
        <color indexed="62"/>
      </left>
      <right/>
      <top style="thick">
        <color indexed="62"/>
      </top>
      <bottom/>
      <diagonal/>
    </border>
    <border>
      <left/>
      <right/>
      <top style="thick">
        <color indexed="62"/>
      </top>
      <bottom/>
      <diagonal/>
    </border>
    <border>
      <left/>
      <right style="thick">
        <color indexed="62"/>
      </right>
      <top style="thick">
        <color indexed="62"/>
      </top>
      <bottom/>
      <diagonal/>
    </border>
    <border>
      <left style="thick">
        <color indexed="62"/>
      </left>
      <right/>
      <top/>
      <bottom/>
      <diagonal/>
    </border>
    <border>
      <left/>
      <right style="thick">
        <color indexed="62"/>
      </right>
      <top/>
      <bottom/>
      <diagonal/>
    </border>
    <border>
      <left style="thick">
        <color indexed="62"/>
      </left>
      <right/>
      <top/>
      <bottom style="thick">
        <color indexed="62"/>
      </bottom>
      <diagonal/>
    </border>
    <border>
      <left/>
      <right/>
      <top/>
      <bottom style="thick">
        <color indexed="62"/>
      </bottom>
      <diagonal/>
    </border>
    <border>
      <left/>
      <right style="thick">
        <color indexed="62"/>
      </right>
      <top/>
      <bottom style="thick">
        <color indexed="62"/>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12" fillId="0" borderId="0"/>
    <xf numFmtId="0" fontId="113" fillId="0" borderId="0" applyNumberFormat="0" applyFill="0" applyBorder="0" applyAlignment="0" applyProtection="0"/>
    <xf numFmtId="0" fontId="112" fillId="0" borderId="0"/>
  </cellStyleXfs>
  <cellXfs count="807">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5" borderId="4"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2" xfId="2" applyFont="1" applyFill="1" applyBorder="1" applyAlignment="1">
      <alignment horizontal="center" vertical="center"/>
    </xf>
    <xf numFmtId="14" fontId="10" fillId="2" borderId="33"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3" xfId="17" applyFont="1" applyFill="1" applyBorder="1" applyAlignment="1">
      <alignment horizontal="left" vertical="center"/>
    </xf>
    <xf numFmtId="0" fontId="34" fillId="9" borderId="44" xfId="17" applyFont="1" applyFill="1" applyBorder="1" applyAlignment="1">
      <alignment horizontal="center" vertical="center"/>
    </xf>
    <xf numFmtId="0" fontId="34" fillId="9" borderId="44" xfId="2" applyFont="1" applyFill="1" applyBorder="1" applyAlignment="1">
      <alignment horizontal="center" vertical="center"/>
    </xf>
    <xf numFmtId="0" fontId="35" fillId="9" borderId="44" xfId="2" applyFont="1" applyFill="1" applyBorder="1" applyAlignment="1">
      <alignment horizontal="center" vertical="center"/>
    </xf>
    <xf numFmtId="0" fontId="35" fillId="9" borderId="45" xfId="2" applyFont="1" applyFill="1" applyBorder="1" applyAlignment="1">
      <alignment horizontal="center" vertical="center"/>
    </xf>
    <xf numFmtId="0" fontId="1" fillId="0" borderId="0" xfId="17">
      <alignment vertical="center"/>
    </xf>
    <xf numFmtId="0" fontId="41" fillId="0" borderId="0" xfId="17" applyFont="1">
      <alignment vertical="center"/>
    </xf>
    <xf numFmtId="0" fontId="35" fillId="9" borderId="46" xfId="2" applyFont="1" applyFill="1" applyBorder="1" applyAlignment="1">
      <alignment horizontal="center" vertical="center"/>
    </xf>
    <xf numFmtId="0" fontId="35" fillId="9" borderId="47" xfId="2" applyFont="1" applyFill="1" applyBorder="1" applyAlignment="1">
      <alignment horizontal="center" vertical="center"/>
    </xf>
    <xf numFmtId="0" fontId="1" fillId="10" borderId="47" xfId="17" applyFill="1" applyBorder="1">
      <alignment vertical="center"/>
    </xf>
    <xf numFmtId="0" fontId="38" fillId="0" borderId="0" xfId="17" applyFont="1" applyAlignment="1">
      <alignment horizontal="center" vertical="center"/>
    </xf>
    <xf numFmtId="0" fontId="8" fillId="0" borderId="46" xfId="1" applyFill="1" applyBorder="1" applyAlignment="1" applyProtection="1">
      <alignment vertical="center"/>
    </xf>
    <xf numFmtId="0" fontId="1" fillId="10" borderId="47" xfId="17" applyFill="1" applyBorder="1" applyAlignment="1">
      <alignment horizontal="center" vertical="center"/>
    </xf>
    <xf numFmtId="0" fontId="8" fillId="10" borderId="0" xfId="1" applyFill="1" applyBorder="1" applyAlignment="1" applyProtection="1">
      <alignment vertical="center" wrapText="1"/>
    </xf>
    <xf numFmtId="0" fontId="6" fillId="10" borderId="47"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50" fillId="11" borderId="53" xfId="17" applyFont="1" applyFill="1" applyBorder="1" applyAlignment="1">
      <alignment horizontal="center" vertical="center"/>
    </xf>
    <xf numFmtId="0" fontId="57"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14" fillId="3" borderId="56" xfId="17" applyFont="1" applyFill="1" applyBorder="1" applyAlignment="1">
      <alignment horizontal="center" vertical="center" wrapText="1"/>
    </xf>
    <xf numFmtId="0" fontId="59"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7" fillId="3" borderId="34" xfId="17" applyFont="1" applyFill="1" applyBorder="1" applyAlignment="1">
      <alignment horizontal="center" vertical="center" wrapText="1"/>
    </xf>
    <xf numFmtId="176" fontId="60" fillId="3" borderId="40" xfId="17" applyNumberFormat="1" applyFont="1" applyFill="1" applyBorder="1" applyAlignment="1">
      <alignment horizontal="center" vertical="center" wrapText="1"/>
    </xf>
    <xf numFmtId="0" fontId="60" fillId="3" borderId="40"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2" borderId="58" xfId="17" applyNumberFormat="1" applyFont="1" applyFill="1" applyBorder="1" applyAlignment="1">
      <alignment horizontal="center" vertical="center" wrapText="1"/>
    </xf>
    <xf numFmtId="0" fontId="60" fillId="12" borderId="58" xfId="17" applyFont="1" applyFill="1" applyBorder="1" applyAlignment="1">
      <alignment horizontal="left" vertical="center" wrapText="1"/>
    </xf>
    <xf numFmtId="0" fontId="64" fillId="13" borderId="59" xfId="17" applyFont="1" applyFill="1" applyBorder="1" applyAlignment="1">
      <alignment horizontal="center" vertical="center" wrapText="1"/>
    </xf>
    <xf numFmtId="176" fontId="62" fillId="13" borderId="59" xfId="17" applyNumberFormat="1" applyFont="1" applyFill="1" applyBorder="1" applyAlignment="1">
      <alignment horizontal="center" vertical="center" wrapText="1"/>
    </xf>
    <xf numFmtId="181" fontId="64" fillId="10" borderId="59" xfId="0" applyNumberFormat="1" applyFont="1" applyFill="1" applyBorder="1" applyAlignment="1">
      <alignment horizontal="center" vertical="center"/>
    </xf>
    <xf numFmtId="0" fontId="64" fillId="13" borderId="60" xfId="17" applyFont="1" applyFill="1" applyBorder="1" applyAlignment="1">
      <alignment horizontal="center" vertical="center" wrapText="1"/>
    </xf>
    <xf numFmtId="182" fontId="66" fillId="13" borderId="61" xfId="17" applyNumberFormat="1" applyFont="1" applyFill="1" applyBorder="1" applyAlignment="1">
      <alignment horizontal="center" vertical="center" wrapText="1"/>
    </xf>
    <xf numFmtId="0" fontId="7"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4" fillId="3" borderId="36" xfId="17" applyFont="1" applyFill="1" applyBorder="1" applyAlignment="1">
      <alignment horizontal="center" vertical="center" wrapText="1"/>
    </xf>
    <xf numFmtId="0" fontId="59"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4"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3" xfId="2" applyFill="1" applyBorder="1" applyAlignment="1">
      <alignment vertical="top" wrapText="1"/>
    </xf>
    <xf numFmtId="0" fontId="6" fillId="2" borderId="64" xfId="2" applyFill="1" applyBorder="1" applyAlignment="1">
      <alignment vertical="top" wrapText="1"/>
    </xf>
    <xf numFmtId="0" fontId="1" fillId="2" borderId="65" xfId="2" applyFont="1" applyFill="1" applyBorder="1" applyAlignment="1">
      <alignment vertical="top" wrapText="1"/>
    </xf>
    <xf numFmtId="0" fontId="6" fillId="3" borderId="13" xfId="2" applyFill="1" applyBorder="1">
      <alignment vertical="center"/>
    </xf>
    <xf numFmtId="0" fontId="1" fillId="3" borderId="66" xfId="2" applyFont="1" applyFill="1" applyBorder="1" applyAlignment="1">
      <alignment vertical="top" wrapText="1"/>
    </xf>
    <xf numFmtId="0" fontId="6" fillId="15" borderId="13" xfId="2" applyFill="1" applyBorder="1">
      <alignment vertical="center"/>
    </xf>
    <xf numFmtId="0" fontId="0" fillId="0" borderId="68" xfId="0" applyBorder="1">
      <alignment vertical="center"/>
    </xf>
    <xf numFmtId="0" fontId="15" fillId="0" borderId="68" xfId="0" applyFont="1" applyBorder="1">
      <alignment vertical="center"/>
    </xf>
    <xf numFmtId="0" fontId="0" fillId="0" borderId="69" xfId="0" applyBorder="1">
      <alignment vertical="center"/>
    </xf>
    <xf numFmtId="0" fontId="0" fillId="0" borderId="49" xfId="0" applyBorder="1">
      <alignment vertical="center"/>
    </xf>
    <xf numFmtId="177" fontId="12" fillId="19" borderId="8" xfId="2" applyNumberFormat="1" applyFont="1" applyFill="1" applyBorder="1" applyAlignment="1">
      <alignment horizontal="center" vertical="center" shrinkToFit="1"/>
    </xf>
    <xf numFmtId="0" fontId="6" fillId="19" borderId="0" xfId="2" applyFill="1">
      <alignment vertical="center"/>
    </xf>
    <xf numFmtId="0" fontId="0" fillId="19" borderId="0" xfId="0" applyFill="1">
      <alignment vertical="center"/>
    </xf>
    <xf numFmtId="0" fontId="6" fillId="6" borderId="8" xfId="2" applyFill="1" applyBorder="1" applyAlignment="1">
      <alignment horizontal="center" vertical="center" wrapText="1"/>
    </xf>
    <xf numFmtId="0" fontId="6" fillId="0" borderId="103" xfId="2" applyBorder="1" applyAlignment="1">
      <alignment horizontal="center" vertical="center" wrapText="1"/>
    </xf>
    <xf numFmtId="0" fontId="6" fillId="6" borderId="103" xfId="2" applyFill="1" applyBorder="1" applyAlignment="1">
      <alignment horizontal="center" vertical="center" wrapText="1"/>
    </xf>
    <xf numFmtId="0" fontId="1" fillId="5" borderId="0" xfId="2" applyFont="1" applyFill="1">
      <alignment vertical="center"/>
    </xf>
    <xf numFmtId="0" fontId="0" fillId="0" borderId="68" xfId="0" applyBorder="1" applyAlignment="1">
      <alignment vertical="top"/>
    </xf>
    <xf numFmtId="0" fontId="0" fillId="0" borderId="0" xfId="0" applyAlignment="1">
      <alignment vertical="top"/>
    </xf>
    <xf numFmtId="0" fontId="1" fillId="14" borderId="65" xfId="2" applyFont="1" applyFill="1" applyBorder="1" applyAlignment="1">
      <alignment vertical="top" wrapText="1"/>
    </xf>
    <xf numFmtId="0" fontId="7" fillId="25" borderId="56" xfId="17" applyFont="1" applyFill="1" applyBorder="1" applyAlignment="1">
      <alignment horizontal="center" vertical="center" wrapText="1"/>
    </xf>
    <xf numFmtId="0" fontId="0" fillId="0" borderId="0" xfId="0" applyAlignment="1">
      <alignment horizontal="left" vertical="center"/>
    </xf>
    <xf numFmtId="0" fontId="73" fillId="0" borderId="0" xfId="0" applyFont="1" applyAlignment="1">
      <alignment horizontal="left" vertical="center"/>
    </xf>
    <xf numFmtId="0" fontId="74" fillId="0" borderId="0" xfId="0" applyFont="1" applyAlignment="1">
      <alignment horizontal="center" vertical="center" wrapText="1"/>
    </xf>
    <xf numFmtId="0" fontId="74" fillId="0" borderId="0" xfId="0" applyFont="1" applyAlignment="1">
      <alignment horizontal="left" vertical="center" wrapText="1"/>
    </xf>
    <xf numFmtId="0" fontId="8" fillId="0" borderId="121" xfId="1" applyFill="1" applyBorder="1" applyAlignment="1" applyProtection="1">
      <alignment vertical="center" wrapText="1"/>
    </xf>
    <xf numFmtId="0" fontId="84" fillId="0" borderId="0" xfId="17" applyFont="1">
      <alignment vertical="center"/>
    </xf>
    <xf numFmtId="0" fontId="83" fillId="0" borderId="0" xfId="2" applyFont="1">
      <alignment vertical="center"/>
    </xf>
    <xf numFmtId="0" fontId="85" fillId="20" borderId="122" xfId="0" applyFont="1" applyFill="1" applyBorder="1" applyAlignment="1">
      <alignment horizontal="center" vertical="center" wrapText="1"/>
    </xf>
    <xf numFmtId="14" fontId="6" fillId="0" borderId="0" xfId="2" applyNumberFormat="1">
      <alignment vertical="center"/>
    </xf>
    <xf numFmtId="0" fontId="18" fillId="2" borderId="42"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89" fillId="21" borderId="31" xfId="2" applyFont="1" applyFill="1" applyBorder="1" applyAlignment="1">
      <alignment horizontal="center" vertical="center" wrapText="1"/>
    </xf>
    <xf numFmtId="0" fontId="91" fillId="3" borderId="41" xfId="2" applyFont="1" applyFill="1" applyBorder="1" applyAlignment="1">
      <alignment horizontal="center" vertical="center"/>
    </xf>
    <xf numFmtId="14" fontId="91" fillId="3" borderId="40" xfId="2" applyNumberFormat="1" applyFont="1" applyFill="1" applyBorder="1" applyAlignment="1">
      <alignment horizontal="center" vertical="center"/>
    </xf>
    <xf numFmtId="14" fontId="91" fillId="3" borderId="1" xfId="2" applyNumberFormat="1" applyFont="1" applyFill="1" applyBorder="1" applyAlignment="1">
      <alignment horizontal="center" vertical="center"/>
    </xf>
    <xf numFmtId="0" fontId="91" fillId="3" borderId="39" xfId="2" applyFont="1" applyFill="1" applyBorder="1" applyAlignment="1">
      <alignment horizontal="center" vertical="center"/>
    </xf>
    <xf numFmtId="14" fontId="91" fillId="3" borderId="2" xfId="2" applyNumberFormat="1" applyFont="1" applyFill="1" applyBorder="1" applyAlignment="1">
      <alignment horizontal="center" vertical="center"/>
    </xf>
    <xf numFmtId="0" fontId="92" fillId="0" borderId="0" xfId="2" applyFont="1" applyAlignment="1">
      <alignment horizontal="center" vertical="center"/>
    </xf>
    <xf numFmtId="14" fontId="91" fillId="0" borderId="0" xfId="2" applyNumberFormat="1" applyFont="1" applyAlignment="1">
      <alignment horizontal="center" vertical="center"/>
    </xf>
    <xf numFmtId="0" fontId="0" fillId="0" borderId="13" xfId="0" applyBorder="1" applyAlignment="1">
      <alignment vertical="top" wrapText="1"/>
    </xf>
    <xf numFmtId="0" fontId="23" fillId="21" borderId="3" xfId="2" applyFont="1" applyFill="1" applyBorder="1" applyAlignment="1">
      <alignment horizontal="center" vertical="center" wrapText="1"/>
    </xf>
    <xf numFmtId="0" fontId="24" fillId="19" borderId="8" xfId="2" applyFont="1" applyFill="1" applyBorder="1" applyAlignment="1">
      <alignment horizontal="center" vertical="center" wrapText="1"/>
    </xf>
    <xf numFmtId="0" fontId="8" fillId="0" borderId="0" xfId="1" applyAlignment="1" applyProtection="1">
      <alignment vertical="center" wrapText="1"/>
    </xf>
    <xf numFmtId="0" fontId="23" fillId="27" borderId="3" xfId="2" applyFont="1" applyFill="1" applyBorder="1" applyAlignment="1">
      <alignment horizontal="center" vertical="center" wrapText="1"/>
    </xf>
    <xf numFmtId="0" fontId="6" fillId="0" borderId="67" xfId="0" applyFont="1" applyBorder="1">
      <alignment vertical="center"/>
    </xf>
    <xf numFmtId="0" fontId="6" fillId="0" borderId="44" xfId="0" applyFont="1" applyBorder="1">
      <alignment vertical="center"/>
    </xf>
    <xf numFmtId="0" fontId="6" fillId="0" borderId="68" xfId="0" applyFont="1" applyBorder="1">
      <alignment vertical="center"/>
    </xf>
    <xf numFmtId="0" fontId="6" fillId="0" borderId="0" xfId="0" applyFont="1">
      <alignment vertical="center"/>
    </xf>
    <xf numFmtId="0" fontId="90" fillId="0" borderId="68" xfId="0" applyFont="1" applyBorder="1">
      <alignment vertical="center"/>
    </xf>
    <xf numFmtId="0" fontId="90" fillId="0" borderId="0" xfId="0" applyFont="1">
      <alignment vertical="center"/>
    </xf>
    <xf numFmtId="0" fontId="90" fillId="5" borderId="68" xfId="0" applyFont="1" applyFill="1" applyBorder="1">
      <alignment vertical="center"/>
    </xf>
    <xf numFmtId="0" fontId="90" fillId="5" borderId="0" xfId="0" applyFont="1" applyFill="1">
      <alignment vertical="center"/>
    </xf>
    <xf numFmtId="0" fontId="6" fillId="5" borderId="136" xfId="2" applyFill="1" applyBorder="1">
      <alignment vertical="center"/>
    </xf>
    <xf numFmtId="0" fontId="6" fillId="0" borderId="136" xfId="2" applyBorder="1">
      <alignment vertical="center"/>
    </xf>
    <xf numFmtId="0" fontId="93" fillId="19" borderId="134" xfId="17" applyFont="1" applyFill="1" applyBorder="1" applyAlignment="1">
      <alignment horizontal="center" vertical="center" wrapText="1"/>
    </xf>
    <xf numFmtId="14" fontId="93" fillId="19" borderId="135" xfId="17" applyNumberFormat="1" applyFont="1" applyFill="1" applyBorder="1" applyAlignment="1">
      <alignment horizontal="center" vertical="center"/>
    </xf>
    <xf numFmtId="0" fontId="6" fillId="0" borderId="0" xfId="2" applyAlignment="1">
      <alignment horizontal="left" vertical="top"/>
    </xf>
    <xf numFmtId="0" fontId="6" fillId="28" borderId="144" xfId="2" applyFill="1" applyBorder="1" applyAlignment="1">
      <alignment horizontal="left" vertical="top"/>
    </xf>
    <xf numFmtId="0" fontId="8" fillId="28" borderId="143" xfId="1" applyFill="1" applyBorder="1" applyAlignment="1" applyProtection="1">
      <alignment horizontal="left" vertical="top"/>
    </xf>
    <xf numFmtId="14" fontId="19" fillId="3" borderId="101" xfId="2" applyNumberFormat="1" applyFont="1" applyFill="1" applyBorder="1" applyAlignment="1">
      <alignment horizontal="center" vertical="center" shrinkToFit="1"/>
    </xf>
    <xf numFmtId="14" fontId="27" fillId="3" borderId="101" xfId="1" applyNumberFormat="1" applyFont="1" applyFill="1" applyBorder="1" applyAlignment="1" applyProtection="1">
      <alignment horizontal="center" vertical="center" wrapText="1" shrinkToFit="1"/>
    </xf>
    <xf numFmtId="0" fontId="84" fillId="0" borderId="0" xfId="17" applyFont="1" applyAlignment="1">
      <alignment horizontal="left" vertical="center"/>
    </xf>
    <xf numFmtId="0" fontId="102" fillId="2" borderId="63" xfId="2" applyFont="1" applyFill="1" applyBorder="1" applyAlignment="1">
      <alignment vertical="top" wrapText="1"/>
    </xf>
    <xf numFmtId="0" fontId="91" fillId="21" borderId="39" xfId="2" applyFont="1" applyFill="1" applyBorder="1" applyAlignment="1">
      <alignment horizontal="center" vertical="center"/>
    </xf>
    <xf numFmtId="0" fontId="18" fillId="21" borderId="153" xfId="2" applyFont="1" applyFill="1" applyBorder="1" applyAlignment="1">
      <alignment horizontal="center" vertical="center" wrapText="1"/>
    </xf>
    <xf numFmtId="0" fontId="8" fillId="0" borderId="156" xfId="1" applyFill="1" applyBorder="1" applyAlignment="1" applyProtection="1">
      <alignment vertical="center" wrapText="1"/>
    </xf>
    <xf numFmtId="0" fontId="18" fillId="21" borderId="157" xfId="1" applyFont="1" applyFill="1" applyBorder="1" applyAlignment="1" applyProtection="1">
      <alignment horizontal="center" vertical="center" wrapText="1"/>
    </xf>
    <xf numFmtId="0" fontId="18" fillId="23" borderId="149" xfId="2" applyFont="1" applyFill="1" applyBorder="1" applyAlignment="1">
      <alignment horizontal="center" vertical="center" wrapText="1"/>
    </xf>
    <xf numFmtId="0" fontId="87" fillId="23" borderId="150" xfId="2" applyFont="1" applyFill="1" applyBorder="1" applyAlignment="1">
      <alignment horizontal="center" vertical="center"/>
    </xf>
    <xf numFmtId="0" fontId="87" fillId="23" borderId="151" xfId="2" applyFont="1" applyFill="1" applyBorder="1" applyAlignment="1">
      <alignment horizontal="center" vertical="center"/>
    </xf>
    <xf numFmtId="0" fontId="103" fillId="19" borderId="8" xfId="0" applyFont="1" applyFill="1" applyBorder="1" applyAlignment="1">
      <alignment horizontal="center" vertical="center" wrapText="1"/>
    </xf>
    <xf numFmtId="177" fontId="104" fillId="19" borderId="8" xfId="2" applyNumberFormat="1" applyFont="1" applyFill="1" applyBorder="1" applyAlignment="1">
      <alignment horizontal="center" vertical="center" shrinkToFit="1"/>
    </xf>
    <xf numFmtId="0" fontId="6" fillId="0" borderId="0" xfId="2" applyAlignment="1">
      <alignment horizontal="left" vertical="center"/>
    </xf>
    <xf numFmtId="0" fontId="105" fillId="5" borderId="68" xfId="0" applyFont="1" applyFill="1" applyBorder="1">
      <alignment vertical="center"/>
    </xf>
    <xf numFmtId="0" fontId="105" fillId="5" borderId="0" xfId="0" applyFont="1" applyFill="1" applyAlignment="1">
      <alignment horizontal="left" vertical="center"/>
    </xf>
    <xf numFmtId="0" fontId="105" fillId="5" borderId="0" xfId="0" applyFont="1" applyFill="1">
      <alignment vertical="center"/>
    </xf>
    <xf numFmtId="176" fontId="105" fillId="5" borderId="0" xfId="0" applyNumberFormat="1" applyFont="1" applyFill="1" applyAlignment="1">
      <alignment horizontal="left" vertical="center"/>
    </xf>
    <xf numFmtId="183" fontId="105" fillId="5" borderId="0" xfId="0" applyNumberFormat="1" applyFont="1" applyFill="1" applyAlignment="1">
      <alignment horizontal="center" vertical="center"/>
    </xf>
    <xf numFmtId="0" fontId="105" fillId="5" borderId="68" xfId="0" applyFont="1" applyFill="1" applyBorder="1" applyAlignment="1">
      <alignment vertical="top"/>
    </xf>
    <xf numFmtId="0" fontId="105" fillId="5" borderId="0" xfId="0" applyFont="1" applyFill="1" applyAlignment="1">
      <alignment vertical="top"/>
    </xf>
    <xf numFmtId="14" fontId="105" fillId="5" borderId="0" xfId="0" applyNumberFormat="1" applyFont="1" applyFill="1" applyAlignment="1">
      <alignment horizontal="left" vertical="center"/>
    </xf>
    <xf numFmtId="14" fontId="105" fillId="0" borderId="0" xfId="0" applyNumberFormat="1" applyFont="1">
      <alignment vertical="center"/>
    </xf>
    <xf numFmtId="0" fontId="106" fillId="0" borderId="0" xfId="0" applyFont="1">
      <alignment vertical="center"/>
    </xf>
    <xf numFmtId="0" fontId="6" fillId="0" borderId="62" xfId="2" applyBorder="1" applyAlignment="1">
      <alignment vertical="top" wrapText="1"/>
    </xf>
    <xf numFmtId="0" fontId="8" fillId="28" borderId="126" xfId="1" applyFill="1" applyBorder="1" applyAlignment="1" applyProtection="1">
      <alignment horizontal="left" vertical="top"/>
    </xf>
    <xf numFmtId="0" fontId="6" fillId="28" borderId="142" xfId="2" applyFill="1" applyBorder="1" applyAlignment="1">
      <alignment horizontal="left" vertical="top"/>
    </xf>
    <xf numFmtId="0" fontId="35" fillId="9" borderId="0" xfId="2" applyFont="1" applyFill="1" applyAlignment="1">
      <alignment horizontal="center" vertical="center"/>
    </xf>
    <xf numFmtId="14" fontId="1" fillId="0" borderId="46"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6" xfId="17" applyBorder="1">
      <alignment vertical="center"/>
    </xf>
    <xf numFmtId="0" fontId="6" fillId="10" borderId="0" xfId="2" applyFill="1" applyAlignment="1">
      <alignment vertical="center" wrapText="1"/>
    </xf>
    <xf numFmtId="0" fontId="49" fillId="0" borderId="0" xfId="17" applyFont="1" applyAlignment="1">
      <alignment horizontal="left" vertical="center"/>
    </xf>
    <xf numFmtId="0" fontId="50" fillId="0" borderId="49" xfId="17" applyFont="1" applyBorder="1">
      <alignment vertical="center"/>
    </xf>
    <xf numFmtId="0" fontId="50" fillId="0" borderId="49" xfId="17" applyFont="1" applyBorder="1" applyAlignment="1">
      <alignment horizontal="right" vertical="center"/>
    </xf>
    <xf numFmtId="0" fontId="38" fillId="0" borderId="51" xfId="17" applyFont="1" applyBorder="1" applyAlignment="1">
      <alignment horizontal="center" vertical="center"/>
    </xf>
    <xf numFmtId="0" fontId="38" fillId="0" borderId="166" xfId="17" applyFont="1" applyBorder="1" applyAlignment="1">
      <alignment horizontal="center" vertical="center" wrapText="1"/>
    </xf>
    <xf numFmtId="0" fontId="52" fillId="0" borderId="0" xfId="17" applyFont="1" applyAlignment="1">
      <alignment horizontal="center" vertical="center"/>
    </xf>
    <xf numFmtId="0" fontId="53" fillId="0" borderId="0" xfId="17" applyFont="1" applyAlignment="1">
      <alignment horizontal="center" vertical="center" wrapText="1"/>
    </xf>
    <xf numFmtId="0" fontId="1" fillId="0" borderId="0" xfId="17" applyAlignment="1">
      <alignment vertical="center" shrinkToFit="1"/>
    </xf>
    <xf numFmtId="0" fontId="12" fillId="0" borderId="167" xfId="17" applyFont="1" applyBorder="1" applyAlignment="1">
      <alignment horizontal="center" vertical="center" shrinkToFit="1"/>
    </xf>
    <xf numFmtId="0" fontId="50" fillId="0" borderId="52" xfId="17" applyFont="1" applyBorder="1" applyAlignment="1">
      <alignment vertical="center" shrinkToFit="1"/>
    </xf>
    <xf numFmtId="0" fontId="50" fillId="0" borderId="52" xfId="17" applyFont="1" applyBorder="1" applyAlignment="1">
      <alignment horizontal="center" vertical="center"/>
    </xf>
    <xf numFmtId="0" fontId="13" fillId="0" borderId="132" xfId="2" applyFont="1" applyBorder="1" applyAlignment="1">
      <alignment horizontal="center" vertical="center" wrapText="1"/>
    </xf>
    <xf numFmtId="0" fontId="13" fillId="0" borderId="17" xfId="2" applyFont="1" applyBorder="1" applyAlignment="1">
      <alignment horizontal="center" vertical="center" wrapText="1"/>
    </xf>
    <xf numFmtId="0" fontId="1" fillId="19" borderId="133"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19" borderId="8" xfId="2" applyNumberFormat="1" applyFill="1" applyBorder="1" applyAlignment="1">
      <alignment horizontal="center" vertical="center" shrinkToFit="1"/>
    </xf>
    <xf numFmtId="177" fontId="1" fillId="19" borderId="38"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2"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2"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2"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4"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1" fillId="5" borderId="0" xfId="2" applyFont="1" applyFill="1" applyAlignment="1">
      <alignment horizontal="center" vertical="center"/>
    </xf>
    <xf numFmtId="0" fontId="1" fillId="0" borderId="0" xfId="2" applyFont="1">
      <alignment vertical="center"/>
    </xf>
    <xf numFmtId="0" fontId="50" fillId="19" borderId="167" xfId="16" applyFont="1" applyFill="1" applyBorder="1">
      <alignment vertical="center"/>
    </xf>
    <xf numFmtId="0" fontId="50" fillId="19" borderId="168" xfId="16" applyFont="1" applyFill="1" applyBorder="1">
      <alignment vertical="center"/>
    </xf>
    <xf numFmtId="0" fontId="10" fillId="19" borderId="168" xfId="16" applyFont="1" applyFill="1" applyBorder="1">
      <alignment vertical="center"/>
    </xf>
    <xf numFmtId="0" fontId="37" fillId="0" borderId="0" xfId="17" applyFont="1" applyAlignment="1">
      <alignment horizontal="left" vertical="center" indent="2"/>
    </xf>
    <xf numFmtId="0" fontId="107" fillId="0" borderId="0" xfId="17" applyFont="1">
      <alignment vertical="center"/>
    </xf>
    <xf numFmtId="0" fontId="1" fillId="19" borderId="0" xfId="2" applyFont="1" applyFill="1">
      <alignment vertical="center"/>
    </xf>
    <xf numFmtId="0" fontId="24" fillId="19" borderId="38" xfId="2" applyFont="1" applyFill="1" applyBorder="1" applyAlignment="1">
      <alignment horizontal="center" vertical="top" wrapText="1"/>
    </xf>
    <xf numFmtId="0" fontId="23" fillId="19" borderId="169" xfId="2" applyFont="1" applyFill="1" applyBorder="1" applyAlignment="1">
      <alignment horizontal="left" vertical="center"/>
    </xf>
    <xf numFmtId="0" fontId="23" fillId="19"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0" borderId="102" xfId="2" applyNumberFormat="1" applyFont="1" applyFill="1" applyBorder="1" applyAlignment="1">
      <alignment horizontal="center" vertical="center" wrapText="1"/>
    </xf>
    <xf numFmtId="177" fontId="13" fillId="30" borderId="8" xfId="2" applyNumberFormat="1" applyFont="1" applyFill="1" applyBorder="1" applyAlignment="1">
      <alignment horizontal="center" vertical="center" shrinkToFit="1"/>
    </xf>
    <xf numFmtId="14" fontId="26" fillId="19" borderId="0" xfId="2" applyNumberFormat="1" applyFont="1" applyFill="1" applyAlignment="1">
      <alignment horizontal="left" vertical="center"/>
    </xf>
    <xf numFmtId="0" fontId="26" fillId="19" borderId="0" xfId="19" applyFont="1" applyFill="1">
      <alignment vertical="center"/>
    </xf>
    <xf numFmtId="0" fontId="26" fillId="19" borderId="0" xfId="2" applyFont="1" applyFill="1" applyAlignment="1">
      <alignment horizontal="left" vertical="center"/>
    </xf>
    <xf numFmtId="0" fontId="41" fillId="19"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19" borderId="8" xfId="2" applyNumberFormat="1" applyFont="1" applyFill="1" applyBorder="1" applyAlignment="1">
      <alignment horizontal="center" vertical="center" shrinkToFit="1"/>
    </xf>
    <xf numFmtId="177" fontId="13" fillId="19" borderId="101" xfId="2" applyNumberFormat="1" applyFont="1" applyFill="1" applyBorder="1" applyAlignment="1">
      <alignment horizontal="center" vertical="center" wrapText="1"/>
    </xf>
    <xf numFmtId="0" fontId="13" fillId="0" borderId="170" xfId="2" applyFont="1" applyBorder="1" applyAlignment="1">
      <alignment horizontal="center" vertical="center" wrapText="1"/>
    </xf>
    <xf numFmtId="0" fontId="13" fillId="0" borderId="171" xfId="2" applyFont="1" applyBorder="1" applyAlignment="1">
      <alignment horizontal="center" vertical="center" wrapText="1"/>
    </xf>
    <xf numFmtId="0" fontId="13" fillId="0" borderId="172" xfId="2" applyFont="1" applyBorder="1" applyAlignment="1">
      <alignment horizontal="center" vertical="center" wrapText="1"/>
    </xf>
    <xf numFmtId="0" fontId="13" fillId="0" borderId="170" xfId="2" applyFont="1" applyBorder="1" applyAlignment="1">
      <alignment horizontal="center" vertical="center"/>
    </xf>
    <xf numFmtId="0" fontId="13" fillId="5" borderId="170" xfId="2" applyFont="1" applyFill="1" applyBorder="1" applyAlignment="1">
      <alignment horizontal="center" vertical="center" wrapText="1"/>
    </xf>
    <xf numFmtId="0" fontId="103" fillId="19" borderId="137" xfId="0" applyFont="1" applyFill="1" applyBorder="1" applyAlignment="1">
      <alignment horizontal="center" vertical="center" wrapText="1"/>
    </xf>
    <xf numFmtId="0" fontId="103" fillId="19" borderId="162" xfId="0" applyFont="1" applyFill="1" applyBorder="1" applyAlignment="1">
      <alignment horizontal="center" vertical="center" wrapText="1"/>
    </xf>
    <xf numFmtId="0" fontId="98" fillId="26" borderId="173" xfId="2" applyFont="1" applyFill="1" applyBorder="1" applyAlignment="1">
      <alignment horizontal="center" vertical="center" wrapText="1"/>
    </xf>
    <xf numFmtId="0" fontId="99" fillId="26" borderId="174" xfId="2" applyFont="1" applyFill="1" applyBorder="1" applyAlignment="1">
      <alignment horizontal="center" vertical="center" wrapText="1"/>
    </xf>
    <xf numFmtId="0" fontId="97" fillId="26" borderId="174" xfId="2" applyFont="1" applyFill="1" applyBorder="1" applyAlignment="1">
      <alignment horizontal="center" vertical="center"/>
    </xf>
    <xf numFmtId="0" fontId="97" fillId="26" borderId="175" xfId="2" applyFont="1" applyFill="1" applyBorder="1" applyAlignment="1">
      <alignment horizontal="center" vertical="center"/>
    </xf>
    <xf numFmtId="0" fontId="91" fillId="21" borderId="26" xfId="2" applyFont="1" applyFill="1" applyBorder="1" applyAlignment="1">
      <alignment horizontal="center" vertical="center"/>
    </xf>
    <xf numFmtId="14" fontId="91" fillId="21" borderId="27" xfId="2" applyNumberFormat="1" applyFont="1" applyFill="1" applyBorder="1" applyAlignment="1">
      <alignment horizontal="center" vertical="center"/>
    </xf>
    <xf numFmtId="0" fontId="6" fillId="19" borderId="0" xfId="2" applyFill="1" applyAlignment="1">
      <alignment vertical="center" wrapText="1"/>
    </xf>
    <xf numFmtId="14" fontId="87" fillId="23" borderId="152" xfId="2" applyNumberFormat="1" applyFont="1" applyFill="1" applyBorder="1" applyAlignment="1">
      <alignment horizontal="center" vertical="center"/>
    </xf>
    <xf numFmtId="0" fontId="13" fillId="0" borderId="0" xfId="2" applyFont="1" applyAlignment="1">
      <alignment horizontal="center" vertical="center"/>
    </xf>
    <xf numFmtId="14" fontId="87" fillId="0" borderId="0" xfId="2" applyNumberFormat="1" applyFont="1" applyAlignment="1">
      <alignment horizontal="center" vertical="center"/>
    </xf>
    <xf numFmtId="0" fontId="13" fillId="0" borderId="0" xfId="2" applyFont="1" applyAlignment="1">
      <alignment vertical="top" wrapText="1"/>
    </xf>
    <xf numFmtId="0" fontId="41" fillId="0" borderId="0" xfId="17" applyFont="1" applyAlignment="1">
      <alignment horizontal="center" vertical="center"/>
    </xf>
    <xf numFmtId="0" fontId="105" fillId="5" borderId="0" xfId="0" applyFont="1" applyFill="1" applyAlignment="1">
      <alignment horizontal="left" vertical="top"/>
    </xf>
    <xf numFmtId="0" fontId="115" fillId="19" borderId="0" xfId="17" applyFont="1" applyFill="1" applyAlignment="1">
      <alignment horizontal="left" vertical="center"/>
    </xf>
    <xf numFmtId="0" fontId="87" fillId="0" borderId="0" xfId="2" applyFont="1" applyAlignment="1">
      <alignment vertical="top" wrapText="1"/>
    </xf>
    <xf numFmtId="0" fontId="8" fillId="0" borderId="185" xfId="1" applyBorder="1" applyAlignment="1" applyProtection="1">
      <alignment vertical="center" wrapText="1"/>
    </xf>
    <xf numFmtId="0" fontId="8" fillId="0" borderId="177" xfId="1" applyFill="1" applyBorder="1" applyAlignment="1" applyProtection="1">
      <alignment vertical="center" wrapText="1"/>
    </xf>
    <xf numFmtId="180" fontId="50" fillId="11" borderId="186" xfId="17" applyNumberFormat="1" applyFont="1" applyFill="1" applyBorder="1" applyAlignment="1">
      <alignment horizontal="center" vertical="center"/>
    </xf>
    <xf numFmtId="0" fontId="117" fillId="3" borderId="9" xfId="2" applyFont="1" applyFill="1" applyBorder="1" applyAlignment="1">
      <alignment horizontal="center" vertical="center"/>
    </xf>
    <xf numFmtId="14" fontId="91" fillId="21" borderId="138" xfId="2" applyNumberFormat="1" applyFont="1" applyFill="1" applyBorder="1" applyAlignment="1">
      <alignment vertical="center" shrinkToFit="1"/>
    </xf>
    <xf numFmtId="0" fontId="28" fillId="21" borderId="187" xfId="0" applyFont="1" applyFill="1" applyBorder="1" applyAlignment="1">
      <alignment horizontal="center" vertical="center" wrapText="1"/>
    </xf>
    <xf numFmtId="14" fontId="29" fillId="21" borderId="188" xfId="2" applyNumberFormat="1" applyFont="1" applyFill="1" applyBorder="1" applyAlignment="1">
      <alignment horizontal="center" vertical="center" shrinkToFit="1"/>
    </xf>
    <xf numFmtId="14" fontId="87" fillId="21" borderId="190" xfId="1" applyNumberFormat="1" applyFont="1" applyFill="1" applyBorder="1" applyAlignment="1" applyProtection="1">
      <alignment vertical="center" wrapText="1"/>
    </xf>
    <xf numFmtId="14" fontId="87" fillId="21" borderId="192" xfId="1" applyNumberFormat="1" applyFont="1" applyFill="1" applyBorder="1" applyAlignment="1" applyProtection="1">
      <alignment vertical="center" wrapText="1"/>
    </xf>
    <xf numFmtId="56" fontId="87" fillId="21" borderId="189" xfId="2" applyNumberFormat="1" applyFont="1" applyFill="1" applyBorder="1">
      <alignment vertical="center"/>
    </xf>
    <xf numFmtId="0" fontId="8" fillId="0" borderId="0" xfId="1" applyAlignment="1" applyProtection="1">
      <alignment vertical="center"/>
    </xf>
    <xf numFmtId="14" fontId="91" fillId="21" borderId="1" xfId="2" applyNumberFormat="1" applyFont="1" applyFill="1" applyBorder="1" applyAlignment="1">
      <alignment vertical="center" wrapText="1" shrinkToFit="1"/>
    </xf>
    <xf numFmtId="0" fontId="18" fillId="21" borderId="193" xfId="2" applyFont="1" applyFill="1" applyBorder="1" applyAlignment="1">
      <alignment horizontal="center" vertical="center" wrapText="1"/>
    </xf>
    <xf numFmtId="0" fontId="121" fillId="5" borderId="17" xfId="2" applyFont="1" applyFill="1" applyBorder="1">
      <alignment vertical="center"/>
    </xf>
    <xf numFmtId="0" fontId="71" fillId="0" borderId="0" xfId="0" applyFont="1">
      <alignment vertical="center"/>
    </xf>
    <xf numFmtId="0" fontId="124" fillId="5" borderId="14" xfId="2" applyFont="1" applyFill="1" applyBorder="1">
      <alignment vertical="center"/>
    </xf>
    <xf numFmtId="0" fontId="123" fillId="0" borderId="136" xfId="0" applyFont="1" applyBorder="1">
      <alignment vertical="center"/>
    </xf>
    <xf numFmtId="0" fontId="122" fillId="31" borderId="0" xfId="0" applyFont="1" applyFill="1" applyAlignment="1">
      <alignment horizontal="center" vertical="center" wrapText="1"/>
    </xf>
    <xf numFmtId="14" fontId="13" fillId="21" borderId="1" xfId="1" applyNumberFormat="1" applyFont="1" applyFill="1" applyBorder="1" applyAlignment="1" applyProtection="1">
      <alignment horizontal="center" vertical="center" shrinkToFit="1"/>
    </xf>
    <xf numFmtId="177" fontId="13" fillId="19" borderId="195"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6" fillId="19" borderId="0" xfId="2" applyNumberFormat="1" applyFont="1" applyFill="1" applyAlignment="1">
      <alignment horizontal="center" vertical="center"/>
    </xf>
    <xf numFmtId="0" fontId="26" fillId="19" borderId="0" xfId="19" applyFont="1" applyFill="1" applyAlignment="1">
      <alignment horizontal="center" vertical="center"/>
    </xf>
    <xf numFmtId="0" fontId="26" fillId="19" borderId="0" xfId="19" applyFont="1" applyFill="1" applyAlignment="1">
      <alignment horizontal="center" vertical="center" wrapText="1"/>
    </xf>
    <xf numFmtId="0" fontId="37" fillId="19" borderId="134" xfId="17" applyFont="1" applyFill="1" applyBorder="1" applyAlignment="1">
      <alignment horizontal="center" vertical="center" wrapText="1"/>
    </xf>
    <xf numFmtId="14" fontId="37" fillId="19" borderId="135" xfId="17" applyNumberFormat="1" applyFont="1" applyFill="1" applyBorder="1" applyAlignment="1">
      <alignment horizontal="center" vertical="center"/>
    </xf>
    <xf numFmtId="0" fontId="1" fillId="19" borderId="134" xfId="17" applyFill="1" applyBorder="1" applyAlignment="1">
      <alignment horizontal="center" vertical="center" wrapText="1"/>
    </xf>
    <xf numFmtId="14" fontId="1" fillId="19" borderId="135" xfId="17" applyNumberFormat="1" applyFill="1" applyBorder="1" applyAlignment="1">
      <alignment horizontal="center" vertical="center"/>
    </xf>
    <xf numFmtId="0" fontId="106" fillId="5" borderId="0" xfId="0" applyFont="1" applyFill="1">
      <alignment vertical="center"/>
    </xf>
    <xf numFmtId="0" fontId="107" fillId="0" borderId="0" xfId="17" applyFont="1" applyAlignment="1">
      <alignment horizontal="left" vertical="center"/>
    </xf>
    <xf numFmtId="177" fontId="1" fillId="19" borderId="196" xfId="2" applyNumberFormat="1" applyFont="1" applyFill="1" applyBorder="1" applyAlignment="1">
      <alignment horizontal="center" vertical="center" wrapText="1"/>
    </xf>
    <xf numFmtId="0" fontId="23" fillId="19" borderId="197" xfId="2" applyFont="1" applyFill="1" applyBorder="1" applyAlignment="1">
      <alignment horizontal="left" vertical="center"/>
    </xf>
    <xf numFmtId="0" fontId="23" fillId="19" borderId="8" xfId="2" applyFont="1" applyFill="1" applyBorder="1" applyAlignment="1">
      <alignment horizontal="left" vertical="center"/>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19" borderId="17" xfId="2" applyFont="1" applyFill="1" applyBorder="1" applyAlignment="1">
      <alignment horizontal="left" vertical="center"/>
    </xf>
    <xf numFmtId="177" fontId="12" fillId="19" borderId="53" xfId="2" applyNumberFormat="1" applyFont="1" applyFill="1" applyBorder="1" applyAlignment="1">
      <alignment horizontal="center" vertical="center" shrinkToFit="1"/>
    </xf>
    <xf numFmtId="177" fontId="23" fillId="21" borderId="53" xfId="2" applyNumberFormat="1" applyFont="1" applyFill="1" applyBorder="1" applyAlignment="1">
      <alignment horizontal="center" vertical="center" shrinkToFit="1"/>
    </xf>
    <xf numFmtId="0" fontId="135" fillId="19" borderId="199" xfId="2" applyFont="1" applyFill="1" applyBorder="1" applyAlignment="1">
      <alignment horizontal="center" vertical="center"/>
    </xf>
    <xf numFmtId="177" fontId="135" fillId="19" borderId="199" xfId="2" applyNumberFormat="1" applyFont="1" applyFill="1" applyBorder="1" applyAlignment="1">
      <alignment horizontal="center" vertical="center" shrinkToFit="1"/>
    </xf>
    <xf numFmtId="0" fontId="136" fillId="0" borderId="199" xfId="0" applyFont="1" applyBorder="1" applyAlignment="1">
      <alignment horizontal="center" vertical="center" wrapText="1"/>
    </xf>
    <xf numFmtId="177" fontId="13" fillId="19" borderId="199" xfId="2" applyNumberFormat="1" applyFont="1" applyFill="1" applyBorder="1" applyAlignment="1">
      <alignment horizontal="center" vertical="center" wrapText="1"/>
    </xf>
    <xf numFmtId="177" fontId="23" fillId="19" borderId="198" xfId="2" applyNumberFormat="1" applyFont="1" applyFill="1" applyBorder="1" applyAlignment="1">
      <alignment horizontal="center" vertical="center" shrinkToFit="1"/>
    </xf>
    <xf numFmtId="177" fontId="1" fillId="19" borderId="198" xfId="2" applyNumberFormat="1" applyFont="1" applyFill="1" applyBorder="1" applyAlignment="1">
      <alignment horizontal="center" vertical="center" wrapText="1"/>
    </xf>
    <xf numFmtId="0" fontId="23" fillId="19" borderId="198" xfId="2" applyFont="1" applyFill="1" applyBorder="1" applyAlignment="1">
      <alignment horizontal="center" vertical="center" wrapText="1"/>
    </xf>
    <xf numFmtId="0" fontId="6" fillId="0" borderId="198" xfId="2" applyBorder="1">
      <alignment vertical="center"/>
    </xf>
    <xf numFmtId="0" fontId="6" fillId="0" borderId="198" xfId="2" applyBorder="1" applyAlignment="1">
      <alignment horizontal="center" vertical="center"/>
    </xf>
    <xf numFmtId="0" fontId="24" fillId="23" borderId="7" xfId="2" applyFont="1" applyFill="1" applyBorder="1" applyAlignment="1">
      <alignment horizontal="center" vertical="top" wrapText="1"/>
    </xf>
    <xf numFmtId="177" fontId="1" fillId="23" borderId="38" xfId="2" applyNumberFormat="1" applyFont="1" applyFill="1" applyBorder="1" applyAlignment="1">
      <alignment horizontal="center" vertical="center" wrapText="1"/>
    </xf>
    <xf numFmtId="0" fontId="24" fillId="23" borderId="7" xfId="2" applyFont="1" applyFill="1" applyBorder="1" applyAlignment="1">
      <alignment horizontal="center" vertical="center" wrapText="1"/>
    </xf>
    <xf numFmtId="0" fontId="71" fillId="19" borderId="0" xfId="0" applyFont="1" applyFill="1" applyAlignment="1">
      <alignment horizontal="center" vertical="center"/>
    </xf>
    <xf numFmtId="0" fontId="8" fillId="0" borderId="176" xfId="1" applyBorder="1" applyAlignment="1" applyProtection="1">
      <alignment vertical="center"/>
    </xf>
    <xf numFmtId="0" fontId="117" fillId="3" borderId="9" xfId="2" applyFont="1" applyFill="1" applyBorder="1" applyAlignment="1">
      <alignment horizontal="center" vertical="center" wrapText="1"/>
    </xf>
    <xf numFmtId="0" fontId="109" fillId="26" borderId="174" xfId="2" applyFont="1" applyFill="1" applyBorder="1" applyAlignment="1">
      <alignment horizontal="left" vertical="center" shrinkToFit="1"/>
    </xf>
    <xf numFmtId="0" fontId="137" fillId="0" borderId="194" xfId="1" applyFont="1" applyFill="1" applyBorder="1" applyAlignment="1" applyProtection="1">
      <alignment vertical="top" wrapText="1"/>
    </xf>
    <xf numFmtId="0" fontId="91" fillId="21" borderId="9" xfId="2" applyFont="1" applyFill="1" applyBorder="1" applyAlignment="1">
      <alignment horizontal="center" vertical="center"/>
    </xf>
    <xf numFmtId="0" fontId="8" fillId="0" borderId="201" xfId="1" applyBorder="1" applyAlignment="1" applyProtection="1">
      <alignment horizontal="left" vertical="center" wrapText="1"/>
    </xf>
    <xf numFmtId="0" fontId="85" fillId="0" borderId="122" xfId="0" applyFont="1" applyBorder="1" applyAlignment="1">
      <alignment horizontal="center" vertical="center" wrapText="1"/>
    </xf>
    <xf numFmtId="0" fontId="140" fillId="0" borderId="139" xfId="0" applyFont="1" applyBorder="1" applyAlignment="1">
      <alignment horizontal="left" vertical="top" wrapText="1"/>
    </xf>
    <xf numFmtId="0" fontId="141" fillId="0" borderId="0" xfId="0" applyFont="1">
      <alignment vertical="center"/>
    </xf>
    <xf numFmtId="0" fontId="143" fillId="21" borderId="153" xfId="2" applyFont="1" applyFill="1" applyBorder="1" applyAlignment="1">
      <alignment horizontal="center" vertical="center" wrapText="1"/>
    </xf>
    <xf numFmtId="0" fontId="8" fillId="0" borderId="205" xfId="1" applyFill="1" applyBorder="1" applyAlignment="1" applyProtection="1">
      <alignment vertical="center" wrapText="1"/>
    </xf>
    <xf numFmtId="0" fontId="88" fillId="0" borderId="106" xfId="2" applyFont="1" applyBorder="1" applyAlignment="1">
      <alignment vertical="center" shrinkToFit="1"/>
    </xf>
    <xf numFmtId="0" fontId="6" fillId="0" borderId="107" xfId="2" applyBorder="1">
      <alignment vertical="center"/>
    </xf>
    <xf numFmtId="0" fontId="27" fillId="0" borderId="160" xfId="2" applyFont="1" applyBorder="1" applyAlignment="1">
      <alignment vertical="top" wrapText="1"/>
    </xf>
    <xf numFmtId="0" fontId="8" fillId="0" borderId="207" xfId="1" applyFill="1" applyBorder="1" applyAlignment="1" applyProtection="1">
      <alignment vertical="center" wrapText="1"/>
    </xf>
    <xf numFmtId="0" fontId="6" fillId="0" borderId="108" xfId="2" applyBorder="1">
      <alignment vertical="center"/>
    </xf>
    <xf numFmtId="0" fontId="105" fillId="5" borderId="68" xfId="0" applyFont="1" applyFill="1" applyBorder="1" applyAlignment="1">
      <alignment horizontal="left" vertical="top"/>
    </xf>
    <xf numFmtId="0" fontId="36" fillId="19" borderId="0" xfId="2" applyFont="1" applyFill="1">
      <alignment vertical="center"/>
    </xf>
    <xf numFmtId="0" fontId="37" fillId="19" borderId="0" xfId="17" applyFont="1" applyFill="1">
      <alignment vertical="center"/>
    </xf>
    <xf numFmtId="0" fontId="38" fillId="19" borderId="0" xfId="17" applyFont="1" applyFill="1" applyAlignment="1">
      <alignment vertical="top" wrapText="1"/>
    </xf>
    <xf numFmtId="0" fontId="39" fillId="19" borderId="0" xfId="2" applyFont="1" applyFill="1" applyAlignment="1">
      <alignment horizontal="center" vertical="center"/>
    </xf>
    <xf numFmtId="0" fontId="82" fillId="19" borderId="0" xfId="17" applyFont="1" applyFill="1" applyAlignment="1">
      <alignment horizontal="left" vertical="center"/>
    </xf>
    <xf numFmtId="0" fontId="40" fillId="19" borderId="0" xfId="2" applyFont="1" applyFill="1" applyAlignment="1">
      <alignment vertical="center" wrapText="1"/>
    </xf>
    <xf numFmtId="0" fontId="42" fillId="19" borderId="0" xfId="2" applyFont="1" applyFill="1" applyAlignment="1">
      <alignment vertical="center" wrapText="1"/>
    </xf>
    <xf numFmtId="0" fontId="44" fillId="19" borderId="0" xfId="2" applyFont="1" applyFill="1">
      <alignment vertical="center"/>
    </xf>
    <xf numFmtId="0" fontId="45" fillId="19" borderId="0" xfId="2" applyFont="1" applyFill="1" applyAlignment="1">
      <alignment horizontal="center" vertical="center"/>
    </xf>
    <xf numFmtId="0" fontId="38" fillId="19" borderId="0" xfId="17" applyFont="1" applyFill="1" applyAlignment="1">
      <alignment horizontal="center" vertical="center"/>
    </xf>
    <xf numFmtId="0" fontId="43" fillId="19" borderId="0" xfId="17" applyFont="1" applyFill="1" applyAlignment="1">
      <alignment vertical="top" wrapText="1"/>
    </xf>
    <xf numFmtId="0" fontId="1" fillId="19" borderId="0" xfId="17" applyFill="1" applyAlignment="1">
      <alignment horizontal="center" vertical="center"/>
    </xf>
    <xf numFmtId="0" fontId="46" fillId="19" borderId="0" xfId="2" applyFont="1" applyFill="1" applyAlignment="1">
      <alignment vertical="center" wrapText="1"/>
    </xf>
    <xf numFmtId="0" fontId="42" fillId="19" borderId="0" xfId="2" applyFont="1" applyFill="1">
      <alignment vertical="center"/>
    </xf>
    <xf numFmtId="0" fontId="38" fillId="19" borderId="0" xfId="17" applyFont="1" applyFill="1">
      <alignment vertical="center"/>
    </xf>
    <xf numFmtId="0" fontId="47" fillId="19" borderId="0" xfId="17" applyFont="1" applyFill="1" applyAlignment="1">
      <alignment horizontal="center" vertical="center" wrapText="1"/>
    </xf>
    <xf numFmtId="0" fontId="48" fillId="19" borderId="0" xfId="17" applyFont="1" applyFill="1">
      <alignment vertical="center"/>
    </xf>
    <xf numFmtId="0" fontId="6" fillId="19" borderId="0" xfId="2" applyFill="1" applyAlignment="1">
      <alignment horizontal="center" vertical="center"/>
    </xf>
    <xf numFmtId="0" fontId="46" fillId="19" borderId="0" xfId="17" applyFont="1" applyFill="1" applyAlignment="1">
      <alignment vertical="center" wrapText="1"/>
    </xf>
    <xf numFmtId="0" fontId="51" fillId="19" borderId="0" xfId="17" applyFont="1" applyFill="1" applyAlignment="1">
      <alignment horizontal="center" vertical="center"/>
    </xf>
    <xf numFmtId="0" fontId="8" fillId="19" borderId="0" xfId="1" applyFill="1" applyAlignment="1" applyProtection="1">
      <alignment horizontal="center" vertical="center"/>
    </xf>
    <xf numFmtId="0" fontId="54" fillId="19" borderId="0" xfId="17" applyFont="1" applyFill="1" applyAlignment="1">
      <alignment horizontal="center" vertical="center"/>
    </xf>
    <xf numFmtId="0" fontId="0" fillId="19" borderId="0" xfId="0" applyFill="1" applyAlignment="1">
      <alignment vertical="center" wrapText="1"/>
    </xf>
    <xf numFmtId="0" fontId="1" fillId="19" borderId="130" xfId="17" applyFill="1" applyBorder="1" applyAlignment="1">
      <alignment horizontal="center" vertical="center" wrapText="1"/>
    </xf>
    <xf numFmtId="0" fontId="1" fillId="19" borderId="0" xfId="17" applyFill="1">
      <alignment vertical="center"/>
    </xf>
    <xf numFmtId="0" fontId="1" fillId="19" borderId="131" xfId="17" applyFill="1" applyBorder="1" applyAlignment="1">
      <alignment horizontal="center" vertical="center"/>
    </xf>
    <xf numFmtId="177" fontId="23" fillId="32" borderId="198" xfId="2" applyNumberFormat="1" applyFont="1" applyFill="1" applyBorder="1" applyAlignment="1">
      <alignment horizontal="center" vertical="center" shrinkToFit="1"/>
    </xf>
    <xf numFmtId="180" fontId="50" fillId="11" borderId="208" xfId="17" applyNumberFormat="1" applyFont="1" applyFill="1" applyBorder="1" applyAlignment="1">
      <alignment horizontal="center" vertical="center"/>
    </xf>
    <xf numFmtId="0" fontId="94" fillId="19" borderId="0" xfId="0" applyFont="1" applyFill="1" applyAlignment="1">
      <alignment horizontal="center" vertical="center"/>
    </xf>
    <xf numFmtId="0" fontId="150" fillId="21" borderId="153" xfId="2" applyFont="1" applyFill="1" applyBorder="1" applyAlignment="1">
      <alignment horizontal="center" vertical="center" wrapText="1"/>
    </xf>
    <xf numFmtId="0" fontId="25" fillId="19" borderId="0" xfId="2" applyFont="1" applyFill="1">
      <alignment vertical="center"/>
    </xf>
    <xf numFmtId="0" fontId="152" fillId="0" borderId="0" xfId="0" applyFont="1" applyAlignment="1">
      <alignment vertical="top" wrapText="1"/>
    </xf>
    <xf numFmtId="0" fontId="137" fillId="0" borderId="206" xfId="1" applyFont="1" applyBorder="1" applyAlignment="1" applyProtection="1">
      <alignment vertical="top" wrapText="1"/>
    </xf>
    <xf numFmtId="0" fontId="8" fillId="0" borderId="0" xfId="1" applyFill="1" applyBorder="1" applyAlignment="1" applyProtection="1">
      <alignment vertical="center" wrapText="1"/>
    </xf>
    <xf numFmtId="0" fontId="95" fillId="19" borderId="0" xfId="0" applyFont="1" applyFill="1" applyAlignment="1">
      <alignment vertical="center" wrapText="1"/>
    </xf>
    <xf numFmtId="0" fontId="72" fillId="5" borderId="209" xfId="2" applyFont="1" applyFill="1" applyBorder="1" applyAlignment="1">
      <alignment horizontal="left" vertical="center"/>
    </xf>
    <xf numFmtId="0" fontId="8" fillId="0" borderId="204" xfId="1" applyBorder="1" applyAlignment="1" applyProtection="1">
      <alignment vertical="center" wrapText="1"/>
    </xf>
    <xf numFmtId="0" fontId="140" fillId="0" borderId="203" xfId="0" applyFont="1" applyBorder="1" applyAlignment="1">
      <alignment horizontal="left" vertical="top" wrapText="1"/>
    </xf>
    <xf numFmtId="0" fontId="101" fillId="19" borderId="134" xfId="17" applyFont="1" applyFill="1" applyBorder="1" applyAlignment="1">
      <alignment horizontal="center" vertical="center" wrapText="1"/>
    </xf>
    <xf numFmtId="0" fontId="8" fillId="0" borderId="213" xfId="1" applyBorder="1" applyAlignment="1" applyProtection="1">
      <alignment horizontal="left" vertical="center" wrapText="1"/>
    </xf>
    <xf numFmtId="14" fontId="29" fillId="21" borderId="1" xfId="2" applyNumberFormat="1" applyFont="1" applyFill="1" applyBorder="1" applyAlignment="1">
      <alignment horizontal="center" vertical="center" shrinkToFit="1"/>
    </xf>
    <xf numFmtId="56" fontId="87" fillId="21" borderId="190" xfId="2" applyNumberFormat="1" applyFont="1" applyFill="1" applyBorder="1">
      <alignment vertical="center"/>
    </xf>
    <xf numFmtId="14" fontId="91" fillId="21" borderId="2" xfId="2" applyNumberFormat="1" applyFont="1" applyFill="1" applyBorder="1" applyAlignment="1">
      <alignment vertical="center" shrinkToFit="1"/>
    </xf>
    <xf numFmtId="14" fontId="87" fillId="21" borderId="214" xfId="1" applyNumberFormat="1" applyFont="1" applyFill="1" applyBorder="1" applyAlignment="1" applyProtection="1">
      <alignment vertical="center" wrapText="1"/>
    </xf>
    <xf numFmtId="183" fontId="105" fillId="5" borderId="0" xfId="0" applyNumberFormat="1" applyFont="1" applyFill="1" applyAlignment="1">
      <alignment horizontal="left" vertical="center"/>
    </xf>
    <xf numFmtId="56" fontId="93" fillId="19" borderId="134" xfId="17" applyNumberFormat="1" applyFont="1" applyFill="1" applyBorder="1" applyAlignment="1">
      <alignment horizontal="center" vertical="center" wrapText="1"/>
    </xf>
    <xf numFmtId="0" fontId="8" fillId="0" borderId="215" xfId="1" applyBorder="1" applyAlignment="1" applyProtection="1">
      <alignment horizontal="left" vertical="center"/>
    </xf>
    <xf numFmtId="14" fontId="93" fillId="19" borderId="135" xfId="17" applyNumberFormat="1" applyFont="1" applyFill="1" applyBorder="1" applyAlignment="1">
      <alignment horizontal="center" vertical="center" wrapText="1"/>
    </xf>
    <xf numFmtId="0" fontId="85" fillId="0" borderId="137" xfId="0" applyFont="1" applyBorder="1" applyAlignment="1">
      <alignment horizontal="center" vertical="center" wrapText="1"/>
    </xf>
    <xf numFmtId="14" fontId="126" fillId="19" borderId="135" xfId="0" applyNumberFormat="1" applyFont="1" applyFill="1" applyBorder="1" applyAlignment="1">
      <alignment horizontal="center" vertical="center"/>
    </xf>
    <xf numFmtId="0" fontId="139" fillId="0" borderId="121" xfId="1" applyFont="1" applyFill="1" applyBorder="1" applyAlignment="1" applyProtection="1">
      <alignment horizontal="left" vertical="top" wrapText="1"/>
    </xf>
    <xf numFmtId="0" fontId="137" fillId="0" borderId="155" xfId="1" applyFont="1" applyFill="1" applyBorder="1" applyAlignment="1" applyProtection="1">
      <alignment vertical="top" wrapText="1"/>
    </xf>
    <xf numFmtId="0" fontId="91" fillId="3" borderId="9" xfId="2" applyFont="1" applyFill="1" applyBorder="1" applyAlignment="1">
      <alignment horizontal="center" vertical="center"/>
    </xf>
    <xf numFmtId="14" fontId="91" fillId="21" borderId="216" xfId="2" applyNumberFormat="1" applyFont="1" applyFill="1" applyBorder="1" applyAlignment="1">
      <alignment horizontal="center" vertical="center"/>
    </xf>
    <xf numFmtId="14" fontId="91" fillId="21" borderId="217" xfId="2" applyNumberFormat="1" applyFont="1" applyFill="1" applyBorder="1" applyAlignment="1">
      <alignment horizontal="center" vertical="center"/>
    </xf>
    <xf numFmtId="0" fontId="92" fillId="21" borderId="218" xfId="2" applyFont="1" applyFill="1" applyBorder="1" applyAlignment="1">
      <alignment horizontal="center" vertical="center"/>
    </xf>
    <xf numFmtId="14" fontId="91" fillId="21" borderId="218" xfId="2" applyNumberFormat="1" applyFont="1" applyFill="1" applyBorder="1" applyAlignment="1">
      <alignment horizontal="center" vertical="center"/>
    </xf>
    <xf numFmtId="0" fontId="8" fillId="0" borderId="219" xfId="1" applyFill="1" applyBorder="1" applyAlignment="1" applyProtection="1">
      <alignment vertical="center" wrapText="1"/>
    </xf>
    <xf numFmtId="0" fontId="8" fillId="0" borderId="221" xfId="1" applyBorder="1" applyAlignment="1" applyProtection="1">
      <alignment vertical="top" wrapText="1"/>
    </xf>
    <xf numFmtId="0" fontId="32" fillId="23" borderId="220" xfId="2" applyFont="1" applyFill="1" applyBorder="1" applyAlignment="1">
      <alignment horizontal="center" vertical="center" wrapText="1"/>
    </xf>
    <xf numFmtId="0" fontId="153" fillId="21" borderId="217" xfId="2" applyFont="1" applyFill="1" applyBorder="1" applyAlignment="1">
      <alignment horizontal="center" vertical="center"/>
    </xf>
    <xf numFmtId="0" fontId="153" fillId="21" borderId="216" xfId="2" applyFont="1" applyFill="1" applyBorder="1" applyAlignment="1">
      <alignment horizontal="center" vertical="center"/>
    </xf>
    <xf numFmtId="0" fontId="32" fillId="21" borderId="153" xfId="2" applyFont="1" applyFill="1" applyBorder="1" applyAlignment="1">
      <alignment horizontal="center" vertical="center" wrapText="1"/>
    </xf>
    <xf numFmtId="0" fontId="116" fillId="19" borderId="222" xfId="0" applyFont="1" applyFill="1" applyBorder="1" applyAlignment="1">
      <alignment horizontal="left" vertical="center"/>
    </xf>
    <xf numFmtId="0" fontId="116" fillId="19" borderId="223" xfId="0" applyFont="1" applyFill="1" applyBorder="1" applyAlignment="1">
      <alignment horizontal="left" vertical="center"/>
    </xf>
    <xf numFmtId="14" fontId="116" fillId="19" borderId="223" xfId="0" applyNumberFormat="1" applyFont="1" applyFill="1" applyBorder="1" applyAlignment="1">
      <alignment horizontal="center" vertical="center"/>
    </xf>
    <xf numFmtId="14" fontId="116" fillId="19" borderId="224" xfId="0" applyNumberFormat="1" applyFont="1" applyFill="1" applyBorder="1" applyAlignment="1">
      <alignment horizontal="center" vertical="center"/>
    </xf>
    <xf numFmtId="0" fontId="23" fillId="34" borderId="8" xfId="2" applyFont="1" applyFill="1" applyBorder="1" applyAlignment="1">
      <alignment horizontal="left" vertical="center"/>
    </xf>
    <xf numFmtId="177" fontId="10" fillId="34" borderId="10" xfId="2" applyNumberFormat="1" applyFont="1" applyFill="1" applyBorder="1" applyAlignment="1">
      <alignment horizontal="center" vertical="center" wrapText="1"/>
    </xf>
    <xf numFmtId="0" fontId="23" fillId="34" borderId="198" xfId="2" applyFont="1" applyFill="1" applyBorder="1" applyAlignment="1">
      <alignment horizontal="center" vertical="center" wrapText="1"/>
    </xf>
    <xf numFmtId="177" fontId="23" fillId="34" borderId="198" xfId="2" applyNumberFormat="1" applyFont="1" applyFill="1" applyBorder="1" applyAlignment="1">
      <alignment horizontal="center" vertical="center" shrinkToFit="1"/>
    </xf>
    <xf numFmtId="0" fontId="137" fillId="0" borderId="148" xfId="0" applyFont="1" applyBorder="1" applyAlignment="1">
      <alignment horizontal="left" vertical="top" wrapText="1"/>
    </xf>
    <xf numFmtId="14" fontId="101" fillId="19" borderId="135" xfId="17" applyNumberFormat="1" applyFont="1" applyFill="1" applyBorder="1" applyAlignment="1">
      <alignment horizontal="center" vertical="center" wrapText="1"/>
    </xf>
    <xf numFmtId="0" fontId="138" fillId="0" borderId="191" xfId="1" applyFont="1" applyFill="1" applyBorder="1" applyAlignment="1" applyProtection="1">
      <alignment vertical="top" wrapText="1"/>
    </xf>
    <xf numFmtId="0" fontId="137" fillId="0" borderId="184" xfId="2" applyFont="1" applyBorder="1" applyAlignment="1">
      <alignment horizontal="left" vertical="top" wrapText="1"/>
    </xf>
    <xf numFmtId="0" fontId="0" fillId="31" borderId="0" xfId="0" applyFill="1">
      <alignment vertical="center"/>
    </xf>
    <xf numFmtId="0" fontId="157" fillId="3" borderId="9" xfId="2" applyFont="1" applyFill="1" applyBorder="1" applyAlignment="1">
      <alignment horizontal="center" vertical="center"/>
    </xf>
    <xf numFmtId="0" fontId="13" fillId="19" borderId="134" xfId="17" applyFont="1" applyFill="1" applyBorder="1" applyAlignment="1">
      <alignment horizontal="center" vertical="center" wrapText="1"/>
    </xf>
    <xf numFmtId="14" fontId="13" fillId="19" borderId="135" xfId="17" applyNumberFormat="1" applyFont="1" applyFill="1" applyBorder="1" applyAlignment="1">
      <alignment horizontal="center" vertical="center"/>
    </xf>
    <xf numFmtId="0" fontId="158" fillId="21" borderId="159" xfId="1" applyFont="1" applyFill="1" applyBorder="1" applyAlignment="1" applyProtection="1">
      <alignment horizontal="center" vertical="center" wrapText="1"/>
    </xf>
    <xf numFmtId="0" fontId="159" fillId="35" borderId="0" xfId="0" applyFont="1" applyFill="1" applyAlignment="1">
      <alignment horizontal="center" vertical="center" wrapText="1"/>
    </xf>
    <xf numFmtId="0" fontId="137" fillId="0" borderId="0" xfId="0" applyFont="1" applyAlignment="1">
      <alignment vertical="top" wrapText="1"/>
    </xf>
    <xf numFmtId="0" fontId="85" fillId="36" borderId="122" xfId="0" applyFont="1" applyFill="1" applyBorder="1" applyAlignment="1">
      <alignment horizontal="center" vertical="center" wrapText="1"/>
    </xf>
    <xf numFmtId="14" fontId="87" fillId="21" borderId="190" xfId="1" applyNumberFormat="1" applyFont="1" applyFill="1" applyBorder="1" applyAlignment="1" applyProtection="1">
      <alignment horizontal="center" vertical="center" wrapText="1"/>
    </xf>
    <xf numFmtId="0" fontId="150" fillId="21" borderId="148" xfId="1" applyFont="1" applyFill="1" applyBorder="1" applyAlignment="1" applyProtection="1">
      <alignment horizontal="center" vertical="center" wrapText="1"/>
    </xf>
    <xf numFmtId="0" fontId="87" fillId="21" borderId="157" xfId="1" applyFont="1" applyFill="1" applyBorder="1" applyAlignment="1" applyProtection="1">
      <alignment horizontal="center" vertical="center" wrapText="1"/>
    </xf>
    <xf numFmtId="0" fontId="161" fillId="21" borderId="187" xfId="0" applyFont="1" applyFill="1" applyBorder="1" applyAlignment="1">
      <alignment horizontal="center" vertical="center" wrapText="1"/>
    </xf>
    <xf numFmtId="0" fontId="162" fillId="0" borderId="139" xfId="0" applyFont="1" applyBorder="1" applyAlignment="1">
      <alignment horizontal="left" vertical="top" wrapText="1"/>
    </xf>
    <xf numFmtId="0" fontId="0" fillId="37" borderId="0" xfId="0" applyFill="1">
      <alignment vertical="center"/>
    </xf>
    <xf numFmtId="0" fontId="125" fillId="37" borderId="0" xfId="0" applyFont="1" applyFill="1">
      <alignment vertical="center"/>
    </xf>
    <xf numFmtId="0" fontId="145" fillId="37" borderId="0" xfId="0" applyFont="1" applyFill="1">
      <alignment vertical="center"/>
    </xf>
    <xf numFmtId="0" fontId="146" fillId="37" borderId="0" xfId="0" applyFont="1" applyFill="1">
      <alignment vertical="center"/>
    </xf>
    <xf numFmtId="0" fontId="144" fillId="37" borderId="0" xfId="0" applyFont="1" applyFill="1">
      <alignment vertical="center"/>
    </xf>
    <xf numFmtId="0" fontId="114" fillId="37" borderId="0" xfId="0" applyFont="1" applyFill="1">
      <alignment vertical="center"/>
    </xf>
    <xf numFmtId="0" fontId="142" fillId="37" borderId="0" xfId="0" applyFont="1" applyFill="1">
      <alignment vertical="center"/>
    </xf>
    <xf numFmtId="0" fontId="149" fillId="37" borderId="0" xfId="0" applyFont="1" applyFill="1">
      <alignment vertical="center"/>
    </xf>
    <xf numFmtId="0" fontId="133" fillId="37" borderId="0" xfId="0" applyFont="1" applyFill="1" applyAlignment="1">
      <alignment vertical="center" wrapText="1"/>
    </xf>
    <xf numFmtId="0" fontId="147" fillId="37" borderId="0" xfId="0" applyFont="1" applyFill="1">
      <alignment vertical="center"/>
    </xf>
    <xf numFmtId="0" fontId="148" fillId="37" borderId="0" xfId="0" applyFont="1" applyFill="1">
      <alignment vertical="center"/>
    </xf>
    <xf numFmtId="0" fontId="120" fillId="37" borderId="0" xfId="1" applyFont="1" applyFill="1" applyAlignment="1" applyProtection="1">
      <alignment vertical="center"/>
    </xf>
    <xf numFmtId="0" fontId="119" fillId="37" borderId="0" xfId="0" applyFont="1" applyFill="1">
      <alignment vertical="center"/>
    </xf>
    <xf numFmtId="0" fontId="0" fillId="31" borderId="0" xfId="0" applyFill="1" applyAlignment="1">
      <alignment horizontal="center" vertical="center"/>
    </xf>
    <xf numFmtId="0" fontId="116" fillId="19" borderId="227" xfId="0" applyFont="1" applyFill="1" applyBorder="1" applyAlignment="1">
      <alignment horizontal="left" vertical="center"/>
    </xf>
    <xf numFmtId="0" fontId="116" fillId="19" borderId="228" xfId="0" applyFont="1" applyFill="1" applyBorder="1" applyAlignment="1">
      <alignment horizontal="left" vertical="center"/>
    </xf>
    <xf numFmtId="14" fontId="116" fillId="19" borderId="228" xfId="0" applyNumberFormat="1" applyFont="1" applyFill="1" applyBorder="1" applyAlignment="1">
      <alignment horizontal="center" vertical="center"/>
    </xf>
    <xf numFmtId="14" fontId="116" fillId="19" borderId="229" xfId="0" applyNumberFormat="1" applyFont="1" applyFill="1" applyBorder="1" applyAlignment="1">
      <alignment horizontal="center" vertical="center"/>
    </xf>
    <xf numFmtId="0" fontId="160" fillId="0" borderId="230" xfId="2" applyFont="1" applyBorder="1" applyAlignment="1">
      <alignment horizontal="left" vertical="top" wrapText="1"/>
    </xf>
    <xf numFmtId="180" fontId="50" fillId="11" borderId="231" xfId="17" applyNumberFormat="1" applyFont="1" applyFill="1" applyBorder="1" applyAlignment="1">
      <alignment horizontal="center" vertical="center"/>
    </xf>
    <xf numFmtId="0" fontId="13" fillId="0" borderId="233" xfId="2" applyFont="1" applyBorder="1" applyAlignment="1">
      <alignment horizontal="center" vertical="center" wrapText="1"/>
    </xf>
    <xf numFmtId="177" fontId="90" fillId="34" borderId="8" xfId="2" applyNumberFormat="1" applyFont="1" applyFill="1" applyBorder="1" applyAlignment="1">
      <alignment horizontal="center" vertical="center" shrinkToFit="1"/>
    </xf>
    <xf numFmtId="177" fontId="163" fillId="34" borderId="8" xfId="2" applyNumberFormat="1" applyFont="1" applyFill="1" applyBorder="1" applyAlignment="1">
      <alignment horizontal="center" vertical="center" wrapText="1"/>
    </xf>
    <xf numFmtId="0" fontId="90" fillId="34" borderId="10" xfId="2" applyFont="1" applyFill="1" applyBorder="1" applyAlignment="1">
      <alignment horizontal="center" vertical="center"/>
    </xf>
    <xf numFmtId="177" fontId="90" fillId="34" borderId="10" xfId="2" applyNumberFormat="1" applyFont="1" applyFill="1" applyBorder="1" applyAlignment="1">
      <alignment horizontal="center" vertical="center" shrinkToFit="1"/>
    </xf>
    <xf numFmtId="0" fontId="151" fillId="30" borderId="0" xfId="0" applyFont="1" applyFill="1" applyAlignment="1">
      <alignment horizontal="center" vertical="center" wrapText="1"/>
    </xf>
    <xf numFmtId="0" fontId="153" fillId="21" borderId="217" xfId="2" applyFont="1" applyFill="1" applyBorder="1" applyAlignment="1">
      <alignment horizontal="center" vertical="center" shrinkToFit="1"/>
    </xf>
    <xf numFmtId="0" fontId="0" fillId="38" borderId="0" xfId="0" applyFill="1">
      <alignment vertical="center"/>
    </xf>
    <xf numFmtId="0" fontId="6" fillId="0" borderId="0" xfId="2" applyAlignment="1">
      <alignment horizontal="center" vertical="center" wrapText="1"/>
    </xf>
    <xf numFmtId="14" fontId="23" fillId="19" borderId="135" xfId="17" applyNumberFormat="1" applyFont="1" applyFill="1" applyBorder="1" applyAlignment="1">
      <alignment horizontal="center" vertical="center"/>
    </xf>
    <xf numFmtId="0" fontId="0" fillId="38" borderId="105" xfId="0" applyFill="1" applyBorder="1">
      <alignment vertical="center"/>
    </xf>
    <xf numFmtId="0" fontId="0" fillId="38" borderId="236" xfId="0" applyFill="1" applyBorder="1">
      <alignment vertical="center"/>
    </xf>
    <xf numFmtId="0" fontId="71" fillId="29" borderId="239" xfId="0" applyFont="1" applyFill="1" applyBorder="1" applyAlignment="1">
      <alignment horizontal="center" vertical="center"/>
    </xf>
    <xf numFmtId="0" fontId="6" fillId="19" borderId="240" xfId="2" applyFill="1" applyBorder="1" applyAlignment="1">
      <alignment horizontal="center" vertical="center" wrapText="1"/>
    </xf>
    <xf numFmtId="0" fontId="6" fillId="19" borderId="241" xfId="2" applyFill="1" applyBorder="1" applyAlignment="1">
      <alignment horizontal="center" vertical="center"/>
    </xf>
    <xf numFmtId="0" fontId="6" fillId="19" borderId="241" xfId="2" applyFill="1" applyBorder="1" applyAlignment="1">
      <alignment horizontal="center" vertical="center" wrapText="1"/>
    </xf>
    <xf numFmtId="0" fontId="6" fillId="19" borderId="242" xfId="2" applyFill="1" applyBorder="1" applyAlignment="1">
      <alignment horizontal="center" vertical="center"/>
    </xf>
    <xf numFmtId="0" fontId="0" fillId="19" borderId="243" xfId="0" applyFill="1" applyBorder="1">
      <alignment vertical="center"/>
    </xf>
    <xf numFmtId="0" fontId="0" fillId="19" borderId="244" xfId="0" applyFill="1" applyBorder="1">
      <alignment vertical="center"/>
    </xf>
    <xf numFmtId="0" fontId="0" fillId="19" borderId="245" xfId="0" applyFill="1" applyBorder="1">
      <alignment vertical="center"/>
    </xf>
    <xf numFmtId="0" fontId="6" fillId="19" borderId="248" xfId="2" applyFill="1" applyBorder="1" applyAlignment="1">
      <alignment horizontal="center" vertical="center" wrapText="1"/>
    </xf>
    <xf numFmtId="0" fontId="6" fillId="19" borderId="249" xfId="2" applyFill="1" applyBorder="1" applyAlignment="1">
      <alignment horizontal="center" vertical="center"/>
    </xf>
    <xf numFmtId="0" fontId="6" fillId="19" borderId="249" xfId="2" applyFill="1" applyBorder="1" applyAlignment="1">
      <alignment horizontal="center" vertical="center" wrapText="1"/>
    </xf>
    <xf numFmtId="0" fontId="6" fillId="19" borderId="250" xfId="2" applyFill="1" applyBorder="1" applyAlignment="1">
      <alignment horizontal="center" vertical="center"/>
    </xf>
    <xf numFmtId="0" fontId="0" fillId="23" borderId="237" xfId="0" applyFill="1" applyBorder="1" applyAlignment="1">
      <alignment horizontal="left" vertical="center"/>
    </xf>
    <xf numFmtId="0" fontId="0" fillId="23" borderId="238" xfId="0" applyFill="1" applyBorder="1" applyAlignment="1">
      <alignment horizontal="left" vertical="center"/>
    </xf>
    <xf numFmtId="0" fontId="71" fillId="29" borderId="238" xfId="0" applyFont="1" applyFill="1" applyBorder="1" applyAlignment="1">
      <alignment horizontal="left" vertical="center"/>
    </xf>
    <xf numFmtId="14" fontId="87" fillId="21" borderId="1" xfId="1" applyNumberFormat="1" applyFont="1" applyFill="1" applyBorder="1" applyAlignment="1" applyProtection="1">
      <alignment horizontal="center" vertical="center" shrinkToFit="1"/>
    </xf>
    <xf numFmtId="0" fontId="151" fillId="0" borderId="0" xfId="0" applyFont="1" applyAlignment="1">
      <alignment vertical="center" wrapText="1"/>
    </xf>
    <xf numFmtId="0" fontId="85" fillId="0" borderId="251" xfId="0" applyFont="1" applyBorder="1" applyAlignment="1">
      <alignment horizontal="center" vertical="center" wrapText="1"/>
    </xf>
    <xf numFmtId="0" fontId="85" fillId="0" borderId="252" xfId="0" applyFont="1" applyBorder="1" applyAlignment="1">
      <alignment horizontal="center" vertical="center" wrapText="1"/>
    </xf>
    <xf numFmtId="0" fontId="85" fillId="0" borderId="253" xfId="0" applyFont="1" applyBorder="1" applyAlignment="1">
      <alignment horizontal="center" vertical="center" wrapText="1"/>
    </xf>
    <xf numFmtId="0" fontId="116" fillId="19" borderId="254" xfId="0" applyFont="1" applyFill="1" applyBorder="1" applyAlignment="1">
      <alignment horizontal="left" vertical="center"/>
    </xf>
    <xf numFmtId="0" fontId="116" fillId="19" borderId="255" xfId="0" applyFont="1" applyFill="1" applyBorder="1" applyAlignment="1">
      <alignment horizontal="left" vertical="center"/>
    </xf>
    <xf numFmtId="14" fontId="116" fillId="19" borderId="255" xfId="0" applyNumberFormat="1" applyFont="1" applyFill="1" applyBorder="1" applyAlignment="1">
      <alignment horizontal="center" vertical="center"/>
    </xf>
    <xf numFmtId="14" fontId="116" fillId="19" borderId="256" xfId="0" applyNumberFormat="1" applyFont="1" applyFill="1" applyBorder="1" applyAlignment="1">
      <alignment horizontal="center" vertical="center"/>
    </xf>
    <xf numFmtId="0" fontId="160" fillId="0" borderId="257" xfId="1" applyFont="1" applyFill="1" applyBorder="1" applyAlignment="1" applyProtection="1">
      <alignment vertical="top" wrapText="1"/>
    </xf>
    <xf numFmtId="0" fontId="0" fillId="19" borderId="258" xfId="0" applyFill="1" applyBorder="1">
      <alignment vertical="center"/>
    </xf>
    <xf numFmtId="0" fontId="0" fillId="19" borderId="259" xfId="0" applyFill="1" applyBorder="1">
      <alignment vertical="center"/>
    </xf>
    <xf numFmtId="0" fontId="0" fillId="19" borderId="260" xfId="0" applyFill="1" applyBorder="1">
      <alignment vertical="center"/>
    </xf>
    <xf numFmtId="0" fontId="0" fillId="0" borderId="258" xfId="0" applyBorder="1">
      <alignment vertical="center"/>
    </xf>
    <xf numFmtId="0" fontId="0" fillId="0" borderId="259" xfId="0" applyBorder="1">
      <alignment vertical="center"/>
    </xf>
    <xf numFmtId="0" fontId="0" fillId="0" borderId="260" xfId="0" applyBorder="1">
      <alignment vertical="center"/>
    </xf>
    <xf numFmtId="0" fontId="166" fillId="21" borderId="153" xfId="2" applyFont="1" applyFill="1" applyBorder="1" applyAlignment="1">
      <alignment horizontal="center" vertical="center" wrapText="1"/>
    </xf>
    <xf numFmtId="184" fontId="0" fillId="39" borderId="258" xfId="0" applyNumberFormat="1" applyFill="1" applyBorder="1">
      <alignment vertical="center"/>
    </xf>
    <xf numFmtId="184" fontId="0" fillId="39" borderId="259" xfId="0" applyNumberFormat="1" applyFill="1" applyBorder="1">
      <alignment vertical="center"/>
    </xf>
    <xf numFmtId="184" fontId="0" fillId="39" borderId="260" xfId="0" applyNumberFormat="1" applyFill="1" applyBorder="1">
      <alignment vertical="center"/>
    </xf>
    <xf numFmtId="0" fontId="93" fillId="21" borderId="134" xfId="17" applyFont="1" applyFill="1" applyBorder="1" applyAlignment="1">
      <alignment horizontal="center" vertical="center" wrapText="1"/>
    </xf>
    <xf numFmtId="14" fontId="93" fillId="21" borderId="135" xfId="17" applyNumberFormat="1" applyFont="1" applyFill="1" applyBorder="1" applyAlignment="1">
      <alignment horizontal="center" vertical="center"/>
    </xf>
    <xf numFmtId="0" fontId="116" fillId="21" borderId="228" xfId="0" applyFont="1" applyFill="1" applyBorder="1" applyAlignment="1">
      <alignment horizontal="left" vertical="center"/>
    </xf>
    <xf numFmtId="0" fontId="116" fillId="21" borderId="255" xfId="0" applyFont="1" applyFill="1" applyBorder="1" applyAlignment="1">
      <alignment horizontal="left" vertical="center"/>
    </xf>
    <xf numFmtId="0" fontId="116" fillId="29" borderId="223" xfId="0" applyFont="1" applyFill="1" applyBorder="1" applyAlignment="1">
      <alignment horizontal="left" vertical="center"/>
    </xf>
    <xf numFmtId="0" fontId="116" fillId="29" borderId="228" xfId="0" applyFont="1" applyFill="1" applyBorder="1" applyAlignment="1">
      <alignment horizontal="left" vertical="center"/>
    </xf>
    <xf numFmtId="0" fontId="116" fillId="28" borderId="255" xfId="0" applyFont="1" applyFill="1" applyBorder="1" applyAlignment="1">
      <alignment horizontal="left" vertical="center"/>
    </xf>
    <xf numFmtId="0" fontId="116" fillId="28" borderId="228" xfId="0" applyFont="1" applyFill="1" applyBorder="1" applyAlignment="1">
      <alignment horizontal="left" vertical="center"/>
    </xf>
    <xf numFmtId="0" fontId="137" fillId="0" borderId="30" xfId="1" applyFont="1" applyBorder="1" applyAlignment="1" applyProtection="1">
      <alignment horizontal="left" vertical="top" wrapText="1"/>
    </xf>
    <xf numFmtId="0" fontId="116" fillId="29" borderId="255" xfId="0" applyFont="1" applyFill="1" applyBorder="1" applyAlignment="1">
      <alignment horizontal="left" vertical="center"/>
    </xf>
    <xf numFmtId="0" fontId="116" fillId="40" borderId="255" xfId="0" applyFont="1" applyFill="1" applyBorder="1" applyAlignment="1">
      <alignment horizontal="left" vertical="center"/>
    </xf>
    <xf numFmtId="0" fontId="153" fillId="21" borderId="217" xfId="2" applyFont="1" applyFill="1" applyBorder="1" applyAlignment="1">
      <alignment horizontal="center" vertical="center" wrapText="1"/>
    </xf>
    <xf numFmtId="0" fontId="6" fillId="19" borderId="261" xfId="2" applyFill="1" applyBorder="1" applyAlignment="1">
      <alignment horizontal="center" vertical="center" wrapText="1"/>
    </xf>
    <xf numFmtId="0" fontId="6" fillId="19" borderId="262" xfId="2" applyFill="1" applyBorder="1" applyAlignment="1">
      <alignment horizontal="center" vertical="center"/>
    </xf>
    <xf numFmtId="0" fontId="6" fillId="19" borderId="262" xfId="2" applyFill="1" applyBorder="1" applyAlignment="1">
      <alignment horizontal="center" vertical="center" wrapText="1"/>
    </xf>
    <xf numFmtId="0" fontId="6" fillId="19" borderId="263" xfId="2" applyFill="1" applyBorder="1" applyAlignment="1">
      <alignment horizontal="center" vertical="center"/>
    </xf>
    <xf numFmtId="0" fontId="0" fillId="0" borderId="264" xfId="0" applyBorder="1">
      <alignment vertical="center"/>
    </xf>
    <xf numFmtId="0" fontId="0" fillId="0" borderId="265" xfId="0" applyBorder="1">
      <alignment vertical="center"/>
    </xf>
    <xf numFmtId="0" fontId="0" fillId="0" borderId="266" xfId="0" applyBorder="1">
      <alignment vertical="center"/>
    </xf>
    <xf numFmtId="0" fontId="100" fillId="19" borderId="0" xfId="0" applyFont="1" applyFill="1" applyAlignment="1">
      <alignment horizontal="center" vertical="center" wrapText="1"/>
    </xf>
    <xf numFmtId="14" fontId="13" fillId="19" borderId="135" xfId="17" applyNumberFormat="1" applyFont="1" applyFill="1" applyBorder="1" applyAlignment="1">
      <alignment horizontal="center" vertical="center" wrapText="1"/>
    </xf>
    <xf numFmtId="0" fontId="101" fillId="21" borderId="134" xfId="17" applyFont="1" applyFill="1" applyBorder="1" applyAlignment="1">
      <alignment horizontal="center" vertical="center" wrapText="1"/>
    </xf>
    <xf numFmtId="0" fontId="37" fillId="21" borderId="134" xfId="17" applyFont="1" applyFill="1" applyBorder="1" applyAlignment="1">
      <alignment horizontal="center" vertical="center" wrapText="1"/>
    </xf>
    <xf numFmtId="14" fontId="37" fillId="21" borderId="135" xfId="17" applyNumberFormat="1" applyFont="1" applyFill="1" applyBorder="1" applyAlignment="1">
      <alignment horizontal="center" vertical="center"/>
    </xf>
    <xf numFmtId="0" fontId="116" fillId="39" borderId="223" xfId="0" applyFont="1" applyFill="1" applyBorder="1" applyAlignment="1">
      <alignment horizontal="left" vertical="center"/>
    </xf>
    <xf numFmtId="0" fontId="116" fillId="39" borderId="255" xfId="0" applyFont="1" applyFill="1" applyBorder="1" applyAlignment="1">
      <alignment horizontal="left" vertical="center"/>
    </xf>
    <xf numFmtId="0" fontId="116" fillId="40" borderId="223" xfId="0" applyFont="1" applyFill="1" applyBorder="1" applyAlignment="1">
      <alignment horizontal="left" vertical="center"/>
    </xf>
    <xf numFmtId="0" fontId="6" fillId="19" borderId="267" xfId="2" applyFill="1" applyBorder="1" applyAlignment="1">
      <alignment horizontal="center" vertical="center" wrapText="1"/>
    </xf>
    <xf numFmtId="0" fontId="6" fillId="19" borderId="267" xfId="2" applyFill="1" applyBorder="1" applyAlignment="1">
      <alignment horizontal="center" vertical="center"/>
    </xf>
    <xf numFmtId="0" fontId="0" fillId="0" borderId="255" xfId="0" applyBorder="1">
      <alignment vertical="center"/>
    </xf>
    <xf numFmtId="0" fontId="0" fillId="5" borderId="0" xfId="0" applyFill="1">
      <alignment vertical="center"/>
    </xf>
    <xf numFmtId="0" fontId="0" fillId="5" borderId="0" xfId="0" applyFill="1" applyAlignment="1">
      <alignment horizontal="right" vertical="center"/>
    </xf>
    <xf numFmtId="0" fontId="0" fillId="0" borderId="0" xfId="0" applyAlignment="1">
      <alignment horizontal="right" vertical="center"/>
    </xf>
    <xf numFmtId="0" fontId="28" fillId="5" borderId="0" xfId="0" applyFont="1" applyFill="1">
      <alignment vertical="center"/>
    </xf>
    <xf numFmtId="0" fontId="171" fillId="5" borderId="268" xfId="0" applyFont="1" applyFill="1" applyBorder="1">
      <alignment vertical="center"/>
    </xf>
    <xf numFmtId="0" fontId="171" fillId="5" borderId="269" xfId="0" applyFont="1" applyFill="1" applyBorder="1">
      <alignment vertical="center"/>
    </xf>
    <xf numFmtId="0" fontId="171" fillId="5" borderId="269" xfId="0" applyFont="1" applyFill="1" applyBorder="1" applyAlignment="1">
      <alignment horizontal="right" vertical="center"/>
    </xf>
    <xf numFmtId="0" fontId="0" fillId="5" borderId="269" xfId="0" applyFill="1" applyBorder="1">
      <alignment vertical="center"/>
    </xf>
    <xf numFmtId="0" fontId="0" fillId="5" borderId="270" xfId="0" applyFill="1" applyBorder="1">
      <alignment vertical="center"/>
    </xf>
    <xf numFmtId="0" fontId="171" fillId="5" borderId="271" xfId="0" applyFont="1" applyFill="1" applyBorder="1">
      <alignment vertical="center"/>
    </xf>
    <xf numFmtId="0" fontId="171" fillId="5" borderId="0" xfId="0" applyFont="1" applyFill="1">
      <alignment vertical="center"/>
    </xf>
    <xf numFmtId="0" fontId="171" fillId="5" borderId="0" xfId="0" applyFont="1" applyFill="1" applyAlignment="1">
      <alignment horizontal="right" vertical="center"/>
    </xf>
    <xf numFmtId="0" fontId="0" fillId="5" borderId="272" xfId="0" applyFill="1" applyBorder="1">
      <alignment vertical="center"/>
    </xf>
    <xf numFmtId="0" fontId="0" fillId="5" borderId="271" xfId="0" applyFill="1" applyBorder="1">
      <alignment vertical="center"/>
    </xf>
    <xf numFmtId="0" fontId="37" fillId="5" borderId="0" xfId="0" applyFont="1" applyFill="1">
      <alignment vertical="center"/>
    </xf>
    <xf numFmtId="0" fontId="37" fillId="5" borderId="0" xfId="0" applyFont="1" applyFill="1" applyAlignment="1">
      <alignment horizontal="right" vertical="center"/>
    </xf>
    <xf numFmtId="0" fontId="172" fillId="5" borderId="0" xfId="0" applyFont="1" applyFill="1">
      <alignment vertical="center"/>
    </xf>
    <xf numFmtId="0" fontId="0" fillId="5" borderId="273" xfId="0" applyFill="1" applyBorder="1">
      <alignment vertical="center"/>
    </xf>
    <xf numFmtId="0" fontId="0" fillId="5" borderId="274" xfId="0" applyFill="1" applyBorder="1">
      <alignment vertical="center"/>
    </xf>
    <xf numFmtId="0" fontId="0" fillId="5" borderId="274" xfId="0" applyFill="1" applyBorder="1" applyAlignment="1">
      <alignment horizontal="right" vertical="center"/>
    </xf>
    <xf numFmtId="0" fontId="0" fillId="5" borderId="275" xfId="0" applyFill="1" applyBorder="1">
      <alignment vertical="center"/>
    </xf>
    <xf numFmtId="0" fontId="17" fillId="0" borderId="0" xfId="0" applyFont="1">
      <alignment vertical="center"/>
    </xf>
    <xf numFmtId="3" fontId="173" fillId="0" borderId="0" xfId="0" applyNumberFormat="1" applyFont="1" applyAlignment="1">
      <alignment horizontal="right" vertical="center"/>
    </xf>
    <xf numFmtId="0" fontId="173" fillId="0" borderId="0" xfId="0" applyFont="1">
      <alignment vertical="center"/>
    </xf>
    <xf numFmtId="0" fontId="17" fillId="0" borderId="0" xfId="0" applyFont="1" applyAlignment="1">
      <alignment horizontal="right" vertical="center"/>
    </xf>
    <xf numFmtId="177" fontId="17" fillId="0" borderId="0" xfId="0" applyNumberFormat="1" applyFont="1" applyAlignment="1">
      <alignment horizontal="right" vertical="center"/>
    </xf>
    <xf numFmtId="0" fontId="74" fillId="0" borderId="0" xfId="0" applyFont="1" applyAlignment="1">
      <alignment horizontal="left" vertical="center" wrapText="1"/>
    </xf>
    <xf numFmtId="0" fontId="78" fillId="0" borderId="0" xfId="0" applyFont="1" applyAlignment="1">
      <alignment horizontal="left" vertical="center" wrapText="1"/>
    </xf>
    <xf numFmtId="0" fontId="77" fillId="0" borderId="0" xfId="0" applyFont="1" applyAlignment="1">
      <alignment horizontal="left" vertical="center" wrapText="1"/>
    </xf>
    <xf numFmtId="0" fontId="78" fillId="0" borderId="0" xfId="0" applyFont="1" applyAlignment="1">
      <alignment horizontal="left" vertical="top" wrapText="1"/>
    </xf>
    <xf numFmtId="0" fontId="74" fillId="0" borderId="0" xfId="0" applyFont="1" applyAlignment="1">
      <alignment horizontal="left" vertical="top" wrapText="1"/>
    </xf>
    <xf numFmtId="0" fontId="75" fillId="0" borderId="0" xfId="0" applyFont="1" applyAlignment="1">
      <alignment horizontal="left" vertical="center" wrapText="1"/>
    </xf>
    <xf numFmtId="0" fontId="6" fillId="0" borderId="68" xfId="0" applyFont="1" applyBorder="1" applyAlignment="1">
      <alignment horizontal="left" vertical="center"/>
    </xf>
    <xf numFmtId="0" fontId="6" fillId="0" borderId="0" xfId="0" applyFont="1" applyAlignment="1">
      <alignment horizontal="left" vertical="center"/>
    </xf>
    <xf numFmtId="0" fontId="6" fillId="0" borderId="70" xfId="0" applyFont="1" applyBorder="1" applyAlignment="1">
      <alignment horizontal="left" vertical="center"/>
    </xf>
    <xf numFmtId="0" fontId="105" fillId="5" borderId="0" xfId="0" applyFont="1" applyFill="1" applyAlignment="1">
      <alignment horizontal="left" vertical="center" wrapText="1"/>
    </xf>
    <xf numFmtId="0" fontId="105" fillId="5" borderId="70" xfId="0" applyFont="1" applyFill="1" applyBorder="1" applyAlignment="1">
      <alignment horizontal="left" vertical="center" wrapText="1"/>
    </xf>
    <xf numFmtId="0" fontId="105" fillId="5" borderId="0" xfId="0" applyFont="1" applyFill="1" applyAlignment="1">
      <alignment horizontal="left" vertical="center"/>
    </xf>
    <xf numFmtId="0" fontId="105" fillId="5" borderId="0" xfId="0" applyFont="1" applyFill="1" applyAlignment="1">
      <alignment horizontal="left" vertical="top" wrapText="1"/>
    </xf>
    <xf numFmtId="0" fontId="8" fillId="0" borderId="0" xfId="1" applyAlignment="1" applyProtection="1">
      <alignment horizontal="center" vertical="center" wrapText="1"/>
    </xf>
    <xf numFmtId="0" fontId="108" fillId="37" borderId="0" xfId="0" applyFont="1" applyFill="1" applyAlignment="1">
      <alignment horizontal="left" vertical="top" wrapText="1"/>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1" fillId="0" borderId="77" xfId="17" applyBorder="1" applyAlignment="1">
      <alignment horizontal="center" vertical="center"/>
    </xf>
    <xf numFmtId="0" fontId="38" fillId="0" borderId="78" xfId="17" applyFont="1" applyBorder="1" applyAlignment="1">
      <alignment horizontal="center" vertical="center" wrapText="1"/>
    </xf>
    <xf numFmtId="0" fontId="38" fillId="0" borderId="44" xfId="17" applyFont="1" applyBorder="1" applyAlignment="1">
      <alignment horizontal="center" vertical="center" wrapText="1"/>
    </xf>
    <xf numFmtId="0" fontId="34" fillId="17" borderId="0" xfId="17" applyFont="1" applyFill="1" applyAlignment="1">
      <alignment horizontal="center" vertical="center"/>
    </xf>
    <xf numFmtId="179" fontId="11" fillId="0" borderId="79" xfId="17" applyNumberFormat="1" applyFont="1" applyBorder="1" applyAlignment="1">
      <alignment horizontal="center" vertical="center" shrinkToFit="1"/>
    </xf>
    <xf numFmtId="179" fontId="11" fillId="0" borderId="80" xfId="17" applyNumberFormat="1" applyFont="1" applyBorder="1" applyAlignment="1">
      <alignment horizontal="center" vertical="center" shrinkToFit="1"/>
    </xf>
    <xf numFmtId="0" fontId="48" fillId="0" borderId="81" xfId="17" applyFont="1" applyBorder="1" applyAlignment="1">
      <alignment horizontal="center" vertical="center"/>
    </xf>
    <xf numFmtId="0" fontId="48" fillId="0" borderId="82" xfId="17" applyFont="1" applyBorder="1" applyAlignment="1">
      <alignment horizontal="center" vertical="center"/>
    </xf>
    <xf numFmtId="0" fontId="10" fillId="6" borderId="234" xfId="17" applyFont="1" applyFill="1" applyBorder="1" applyAlignment="1">
      <alignment horizontal="center" vertical="center" wrapText="1"/>
    </xf>
    <xf numFmtId="0" fontId="10" fillId="6" borderId="232" xfId="17" applyFont="1" applyFill="1" applyBorder="1" applyAlignment="1">
      <alignment horizontal="center" vertical="center" wrapText="1"/>
    </xf>
    <xf numFmtId="0" fontId="10" fillId="6" borderId="235" xfId="17" applyFont="1" applyFill="1" applyBorder="1" applyAlignment="1">
      <alignment horizontal="center" vertical="center" wrapText="1"/>
    </xf>
    <xf numFmtId="0" fontId="37" fillId="19" borderId="163" xfId="17" applyFont="1" applyFill="1" applyBorder="1" applyAlignment="1">
      <alignment horizontal="left" vertical="top" wrapText="1"/>
    </xf>
    <xf numFmtId="0" fontId="37" fillId="19" borderId="164" xfId="17" applyFont="1" applyFill="1" applyBorder="1" applyAlignment="1">
      <alignment horizontal="left" vertical="top" wrapText="1"/>
    </xf>
    <xf numFmtId="0" fontId="37" fillId="19" borderId="165" xfId="17" applyFont="1" applyFill="1" applyBorder="1" applyAlignment="1">
      <alignment horizontal="left" vertical="top" wrapText="1"/>
    </xf>
    <xf numFmtId="0" fontId="37" fillId="21" borderId="163" xfId="17" applyFont="1" applyFill="1" applyBorder="1" applyAlignment="1">
      <alignment horizontal="left" vertical="top" wrapText="1"/>
    </xf>
    <xf numFmtId="0" fontId="37" fillId="21" borderId="164" xfId="17" applyFont="1" applyFill="1" applyBorder="1" applyAlignment="1">
      <alignment horizontal="left" vertical="top" wrapText="1"/>
    </xf>
    <xf numFmtId="0" fontId="37" fillId="21" borderId="165" xfId="17" applyFont="1" applyFill="1" applyBorder="1" applyAlignment="1">
      <alignment horizontal="left" vertical="top" wrapText="1"/>
    </xf>
    <xf numFmtId="0" fontId="37" fillId="19" borderId="83" xfId="18" applyFont="1" applyFill="1" applyBorder="1" applyAlignment="1">
      <alignment horizontal="center" vertical="center"/>
    </xf>
    <xf numFmtId="0" fontId="37" fillId="19" borderId="84" xfId="18" applyFont="1" applyFill="1" applyBorder="1" applyAlignment="1">
      <alignment horizontal="center" vertical="center"/>
    </xf>
    <xf numFmtId="0" fontId="12" fillId="0" borderId="123" xfId="17" applyFont="1" applyBorder="1" applyAlignment="1">
      <alignment horizontal="center" vertical="center" wrapText="1"/>
    </xf>
    <xf numFmtId="0" fontId="12" fillId="0" borderId="124" xfId="17" applyFont="1" applyBorder="1" applyAlignment="1">
      <alignment horizontal="center" vertical="center" wrapText="1"/>
    </xf>
    <xf numFmtId="0" fontId="12" fillId="0" borderId="125" xfId="17" applyFont="1" applyBorder="1" applyAlignment="1">
      <alignment horizontal="center" vertical="center" wrapText="1"/>
    </xf>
    <xf numFmtId="0" fontId="55" fillId="19" borderId="127" xfId="17" applyFont="1" applyFill="1" applyBorder="1" applyAlignment="1">
      <alignment horizontal="center" vertical="center"/>
    </xf>
    <xf numFmtId="0" fontId="55" fillId="19" borderId="128" xfId="17" applyFont="1" applyFill="1" applyBorder="1" applyAlignment="1">
      <alignment horizontal="center" vertical="center"/>
    </xf>
    <xf numFmtId="0" fontId="55" fillId="19" borderId="129" xfId="17" applyFont="1" applyFill="1" applyBorder="1" applyAlignment="1">
      <alignment horizontal="center" vertical="center"/>
    </xf>
    <xf numFmtId="0" fontId="111" fillId="19" borderId="163" xfId="17" applyFont="1" applyFill="1" applyBorder="1" applyAlignment="1">
      <alignment horizontal="left" vertical="top" wrapText="1"/>
    </xf>
    <xf numFmtId="0" fontId="111" fillId="19" borderId="164" xfId="17" applyFont="1" applyFill="1" applyBorder="1" applyAlignment="1">
      <alignment horizontal="left" vertical="top" wrapText="1"/>
    </xf>
    <xf numFmtId="0" fontId="111" fillId="19" borderId="165" xfId="17" applyFont="1" applyFill="1" applyBorder="1" applyAlignment="1">
      <alignment horizontal="left" vertical="top" wrapText="1"/>
    </xf>
    <xf numFmtId="0" fontId="13" fillId="19" borderId="163" xfId="17" applyFont="1" applyFill="1" applyBorder="1" applyAlignment="1">
      <alignment horizontal="left" vertical="top" wrapText="1"/>
    </xf>
    <xf numFmtId="0" fontId="13" fillId="19" borderId="164" xfId="17" applyFont="1" applyFill="1" applyBorder="1" applyAlignment="1">
      <alignment horizontal="left" vertical="top" wrapText="1"/>
    </xf>
    <xf numFmtId="0" fontId="13" fillId="19" borderId="165" xfId="17" applyFont="1" applyFill="1" applyBorder="1" applyAlignment="1">
      <alignment horizontal="left" vertical="top" wrapText="1"/>
    </xf>
    <xf numFmtId="0" fontId="37" fillId="19" borderId="200" xfId="17" applyFont="1" applyFill="1" applyBorder="1" applyAlignment="1">
      <alignment horizontal="left" vertical="top" wrapText="1"/>
    </xf>
    <xf numFmtId="0" fontId="37" fillId="19" borderId="134" xfId="17" applyFont="1" applyFill="1" applyBorder="1" applyAlignment="1">
      <alignment horizontal="left" vertical="top" wrapText="1"/>
    </xf>
    <xf numFmtId="0" fontId="93" fillId="19" borderId="163" xfId="17" applyFont="1" applyFill="1" applyBorder="1" applyAlignment="1">
      <alignment horizontal="left" vertical="top" wrapText="1"/>
    </xf>
    <xf numFmtId="0" fontId="93" fillId="19" borderId="164" xfId="17" applyFont="1" applyFill="1" applyBorder="1" applyAlignment="1">
      <alignment horizontal="left" vertical="top" wrapText="1"/>
    </xf>
    <xf numFmtId="0" fontId="93" fillId="19" borderId="165" xfId="17" applyFont="1" applyFill="1" applyBorder="1" applyAlignment="1">
      <alignment horizontal="left" vertical="top" wrapText="1"/>
    </xf>
    <xf numFmtId="0" fontId="13" fillId="19" borderId="163" xfId="2" applyFont="1" applyFill="1" applyBorder="1" applyAlignment="1">
      <alignment horizontal="left" vertical="top" wrapText="1"/>
    </xf>
    <xf numFmtId="0" fontId="13" fillId="19" borderId="164" xfId="2" applyFont="1" applyFill="1" applyBorder="1" applyAlignment="1">
      <alignment horizontal="left" vertical="top" wrapText="1"/>
    </xf>
    <xf numFmtId="0" fontId="13" fillId="19" borderId="165" xfId="2" applyFont="1" applyFill="1" applyBorder="1" applyAlignment="1">
      <alignment horizontal="left" vertical="top" wrapText="1"/>
    </xf>
    <xf numFmtId="0" fontId="60" fillId="12" borderId="58" xfId="17" applyFont="1" applyFill="1" applyBorder="1" applyAlignment="1">
      <alignment horizontal="right" vertical="center" wrapText="1"/>
    </xf>
    <xf numFmtId="0" fontId="61" fillId="12" borderId="58" xfId="0" applyFont="1" applyFill="1" applyBorder="1" applyAlignment="1">
      <alignment horizontal="right" vertical="center"/>
    </xf>
    <xf numFmtId="0" fontId="0" fillId="12" borderId="58" xfId="0" applyFill="1" applyBorder="1" applyAlignment="1">
      <alignment horizontal="right" vertical="center"/>
    </xf>
    <xf numFmtId="180" fontId="60" fillId="12" borderId="58" xfId="17" applyNumberFormat="1" applyFont="1" applyFill="1" applyBorder="1" applyAlignment="1">
      <alignment horizontal="center" vertical="center" wrapText="1"/>
    </xf>
    <xf numFmtId="180" fontId="0" fillId="12" borderId="58" xfId="0" applyNumberFormat="1" applyFill="1" applyBorder="1" applyAlignment="1">
      <alignment horizontal="center" vertical="center" wrapText="1"/>
    </xf>
    <xf numFmtId="0" fontId="62" fillId="13" borderId="59" xfId="17" applyFont="1" applyFill="1" applyBorder="1" applyAlignment="1">
      <alignment horizontal="center" vertical="center" wrapText="1"/>
    </xf>
    <xf numFmtId="0" fontId="63" fillId="13" borderId="59" xfId="0" applyFont="1" applyFill="1" applyBorder="1" applyAlignment="1">
      <alignment horizontal="center" vertical="center"/>
    </xf>
    <xf numFmtId="0" fontId="62" fillId="10" borderId="59" xfId="0" applyFont="1" applyFill="1" applyBorder="1" applyAlignment="1">
      <alignment horizontal="center" vertical="center"/>
    </xf>
    <xf numFmtId="0" fontId="65" fillId="10" borderId="59" xfId="0" applyFont="1" applyFill="1" applyBorder="1" applyAlignment="1">
      <alignment horizontal="center" vertical="center"/>
    </xf>
    <xf numFmtId="0" fontId="67" fillId="18" borderId="109" xfId="16" applyFont="1" applyFill="1" applyBorder="1" applyAlignment="1">
      <alignment horizontal="center" vertical="center"/>
    </xf>
    <xf numFmtId="0" fontId="67" fillId="18" borderId="114" xfId="16" applyFont="1" applyFill="1" applyBorder="1" applyAlignment="1">
      <alignment horizontal="center" vertical="center"/>
    </xf>
    <xf numFmtId="0" fontId="67" fillId="18" borderId="116" xfId="16" applyFont="1" applyFill="1" applyBorder="1" applyAlignment="1">
      <alignment horizontal="center" vertical="center"/>
    </xf>
    <xf numFmtId="0" fontId="68" fillId="2" borderId="110" xfId="16" applyFont="1" applyFill="1" applyBorder="1" applyAlignment="1">
      <alignment vertical="center" wrapText="1"/>
    </xf>
    <xf numFmtId="0" fontId="68" fillId="2" borderId="111" xfId="16" applyFont="1" applyFill="1" applyBorder="1" applyAlignment="1">
      <alignment vertical="center" wrapText="1"/>
    </xf>
    <xf numFmtId="0" fontId="68" fillId="2" borderId="112" xfId="16" applyFont="1" applyFill="1" applyBorder="1" applyAlignment="1">
      <alignment vertical="center" wrapText="1"/>
    </xf>
    <xf numFmtId="0" fontId="68" fillId="2" borderId="99" xfId="16" applyFont="1" applyFill="1" applyBorder="1" applyAlignment="1">
      <alignment vertical="center" wrapText="1"/>
    </xf>
    <xf numFmtId="0" fontId="68" fillId="2" borderId="0" xfId="16" applyFont="1" applyFill="1" applyAlignment="1">
      <alignment vertical="center" wrapText="1"/>
    </xf>
    <xf numFmtId="0" fontId="68" fillId="2" borderId="100" xfId="16" applyFont="1" applyFill="1" applyBorder="1" applyAlignment="1">
      <alignment vertical="center" wrapText="1"/>
    </xf>
    <xf numFmtId="0" fontId="68" fillId="2" borderId="117" xfId="16" applyFont="1" applyFill="1" applyBorder="1" applyAlignment="1">
      <alignment vertical="center" wrapText="1"/>
    </xf>
    <xf numFmtId="0" fontId="68" fillId="2" borderId="118" xfId="16" applyFont="1" applyFill="1" applyBorder="1" applyAlignment="1">
      <alignment vertical="center" wrapText="1"/>
    </xf>
    <xf numFmtId="0" fontId="68" fillId="2" borderId="119" xfId="16" applyFont="1" applyFill="1" applyBorder="1" applyAlignment="1">
      <alignment vertical="center" wrapText="1"/>
    </xf>
    <xf numFmtId="0" fontId="68" fillId="2" borderId="110" xfId="16" applyFont="1" applyFill="1" applyBorder="1" applyAlignment="1">
      <alignment horizontal="left" vertical="center" wrapText="1"/>
    </xf>
    <xf numFmtId="0" fontId="68" fillId="2" borderId="111" xfId="16" applyFont="1" applyFill="1" applyBorder="1" applyAlignment="1">
      <alignment horizontal="left" vertical="center" wrapText="1"/>
    </xf>
    <xf numFmtId="0" fontId="68" fillId="2" borderId="113" xfId="16" applyFont="1" applyFill="1" applyBorder="1" applyAlignment="1">
      <alignment horizontal="left" vertical="center" wrapText="1"/>
    </xf>
    <xf numFmtId="0" fontId="68" fillId="2" borderId="99"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15" xfId="16" applyFont="1" applyFill="1" applyBorder="1" applyAlignment="1">
      <alignment horizontal="left" vertical="center" wrapText="1"/>
    </xf>
    <xf numFmtId="0" fontId="68" fillId="2" borderId="117" xfId="16" applyFont="1" applyFill="1" applyBorder="1" applyAlignment="1">
      <alignment horizontal="left" vertical="center" wrapText="1"/>
    </xf>
    <xf numFmtId="0" fontId="68" fillId="2" borderId="118" xfId="16" applyFont="1" applyFill="1" applyBorder="1" applyAlignment="1">
      <alignment horizontal="left" vertical="center" wrapText="1"/>
    </xf>
    <xf numFmtId="0" fontId="68" fillId="2" borderId="120" xfId="16" applyFont="1" applyFill="1" applyBorder="1" applyAlignment="1">
      <alignment horizontal="left" vertical="center" wrapText="1"/>
    </xf>
    <xf numFmtId="0" fontId="7" fillId="5" borderId="36" xfId="17" applyFont="1" applyFill="1" applyBorder="1" applyAlignment="1">
      <alignment horizontal="center" vertical="center" wrapText="1"/>
    </xf>
    <xf numFmtId="0" fontId="60" fillId="25" borderId="72" xfId="17" applyFont="1" applyFill="1" applyBorder="1" applyAlignment="1">
      <alignment horizontal="center" vertical="center" wrapText="1"/>
    </xf>
    <xf numFmtId="0" fontId="58" fillId="16" borderId="72" xfId="17" applyFont="1" applyFill="1" applyBorder="1" applyAlignment="1">
      <alignment horizontal="center" vertical="center" wrapText="1"/>
    </xf>
    <xf numFmtId="0" fontId="0" fillId="16" borderId="72" xfId="0"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180" fontId="60" fillId="3" borderId="74" xfId="17" applyNumberFormat="1" applyFont="1" applyFill="1" applyBorder="1" applyAlignment="1">
      <alignment horizontal="center" vertical="center" wrapText="1"/>
    </xf>
    <xf numFmtId="0" fontId="68" fillId="3" borderId="73" xfId="17" applyFont="1" applyFill="1" applyBorder="1" applyAlignment="1">
      <alignment horizontal="center" vertical="center" wrapText="1"/>
    </xf>
    <xf numFmtId="0" fontId="68" fillId="3" borderId="202" xfId="17" applyFont="1" applyFill="1" applyBorder="1" applyAlignment="1">
      <alignment horizontal="center" vertical="center" wrapText="1"/>
    </xf>
    <xf numFmtId="0" fontId="68" fillId="3" borderId="74" xfId="17" applyFont="1" applyFill="1" applyBorder="1" applyAlignment="1">
      <alignment horizontal="center" vertical="center" wrapText="1"/>
    </xf>
    <xf numFmtId="0" fontId="43" fillId="19" borderId="0" xfId="17" applyFont="1" applyFill="1" applyAlignment="1">
      <alignment horizontal="left" vertical="center"/>
    </xf>
    <xf numFmtId="0" fontId="96" fillId="19" borderId="163" xfId="2" applyFont="1" applyFill="1" applyBorder="1" applyAlignment="1">
      <alignment horizontal="left" vertical="top" wrapText="1"/>
    </xf>
    <xf numFmtId="0" fontId="96" fillId="19" borderId="164" xfId="2" applyFont="1" applyFill="1" applyBorder="1" applyAlignment="1">
      <alignment horizontal="left" vertical="top" wrapText="1"/>
    </xf>
    <xf numFmtId="0" fontId="96" fillId="19" borderId="165" xfId="2" applyFont="1" applyFill="1" applyBorder="1" applyAlignment="1">
      <alignment horizontal="left" vertical="top" wrapText="1"/>
    </xf>
    <xf numFmtId="0" fontId="169" fillId="5" borderId="55" xfId="0" applyFont="1" applyFill="1" applyBorder="1" applyAlignment="1">
      <alignment horizontal="justify" vertical="center"/>
    </xf>
    <xf numFmtId="0" fontId="169" fillId="5" borderId="56" xfId="0" applyFont="1" applyFill="1" applyBorder="1" applyAlignment="1">
      <alignment horizontal="justify" vertical="center"/>
    </xf>
    <xf numFmtId="0" fontId="169" fillId="0" borderId="57" xfId="0" applyFont="1" applyBorder="1">
      <alignment vertical="center"/>
    </xf>
    <xf numFmtId="0" fontId="37" fillId="10" borderId="145" xfId="0" applyFont="1" applyFill="1" applyBorder="1" applyAlignment="1">
      <alignment horizontal="justify" vertical="center" wrapText="1"/>
    </xf>
    <xf numFmtId="0" fontId="37" fillId="10" borderId="146" xfId="0" applyFont="1" applyFill="1" applyBorder="1" applyAlignment="1">
      <alignment horizontal="justify" vertical="center" wrapText="1"/>
    </xf>
    <xf numFmtId="0" fontId="170" fillId="10" borderId="146" xfId="0" applyFont="1" applyFill="1" applyBorder="1">
      <alignment vertical="center"/>
    </xf>
    <xf numFmtId="0" fontId="0" fillId="0" borderId="146" xfId="0" applyBorder="1">
      <alignment vertical="center"/>
    </xf>
    <xf numFmtId="0" fontId="0" fillId="0" borderId="147" xfId="0" applyBorder="1">
      <alignment vertical="center"/>
    </xf>
    <xf numFmtId="0" fontId="0" fillId="5" borderId="56" xfId="0" applyFill="1" applyBorder="1">
      <alignment vertical="center"/>
    </xf>
    <xf numFmtId="0" fontId="0" fillId="0" borderId="56" xfId="0" applyBorder="1">
      <alignment vertical="center"/>
    </xf>
    <xf numFmtId="14" fontId="87" fillId="21" borderId="188" xfId="2" applyNumberFormat="1" applyFont="1" applyFill="1" applyBorder="1" applyAlignment="1">
      <alignment horizontal="center" vertical="center" shrinkToFit="1"/>
    </xf>
    <xf numFmtId="14" fontId="87" fillId="21" borderId="1" xfId="2" applyNumberFormat="1" applyFont="1" applyFill="1" applyBorder="1" applyAlignment="1">
      <alignment horizontal="center" vertical="center" shrinkToFit="1"/>
    </xf>
    <xf numFmtId="14" fontId="87" fillId="21" borderId="138" xfId="2" applyNumberFormat="1" applyFont="1" applyFill="1" applyBorder="1" applyAlignment="1">
      <alignment horizontal="center" vertical="center" shrinkToFit="1"/>
    </xf>
    <xf numFmtId="14" fontId="87" fillId="21" borderId="141" xfId="2" applyNumberFormat="1" applyFont="1" applyFill="1" applyBorder="1" applyAlignment="1">
      <alignment horizontal="center" vertical="center" wrapText="1" shrinkToFit="1"/>
    </xf>
    <xf numFmtId="14" fontId="87" fillId="21" borderId="139" xfId="2" applyNumberFormat="1" applyFont="1" applyFill="1" applyBorder="1" applyAlignment="1">
      <alignment horizontal="center" vertical="center" wrapText="1" shrinkToFit="1"/>
    </xf>
    <xf numFmtId="14" fontId="87" fillId="21" borderId="140" xfId="2" applyNumberFormat="1" applyFont="1" applyFill="1" applyBorder="1" applyAlignment="1">
      <alignment horizontal="center" vertical="center" wrapText="1" shrinkToFit="1"/>
    </xf>
    <xf numFmtId="14" fontId="87" fillId="21" borderId="188" xfId="2" applyNumberFormat="1" applyFont="1" applyFill="1" applyBorder="1" applyAlignment="1">
      <alignment horizontal="center" vertical="center" wrapText="1" shrinkToFit="1"/>
    </xf>
    <xf numFmtId="0" fontId="91" fillId="21" borderId="40" xfId="2" applyFont="1" applyFill="1" applyBorder="1" applyAlignment="1">
      <alignment horizontal="center" vertical="center" wrapText="1"/>
    </xf>
    <xf numFmtId="0" fontId="91" fillId="21" borderId="1" xfId="2" applyFont="1" applyFill="1" applyBorder="1" applyAlignment="1">
      <alignment horizontal="center" vertical="center" wrapText="1"/>
    </xf>
    <xf numFmtId="0" fontId="91" fillId="21" borderId="2" xfId="2" applyFont="1" applyFill="1" applyBorder="1" applyAlignment="1">
      <alignment horizontal="center" vertical="center" wrapText="1"/>
    </xf>
    <xf numFmtId="56" fontId="87" fillId="21" borderId="40" xfId="1" applyNumberFormat="1" applyFont="1" applyFill="1" applyBorder="1" applyAlignment="1" applyProtection="1">
      <alignment horizontal="center" vertical="center" wrapText="1"/>
    </xf>
    <xf numFmtId="56" fontId="87" fillId="21" borderId="1" xfId="1" applyNumberFormat="1" applyFont="1" applyFill="1" applyBorder="1" applyAlignment="1" applyProtection="1">
      <alignment horizontal="center" vertical="center" wrapText="1"/>
    </xf>
    <xf numFmtId="56" fontId="87" fillId="21" borderId="2" xfId="1" applyNumberFormat="1" applyFont="1" applyFill="1" applyBorder="1" applyAlignment="1" applyProtection="1">
      <alignment horizontal="center" vertical="center" wrapText="1"/>
    </xf>
    <xf numFmtId="56" fontId="87" fillId="21" borderId="1" xfId="2" applyNumberFormat="1" applyFont="1" applyFill="1" applyBorder="1" applyAlignment="1">
      <alignment horizontal="center" vertical="center" wrapText="1"/>
    </xf>
    <xf numFmtId="56" fontId="87" fillId="21" borderId="138" xfId="2" applyNumberFormat="1" applyFont="1" applyFill="1" applyBorder="1" applyAlignment="1">
      <alignment horizontal="center" vertical="center" wrapText="1"/>
    </xf>
    <xf numFmtId="14" fontId="87" fillId="21" borderId="1" xfId="2" applyNumberFormat="1" applyFont="1" applyFill="1" applyBorder="1" applyAlignment="1">
      <alignment horizontal="center" vertical="center" wrapText="1" shrinkToFit="1"/>
    </xf>
    <xf numFmtId="14" fontId="87" fillId="21" borderId="138" xfId="2" applyNumberFormat="1" applyFont="1" applyFill="1" applyBorder="1" applyAlignment="1">
      <alignment horizontal="center" vertical="center" wrapText="1" shrinkToFit="1"/>
    </xf>
    <xf numFmtId="14" fontId="87" fillId="21" borderId="2" xfId="2" applyNumberFormat="1" applyFont="1" applyFill="1" applyBorder="1" applyAlignment="1">
      <alignment horizontal="center" vertical="center" wrapText="1" shrinkToFit="1"/>
    </xf>
    <xf numFmtId="14" fontId="87" fillId="21" borderId="154" xfId="1" applyNumberFormat="1" applyFont="1" applyFill="1" applyBorder="1" applyAlignment="1" applyProtection="1">
      <alignment horizontal="center" vertical="center" wrapText="1"/>
    </xf>
    <xf numFmtId="0" fontId="87" fillId="21" borderId="154" xfId="2" applyFont="1" applyFill="1" applyBorder="1" applyAlignment="1">
      <alignment horizontal="center" vertical="center"/>
    </xf>
    <xf numFmtId="0" fontId="87" fillId="21" borderId="158" xfId="2" applyFont="1" applyFill="1" applyBorder="1" applyAlignment="1">
      <alignment horizontal="center" vertical="center"/>
    </xf>
    <xf numFmtId="14" fontId="87" fillId="21" borderId="181" xfId="1" applyNumberFormat="1" applyFont="1" applyFill="1" applyBorder="1" applyAlignment="1" applyProtection="1">
      <alignment horizontal="center" vertical="center" wrapText="1"/>
    </xf>
    <xf numFmtId="14" fontId="87" fillId="21" borderId="182" xfId="1" applyNumberFormat="1" applyFont="1" applyFill="1" applyBorder="1" applyAlignment="1" applyProtection="1">
      <alignment horizontal="center" vertical="center" wrapText="1"/>
    </xf>
    <xf numFmtId="14" fontId="87" fillId="21" borderId="183" xfId="1" applyNumberFormat="1" applyFont="1" applyFill="1" applyBorder="1" applyAlignment="1" applyProtection="1">
      <alignment horizontal="center" vertical="center" wrapText="1"/>
    </xf>
    <xf numFmtId="14" fontId="35" fillId="21" borderId="188" xfId="1" applyNumberFormat="1" applyFont="1" applyFill="1" applyBorder="1" applyAlignment="1" applyProtection="1">
      <alignment horizontal="center" vertical="center" shrinkToFit="1"/>
    </xf>
    <xf numFmtId="14" fontId="35" fillId="21" borderId="1" xfId="2" applyNumberFormat="1" applyFont="1" applyFill="1" applyBorder="1" applyAlignment="1">
      <alignment horizontal="center" vertical="center" shrinkToFit="1"/>
    </xf>
    <xf numFmtId="14" fontId="35" fillId="21" borderId="138" xfId="2" applyNumberFormat="1" applyFont="1" applyFill="1" applyBorder="1" applyAlignment="1">
      <alignment horizontal="center" vertical="center" shrinkToFit="1"/>
    </xf>
    <xf numFmtId="14" fontId="87" fillId="21" borderId="178" xfId="2" applyNumberFormat="1" applyFont="1" applyFill="1" applyBorder="1" applyAlignment="1">
      <alignment horizontal="center" vertical="center"/>
    </xf>
    <xf numFmtId="14" fontId="87" fillId="21" borderId="179" xfId="2" applyNumberFormat="1" applyFont="1" applyFill="1" applyBorder="1" applyAlignment="1">
      <alignment horizontal="center" vertical="center"/>
    </xf>
    <xf numFmtId="14" fontId="87" fillId="21" borderId="180" xfId="2" applyNumberFormat="1" applyFont="1" applyFill="1" applyBorder="1" applyAlignment="1">
      <alignment horizontal="center" vertical="center"/>
    </xf>
    <xf numFmtId="56" fontId="87" fillId="21" borderId="40" xfId="2" applyNumberFormat="1" applyFont="1" applyFill="1" applyBorder="1" applyAlignment="1">
      <alignment horizontal="center" vertical="center" wrapText="1"/>
    </xf>
    <xf numFmtId="0" fontId="6" fillId="0" borderId="0" xfId="2" applyAlignment="1">
      <alignment horizontal="center" vertical="center" wrapText="1"/>
    </xf>
    <xf numFmtId="0" fontId="23" fillId="33" borderId="0" xfId="2" applyFont="1" applyFill="1" applyAlignment="1">
      <alignment horizontal="left" vertical="center" wrapText="1"/>
    </xf>
    <xf numFmtId="0" fontId="23" fillId="33" borderId="0" xfId="2" applyFont="1" applyFill="1" applyAlignment="1">
      <alignment horizontal="left" vertical="center"/>
    </xf>
    <xf numFmtId="0" fontId="1" fillId="15" borderId="66" xfId="2" applyFont="1" applyFill="1" applyBorder="1" applyAlignment="1">
      <alignment vertical="top" wrapText="1"/>
    </xf>
    <xf numFmtId="0" fontId="6" fillId="0" borderId="62" xfId="2" applyBorder="1" applyAlignment="1">
      <alignment vertical="top" wrapText="1"/>
    </xf>
    <xf numFmtId="0" fontId="69" fillId="0" borderId="0" xfId="1" applyFont="1" applyAlignment="1" applyProtection="1">
      <alignment vertical="center"/>
    </xf>
    <xf numFmtId="0" fontId="6" fillId="0" borderId="0" xfId="2">
      <alignment vertical="center"/>
    </xf>
    <xf numFmtId="0" fontId="6" fillId="24" borderId="54" xfId="2" applyFill="1" applyBorder="1" applyAlignment="1">
      <alignment horizontal="left" vertical="top" wrapText="1"/>
    </xf>
    <xf numFmtId="0" fontId="6" fillId="24" borderId="126" xfId="2" applyFill="1" applyBorder="1" applyAlignment="1">
      <alignment horizontal="left" vertical="top" wrapText="1"/>
    </xf>
    <xf numFmtId="0" fontId="6" fillId="24" borderId="143" xfId="2" applyFill="1" applyBorder="1" applyAlignment="1">
      <alignment horizontal="left" vertical="top" wrapText="1"/>
    </xf>
    <xf numFmtId="0" fontId="1" fillId="28" borderId="54" xfId="2" applyFont="1" applyFill="1" applyBorder="1" applyAlignment="1">
      <alignment horizontal="left" vertical="top" wrapText="1"/>
    </xf>
    <xf numFmtId="0" fontId="1" fillId="28" borderId="65" xfId="2" applyFont="1" applyFill="1" applyBorder="1" applyAlignment="1">
      <alignment horizontal="left" vertical="top" wrapText="1"/>
    </xf>
    <xf numFmtId="0" fontId="8" fillId="28" borderId="126" xfId="1" applyFill="1" applyBorder="1" applyAlignment="1" applyProtection="1">
      <alignment horizontal="left" vertical="top"/>
    </xf>
    <xf numFmtId="0" fontId="6" fillId="28" borderId="142" xfId="2" applyFill="1" applyBorder="1" applyAlignment="1">
      <alignment horizontal="left" vertical="top"/>
    </xf>
    <xf numFmtId="0" fontId="6" fillId="2" borderId="71" xfId="2" applyFill="1" applyBorder="1" applyAlignment="1">
      <alignment vertical="top" wrapText="1"/>
    </xf>
    <xf numFmtId="0" fontId="15" fillId="2" borderId="62" xfId="0" applyFont="1" applyFill="1" applyBorder="1" applyAlignment="1">
      <alignment vertical="top" wrapText="1"/>
    </xf>
    <xf numFmtId="0" fontId="1" fillId="2" borderId="71" xfId="2" applyFont="1" applyFill="1" applyBorder="1" applyAlignment="1">
      <alignment horizontal="left" vertical="top" wrapText="1"/>
    </xf>
    <xf numFmtId="0" fontId="1" fillId="2" borderId="62" xfId="2" applyFont="1" applyFill="1" applyBorder="1" applyAlignment="1">
      <alignment horizontal="left" vertical="top" wrapText="1"/>
    </xf>
    <xf numFmtId="0" fontId="14" fillId="5" borderId="210" xfId="2" applyFont="1" applyFill="1" applyBorder="1" applyAlignment="1">
      <alignment horizontal="center" vertical="center" wrapText="1"/>
    </xf>
    <xf numFmtId="0" fontId="14" fillId="5" borderId="211" xfId="2" applyFont="1" applyFill="1" applyBorder="1" applyAlignment="1">
      <alignment horizontal="center" vertical="center" wrapText="1"/>
    </xf>
    <xf numFmtId="0" fontId="14" fillId="5" borderId="212" xfId="2" applyFont="1" applyFill="1" applyBorder="1" applyAlignment="1">
      <alignment horizontal="center" vertical="center" wrapText="1"/>
    </xf>
    <xf numFmtId="0" fontId="6" fillId="5" borderId="85" xfId="2" applyFill="1" applyBorder="1">
      <alignment vertical="center"/>
    </xf>
    <xf numFmtId="0" fontId="6" fillId="5" borderId="24"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6" fillId="5" borderId="89" xfId="2" applyFill="1" applyBorder="1">
      <alignment vertical="center"/>
    </xf>
    <xf numFmtId="0" fontId="22" fillId="5" borderId="90" xfId="2" applyFont="1" applyFill="1" applyBorder="1" applyAlignment="1">
      <alignment horizontal="center" vertical="top" wrapText="1"/>
    </xf>
    <xf numFmtId="0" fontId="22" fillId="5" borderId="82"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22" fillId="5" borderId="93"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0" fillId="23" borderId="0" xfId="0" applyFill="1" applyAlignment="1">
      <alignment horizontal="center" vertical="center"/>
    </xf>
    <xf numFmtId="0" fontId="71" fillId="29" borderId="0" xfId="0" applyFont="1" applyFill="1" applyAlignment="1">
      <alignment horizontal="center" vertical="center"/>
    </xf>
    <xf numFmtId="0" fontId="0" fillId="23" borderId="237" xfId="0" applyFill="1" applyBorder="1" applyAlignment="1">
      <alignment horizontal="center" vertical="center"/>
    </xf>
    <xf numFmtId="0" fontId="0" fillId="23" borderId="238" xfId="0" applyFill="1" applyBorder="1" applyAlignment="1">
      <alignment horizontal="center" vertical="center"/>
    </xf>
    <xf numFmtId="0" fontId="71" fillId="29" borderId="238" xfId="0" applyFont="1" applyFill="1" applyBorder="1" applyAlignment="1">
      <alignment horizontal="center" vertical="center"/>
    </xf>
    <xf numFmtId="0" fontId="71" fillId="29" borderId="239" xfId="0" applyFont="1" applyFill="1" applyBorder="1" applyAlignment="1">
      <alignment horizontal="center" vertical="center"/>
    </xf>
    <xf numFmtId="0" fontId="0" fillId="23" borderId="246" xfId="0" applyFill="1" applyBorder="1" applyAlignment="1">
      <alignment horizontal="center" vertical="center"/>
    </xf>
    <xf numFmtId="0" fontId="0" fillId="23" borderId="107" xfId="0" applyFill="1" applyBorder="1" applyAlignment="1">
      <alignment horizontal="center" vertical="center"/>
    </xf>
    <xf numFmtId="0" fontId="71" fillId="29" borderId="107" xfId="0" applyFont="1" applyFill="1" applyBorder="1" applyAlignment="1">
      <alignment horizontal="center" vertical="center"/>
    </xf>
    <xf numFmtId="0" fontId="71" fillId="29" borderId="247" xfId="0" applyFont="1" applyFill="1" applyBorder="1" applyAlignment="1">
      <alignment horizontal="center" vertical="center"/>
    </xf>
    <xf numFmtId="0" fontId="26" fillId="19" borderId="0" xfId="19" applyFont="1" applyFill="1" applyAlignment="1">
      <alignment vertical="center" wrapText="1"/>
    </xf>
    <xf numFmtId="0" fontId="28" fillId="21" borderId="97" xfId="2" applyFont="1" applyFill="1" applyBorder="1" applyAlignment="1">
      <alignment horizontal="center" vertical="center" shrinkToFit="1"/>
    </xf>
    <xf numFmtId="0" fontId="18" fillId="21" borderId="28" xfId="2" applyFont="1" applyFill="1" applyBorder="1" applyAlignment="1">
      <alignment horizontal="center" vertical="center" shrinkToFit="1"/>
    </xf>
    <xf numFmtId="0" fontId="18" fillId="21" borderId="98" xfId="2" applyFont="1" applyFill="1" applyBorder="1" applyAlignment="1">
      <alignment horizontal="center" vertical="center" shrinkToFit="1"/>
    </xf>
    <xf numFmtId="0" fontId="118" fillId="19" borderId="97" xfId="2" applyFont="1" applyFill="1" applyBorder="1" applyAlignment="1">
      <alignment horizontal="center" vertical="center" wrapText="1" shrinkToFit="1"/>
    </xf>
    <xf numFmtId="0" fontId="32" fillId="19" borderId="28" xfId="2" applyFont="1" applyFill="1" applyBorder="1" applyAlignment="1">
      <alignment horizontal="center" vertical="center" shrinkToFit="1"/>
    </xf>
    <xf numFmtId="0" fontId="32" fillId="19" borderId="98" xfId="2" applyFont="1" applyFill="1" applyBorder="1" applyAlignment="1">
      <alignment horizontal="center" vertical="center" shrinkToFit="1"/>
    </xf>
    <xf numFmtId="0" fontId="137" fillId="19" borderId="94" xfId="1" applyFont="1" applyFill="1" applyBorder="1" applyAlignment="1" applyProtection="1">
      <alignment vertical="top" wrapText="1"/>
    </xf>
    <xf numFmtId="0" fontId="21" fillId="19" borderId="95" xfId="2" applyFont="1" applyFill="1" applyBorder="1" applyAlignment="1">
      <alignment vertical="top" wrapText="1"/>
    </xf>
    <xf numFmtId="0" fontId="21" fillId="19" borderId="96" xfId="2" applyFont="1" applyFill="1" applyBorder="1" applyAlignment="1">
      <alignment vertical="top" wrapText="1"/>
    </xf>
    <xf numFmtId="0" fontId="118" fillId="29" borderId="97" xfId="2" applyFont="1" applyFill="1" applyBorder="1" applyAlignment="1">
      <alignment horizontal="center" vertical="center" wrapText="1" shrinkToFit="1"/>
    </xf>
    <xf numFmtId="0" fontId="18" fillId="29" borderId="28" xfId="2" applyFont="1" applyFill="1" applyBorder="1" applyAlignment="1">
      <alignment horizontal="center" vertical="center" shrinkToFit="1"/>
    </xf>
    <xf numFmtId="0" fontId="18" fillId="29" borderId="98" xfId="2" applyFont="1" applyFill="1" applyBorder="1" applyAlignment="1">
      <alignment horizontal="center" vertical="center" shrinkToFit="1"/>
    </xf>
    <xf numFmtId="0" fontId="139" fillId="29" borderId="225" xfId="1" applyFont="1" applyFill="1" applyBorder="1" applyAlignment="1" applyProtection="1">
      <alignment horizontal="left" vertical="top" wrapText="1"/>
    </xf>
    <xf numFmtId="0" fontId="139" fillId="29" borderId="107" xfId="1" applyFont="1" applyFill="1" applyBorder="1" applyAlignment="1" applyProtection="1">
      <alignment horizontal="left" vertical="top" wrapText="1"/>
    </xf>
    <xf numFmtId="0" fontId="139" fillId="29" borderId="226" xfId="1" applyFont="1" applyFill="1" applyBorder="1" applyAlignment="1" applyProtection="1">
      <alignment horizontal="left" vertical="top" wrapText="1"/>
    </xf>
    <xf numFmtId="0" fontId="88" fillId="19" borderId="145" xfId="1" applyFont="1" applyFill="1" applyBorder="1" applyAlignment="1" applyProtection="1">
      <alignment horizontal="center" vertical="center" wrapText="1" shrinkToFit="1"/>
    </xf>
    <xf numFmtId="0" fontId="28" fillId="19" borderId="146" xfId="2" applyFont="1" applyFill="1" applyBorder="1" applyAlignment="1">
      <alignment horizontal="center" vertical="center" wrapText="1" shrinkToFit="1"/>
    </xf>
    <xf numFmtId="0" fontId="28" fillId="19" borderId="147" xfId="2" applyFont="1" applyFill="1" applyBorder="1" applyAlignment="1">
      <alignment horizontal="center" vertical="center" wrapText="1" shrinkToFit="1"/>
    </xf>
    <xf numFmtId="0" fontId="139" fillId="19" borderId="55" xfId="2" applyFont="1" applyFill="1" applyBorder="1" applyAlignment="1">
      <alignment horizontal="left" vertical="top" wrapText="1" shrinkToFit="1"/>
    </xf>
    <xf numFmtId="0" fontId="20" fillId="19" borderId="56" xfId="2" applyFont="1" applyFill="1" applyBorder="1" applyAlignment="1">
      <alignment horizontal="left" vertical="top" wrapText="1" shrinkToFit="1"/>
    </xf>
    <xf numFmtId="0" fontId="20" fillId="19" borderId="57"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10" fillId="0" borderId="56" xfId="2" applyFont="1" applyBorder="1">
      <alignment vertical="center"/>
    </xf>
    <xf numFmtId="0" fontId="28" fillId="29" borderId="145" xfId="2" applyFont="1" applyFill="1" applyBorder="1" applyAlignment="1">
      <alignment horizontal="center" vertical="center" wrapText="1" shrinkToFit="1"/>
    </xf>
    <xf numFmtId="0" fontId="28" fillId="29" borderId="146" xfId="2" applyFont="1" applyFill="1" applyBorder="1" applyAlignment="1">
      <alignment horizontal="center" vertical="center" wrapText="1" shrinkToFit="1"/>
    </xf>
    <xf numFmtId="0" fontId="28" fillId="29" borderId="147" xfId="2" applyFont="1" applyFill="1" applyBorder="1" applyAlignment="1">
      <alignment horizontal="center" vertical="center" wrapText="1" shrinkToFit="1"/>
    </xf>
    <xf numFmtId="0" fontId="165" fillId="29" borderId="55" xfId="2" applyFont="1" applyFill="1" applyBorder="1" applyAlignment="1">
      <alignment horizontal="left" vertical="top" wrapText="1" shrinkToFit="1"/>
    </xf>
    <xf numFmtId="0" fontId="165" fillId="29" borderId="56" xfId="2" applyFont="1" applyFill="1" applyBorder="1" applyAlignment="1">
      <alignment horizontal="left" vertical="top" wrapText="1" shrinkToFit="1"/>
    </xf>
    <xf numFmtId="0" fontId="165" fillId="29" borderId="57" xfId="2" applyFont="1" applyFill="1" applyBorder="1" applyAlignment="1">
      <alignment horizontal="left" vertical="top" wrapText="1" shrinkToFit="1"/>
    </xf>
    <xf numFmtId="0" fontId="88" fillId="19" borderId="97" xfId="1" applyFont="1" applyFill="1" applyBorder="1" applyAlignment="1" applyProtection="1">
      <alignment horizontal="center" vertical="center" wrapText="1"/>
    </xf>
    <xf numFmtId="0" fontId="88" fillId="19" borderId="28" xfId="1" applyFont="1" applyFill="1" applyBorder="1" applyAlignment="1" applyProtection="1">
      <alignment horizontal="center" vertical="center" wrapText="1"/>
    </xf>
    <xf numFmtId="0" fontId="88" fillId="19" borderId="98" xfId="1" applyFont="1" applyFill="1" applyBorder="1" applyAlignment="1" applyProtection="1">
      <alignment horizontal="center" vertical="center" wrapText="1"/>
    </xf>
    <xf numFmtId="0" fontId="137" fillId="19" borderId="94" xfId="1" applyFont="1" applyFill="1" applyBorder="1" applyAlignment="1" applyProtection="1">
      <alignment horizontal="left" vertical="top" wrapText="1"/>
    </xf>
    <xf numFmtId="0" fontId="21" fillId="19" borderId="160" xfId="1" applyFont="1" applyFill="1" applyBorder="1" applyAlignment="1" applyProtection="1">
      <alignment horizontal="left" vertical="top" wrapText="1"/>
    </xf>
    <xf numFmtId="0" fontId="21" fillId="19" borderId="161" xfId="1" applyFont="1" applyFill="1" applyBorder="1" applyAlignment="1" applyProtection="1">
      <alignment horizontal="left" vertical="top" wrapText="1"/>
    </xf>
    <xf numFmtId="0" fontId="88" fillId="29" borderId="97" xfId="1" applyFont="1" applyFill="1" applyBorder="1" applyAlignment="1" applyProtection="1">
      <alignment horizontal="center" vertical="center" wrapText="1"/>
    </xf>
    <xf numFmtId="0" fontId="88" fillId="29" borderId="28" xfId="1" applyFont="1" applyFill="1" applyBorder="1" applyAlignment="1" applyProtection="1">
      <alignment horizontal="center" vertical="center" wrapText="1"/>
    </xf>
    <xf numFmtId="0" fontId="88" fillId="29" borderId="98" xfId="1" applyFont="1" applyFill="1" applyBorder="1" applyAlignment="1" applyProtection="1">
      <alignment horizontal="center" vertical="center" wrapText="1"/>
    </xf>
    <xf numFmtId="0" fontId="137" fillId="29" borderId="94" xfId="1" applyFont="1" applyFill="1" applyBorder="1" applyAlignment="1" applyProtection="1">
      <alignment horizontal="left" vertical="top" wrapText="1"/>
    </xf>
    <xf numFmtId="0" fontId="21" fillId="29" borderId="160" xfId="1" applyFont="1" applyFill="1" applyBorder="1" applyAlignment="1" applyProtection="1">
      <alignment horizontal="left" vertical="top" wrapText="1"/>
    </xf>
    <xf numFmtId="0" fontId="21" fillId="29" borderId="161"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0" fontId="32" fillId="31" borderId="105" xfId="1" applyFont="1" applyFill="1" applyBorder="1" applyAlignment="1" applyProtection="1">
      <alignment horizontal="center" vertical="center" wrapText="1" shrinkToFit="1"/>
    </xf>
    <xf numFmtId="0" fontId="71" fillId="5" borderId="0" xfId="0" applyFont="1" applyFill="1" applyAlignment="1">
      <alignment horizontal="center" vertical="center"/>
    </xf>
    <xf numFmtId="0" fontId="71" fillId="5" borderId="0" xfId="0" applyFont="1" applyFill="1">
      <alignment vertical="center"/>
    </xf>
    <xf numFmtId="0" fontId="71" fillId="5" borderId="0" xfId="0" applyFont="1" applyFill="1" applyAlignment="1">
      <alignment horizontal="right" vertical="center"/>
    </xf>
    <xf numFmtId="0" fontId="23" fillId="5" borderId="0" xfId="0" applyFont="1" applyFill="1" applyAlignment="1">
      <alignment horizontal="left" vertical="center"/>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6EF729"/>
      <color rgb="FFD4FDC3"/>
      <color rgb="FFFF99FF"/>
      <color rgb="FFFAFEC2"/>
      <color rgb="FF00CC00"/>
      <color rgb="FF3399FF"/>
      <color rgb="FFFFCC00"/>
      <color rgb="FFCC00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itle>
    <c:autoTitleDeleted val="0"/>
    <c:plotArea>
      <c:layout>
        <c:manualLayout>
          <c:layoutTarget val="inner"/>
          <c:xMode val="edge"/>
          <c:yMode val="edge"/>
          <c:x val="0.15947137163410141"/>
          <c:y val="0.11424556074791462"/>
          <c:w val="0.5966202002527462"/>
          <c:h val="0.58117297615378161"/>
        </c:manualLayout>
      </c:layout>
      <c:lineChart>
        <c:grouping val="standard"/>
        <c:varyColors val="0"/>
        <c:ser>
          <c:idx val="1"/>
          <c:order val="0"/>
          <c:tx>
            <c:strRef>
              <c:f>'44 衛生教養'!$D$80</c:f>
              <c:strCache>
                <c:ptCount val="1"/>
                <c:pt idx="0">
                  <c:v>訪日外客数</c:v>
                </c:pt>
              </c:strCache>
            </c:strRef>
          </c:tx>
          <c:dPt>
            <c:idx val="23"/>
            <c:marker>
              <c:spPr>
                <a:ln>
                  <a:prstDash val="sysDash"/>
                </a:ln>
              </c:spPr>
            </c:marker>
            <c:bubble3D val="0"/>
            <c:spPr>
              <a:ln>
                <a:solidFill>
                  <a:srgbClr val="FF0000"/>
                </a:solidFill>
                <a:prstDash val="sysDash"/>
              </a:ln>
            </c:spPr>
            <c:extLst>
              <c:ext xmlns:c16="http://schemas.microsoft.com/office/drawing/2014/chart" uri="{C3380CC4-5D6E-409C-BE32-E72D297353CC}">
                <c16:uniqueId val="{00000001-9192-4FE9-8585-1BABA22F748C}"/>
              </c:ext>
            </c:extLst>
          </c:dPt>
          <c:cat>
            <c:strRef>
              <c:f>'44 衛生教養'!$C$80:$C$104</c:f>
              <c:strCache>
                <c:ptCount val="25"/>
                <c:pt idx="0">
                  <c:v>年</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3">
                  <c:v>2020</c:v>
                </c:pt>
                <c:pt idx="24">
                  <c:v>2030</c:v>
                </c:pt>
              </c:strCache>
            </c:strRef>
          </c:cat>
          <c:val>
            <c:numRef>
              <c:f>'44 衛生教養'!$D$81:$D$104</c:f>
              <c:numCache>
                <c:formatCode>#,##0</c:formatCode>
                <c:ptCount val="24"/>
                <c:pt idx="0">
                  <c:v>3837113</c:v>
                </c:pt>
                <c:pt idx="1">
                  <c:v>4218208</c:v>
                </c:pt>
                <c:pt idx="2">
                  <c:v>4106057</c:v>
                </c:pt>
                <c:pt idx="3">
                  <c:v>4437863</c:v>
                </c:pt>
                <c:pt idx="4">
                  <c:v>4757146</c:v>
                </c:pt>
                <c:pt idx="5">
                  <c:v>4771555</c:v>
                </c:pt>
                <c:pt idx="6">
                  <c:v>5238963</c:v>
                </c:pt>
                <c:pt idx="7">
                  <c:v>5211725</c:v>
                </c:pt>
                <c:pt idx="8">
                  <c:v>6137905</c:v>
                </c:pt>
                <c:pt idx="9">
                  <c:v>6727926</c:v>
                </c:pt>
                <c:pt idx="10">
                  <c:v>7334077</c:v>
                </c:pt>
                <c:pt idx="11">
                  <c:v>8346969</c:v>
                </c:pt>
                <c:pt idx="12">
                  <c:v>8350835</c:v>
                </c:pt>
                <c:pt idx="13">
                  <c:v>6789658</c:v>
                </c:pt>
                <c:pt idx="14">
                  <c:v>8611175</c:v>
                </c:pt>
                <c:pt idx="15">
                  <c:v>6218752</c:v>
                </c:pt>
                <c:pt idx="16">
                  <c:v>8358105</c:v>
                </c:pt>
                <c:pt idx="17">
                  <c:v>10363904</c:v>
                </c:pt>
                <c:pt idx="18">
                  <c:v>13413467</c:v>
                </c:pt>
                <c:pt idx="19">
                  <c:v>19737409</c:v>
                </c:pt>
                <c:pt idx="20">
                  <c:v>24039700</c:v>
                </c:pt>
                <c:pt idx="22" formatCode="#,##0_ ">
                  <c:v>40000000</c:v>
                </c:pt>
                <c:pt idx="23" formatCode="#,##0_ ">
                  <c:v>60000000</c:v>
                </c:pt>
              </c:numCache>
            </c:numRef>
          </c:val>
          <c:smooth val="0"/>
          <c:extLst>
            <c:ext xmlns:c16="http://schemas.microsoft.com/office/drawing/2014/chart" uri="{C3380CC4-5D6E-409C-BE32-E72D297353CC}">
              <c16:uniqueId val="{00000002-9192-4FE9-8585-1BABA22F748C}"/>
            </c:ext>
          </c:extLst>
        </c:ser>
        <c:dLbls>
          <c:showLegendKey val="0"/>
          <c:showVal val="0"/>
          <c:showCatName val="0"/>
          <c:showSerName val="0"/>
          <c:showPercent val="0"/>
          <c:showBubbleSize val="0"/>
        </c:dLbls>
        <c:marker val="1"/>
        <c:smooth val="0"/>
        <c:axId val="59157888"/>
        <c:axId val="59163776"/>
      </c:lineChart>
      <c:catAx>
        <c:axId val="59157888"/>
        <c:scaling>
          <c:orientation val="minMax"/>
        </c:scaling>
        <c:delete val="0"/>
        <c:axPos val="b"/>
        <c:numFmt formatCode="General" sourceLinked="1"/>
        <c:majorTickMark val="out"/>
        <c:minorTickMark val="none"/>
        <c:tickLblPos val="nextTo"/>
        <c:txPr>
          <a:bodyPr rot="0" vert="eaVert"/>
          <a:lstStyle/>
          <a:p>
            <a:pPr>
              <a:defRPr/>
            </a:pPr>
            <a:endParaRPr lang="ja-JP"/>
          </a:p>
        </c:txPr>
        <c:crossAx val="59163776"/>
        <c:crosses val="autoZero"/>
        <c:auto val="1"/>
        <c:lblAlgn val="ctr"/>
        <c:lblOffset val="100"/>
        <c:noMultiLvlLbl val="0"/>
      </c:catAx>
      <c:valAx>
        <c:axId val="59163776"/>
        <c:scaling>
          <c:orientation val="minMax"/>
        </c:scaling>
        <c:delete val="0"/>
        <c:axPos val="l"/>
        <c:majorGridlines/>
        <c:numFmt formatCode="#,##0_);[Red]\(#,##0\)" sourceLinked="0"/>
        <c:majorTickMark val="out"/>
        <c:minorTickMark val="none"/>
        <c:tickLblPos val="nextTo"/>
        <c:crossAx val="59157888"/>
        <c:crosses val="autoZero"/>
        <c:crossBetween val="between"/>
      </c:valAx>
    </c:plotArea>
    <c:legend>
      <c:legendPos val="r"/>
      <c:layout>
        <c:manualLayout>
          <c:xMode val="edge"/>
          <c:yMode val="edge"/>
          <c:x val="0.81359833310309893"/>
          <c:y val="0.20265815610258017"/>
          <c:w val="3.289473684210531E-2"/>
          <c:h val="5.9800664451827218E-2"/>
        </c:manualLayout>
      </c:layout>
      <c:overlay val="0"/>
    </c:legend>
    <c:plotVisOnly val="1"/>
    <c:dispBlanksAs val="gap"/>
    <c:showDLblsOverMax val="0"/>
  </c:chart>
  <c:printSettings>
    <c:headerFooter alignWithMargins="0"/>
    <c:pageMargins b="0.75000000000000089" l="0.70000000000000062" r="0.70000000000000062" t="0.75000000000000089"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'44　感染症統計'!$A$7</c:f>
              <c:strCache>
                <c:ptCount val="1"/>
                <c:pt idx="0">
                  <c:v>2023年</c:v>
                </c:pt>
              </c:strCache>
            </c:strRef>
          </c:tx>
          <c:spPr>
            <a:ln w="63500" cap="rnd">
              <a:solidFill>
                <a:srgbClr val="FF0000"/>
              </a:solidFill>
              <a:round/>
            </a:ln>
            <a:effectLst/>
          </c:spPr>
          <c:marker>
            <c:symbol val="none"/>
          </c:marker>
          <c:cat>
            <c:multiLvlStrRef>
              <c:f>'44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384 </c:v>
                  </c:pt>
                  <c:pt idx="11">
                    <c:v>112 </c:v>
                  </c:pt>
                </c:lvl>
              </c:multiLvlStrCache>
            </c:multiLvlStrRef>
          </c:cat>
          <c:val>
            <c:numRef>
              <c:f>'44　感染症統計'!$B$7:$M$7</c:f>
              <c:numCache>
                <c:formatCode>#,##0_ </c:formatCode>
                <c:ptCount val="12"/>
                <c:pt idx="0" formatCode="General">
                  <c:v>82</c:v>
                </c:pt>
                <c:pt idx="1">
                  <c:v>62</c:v>
                </c:pt>
                <c:pt idx="2">
                  <c:v>99</c:v>
                </c:pt>
                <c:pt idx="3">
                  <c:v>112</c:v>
                </c:pt>
                <c:pt idx="4" formatCode="General">
                  <c:v>224</c:v>
                </c:pt>
                <c:pt idx="5" formatCode="General">
                  <c:v>524</c:v>
                </c:pt>
                <c:pt idx="6" formatCode="General">
                  <c:v>521</c:v>
                </c:pt>
                <c:pt idx="7">
                  <c:v>767</c:v>
                </c:pt>
                <c:pt idx="8">
                  <c:v>454</c:v>
                </c:pt>
                <c:pt idx="9">
                  <c:v>384</c:v>
                </c:pt>
                <c:pt idx="10">
                  <c:v>112</c:v>
                </c:pt>
              </c:numCache>
            </c:numRef>
          </c:val>
          <c:smooth val="0"/>
          <c:extLst>
            <c:ext xmlns:c16="http://schemas.microsoft.com/office/drawing/2014/chart" uri="{C3380CC4-5D6E-409C-BE32-E72D297353CC}">
              <c16:uniqueId val="{00000000-EF25-4824-8530-875CCEE0B185}"/>
            </c:ext>
          </c:extLst>
        </c:ser>
        <c:ser>
          <c:idx val="7"/>
          <c:order val="1"/>
          <c:tx>
            <c:strRef>
              <c:f>'44　感染症統計'!$A$8</c:f>
              <c:strCache>
                <c:ptCount val="1"/>
                <c:pt idx="0">
                  <c:v>2022年</c:v>
                </c:pt>
              </c:strCache>
            </c:strRef>
          </c:tx>
          <c:spPr>
            <a:ln w="25400" cap="rnd">
              <a:solidFill>
                <a:schemeClr val="accent6">
                  <a:lumMod val="75000"/>
                </a:schemeClr>
              </a:solidFill>
              <a:round/>
            </a:ln>
            <a:effectLst/>
          </c:spPr>
          <c:marker>
            <c:symbol val="none"/>
          </c:marker>
          <c:cat>
            <c:multiLvlStrRef>
              <c:f>'44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384 </c:v>
                  </c:pt>
                  <c:pt idx="11">
                    <c:v>112 </c:v>
                  </c:pt>
                </c:lvl>
              </c:multiLvlStrCache>
            </c:multiLvlStrRef>
          </c:cat>
          <c:val>
            <c:numRef>
              <c:f>'44　感染症統計'!$B$8:$M$8</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EF25-4824-8530-875CCEE0B185}"/>
            </c:ext>
          </c:extLst>
        </c:ser>
        <c:ser>
          <c:idx val="0"/>
          <c:order val="2"/>
          <c:tx>
            <c:strRef>
              <c:f>'44　感染症統計'!$A$9</c:f>
              <c:strCache>
                <c:ptCount val="1"/>
                <c:pt idx="0">
                  <c:v>2021年</c:v>
                </c:pt>
              </c:strCache>
            </c:strRef>
          </c:tx>
          <c:spPr>
            <a:ln w="28575" cap="rnd">
              <a:solidFill>
                <a:schemeClr val="accent6"/>
              </a:solidFill>
              <a:round/>
            </a:ln>
            <a:effectLst/>
          </c:spPr>
          <c:marker>
            <c:symbol val="none"/>
          </c:marker>
          <c:cat>
            <c:multiLvlStrRef>
              <c:f>'44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384 </c:v>
                  </c:pt>
                  <c:pt idx="11">
                    <c:v>112 </c:v>
                  </c:pt>
                </c:lvl>
              </c:multiLvlStrCache>
            </c:multiLvlStrRef>
          </c:cat>
          <c:val>
            <c:numRef>
              <c:f>'44　感染症統計'!$B$9:$M$9</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EF25-4824-8530-875CCEE0B185}"/>
            </c:ext>
          </c:extLst>
        </c:ser>
        <c:ser>
          <c:idx val="1"/>
          <c:order val="3"/>
          <c:tx>
            <c:strRef>
              <c:f>'44　感染症統計'!$A$10</c:f>
              <c:strCache>
                <c:ptCount val="1"/>
                <c:pt idx="0">
                  <c:v>2020年</c:v>
                </c:pt>
              </c:strCache>
            </c:strRef>
          </c:tx>
          <c:spPr>
            <a:ln w="12700" cap="rnd">
              <a:solidFill>
                <a:srgbClr val="FF0066"/>
              </a:solidFill>
              <a:round/>
            </a:ln>
            <a:effectLst/>
          </c:spPr>
          <c:marker>
            <c:symbol val="none"/>
          </c:marker>
          <c:cat>
            <c:multiLvlStrRef>
              <c:f>'44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384 </c:v>
                  </c:pt>
                  <c:pt idx="11">
                    <c:v>112 </c:v>
                  </c:pt>
                </c:lvl>
              </c:multiLvlStrCache>
            </c:multiLvlStrRef>
          </c:cat>
          <c:val>
            <c:numRef>
              <c:f>'44　感染症統計'!$B$10:$M$10</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3-EF25-4824-8530-875CCEE0B185}"/>
            </c:ext>
          </c:extLst>
        </c:ser>
        <c:ser>
          <c:idx val="2"/>
          <c:order val="4"/>
          <c:tx>
            <c:strRef>
              <c:f>'44　感染症統計'!$A$11</c:f>
              <c:strCache>
                <c:ptCount val="1"/>
                <c:pt idx="0">
                  <c:v>2019年</c:v>
                </c:pt>
              </c:strCache>
            </c:strRef>
          </c:tx>
          <c:spPr>
            <a:ln w="19050" cap="rnd">
              <a:solidFill>
                <a:srgbClr val="0070C0"/>
              </a:solidFill>
              <a:round/>
            </a:ln>
            <a:effectLst/>
          </c:spPr>
          <c:marker>
            <c:symbol val="none"/>
          </c:marker>
          <c:cat>
            <c:multiLvlStrRef>
              <c:f>'44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384 </c:v>
                  </c:pt>
                  <c:pt idx="11">
                    <c:v>112 </c:v>
                  </c:pt>
                </c:lvl>
              </c:multiLvlStrCache>
            </c:multiLvlStrRef>
          </c:cat>
          <c:val>
            <c:numRef>
              <c:f>'44　感染症統計'!$B$11:$M$11</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4-EF25-4824-8530-875CCEE0B185}"/>
            </c:ext>
          </c:extLst>
        </c:ser>
        <c:ser>
          <c:idx val="3"/>
          <c:order val="5"/>
          <c:tx>
            <c:strRef>
              <c:f>'44　感染症統計'!$A$12</c:f>
              <c:strCache>
                <c:ptCount val="1"/>
                <c:pt idx="0">
                  <c:v>2018年</c:v>
                </c:pt>
              </c:strCache>
            </c:strRef>
          </c:tx>
          <c:spPr>
            <a:ln w="12700" cap="rnd">
              <a:solidFill>
                <a:schemeClr val="accent4"/>
              </a:solidFill>
              <a:round/>
            </a:ln>
            <a:effectLst/>
          </c:spPr>
          <c:marker>
            <c:symbol val="none"/>
          </c:marker>
          <c:cat>
            <c:multiLvlStrRef>
              <c:f>'44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384 </c:v>
                  </c:pt>
                  <c:pt idx="11">
                    <c:v>112 </c:v>
                  </c:pt>
                </c:lvl>
              </c:multiLvlStrCache>
            </c:multiLvlStrRef>
          </c:cat>
          <c:val>
            <c:numRef>
              <c:f>'44　感染症統計'!$B$12:$M$12</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5-EF25-4824-8530-875CCEE0B185}"/>
            </c:ext>
          </c:extLst>
        </c:ser>
        <c:ser>
          <c:idx val="4"/>
          <c:order val="6"/>
          <c:tx>
            <c:strRef>
              <c:f>'44　感染症統計'!$A$13</c:f>
              <c:strCache>
                <c:ptCount val="1"/>
                <c:pt idx="0">
                  <c:v>2017年</c:v>
                </c:pt>
              </c:strCache>
            </c:strRef>
          </c:tx>
          <c:spPr>
            <a:ln w="12700" cap="rnd">
              <a:solidFill>
                <a:schemeClr val="accent5"/>
              </a:solidFill>
              <a:round/>
            </a:ln>
            <a:effectLst/>
          </c:spPr>
          <c:marker>
            <c:symbol val="none"/>
          </c:marker>
          <c:cat>
            <c:multiLvlStrRef>
              <c:f>'44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384 </c:v>
                  </c:pt>
                  <c:pt idx="11">
                    <c:v>112 </c:v>
                  </c:pt>
                </c:lvl>
              </c:multiLvlStrCache>
            </c:multiLvlStrRef>
          </c:cat>
          <c:val>
            <c:numRef>
              <c:f>'44　感染症統計'!$B$13:$M$13</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6-EF25-4824-8530-875CCEE0B185}"/>
            </c:ext>
          </c:extLst>
        </c:ser>
        <c:ser>
          <c:idx val="5"/>
          <c:order val="7"/>
          <c:tx>
            <c:strRef>
              <c:f>'44　感染症統計'!$A$14</c:f>
              <c:strCache>
                <c:ptCount val="1"/>
                <c:pt idx="0">
                  <c:v>2016年</c:v>
                </c:pt>
              </c:strCache>
            </c:strRef>
          </c:tx>
          <c:spPr>
            <a:ln w="12700" cap="rnd">
              <a:solidFill>
                <a:schemeClr val="tx2"/>
              </a:solidFill>
              <a:round/>
            </a:ln>
            <a:effectLst/>
          </c:spPr>
          <c:marker>
            <c:symbol val="none"/>
          </c:marker>
          <c:cat>
            <c:multiLvlStrRef>
              <c:f>'44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384 </c:v>
                  </c:pt>
                  <c:pt idx="11">
                    <c:v>112 </c:v>
                  </c:pt>
                </c:lvl>
              </c:multiLvlStrCache>
            </c:multiLvlStrRef>
          </c:cat>
          <c:val>
            <c:numRef>
              <c:f>'44　感染症統計'!$B$14:$M$14</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7-EF25-4824-8530-875CCEE0B185}"/>
            </c:ext>
          </c:extLst>
        </c:ser>
        <c:ser>
          <c:idx val="8"/>
          <c:order val="8"/>
          <c:tx>
            <c:strRef>
              <c:f>'44　感染症統計'!$A$15</c:f>
              <c:strCache>
                <c:ptCount val="1"/>
                <c:pt idx="0">
                  <c:v>2015年</c:v>
                </c:pt>
              </c:strCache>
            </c:strRef>
          </c:tx>
          <c:spPr>
            <a:ln w="28575" cap="rnd">
              <a:solidFill>
                <a:schemeClr val="accent3">
                  <a:lumMod val="60000"/>
                </a:schemeClr>
              </a:solidFill>
              <a:round/>
            </a:ln>
            <a:effectLst/>
          </c:spPr>
          <c:marker>
            <c:symbol val="none"/>
          </c:marker>
          <c:cat>
            <c:multiLvlStrRef>
              <c:f>'44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384 </c:v>
                  </c:pt>
                  <c:pt idx="11">
                    <c:v>112 </c:v>
                  </c:pt>
                </c:lvl>
              </c:multiLvlStrCache>
            </c:multiLvlStrRef>
          </c:cat>
          <c:val>
            <c:numRef>
              <c:f>'44　感染症統計'!$B$15:$M$15</c:f>
            </c:numRef>
          </c:val>
          <c:smooth val="0"/>
          <c:extLst>
            <c:ext xmlns:c16="http://schemas.microsoft.com/office/drawing/2014/chart" uri="{C3380CC4-5D6E-409C-BE32-E72D297353CC}">
              <c16:uniqueId val="{00000000-6506-44AA-9707-A37582B7246C}"/>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midCat"/>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3028580731600248"/>
          <c:h val="0.84201438879862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'44　感染症統計'!$P$7</c:f>
              <c:strCache>
                <c:ptCount val="1"/>
                <c:pt idx="0">
                  <c:v>2023年</c:v>
                </c:pt>
              </c:strCache>
            </c:strRef>
          </c:tx>
          <c:spPr>
            <a:ln w="63500" cap="rnd">
              <a:solidFill>
                <a:srgbClr val="FF0000"/>
              </a:solidFill>
              <a:round/>
            </a:ln>
            <a:effectLst/>
          </c:spPr>
          <c:marker>
            <c:symbol val="none"/>
          </c:marker>
          <c:val>
            <c:numRef>
              <c:f>'44　感染症統計'!$Q$7:$AB$7</c:f>
              <c:numCache>
                <c:formatCode>#,##0_ </c:formatCode>
                <c:ptCount val="12"/>
                <c:pt idx="0" formatCode="General">
                  <c:v>1</c:v>
                </c:pt>
                <c:pt idx="1">
                  <c:v>1</c:v>
                </c:pt>
                <c:pt idx="2">
                  <c:v>4</c:v>
                </c:pt>
                <c:pt idx="3">
                  <c:v>2</c:v>
                </c:pt>
                <c:pt idx="4">
                  <c:v>2</c:v>
                </c:pt>
                <c:pt idx="5">
                  <c:v>7</c:v>
                </c:pt>
                <c:pt idx="6">
                  <c:v>7</c:v>
                </c:pt>
                <c:pt idx="7">
                  <c:v>3</c:v>
                </c:pt>
                <c:pt idx="8">
                  <c:v>1</c:v>
                </c:pt>
                <c:pt idx="9">
                  <c:v>7</c:v>
                </c:pt>
                <c:pt idx="10">
                  <c:v>0</c:v>
                </c:pt>
              </c:numCache>
            </c:numRef>
          </c:val>
          <c:smooth val="0"/>
          <c:extLst>
            <c:ext xmlns:c16="http://schemas.microsoft.com/office/drawing/2014/chart" uri="{C3380CC4-5D6E-409C-BE32-E72D297353CC}">
              <c16:uniqueId val="{00000000-691A-4A61-BF12-3A5977548A2F}"/>
            </c:ext>
          </c:extLst>
        </c:ser>
        <c:ser>
          <c:idx val="7"/>
          <c:order val="1"/>
          <c:tx>
            <c:strRef>
              <c:f>'44　感染症統計'!$P$8</c:f>
              <c:strCache>
                <c:ptCount val="1"/>
                <c:pt idx="0">
                  <c:v>2022年</c:v>
                </c:pt>
              </c:strCache>
            </c:strRef>
          </c:tx>
          <c:spPr>
            <a:ln w="25400" cap="rnd">
              <a:solidFill>
                <a:schemeClr val="accent6">
                  <a:lumMod val="75000"/>
                </a:schemeClr>
              </a:solidFill>
              <a:round/>
            </a:ln>
            <a:effectLst/>
          </c:spPr>
          <c:marker>
            <c:symbol val="none"/>
          </c:marker>
          <c:val>
            <c:numRef>
              <c:f>'44　感染症統計'!$Q$8:$AB$8</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1-691A-4A61-BF12-3A5977548A2F}"/>
            </c:ext>
          </c:extLst>
        </c:ser>
        <c:ser>
          <c:idx val="0"/>
          <c:order val="2"/>
          <c:tx>
            <c:strRef>
              <c:f>'44　感染症統計'!$P$9</c:f>
              <c:strCache>
                <c:ptCount val="1"/>
                <c:pt idx="0">
                  <c:v>2021年</c:v>
                </c:pt>
              </c:strCache>
            </c:strRef>
          </c:tx>
          <c:spPr>
            <a:ln w="28575" cap="rnd">
              <a:solidFill>
                <a:srgbClr val="FF0066"/>
              </a:solidFill>
              <a:round/>
            </a:ln>
            <a:effectLst/>
          </c:spPr>
          <c:marker>
            <c:symbol val="none"/>
          </c:marker>
          <c:val>
            <c:numRef>
              <c:f>'44　感染症統計'!$Q$9:$AB$9</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2-691A-4A61-BF12-3A5977548A2F}"/>
            </c:ext>
          </c:extLst>
        </c:ser>
        <c:ser>
          <c:idx val="1"/>
          <c:order val="3"/>
          <c:tx>
            <c:strRef>
              <c:f>'44　感染症統計'!$P$10</c:f>
              <c:strCache>
                <c:ptCount val="1"/>
                <c:pt idx="0">
                  <c:v>2020年</c:v>
                </c:pt>
              </c:strCache>
            </c:strRef>
          </c:tx>
          <c:spPr>
            <a:ln w="28575" cap="rnd">
              <a:solidFill>
                <a:schemeClr val="accent2"/>
              </a:solidFill>
              <a:round/>
            </a:ln>
            <a:effectLst/>
          </c:spPr>
          <c:marker>
            <c:symbol val="none"/>
          </c:marker>
          <c:val>
            <c:numRef>
              <c:f>'44　感染症統計'!$Q$10:$AB$10</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3-691A-4A61-BF12-3A5977548A2F}"/>
            </c:ext>
          </c:extLst>
        </c:ser>
        <c:ser>
          <c:idx val="2"/>
          <c:order val="4"/>
          <c:tx>
            <c:strRef>
              <c:f>'44　感染症統計'!$P$11</c:f>
              <c:strCache>
                <c:ptCount val="1"/>
                <c:pt idx="0">
                  <c:v>2019年</c:v>
                </c:pt>
              </c:strCache>
            </c:strRef>
          </c:tx>
          <c:spPr>
            <a:ln w="28575" cap="rnd">
              <a:solidFill>
                <a:schemeClr val="accent3">
                  <a:lumMod val="50000"/>
                </a:schemeClr>
              </a:solidFill>
              <a:round/>
            </a:ln>
            <a:effectLst/>
          </c:spPr>
          <c:marker>
            <c:symbol val="none"/>
          </c:marker>
          <c:val>
            <c:numRef>
              <c:f>'44　感染症統計'!$Q$11:$AB$11</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4-691A-4A61-BF12-3A5977548A2F}"/>
            </c:ext>
          </c:extLst>
        </c:ser>
        <c:ser>
          <c:idx val="3"/>
          <c:order val="5"/>
          <c:tx>
            <c:strRef>
              <c:f>'44　感染症統計'!$P$12</c:f>
              <c:strCache>
                <c:ptCount val="1"/>
                <c:pt idx="0">
                  <c:v>2018年</c:v>
                </c:pt>
              </c:strCache>
            </c:strRef>
          </c:tx>
          <c:spPr>
            <a:ln w="28575" cap="rnd">
              <a:solidFill>
                <a:schemeClr val="accent4">
                  <a:lumMod val="75000"/>
                </a:schemeClr>
              </a:solidFill>
              <a:round/>
            </a:ln>
            <a:effectLst/>
          </c:spPr>
          <c:marker>
            <c:symbol val="none"/>
          </c:marker>
          <c:val>
            <c:numRef>
              <c:f>'44　感染症統計'!$Q$12:$AB$12</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5-691A-4A61-BF12-3A5977548A2F}"/>
            </c:ext>
          </c:extLst>
        </c:ser>
        <c:ser>
          <c:idx val="4"/>
          <c:order val="6"/>
          <c:tx>
            <c:strRef>
              <c:f>'44　感染症統計'!$P$13</c:f>
              <c:strCache>
                <c:ptCount val="1"/>
                <c:pt idx="0">
                  <c:v>2017年</c:v>
                </c:pt>
              </c:strCache>
            </c:strRef>
          </c:tx>
          <c:spPr>
            <a:ln w="28575" cap="rnd">
              <a:solidFill>
                <a:schemeClr val="accent5"/>
              </a:solidFill>
              <a:round/>
            </a:ln>
            <a:effectLst/>
          </c:spPr>
          <c:marker>
            <c:symbol val="none"/>
          </c:marker>
          <c:val>
            <c:numRef>
              <c:f>'44　感染症統計'!$Q$13:$AB$13</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6-691A-4A61-BF12-3A5977548A2F}"/>
            </c:ext>
          </c:extLst>
        </c:ser>
        <c:ser>
          <c:idx val="5"/>
          <c:order val="7"/>
          <c:tx>
            <c:strRef>
              <c:f>'44　感染症統計'!$P$14</c:f>
              <c:strCache>
                <c:ptCount val="1"/>
                <c:pt idx="0">
                  <c:v>2016年</c:v>
                </c:pt>
              </c:strCache>
            </c:strRef>
          </c:tx>
          <c:spPr>
            <a:ln w="28575" cap="rnd">
              <a:solidFill>
                <a:srgbClr val="3399FF"/>
              </a:solidFill>
              <a:round/>
            </a:ln>
            <a:effectLst/>
          </c:spPr>
          <c:marker>
            <c:symbol val="none"/>
          </c:marker>
          <c:val>
            <c:numRef>
              <c:f>'44　感染症統計'!$Q$14:$AB$14</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0-1CAA-40BC-BA86-DDE164B336AE}"/>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445661342448421"/>
          <c:h val="0.91013298723198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gif"/><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1.png"/><Relationship Id="rId4"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1</xdr:col>
      <xdr:colOff>0</xdr:colOff>
      <xdr:row>27</xdr:row>
      <xdr:rowOff>76200</xdr:rowOff>
    </xdr:from>
    <xdr:to>
      <xdr:col>6</xdr:col>
      <xdr:colOff>28575</xdr:colOff>
      <xdr:row>33</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41</xdr:row>
      <xdr:rowOff>0</xdr:rowOff>
    </xdr:from>
    <xdr:to>
      <xdr:col>10</xdr:col>
      <xdr:colOff>50165</xdr:colOff>
      <xdr:row>41</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307730</xdr:colOff>
      <xdr:row>0</xdr:row>
      <xdr:rowOff>131885</xdr:rowOff>
    </xdr:from>
    <xdr:to>
      <xdr:col>17</xdr:col>
      <xdr:colOff>588065</xdr:colOff>
      <xdr:row>31</xdr:row>
      <xdr:rowOff>16565</xdr:rowOff>
    </xdr:to>
    <xdr:sp macro="" textlink="">
      <xdr:nvSpPr>
        <xdr:cNvPr id="33" name="正方形/長方形 32">
          <a:extLst>
            <a:ext uri="{FF2B5EF4-FFF2-40B4-BE49-F238E27FC236}">
              <a16:creationId xmlns:a16="http://schemas.microsoft.com/office/drawing/2014/main" id="{2EF42CF0-B203-426B-87A1-F9B6879B9E26}"/>
            </a:ext>
          </a:extLst>
        </xdr:cNvPr>
        <xdr:cNvSpPr/>
      </xdr:nvSpPr>
      <xdr:spPr>
        <a:xfrm>
          <a:off x="307730" y="131885"/>
          <a:ext cx="9001922" cy="6345115"/>
        </a:xfrm>
        <a:prstGeom prst="rect">
          <a:avLst/>
        </a:prstGeom>
        <a:noFill/>
        <a:ln w="57150">
          <a:solidFill>
            <a:srgbClr val="66CC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41413</xdr:colOff>
      <xdr:row>0</xdr:row>
      <xdr:rowOff>157370</xdr:rowOff>
    </xdr:from>
    <xdr:to>
      <xdr:col>26</xdr:col>
      <xdr:colOff>0</xdr:colOff>
      <xdr:row>31</xdr:row>
      <xdr:rowOff>33130</xdr:rowOff>
    </xdr:to>
    <xdr:sp macro="" textlink="">
      <xdr:nvSpPr>
        <xdr:cNvPr id="34" name="正方形/長方形 33">
          <a:extLst>
            <a:ext uri="{FF2B5EF4-FFF2-40B4-BE49-F238E27FC236}">
              <a16:creationId xmlns:a16="http://schemas.microsoft.com/office/drawing/2014/main" id="{550D7CB1-771A-41AE-BE78-1819AFD2B04B}"/>
            </a:ext>
          </a:extLst>
        </xdr:cNvPr>
        <xdr:cNvSpPr/>
      </xdr:nvSpPr>
      <xdr:spPr>
        <a:xfrm>
          <a:off x="8274326" y="157370"/>
          <a:ext cx="4671391" cy="5673586"/>
        </a:xfrm>
        <a:prstGeom prst="rect">
          <a:avLst/>
        </a:prstGeom>
        <a:noFill/>
        <a:ln w="57150">
          <a:solidFill>
            <a:srgbClr val="66CC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0</xdr:col>
      <xdr:colOff>339588</xdr:colOff>
      <xdr:row>0</xdr:row>
      <xdr:rowOff>173935</xdr:rowOff>
    </xdr:from>
    <xdr:to>
      <xdr:col>16</xdr:col>
      <xdr:colOff>118297</xdr:colOff>
      <xdr:row>30</xdr:row>
      <xdr:rowOff>127705</xdr:rowOff>
    </xdr:to>
    <xdr:pic>
      <xdr:nvPicPr>
        <xdr:cNvPr id="7" name="図 6">
          <a:extLst>
            <a:ext uri="{FF2B5EF4-FFF2-40B4-BE49-F238E27FC236}">
              <a16:creationId xmlns:a16="http://schemas.microsoft.com/office/drawing/2014/main" id="{9BA01761-DB10-57C7-B009-F184E37B8D59}"/>
            </a:ext>
          </a:extLst>
        </xdr:cNvPr>
        <xdr:cNvPicPr>
          <a:picLocks noChangeAspect="1"/>
        </xdr:cNvPicPr>
      </xdr:nvPicPr>
      <xdr:blipFill>
        <a:blip xmlns:r="http://schemas.openxmlformats.org/officeDocument/2006/relationships" r:embed="rId1"/>
        <a:stretch>
          <a:fillRect/>
        </a:stretch>
      </xdr:blipFill>
      <xdr:spPr>
        <a:xfrm>
          <a:off x="339588" y="173935"/>
          <a:ext cx="7887383" cy="5585944"/>
        </a:xfrm>
        <a:prstGeom prst="rect">
          <a:avLst/>
        </a:prstGeom>
        <a:solidFill>
          <a:schemeClr val="accent6">
            <a:lumMod val="40000"/>
            <a:lumOff val="60000"/>
          </a:schemeClr>
        </a:solidFill>
      </xdr:spPr>
    </xdr:pic>
    <xdr:clientData/>
  </xdr:twoCellAnchor>
  <xdr:twoCellAnchor editAs="oneCell">
    <xdr:from>
      <xdr:col>19</xdr:col>
      <xdr:colOff>323022</xdr:colOff>
      <xdr:row>0</xdr:row>
      <xdr:rowOff>173934</xdr:rowOff>
    </xdr:from>
    <xdr:to>
      <xdr:col>23</xdr:col>
      <xdr:colOff>424291</xdr:colOff>
      <xdr:row>4</xdr:row>
      <xdr:rowOff>60708</xdr:rowOff>
    </xdr:to>
    <xdr:pic>
      <xdr:nvPicPr>
        <xdr:cNvPr id="8" name="図 7">
          <a:extLst>
            <a:ext uri="{FF2B5EF4-FFF2-40B4-BE49-F238E27FC236}">
              <a16:creationId xmlns:a16="http://schemas.microsoft.com/office/drawing/2014/main" id="{61ABEFD2-1076-24A6-23F4-2C446A74DB1E}"/>
            </a:ext>
          </a:extLst>
        </xdr:cNvPr>
        <xdr:cNvPicPr>
          <a:picLocks noChangeAspect="1"/>
        </xdr:cNvPicPr>
      </xdr:nvPicPr>
      <xdr:blipFill>
        <a:blip xmlns:r="http://schemas.openxmlformats.org/officeDocument/2006/relationships" r:embed="rId2"/>
        <a:stretch>
          <a:fillRect/>
        </a:stretch>
      </xdr:blipFill>
      <xdr:spPr>
        <a:xfrm>
          <a:off x="9168848" y="173934"/>
          <a:ext cx="2552921" cy="922100"/>
        </a:xfrm>
        <a:prstGeom prst="rect">
          <a:avLst/>
        </a:prstGeom>
      </xdr:spPr>
    </xdr:pic>
    <xdr:clientData/>
  </xdr:twoCellAnchor>
  <xdr:twoCellAnchor>
    <xdr:from>
      <xdr:col>18</xdr:col>
      <xdr:colOff>281609</xdr:colOff>
      <xdr:row>4</xdr:row>
      <xdr:rowOff>107671</xdr:rowOff>
    </xdr:from>
    <xdr:to>
      <xdr:col>25</xdr:col>
      <xdr:colOff>215347</xdr:colOff>
      <xdr:row>30</xdr:row>
      <xdr:rowOff>66261</xdr:rowOff>
    </xdr:to>
    <xdr:sp macro="" textlink="">
      <xdr:nvSpPr>
        <xdr:cNvPr id="9" name="テキスト ボックス 8">
          <a:extLst>
            <a:ext uri="{FF2B5EF4-FFF2-40B4-BE49-F238E27FC236}">
              <a16:creationId xmlns:a16="http://schemas.microsoft.com/office/drawing/2014/main" id="{29096BD8-5800-29F6-54C5-5EAB6B8AE210}"/>
            </a:ext>
          </a:extLst>
        </xdr:cNvPr>
        <xdr:cNvSpPr txBox="1"/>
      </xdr:nvSpPr>
      <xdr:spPr>
        <a:xfrm>
          <a:off x="8514522" y="1142997"/>
          <a:ext cx="4224129" cy="4555438"/>
        </a:xfrm>
        <a:prstGeom prst="rect">
          <a:avLst/>
        </a:prstGeom>
        <a:solidFill>
          <a:srgbClr val="D4FDC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a:solidFill>
                <a:srgbClr val="0070C0"/>
              </a:solidFill>
            </a:rPr>
            <a:t>プリンタートナーは純正品ですか</a:t>
          </a:r>
          <a:r>
            <a:rPr kumimoji="1" lang="en-US" altLang="ja-JP" sz="2000">
              <a:solidFill>
                <a:srgbClr val="0070C0"/>
              </a:solidFill>
            </a:rPr>
            <a:t>?</a:t>
          </a:r>
        </a:p>
        <a:p>
          <a:pPr algn="l"/>
          <a:endParaRPr kumimoji="1" lang="en-US" altLang="ja-JP" sz="2000">
            <a:solidFill>
              <a:srgbClr val="FF0000"/>
            </a:solidFill>
          </a:endParaRPr>
        </a:p>
        <a:p>
          <a:pPr algn="l"/>
          <a:r>
            <a:rPr kumimoji="1" lang="ja-JP" altLang="en-US" sz="2000">
              <a:solidFill>
                <a:srgbClr val="FF0000"/>
              </a:solidFill>
            </a:rPr>
            <a:t>純正品しか使えない</a:t>
          </a:r>
          <a:r>
            <a:rPr kumimoji="1" lang="en-US" altLang="ja-JP" sz="2000">
              <a:solidFill>
                <a:srgbClr val="FF0000"/>
              </a:solidFill>
            </a:rPr>
            <a:t>?  </a:t>
          </a:r>
          <a:r>
            <a:rPr kumimoji="1" lang="ja-JP" altLang="en-US" sz="2000">
              <a:solidFill>
                <a:srgbClr val="FF0000"/>
              </a:solidFill>
            </a:rPr>
            <a:t>　　　　　 　　　純正品以外は故障する</a:t>
          </a:r>
          <a:r>
            <a:rPr kumimoji="1" lang="en-US" altLang="ja-JP" sz="2000">
              <a:solidFill>
                <a:srgbClr val="FF0000"/>
              </a:solidFill>
            </a:rPr>
            <a:t>?  </a:t>
          </a:r>
          <a:r>
            <a:rPr kumimoji="1" lang="ja-JP" altLang="en-US" sz="2000">
              <a:solidFill>
                <a:srgbClr val="FF0000"/>
              </a:solidFill>
            </a:rPr>
            <a:t>　　　　 　　非純正品をご使用時にはメーカーメンテナンスが受けられない　　　　　　　　</a:t>
          </a:r>
          <a:r>
            <a:rPr kumimoji="1" lang="ja-JP" altLang="en-US" sz="2000">
              <a:solidFill>
                <a:srgbClr val="002060"/>
              </a:solidFill>
            </a:rPr>
            <a:t>　　　　　</a:t>
          </a:r>
        </a:p>
        <a:p>
          <a:pPr algn="l"/>
          <a:r>
            <a:rPr kumimoji="1" lang="ja-JP" altLang="en-US" sz="2000">
              <a:solidFill>
                <a:srgbClr val="002060"/>
              </a:solidFill>
            </a:rPr>
            <a:t>　　　　　　　　　　　　　　　　　　　　　　　　　　　　　　　　　これらはすべて誤解です。</a:t>
          </a:r>
          <a:endParaRPr kumimoji="1" lang="en-US" altLang="ja-JP" sz="2000">
            <a:solidFill>
              <a:srgbClr val="002060"/>
            </a:solidFill>
          </a:endParaRPr>
        </a:p>
        <a:p>
          <a:pPr algn="l"/>
          <a:r>
            <a:rPr kumimoji="1" lang="ja-JP" altLang="en-US" sz="2000">
              <a:solidFill>
                <a:srgbClr val="002060"/>
              </a:solidFill>
            </a:rPr>
            <a:t>左は再生トナー</a:t>
          </a:r>
          <a:r>
            <a:rPr kumimoji="1" lang="en-US" altLang="ja-JP" sz="2000">
              <a:solidFill>
                <a:srgbClr val="002060"/>
              </a:solidFill>
            </a:rPr>
            <a:t>(</a:t>
          </a:r>
          <a:r>
            <a:rPr kumimoji="1" lang="ja-JP" altLang="en-US" sz="2000">
              <a:solidFill>
                <a:srgbClr val="002060"/>
              </a:solidFill>
            </a:rPr>
            <a:t>非純正品</a:t>
          </a:r>
          <a:r>
            <a:rPr kumimoji="1" lang="en-US" altLang="ja-JP" sz="2000">
              <a:solidFill>
                <a:srgbClr val="002060"/>
              </a:solidFill>
            </a:rPr>
            <a:t>)</a:t>
          </a:r>
          <a:r>
            <a:rPr kumimoji="1" lang="ja-JP" altLang="en-US" sz="2000">
              <a:solidFill>
                <a:srgbClr val="002060"/>
              </a:solidFill>
            </a:rPr>
            <a:t>使用時の　経済効果です。                                                     </a:t>
          </a:r>
          <a:endParaRPr kumimoji="1" lang="en-US" altLang="ja-JP" sz="2000">
            <a:solidFill>
              <a:srgbClr val="002060"/>
            </a:solidFill>
          </a:endParaRPr>
        </a:p>
        <a:p>
          <a:pPr algn="l"/>
          <a:r>
            <a:rPr kumimoji="1" lang="en-US" altLang="ja-JP" sz="2000">
              <a:solidFill>
                <a:srgbClr val="002060"/>
              </a:solidFill>
            </a:rPr>
            <a:t>                                                                               </a:t>
          </a:r>
          <a:r>
            <a:rPr kumimoji="1" lang="ja-JP" altLang="en-US" sz="2000">
              <a:solidFill>
                <a:srgbClr val="FF0000"/>
              </a:solidFill>
            </a:rPr>
            <a:t>これでも検討しないのは基本的に    間違っていませんか</a:t>
          </a:r>
          <a:r>
            <a:rPr kumimoji="1" lang="en-US" altLang="ja-JP" sz="2000">
              <a:solidFill>
                <a:srgbClr val="FF0000"/>
              </a:solidFill>
            </a:rPr>
            <a:t>?</a:t>
          </a:r>
          <a:endParaRPr kumimoji="1" lang="ja-JP" altLang="en-US" sz="2000">
            <a:solidFill>
              <a:srgbClr val="FF0000"/>
            </a:solidFill>
          </a:endParaRPr>
        </a:p>
        <a:p>
          <a:pPr algn="l"/>
          <a:endParaRPr kumimoji="1" lang="ja-JP" altLang="en-US" sz="2000">
            <a:solidFill>
              <a:srgbClr val="002060"/>
            </a:solidFill>
          </a:endParaRPr>
        </a:p>
      </xdr:txBody>
    </xdr:sp>
    <xdr:clientData/>
  </xdr:twoCellAnchor>
  <xdr:twoCellAnchor>
    <xdr:from>
      <xdr:col>12</xdr:col>
      <xdr:colOff>513522</xdr:colOff>
      <xdr:row>0</xdr:row>
      <xdr:rowOff>223630</xdr:rowOff>
    </xdr:from>
    <xdr:to>
      <xdr:col>18</xdr:col>
      <xdr:colOff>41413</xdr:colOff>
      <xdr:row>2</xdr:row>
      <xdr:rowOff>149087</xdr:rowOff>
    </xdr:to>
    <xdr:sp macro="" textlink="">
      <xdr:nvSpPr>
        <xdr:cNvPr id="2" name="吹き出し: 四角形 1">
          <a:extLst>
            <a:ext uri="{FF2B5EF4-FFF2-40B4-BE49-F238E27FC236}">
              <a16:creationId xmlns:a16="http://schemas.microsoft.com/office/drawing/2014/main" id="{398B02D9-8751-A7E5-46EA-E6E0549B2DE8}"/>
            </a:ext>
          </a:extLst>
        </xdr:cNvPr>
        <xdr:cNvSpPr/>
      </xdr:nvSpPr>
      <xdr:spPr>
        <a:xfrm>
          <a:off x="6452152" y="223630"/>
          <a:ext cx="1822174" cy="554935"/>
        </a:xfrm>
        <a:prstGeom prst="wedgeRectCallout">
          <a:avLst>
            <a:gd name="adj1" fmla="val -64015"/>
            <a:gd name="adj2" fmla="val 14739"/>
          </a:avLst>
        </a:prstGeom>
        <a:solidFill>
          <a:schemeClr val="accent6">
            <a:lumMod val="40000"/>
            <a:lumOff val="6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400">
              <a:solidFill>
                <a:srgbClr val="FF0000"/>
              </a:solidFill>
            </a:rPr>
            <a:t>必見</a:t>
          </a:r>
        </a:p>
      </xdr:txBody>
    </xdr:sp>
    <xdr:clientData/>
  </xdr:twoCellAnchor>
  <xdr:twoCellAnchor>
    <xdr:from>
      <xdr:col>2</xdr:col>
      <xdr:colOff>165653</xdr:colOff>
      <xdr:row>0</xdr:row>
      <xdr:rowOff>273326</xdr:rowOff>
    </xdr:from>
    <xdr:to>
      <xdr:col>12</xdr:col>
      <xdr:colOff>447261</xdr:colOff>
      <xdr:row>2</xdr:row>
      <xdr:rowOff>207065</xdr:rowOff>
    </xdr:to>
    <xdr:sp macro="" textlink="">
      <xdr:nvSpPr>
        <xdr:cNvPr id="3" name="四角形: 角を丸くする 2">
          <a:extLst>
            <a:ext uri="{FF2B5EF4-FFF2-40B4-BE49-F238E27FC236}">
              <a16:creationId xmlns:a16="http://schemas.microsoft.com/office/drawing/2014/main" id="{1BD1A4A8-AC23-BA17-7CCE-5AF6816B53DB}"/>
            </a:ext>
          </a:extLst>
        </xdr:cNvPr>
        <xdr:cNvSpPr/>
      </xdr:nvSpPr>
      <xdr:spPr>
        <a:xfrm>
          <a:off x="1151283" y="273326"/>
          <a:ext cx="5234608" cy="563217"/>
        </a:xfrm>
        <a:prstGeom prst="roundRect">
          <a:avLst/>
        </a:prstGeom>
        <a:noFill/>
        <a:ln w="76200">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4</xdr:row>
      <xdr:rowOff>0</xdr:rowOff>
    </xdr:from>
    <xdr:to>
      <xdr:col>13</xdr:col>
      <xdr:colOff>152400</xdr:colOff>
      <xdr:row>18</xdr:row>
      <xdr:rowOff>7620</xdr:rowOff>
    </xdr:to>
    <xdr:pic>
      <xdr:nvPicPr>
        <xdr:cNvPr id="29" name="図 28" descr="感染性胃腸炎患者報告数　直近5シーズン">
          <a:extLst>
            <a:ext uri="{FF2B5EF4-FFF2-40B4-BE49-F238E27FC236}">
              <a16:creationId xmlns:a16="http://schemas.microsoft.com/office/drawing/2014/main" id="{66322AE0-C113-341D-07A6-F09746DE79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3900" y="990600"/>
          <a:ext cx="7360920" cy="2819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7025641"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2</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2</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3.12</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615142</xdr:colOff>
      <xdr:row>4</xdr:row>
      <xdr:rowOff>152771</xdr:rowOff>
    </xdr:from>
    <xdr:to>
      <xdr:col>13</xdr:col>
      <xdr:colOff>748871</xdr:colOff>
      <xdr:row>8</xdr:row>
      <xdr:rowOff>23043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896302" y="1143371"/>
          <a:ext cx="2594989" cy="594172"/>
        </a:xfrm>
        <a:prstGeom prst="borderCallout2">
          <a:avLst>
            <a:gd name="adj1" fmla="val 101279"/>
            <a:gd name="adj2" fmla="val 51060"/>
            <a:gd name="adj3" fmla="val 210486"/>
            <a:gd name="adj4" fmla="val 51057"/>
            <a:gd name="adj5" fmla="val 317299"/>
            <a:gd name="adj6" fmla="val -135510"/>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ノロウイルスのピークは</a:t>
          </a:r>
        </a:p>
        <a:p>
          <a:pPr algn="l" rtl="0">
            <a:defRPr sz="1000"/>
          </a:pPr>
          <a:r>
            <a:rPr lang="en-US" altLang="ja-JP" sz="1400" b="1" i="0" u="none" strike="noStrike" baseline="0">
              <a:solidFill>
                <a:srgbClr val="FF0000"/>
              </a:solidFill>
              <a:latin typeface="ＭＳ Ｐゴシック"/>
              <a:ea typeface="ＭＳ Ｐゴシック"/>
            </a:rPr>
            <a:t>11-12</a:t>
          </a:r>
          <a:r>
            <a:rPr lang="ja-JP" altLang="en-US" sz="1400" b="1" i="0" u="none" strike="noStrike" baseline="0">
              <a:solidFill>
                <a:srgbClr val="FF0000"/>
              </a:solidFill>
              <a:latin typeface="ＭＳ Ｐゴシック"/>
              <a:ea typeface="ＭＳ Ｐゴシック"/>
            </a:rPr>
            <a:t>月です。</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7</xdr:col>
      <xdr:colOff>1639024</xdr:colOff>
      <xdr:row>14</xdr:row>
      <xdr:rowOff>114300</xdr:rowOff>
    </xdr:from>
    <xdr:to>
      <xdr:col>8</xdr:col>
      <xdr:colOff>133042</xdr:colOff>
      <xdr:row>16</xdr:row>
      <xdr:rowOff>83820</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6172924" y="2834640"/>
          <a:ext cx="322818" cy="304800"/>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15241</xdr:colOff>
      <xdr:row>2</xdr:row>
      <xdr:rowOff>6306</xdr:rowOff>
    </xdr:from>
    <xdr:to>
      <xdr:col>6</xdr:col>
      <xdr:colOff>762001</xdr:colOff>
      <xdr:row>16</xdr:row>
      <xdr:rowOff>53340</xdr:rowOff>
    </xdr:to>
    <xdr:pic>
      <xdr:nvPicPr>
        <xdr:cNvPr id="47" name="図 46">
          <a:extLst>
            <a:ext uri="{FF2B5EF4-FFF2-40B4-BE49-F238E27FC236}">
              <a16:creationId xmlns:a16="http://schemas.microsoft.com/office/drawing/2014/main" id="{32B33893-2806-10CC-CDE4-6E2E7568B93B}"/>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872741" y="554946"/>
          <a:ext cx="1645920" cy="2554014"/>
        </a:xfrm>
        <a:prstGeom prst="rect">
          <a:avLst/>
        </a:prstGeom>
      </xdr:spPr>
    </xdr:pic>
    <xdr:clientData/>
  </xdr:twoCellAnchor>
  <xdr:twoCellAnchor editAs="oneCell">
    <xdr:from>
      <xdr:col>0</xdr:col>
      <xdr:colOff>0</xdr:colOff>
      <xdr:row>2</xdr:row>
      <xdr:rowOff>0</xdr:rowOff>
    </xdr:from>
    <xdr:to>
      <xdr:col>3</xdr:col>
      <xdr:colOff>160020</xdr:colOff>
      <xdr:row>16</xdr:row>
      <xdr:rowOff>47034</xdr:rowOff>
    </xdr:to>
    <xdr:pic>
      <xdr:nvPicPr>
        <xdr:cNvPr id="16" name="図 15">
          <a:extLst>
            <a:ext uri="{FF2B5EF4-FFF2-40B4-BE49-F238E27FC236}">
              <a16:creationId xmlns:a16="http://schemas.microsoft.com/office/drawing/2014/main" id="{304F96A9-E539-414A-B0C5-5DAEA44FDE38}"/>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0" y="548640"/>
          <a:ext cx="1645920" cy="25540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676275</xdr:colOff>
      <xdr:row>4</xdr:row>
      <xdr:rowOff>57150</xdr:rowOff>
    </xdr:from>
    <xdr:to>
      <xdr:col>3</xdr:col>
      <xdr:colOff>590550</xdr:colOff>
      <xdr:row>20</xdr:row>
      <xdr:rowOff>161925</xdr:rowOff>
    </xdr:to>
    <xdr:graphicFrame macro="">
      <xdr:nvGraphicFramePr>
        <xdr:cNvPr id="2" name="グラフ 4">
          <a:extLst>
            <a:ext uri="{FF2B5EF4-FFF2-40B4-BE49-F238E27FC236}">
              <a16:creationId xmlns:a16="http://schemas.microsoft.com/office/drawing/2014/main" id="{D4E3DF6F-ECDA-44A6-B60E-DAFD4F3BA3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238125</xdr:colOff>
      <xdr:row>10</xdr:row>
      <xdr:rowOff>28575</xdr:rowOff>
    </xdr:from>
    <xdr:to>
      <xdr:col>2</xdr:col>
      <xdr:colOff>409575</xdr:colOff>
      <xdr:row>12</xdr:row>
      <xdr:rowOff>9525</xdr:rowOff>
    </xdr:to>
    <xdr:cxnSp macro="">
      <xdr:nvCxnSpPr>
        <xdr:cNvPr id="3" name="直線コネクタ 2">
          <a:extLst>
            <a:ext uri="{FF2B5EF4-FFF2-40B4-BE49-F238E27FC236}">
              <a16:creationId xmlns:a16="http://schemas.microsoft.com/office/drawing/2014/main" id="{08EE7102-37B4-4A37-BED5-590C903F60AF}"/>
            </a:ext>
          </a:extLst>
        </xdr:cNvPr>
        <xdr:cNvCxnSpPr/>
      </xdr:nvCxnSpPr>
      <xdr:spPr>
        <a:xfrm flipH="1">
          <a:off x="3324225" y="3503295"/>
          <a:ext cx="171450" cy="316230"/>
        </a:xfrm>
        <a:prstGeom prst="line">
          <a:avLst/>
        </a:prstGeom>
        <a:ln>
          <a:solidFill>
            <a:srgbClr val="FF4747"/>
          </a:solidFill>
          <a:prstDash val="sysDash"/>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28575</xdr:colOff>
      <xdr:row>18</xdr:row>
      <xdr:rowOff>47624</xdr:rowOff>
    </xdr:from>
    <xdr:to>
      <xdr:col>3</xdr:col>
      <xdr:colOff>228600</xdr:colOff>
      <xdr:row>19</xdr:row>
      <xdr:rowOff>114299</xdr:rowOff>
    </xdr:to>
    <xdr:sp macro="" textlink="">
      <xdr:nvSpPr>
        <xdr:cNvPr id="4" name="テキスト ボックス 3">
          <a:extLst>
            <a:ext uri="{FF2B5EF4-FFF2-40B4-BE49-F238E27FC236}">
              <a16:creationId xmlns:a16="http://schemas.microsoft.com/office/drawing/2014/main" id="{5CA3C782-D07A-4FE5-90CB-8D14C58813BE}"/>
            </a:ext>
          </a:extLst>
        </xdr:cNvPr>
        <xdr:cNvSpPr txBox="1"/>
      </xdr:nvSpPr>
      <xdr:spPr>
        <a:xfrm>
          <a:off x="3114675" y="4863464"/>
          <a:ext cx="1091565" cy="2343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法務省資料</a:t>
          </a:r>
        </a:p>
      </xdr:txBody>
    </xdr:sp>
    <xdr:clientData/>
  </xdr:twoCellAnchor>
  <xdr:twoCellAnchor>
    <xdr:from>
      <xdr:col>3</xdr:col>
      <xdr:colOff>762000</xdr:colOff>
      <xdr:row>4</xdr:row>
      <xdr:rowOff>57150</xdr:rowOff>
    </xdr:from>
    <xdr:to>
      <xdr:col>10</xdr:col>
      <xdr:colOff>0</xdr:colOff>
      <xdr:row>20</xdr:row>
      <xdr:rowOff>123825</xdr:rowOff>
    </xdr:to>
    <xdr:sp macro="" textlink="">
      <xdr:nvSpPr>
        <xdr:cNvPr id="5" name="テキスト ボックス 4">
          <a:extLst>
            <a:ext uri="{FF2B5EF4-FFF2-40B4-BE49-F238E27FC236}">
              <a16:creationId xmlns:a16="http://schemas.microsoft.com/office/drawing/2014/main" id="{0EE52774-A21B-40CA-A53A-D1872CF3BE99}"/>
            </a:ext>
          </a:extLst>
        </xdr:cNvPr>
        <xdr:cNvSpPr txBox="1"/>
      </xdr:nvSpPr>
      <xdr:spPr>
        <a:xfrm>
          <a:off x="4739640" y="2503170"/>
          <a:ext cx="4191000" cy="2771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従来の食品安全</a:t>
          </a:r>
        </a:p>
        <a:p>
          <a:endParaRPr kumimoji="1" lang="ja-JP" altLang="en-US" sz="1100"/>
        </a:p>
        <a:p>
          <a:r>
            <a:rPr kumimoji="1" lang="ja-JP" altLang="en-US" sz="1100"/>
            <a:t>　　</a:t>
          </a:r>
          <a:r>
            <a:rPr kumimoji="1" lang="ja-JP" altLang="en-US" sz="1100" b="1">
              <a:solidFill>
                <a:srgbClr val="FF0000"/>
              </a:solidFill>
            </a:rPr>
            <a:t>出荷時検査　</a:t>
          </a:r>
          <a:r>
            <a:rPr kumimoji="1" lang="en-US" altLang="ja-JP" sz="1100" b="1">
              <a:solidFill>
                <a:srgbClr val="FF0000"/>
              </a:solidFill>
            </a:rPr>
            <a:t>(</a:t>
          </a:r>
          <a:r>
            <a:rPr kumimoji="1" lang="ja-JP" altLang="en-US" sz="1100" b="1">
              <a:solidFill>
                <a:srgbClr val="FF0000"/>
              </a:solidFill>
            </a:rPr>
            <a:t>必要最小限の抜取検査</a:t>
          </a:r>
          <a:r>
            <a:rPr kumimoji="1" lang="en-US" altLang="ja-JP" sz="1100" b="1">
              <a:solidFill>
                <a:srgbClr val="FF0000"/>
              </a:solidFill>
            </a:rPr>
            <a:t>)</a:t>
          </a:r>
          <a:endParaRPr kumimoji="1" lang="ja-JP" altLang="en-US" sz="1100" b="1">
            <a:solidFill>
              <a:srgbClr val="FF0000"/>
            </a:solidFill>
          </a:endParaRPr>
        </a:p>
        <a:p>
          <a:r>
            <a:rPr kumimoji="1" lang="ja-JP" altLang="en-US" sz="1100">
              <a:solidFill>
                <a:srgbClr val="FF0000"/>
              </a:solidFill>
            </a:rPr>
            <a:t>　　日配品などは、後追い検査で安全性のエビデンスとなりえない。</a:t>
          </a:r>
        </a:p>
        <a:p>
          <a:r>
            <a:rPr kumimoji="1" lang="ja-JP" altLang="en-US" sz="1100">
              <a:solidFill>
                <a:srgbClr val="FF0000"/>
              </a:solidFill>
            </a:rPr>
            <a:t>　　 いいわけの形式的検査。</a:t>
          </a:r>
        </a:p>
        <a:p>
          <a:endParaRPr kumimoji="1" lang="ja-JP" altLang="en-US" sz="1100"/>
        </a:p>
        <a:p>
          <a:r>
            <a:rPr kumimoji="1" lang="ja-JP" altLang="en-US" sz="1100"/>
            <a:t>フードチェーンという考え方</a:t>
          </a:r>
        </a:p>
        <a:p>
          <a:r>
            <a:rPr kumimoji="1" lang="ja-JP" altLang="en-US" sz="1100"/>
            <a:t>　　食品は農場から食卓までの連鎖で安全を担保するもの。</a:t>
          </a:r>
        </a:p>
        <a:p>
          <a:r>
            <a:rPr kumimoji="1" lang="ja-JP" altLang="en-US" sz="1100"/>
            <a:t>　　リスクの低いより安全な原材料を調達し、保管、輸送、加工・調理</a:t>
          </a:r>
        </a:p>
        <a:p>
          <a:r>
            <a:rPr kumimoji="1" lang="ja-JP" altLang="en-US" sz="1100"/>
            <a:t>　　配送・販売、喫食方法の提示までを正確に一貫して行う。</a:t>
          </a:r>
        </a:p>
        <a:p>
          <a:endParaRPr kumimoji="1" lang="ja-JP" altLang="en-US" sz="1100"/>
        </a:p>
        <a:p>
          <a:r>
            <a:rPr kumimoji="1" lang="ja-JP" altLang="en-US" sz="1100"/>
            <a:t>　　したがってフードチューンの各工程では実質的な安全の行為と</a:t>
          </a:r>
          <a:endParaRPr kumimoji="1" lang="en-US" altLang="ja-JP" sz="1100"/>
        </a:p>
        <a:p>
          <a:r>
            <a:rPr kumimoji="1" lang="ja-JP" altLang="en-US" sz="1100"/>
            <a:t>　　エビデンスが求められる。</a:t>
          </a:r>
        </a:p>
        <a:p>
          <a:r>
            <a:rPr kumimoji="1" lang="ja-JP" altLang="en-US" sz="1100"/>
            <a:t>　　　</a:t>
          </a:r>
        </a:p>
      </xdr:txBody>
    </xdr:sp>
    <xdr:clientData/>
  </xdr:twoCellAnchor>
  <xdr:twoCellAnchor editAs="oneCell">
    <xdr:from>
      <xdr:col>1</xdr:col>
      <xdr:colOff>495300</xdr:colOff>
      <xdr:row>26</xdr:row>
      <xdr:rowOff>171450</xdr:rowOff>
    </xdr:from>
    <xdr:to>
      <xdr:col>1</xdr:col>
      <xdr:colOff>2038350</xdr:colOff>
      <xdr:row>32</xdr:row>
      <xdr:rowOff>38100</xdr:rowOff>
    </xdr:to>
    <xdr:pic>
      <xdr:nvPicPr>
        <xdr:cNvPr id="6" name="図 2">
          <a:extLst>
            <a:ext uri="{FF2B5EF4-FFF2-40B4-BE49-F238E27FC236}">
              <a16:creationId xmlns:a16="http://schemas.microsoft.com/office/drawing/2014/main" id="{330B9E59-C019-4FA2-B34A-E26934999941}"/>
            </a:ext>
          </a:extLst>
        </xdr:cNvPr>
        <xdr:cNvPicPr>
          <a:picLocks noChangeAspect="1"/>
        </xdr:cNvPicPr>
      </xdr:nvPicPr>
      <xdr:blipFill>
        <a:blip xmlns:r="http://schemas.openxmlformats.org/officeDocument/2006/relationships" r:embed="rId2" cstate="print"/>
        <a:srcRect/>
        <a:stretch>
          <a:fillRect/>
        </a:stretch>
      </xdr:blipFill>
      <xdr:spPr bwMode="auto">
        <a:xfrm>
          <a:off x="1104900" y="6541770"/>
          <a:ext cx="1543050" cy="925830"/>
        </a:xfrm>
        <a:prstGeom prst="rect">
          <a:avLst/>
        </a:prstGeom>
        <a:noFill/>
        <a:ln w="19050">
          <a:solidFill>
            <a:srgbClr val="FF0000"/>
          </a:solidFill>
          <a:miter lim="800000"/>
          <a:headEnd/>
          <a:tailEnd/>
        </a:ln>
      </xdr:spPr>
    </xdr:pic>
    <xdr:clientData/>
  </xdr:twoCellAnchor>
  <xdr:twoCellAnchor>
    <xdr:from>
      <xdr:col>1</xdr:col>
      <xdr:colOff>2066925</xdr:colOff>
      <xdr:row>29</xdr:row>
      <xdr:rowOff>9525</xdr:rowOff>
    </xdr:from>
    <xdr:to>
      <xdr:col>2</xdr:col>
      <xdr:colOff>0</xdr:colOff>
      <xdr:row>30</xdr:row>
      <xdr:rowOff>161925</xdr:rowOff>
    </xdr:to>
    <xdr:sp macro="" textlink="">
      <xdr:nvSpPr>
        <xdr:cNvPr id="7" name="右矢印 3">
          <a:extLst>
            <a:ext uri="{FF2B5EF4-FFF2-40B4-BE49-F238E27FC236}">
              <a16:creationId xmlns:a16="http://schemas.microsoft.com/office/drawing/2014/main" id="{1CB1F0EF-0C23-4D35-A178-5CD03B788FB8}"/>
            </a:ext>
          </a:extLst>
        </xdr:cNvPr>
        <xdr:cNvSpPr/>
      </xdr:nvSpPr>
      <xdr:spPr>
        <a:xfrm>
          <a:off x="2676525" y="6890385"/>
          <a:ext cx="409575" cy="335280"/>
        </a:xfrm>
        <a:prstGeom prst="rightArrow">
          <a:avLst/>
        </a:prstGeom>
        <a:solidFill>
          <a:schemeClr val="accent2">
            <a:lumMod val="60000"/>
            <a:lumOff val="40000"/>
          </a:schemeClr>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xdr:col>
      <xdr:colOff>1066800</xdr:colOff>
      <xdr:row>29</xdr:row>
      <xdr:rowOff>0</xdr:rowOff>
    </xdr:from>
    <xdr:to>
      <xdr:col>4</xdr:col>
      <xdr:colOff>314325</xdr:colOff>
      <xdr:row>30</xdr:row>
      <xdr:rowOff>152400</xdr:rowOff>
    </xdr:to>
    <xdr:sp macro="" textlink="">
      <xdr:nvSpPr>
        <xdr:cNvPr id="8" name="右矢印 8">
          <a:extLst>
            <a:ext uri="{FF2B5EF4-FFF2-40B4-BE49-F238E27FC236}">
              <a16:creationId xmlns:a16="http://schemas.microsoft.com/office/drawing/2014/main" id="{8496741D-A509-4EAB-8D97-8E68FE1F92ED}"/>
            </a:ext>
          </a:extLst>
        </xdr:cNvPr>
        <xdr:cNvSpPr/>
      </xdr:nvSpPr>
      <xdr:spPr>
        <a:xfrm>
          <a:off x="5044440" y="6880860"/>
          <a:ext cx="542925" cy="335280"/>
        </a:xfrm>
        <a:prstGeom prst="rightArrow">
          <a:avLst/>
        </a:prstGeom>
        <a:solidFill>
          <a:schemeClr val="accent2">
            <a:lumMod val="60000"/>
            <a:lumOff val="40000"/>
          </a:schemeClr>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6</xdr:col>
      <xdr:colOff>238125</xdr:colOff>
      <xdr:row>28</xdr:row>
      <xdr:rowOff>28574</xdr:rowOff>
    </xdr:from>
    <xdr:to>
      <xdr:col>9</xdr:col>
      <xdr:colOff>142875</xdr:colOff>
      <xdr:row>32</xdr:row>
      <xdr:rowOff>95249</xdr:rowOff>
    </xdr:to>
    <xdr:sp macro="" textlink="">
      <xdr:nvSpPr>
        <xdr:cNvPr id="9" name="テキスト ボックス 8">
          <a:extLst>
            <a:ext uri="{FF2B5EF4-FFF2-40B4-BE49-F238E27FC236}">
              <a16:creationId xmlns:a16="http://schemas.microsoft.com/office/drawing/2014/main" id="{609A8013-2731-4AC5-AE02-2BF96311AE19}"/>
            </a:ext>
          </a:extLst>
        </xdr:cNvPr>
        <xdr:cNvSpPr txBox="1"/>
      </xdr:nvSpPr>
      <xdr:spPr>
        <a:xfrm>
          <a:off x="6730365" y="6741794"/>
          <a:ext cx="1733550" cy="78295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喫食に</a:t>
          </a:r>
        </a:p>
        <a:p>
          <a:r>
            <a:rPr kumimoji="1" lang="ja-JP" altLang="en-US" sz="2000"/>
            <a:t>間に合わない</a:t>
          </a:r>
        </a:p>
      </xdr:txBody>
    </xdr:sp>
    <xdr:clientData/>
  </xdr:twoCellAnchor>
  <xdr:twoCellAnchor editAs="oneCell">
    <xdr:from>
      <xdr:col>1</xdr:col>
      <xdr:colOff>523875</xdr:colOff>
      <xdr:row>34</xdr:row>
      <xdr:rowOff>161925</xdr:rowOff>
    </xdr:from>
    <xdr:to>
      <xdr:col>1</xdr:col>
      <xdr:colOff>2066925</xdr:colOff>
      <xdr:row>40</xdr:row>
      <xdr:rowOff>0</xdr:rowOff>
    </xdr:to>
    <xdr:pic>
      <xdr:nvPicPr>
        <xdr:cNvPr id="10" name="図 11">
          <a:extLst>
            <a:ext uri="{FF2B5EF4-FFF2-40B4-BE49-F238E27FC236}">
              <a16:creationId xmlns:a16="http://schemas.microsoft.com/office/drawing/2014/main" id="{55964FE1-B98E-4394-A9BA-A9F18850125C}"/>
            </a:ext>
          </a:extLst>
        </xdr:cNvPr>
        <xdr:cNvPicPr>
          <a:picLocks noChangeAspect="1"/>
        </xdr:cNvPicPr>
      </xdr:nvPicPr>
      <xdr:blipFill>
        <a:blip xmlns:r="http://schemas.openxmlformats.org/officeDocument/2006/relationships" r:embed="rId2" cstate="print"/>
        <a:srcRect/>
        <a:stretch>
          <a:fillRect/>
        </a:stretch>
      </xdr:blipFill>
      <xdr:spPr bwMode="auto">
        <a:xfrm>
          <a:off x="1133475" y="8056245"/>
          <a:ext cx="1543050" cy="935355"/>
        </a:xfrm>
        <a:prstGeom prst="rect">
          <a:avLst/>
        </a:prstGeom>
        <a:noFill/>
        <a:ln w="19050">
          <a:solidFill>
            <a:srgbClr val="00B050"/>
          </a:solidFill>
          <a:miter lim="800000"/>
          <a:headEnd/>
          <a:tailEnd/>
        </a:ln>
      </xdr:spPr>
    </xdr:pic>
    <xdr:clientData/>
  </xdr:twoCellAnchor>
  <xdr:twoCellAnchor>
    <xdr:from>
      <xdr:col>1</xdr:col>
      <xdr:colOff>2076450</xdr:colOff>
      <xdr:row>36</xdr:row>
      <xdr:rowOff>114300</xdr:rowOff>
    </xdr:from>
    <xdr:to>
      <xdr:col>2</xdr:col>
      <xdr:colOff>9525</xdr:colOff>
      <xdr:row>38</xdr:row>
      <xdr:rowOff>95250</xdr:rowOff>
    </xdr:to>
    <xdr:sp macro="" textlink="">
      <xdr:nvSpPr>
        <xdr:cNvPr id="11" name="右矢印 13">
          <a:extLst>
            <a:ext uri="{FF2B5EF4-FFF2-40B4-BE49-F238E27FC236}">
              <a16:creationId xmlns:a16="http://schemas.microsoft.com/office/drawing/2014/main" id="{B3BFF8C4-0BE1-42A3-963A-44BC321CE756}"/>
            </a:ext>
          </a:extLst>
        </xdr:cNvPr>
        <xdr:cNvSpPr/>
      </xdr:nvSpPr>
      <xdr:spPr>
        <a:xfrm>
          <a:off x="2686050" y="8374380"/>
          <a:ext cx="409575" cy="346710"/>
        </a:xfrm>
        <a:prstGeom prst="rightArrow">
          <a:avLst/>
        </a:prstGeom>
        <a:solidFill>
          <a:schemeClr val="accent3">
            <a:lumMod val="60000"/>
            <a:lumOff val="40000"/>
          </a:schemeClr>
        </a:solidFill>
        <a:ln>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xdr:col>
      <xdr:colOff>1038225</xdr:colOff>
      <xdr:row>37</xdr:row>
      <xdr:rowOff>0</xdr:rowOff>
    </xdr:from>
    <xdr:to>
      <xdr:col>4</xdr:col>
      <xdr:colOff>285750</xdr:colOff>
      <xdr:row>38</xdr:row>
      <xdr:rowOff>152400</xdr:rowOff>
    </xdr:to>
    <xdr:sp macro="" textlink="">
      <xdr:nvSpPr>
        <xdr:cNvPr id="12" name="右矢印 15">
          <a:extLst>
            <a:ext uri="{FF2B5EF4-FFF2-40B4-BE49-F238E27FC236}">
              <a16:creationId xmlns:a16="http://schemas.microsoft.com/office/drawing/2014/main" id="{589BCB4E-8474-49FE-B19C-A0A92086FDEA}"/>
            </a:ext>
          </a:extLst>
        </xdr:cNvPr>
        <xdr:cNvSpPr/>
      </xdr:nvSpPr>
      <xdr:spPr>
        <a:xfrm>
          <a:off x="5015865" y="8442960"/>
          <a:ext cx="542925" cy="335280"/>
        </a:xfrm>
        <a:prstGeom prst="rightArrow">
          <a:avLst/>
        </a:prstGeom>
        <a:solidFill>
          <a:schemeClr val="accent3">
            <a:lumMod val="60000"/>
            <a:lumOff val="40000"/>
          </a:schemeClr>
        </a:solidFill>
        <a:ln>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editAs="oneCell">
    <xdr:from>
      <xdr:col>2</xdr:col>
      <xdr:colOff>28575</xdr:colOff>
      <xdr:row>49</xdr:row>
      <xdr:rowOff>152400</xdr:rowOff>
    </xdr:from>
    <xdr:to>
      <xdr:col>5</xdr:col>
      <xdr:colOff>0</xdr:colOff>
      <xdr:row>66</xdr:row>
      <xdr:rowOff>85725</xdr:rowOff>
    </xdr:to>
    <xdr:pic>
      <xdr:nvPicPr>
        <xdr:cNvPr id="13" name="図 6">
          <a:extLst>
            <a:ext uri="{FF2B5EF4-FFF2-40B4-BE49-F238E27FC236}">
              <a16:creationId xmlns:a16="http://schemas.microsoft.com/office/drawing/2014/main" id="{B5FA5227-A3A8-4C7F-ABFC-BFE2AF858E7D}"/>
            </a:ext>
          </a:extLst>
        </xdr:cNvPr>
        <xdr:cNvPicPr>
          <a:picLocks noChangeAspect="1"/>
        </xdr:cNvPicPr>
      </xdr:nvPicPr>
      <xdr:blipFill>
        <a:blip xmlns:r="http://schemas.openxmlformats.org/officeDocument/2006/relationships" r:embed="rId3" cstate="print"/>
        <a:srcRect/>
        <a:stretch>
          <a:fillRect/>
        </a:stretch>
      </xdr:blipFill>
      <xdr:spPr bwMode="auto">
        <a:xfrm>
          <a:off x="3114675" y="10812780"/>
          <a:ext cx="2767965" cy="2783205"/>
        </a:xfrm>
        <a:prstGeom prst="rect">
          <a:avLst/>
        </a:prstGeom>
        <a:noFill/>
        <a:ln w="9525">
          <a:noFill/>
          <a:miter lim="800000"/>
          <a:headEnd/>
          <a:tailEnd/>
        </a:ln>
      </xdr:spPr>
    </xdr:pic>
    <xdr:clientData/>
  </xdr:twoCellAnchor>
  <xdr:twoCellAnchor>
    <xdr:from>
      <xdr:col>1</xdr:col>
      <xdr:colOff>664844</xdr:colOff>
      <xdr:row>60</xdr:row>
      <xdr:rowOff>142875</xdr:rowOff>
    </xdr:from>
    <xdr:to>
      <xdr:col>3</xdr:col>
      <xdr:colOff>525779</xdr:colOff>
      <xdr:row>64</xdr:row>
      <xdr:rowOff>142875</xdr:rowOff>
    </xdr:to>
    <xdr:sp macro="" textlink="">
      <xdr:nvSpPr>
        <xdr:cNvPr id="14" name="テキスト ボックス 13">
          <a:extLst>
            <a:ext uri="{FF2B5EF4-FFF2-40B4-BE49-F238E27FC236}">
              <a16:creationId xmlns:a16="http://schemas.microsoft.com/office/drawing/2014/main" id="{D362ABDA-217E-4EE4-B881-4FB3C4DB61DB}"/>
            </a:ext>
          </a:extLst>
        </xdr:cNvPr>
        <xdr:cNvSpPr txBox="1"/>
      </xdr:nvSpPr>
      <xdr:spPr>
        <a:xfrm>
          <a:off x="1274444" y="12647295"/>
          <a:ext cx="3228975" cy="670560"/>
        </a:xfrm>
        <a:prstGeom prst="rect">
          <a:avLst/>
        </a:prstGeom>
        <a:noFill/>
        <a:ln w="25400" cmpd="sng">
          <a:solidFill>
            <a:srgbClr val="FF4747"/>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ほとんどが中小零細企業</a:t>
          </a:r>
        </a:p>
        <a:p>
          <a:r>
            <a:rPr kumimoji="1" lang="en-US" altLang="ja-JP" sz="1100" b="1">
              <a:solidFill>
                <a:srgbClr val="FF0000"/>
              </a:solidFill>
            </a:rPr>
            <a:t>HACCP</a:t>
          </a:r>
          <a:r>
            <a:rPr kumimoji="1" lang="ja-JP" altLang="en-US" sz="1100" b="1">
              <a:solidFill>
                <a:srgbClr val="FF0000"/>
              </a:solidFill>
            </a:rPr>
            <a:t>など知らない、</a:t>
          </a:r>
          <a:endParaRPr kumimoji="1" lang="en-US" altLang="ja-JP" sz="1100" b="1">
            <a:solidFill>
              <a:srgbClr val="FF0000"/>
            </a:solidFill>
          </a:endParaRPr>
        </a:p>
        <a:p>
          <a:r>
            <a:rPr kumimoji="1" lang="ja-JP" altLang="en-US" sz="1100" b="1">
              <a:solidFill>
                <a:srgbClr val="FF0000"/>
              </a:solidFill>
            </a:rPr>
            <a:t>できないがほとんど</a:t>
          </a:r>
        </a:p>
      </xdr:txBody>
    </xdr:sp>
    <xdr:clientData/>
  </xdr:twoCellAnchor>
  <xdr:twoCellAnchor>
    <xdr:from>
      <xdr:col>4</xdr:col>
      <xdr:colOff>561975</xdr:colOff>
      <xdr:row>55</xdr:row>
      <xdr:rowOff>114300</xdr:rowOff>
    </xdr:from>
    <xdr:to>
      <xdr:col>5</xdr:col>
      <xdr:colOff>552450</xdr:colOff>
      <xdr:row>61</xdr:row>
      <xdr:rowOff>19050</xdr:rowOff>
    </xdr:to>
    <xdr:sp macro="" textlink="">
      <xdr:nvSpPr>
        <xdr:cNvPr id="15" name="右矢印 17">
          <a:extLst>
            <a:ext uri="{FF2B5EF4-FFF2-40B4-BE49-F238E27FC236}">
              <a16:creationId xmlns:a16="http://schemas.microsoft.com/office/drawing/2014/main" id="{219D300C-3F23-48E5-BCF1-A0E8BEB11983}"/>
            </a:ext>
          </a:extLst>
        </xdr:cNvPr>
        <xdr:cNvSpPr/>
      </xdr:nvSpPr>
      <xdr:spPr>
        <a:xfrm>
          <a:off x="5835015" y="11780520"/>
          <a:ext cx="600075" cy="910590"/>
        </a:xfrm>
        <a:prstGeom prst="rightArrow">
          <a:avLst/>
        </a:prstGeom>
        <a:solidFill>
          <a:srgbClr val="FF0000"/>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6</xdr:col>
      <xdr:colOff>0</xdr:colOff>
      <xdr:row>55</xdr:row>
      <xdr:rowOff>123825</xdr:rowOff>
    </xdr:from>
    <xdr:to>
      <xdr:col>9</xdr:col>
      <xdr:colOff>160020</xdr:colOff>
      <xdr:row>61</xdr:row>
      <xdr:rowOff>0</xdr:rowOff>
    </xdr:to>
    <xdr:sp macro="" textlink="">
      <xdr:nvSpPr>
        <xdr:cNvPr id="16" name="テキスト ボックス 15">
          <a:extLst>
            <a:ext uri="{FF2B5EF4-FFF2-40B4-BE49-F238E27FC236}">
              <a16:creationId xmlns:a16="http://schemas.microsoft.com/office/drawing/2014/main" id="{A0F9A125-EA36-40E0-BB5C-5E8D2E8634FD}"/>
            </a:ext>
          </a:extLst>
        </xdr:cNvPr>
        <xdr:cNvSpPr txBox="1"/>
      </xdr:nvSpPr>
      <xdr:spPr>
        <a:xfrm>
          <a:off x="6492240" y="11790045"/>
          <a:ext cx="1988820" cy="8820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99%</a:t>
          </a:r>
          <a:r>
            <a:rPr kumimoji="1" lang="ja-JP" altLang="en-US" sz="1100"/>
            <a:t>の企業や事業者が</a:t>
          </a:r>
        </a:p>
        <a:p>
          <a:r>
            <a:rPr kumimoji="1" lang="ja-JP" altLang="en-US" sz="1100"/>
            <a:t>法の主旨に合った適った行為を行わないと</a:t>
          </a:r>
        </a:p>
        <a:p>
          <a:r>
            <a:rPr kumimoji="1" lang="ja-JP" altLang="en-US" sz="1100"/>
            <a:t>法整備の意味がない</a:t>
          </a:r>
        </a:p>
      </xdr:txBody>
    </xdr:sp>
    <xdr:clientData/>
  </xdr:twoCellAnchor>
  <xdr:twoCellAnchor>
    <xdr:from>
      <xdr:col>6</xdr:col>
      <xdr:colOff>252413</xdr:colOff>
      <xdr:row>61</xdr:row>
      <xdr:rowOff>109538</xdr:rowOff>
    </xdr:from>
    <xdr:to>
      <xdr:col>7</xdr:col>
      <xdr:colOff>500063</xdr:colOff>
      <xdr:row>65</xdr:row>
      <xdr:rowOff>100013</xdr:rowOff>
    </xdr:to>
    <xdr:sp macro="" textlink="">
      <xdr:nvSpPr>
        <xdr:cNvPr id="17" name="右矢印 20">
          <a:extLst>
            <a:ext uri="{FF2B5EF4-FFF2-40B4-BE49-F238E27FC236}">
              <a16:creationId xmlns:a16="http://schemas.microsoft.com/office/drawing/2014/main" id="{865A21A4-7253-47D0-A7BA-3BF564B3F4A4}"/>
            </a:ext>
          </a:extLst>
        </xdr:cNvPr>
        <xdr:cNvSpPr/>
      </xdr:nvSpPr>
      <xdr:spPr>
        <a:xfrm rot="5400000">
          <a:off x="6842760" y="12683491"/>
          <a:ext cx="661035" cy="857250"/>
        </a:xfrm>
        <a:prstGeom prst="rightArrow">
          <a:avLst/>
        </a:prstGeom>
        <a:solidFill>
          <a:srgbClr val="00B050"/>
        </a:solidFill>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xdr:col>
      <xdr:colOff>352425</xdr:colOff>
      <xdr:row>65</xdr:row>
      <xdr:rowOff>133350</xdr:rowOff>
    </xdr:from>
    <xdr:to>
      <xdr:col>8</xdr:col>
      <xdr:colOff>666750</xdr:colOff>
      <xdr:row>68</xdr:row>
      <xdr:rowOff>161925</xdr:rowOff>
    </xdr:to>
    <xdr:sp macro="" textlink="">
      <xdr:nvSpPr>
        <xdr:cNvPr id="18" name="テキスト ボックス 17">
          <a:extLst>
            <a:ext uri="{FF2B5EF4-FFF2-40B4-BE49-F238E27FC236}">
              <a16:creationId xmlns:a16="http://schemas.microsoft.com/office/drawing/2014/main" id="{8E2C0167-5B57-4B49-A27F-C4266FCB89C2}"/>
            </a:ext>
          </a:extLst>
        </xdr:cNvPr>
        <xdr:cNvSpPr txBox="1"/>
      </xdr:nvSpPr>
      <xdr:spPr>
        <a:xfrm>
          <a:off x="6235065" y="13475970"/>
          <a:ext cx="2082165" cy="531495"/>
        </a:xfrm>
        <a:prstGeom prst="rect">
          <a:avLst/>
        </a:prstGeom>
        <a:solidFill>
          <a:schemeClr val="lt1"/>
        </a:solidFill>
        <a:ln w="381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次回は、</a:t>
          </a:r>
          <a:r>
            <a:rPr kumimoji="1" lang="en-US" altLang="ja-JP" sz="1100"/>
            <a:t>HACCEP</a:t>
          </a:r>
          <a:r>
            <a:rPr kumimoji="1" lang="ja-JP" altLang="en-US" sz="1100"/>
            <a:t>の考えを取り入れた</a:t>
          </a:r>
        </a:p>
        <a:p>
          <a:r>
            <a:rPr kumimoji="1" lang="ja-JP" altLang="en-US" sz="1100"/>
            <a:t>衛生管理を解説します。</a:t>
          </a:r>
        </a:p>
      </xdr:txBody>
    </xdr:sp>
    <xdr:clientData/>
  </xdr:twoCellAnchor>
  <xdr:twoCellAnchor>
    <xdr:from>
      <xdr:col>1</xdr:col>
      <xdr:colOff>476250</xdr:colOff>
      <xdr:row>32</xdr:row>
      <xdr:rowOff>123825</xdr:rowOff>
    </xdr:from>
    <xdr:to>
      <xdr:col>1</xdr:col>
      <xdr:colOff>2276475</xdr:colOff>
      <xdr:row>34</xdr:row>
      <xdr:rowOff>0</xdr:rowOff>
    </xdr:to>
    <xdr:sp macro="" textlink="">
      <xdr:nvSpPr>
        <xdr:cNvPr id="19" name="Text Box 18">
          <a:extLst>
            <a:ext uri="{FF2B5EF4-FFF2-40B4-BE49-F238E27FC236}">
              <a16:creationId xmlns:a16="http://schemas.microsoft.com/office/drawing/2014/main" id="{4D0C17A0-22AB-4820-A94B-4E8AF63C726B}"/>
            </a:ext>
          </a:extLst>
        </xdr:cNvPr>
        <xdr:cNvSpPr txBox="1">
          <a:spLocks noChangeArrowheads="1"/>
        </xdr:cNvSpPr>
      </xdr:nvSpPr>
      <xdr:spPr bwMode="auto">
        <a:xfrm>
          <a:off x="1085850" y="7553325"/>
          <a:ext cx="1800225" cy="340995"/>
        </a:xfrm>
        <a:prstGeom prst="rect">
          <a:avLst/>
        </a:prstGeom>
        <a:solidFill>
          <a:srgbClr val="FFFFFF"/>
        </a:solidFill>
        <a:ln w="19050">
          <a:solidFill>
            <a:srgbClr val="FF0000"/>
          </a:solidFill>
          <a:miter lim="800000"/>
          <a:headEnd/>
          <a:tailEnd/>
        </a:ln>
      </xdr:spPr>
      <xdr:txBody>
        <a:bodyPr vertOverflow="clip" wrap="square" lIns="36576" tIns="18288" rIns="0" bIns="18288" anchor="ctr" upright="1"/>
        <a:lstStyle/>
        <a:p>
          <a:pPr algn="l" rtl="0">
            <a:defRPr sz="1000"/>
          </a:pPr>
          <a:r>
            <a:rPr lang="ja-JP" altLang="en-US" sz="1200" b="1" i="0" u="none" strike="noStrike" baseline="0">
              <a:solidFill>
                <a:srgbClr val="FF0000"/>
              </a:solidFill>
              <a:latin typeface="ＭＳ Ｐゴシック"/>
              <a:ea typeface="ＭＳ Ｐゴシック"/>
            </a:rPr>
            <a:t>従来の最終製品検査</a:t>
          </a:r>
        </a:p>
      </xdr:txBody>
    </xdr:sp>
    <xdr:clientData/>
  </xdr:twoCellAnchor>
  <xdr:twoCellAnchor>
    <xdr:from>
      <xdr:col>1</xdr:col>
      <xdr:colOff>504825</xdr:colOff>
      <xdr:row>40</xdr:row>
      <xdr:rowOff>95250</xdr:rowOff>
    </xdr:from>
    <xdr:to>
      <xdr:col>1</xdr:col>
      <xdr:colOff>2524125</xdr:colOff>
      <xdr:row>41</xdr:row>
      <xdr:rowOff>266700</xdr:rowOff>
    </xdr:to>
    <xdr:sp macro="" textlink="">
      <xdr:nvSpPr>
        <xdr:cNvPr id="20" name="Text Box 19">
          <a:extLst>
            <a:ext uri="{FF2B5EF4-FFF2-40B4-BE49-F238E27FC236}">
              <a16:creationId xmlns:a16="http://schemas.microsoft.com/office/drawing/2014/main" id="{358D0610-FE41-4C69-AC4D-EC5B194BF168}"/>
            </a:ext>
          </a:extLst>
        </xdr:cNvPr>
        <xdr:cNvSpPr txBox="1">
          <a:spLocks noChangeArrowheads="1"/>
        </xdr:cNvSpPr>
      </xdr:nvSpPr>
      <xdr:spPr bwMode="auto">
        <a:xfrm>
          <a:off x="1114425" y="9086850"/>
          <a:ext cx="1973580" cy="339090"/>
        </a:xfrm>
        <a:prstGeom prst="rect">
          <a:avLst/>
        </a:prstGeom>
        <a:solidFill>
          <a:srgbClr val="FFFFFF"/>
        </a:solidFill>
        <a:ln w="19050">
          <a:solidFill>
            <a:srgbClr val="008000"/>
          </a:solidFill>
          <a:miter lim="800000"/>
          <a:headEnd/>
          <a:tailEnd/>
        </a:ln>
      </xdr:spPr>
      <xdr:txBody>
        <a:bodyPr vertOverflow="clip" wrap="square" lIns="36576" tIns="18288" rIns="0" bIns="18288" anchor="ctr" upright="1"/>
        <a:lstStyle/>
        <a:p>
          <a:pPr algn="l" rtl="0">
            <a:defRPr sz="1000"/>
          </a:pPr>
          <a:r>
            <a:rPr lang="en-US" altLang="ja-JP" sz="1200" b="1" i="0" u="none" strike="noStrike" baseline="0">
              <a:solidFill>
                <a:srgbClr val="FF0000"/>
              </a:solidFill>
              <a:latin typeface="ＭＳ Ｐゴシック"/>
              <a:ea typeface="ＭＳ Ｐゴシック"/>
            </a:rPr>
            <a:t>HACCP</a:t>
          </a:r>
          <a:r>
            <a:rPr lang="ja-JP" altLang="en-US" sz="1200" b="1" i="0" u="none" strike="noStrike" baseline="0">
              <a:solidFill>
                <a:srgbClr val="FF0000"/>
              </a:solidFill>
              <a:latin typeface="ＭＳ Ｐゴシック"/>
              <a:ea typeface="ＭＳ Ｐゴシック"/>
            </a:rPr>
            <a:t>の考えに基づく管理</a:t>
          </a:r>
        </a:p>
      </xdr:txBody>
    </xdr:sp>
    <xdr:clientData/>
  </xdr:twoCellAnchor>
</xdr:wsDr>
</file>

<file path=xl/drawings/drawing5.xml><?xml version="1.0" encoding="utf-8"?>
<c:userShapes xmlns:c="http://schemas.openxmlformats.org/drawingml/2006/chart">
  <cdr:relSizeAnchor xmlns:cdr="http://schemas.openxmlformats.org/drawingml/2006/chartDrawing">
    <cdr:from>
      <cdr:x>0.72807</cdr:x>
      <cdr:y>0.71096</cdr:y>
    </cdr:from>
    <cdr:to>
      <cdr:x>0.80482</cdr:x>
      <cdr:y>0.87043</cdr:y>
    </cdr:to>
    <cdr:sp macro="" textlink="">
      <cdr:nvSpPr>
        <cdr:cNvPr id="2" name="テキスト ボックス 1"/>
        <cdr:cNvSpPr txBox="1"/>
      </cdr:nvSpPr>
      <cdr:spPr>
        <a:xfrm xmlns:a="http://schemas.openxmlformats.org/drawingml/2006/main">
          <a:off x="3162302" y="2038351"/>
          <a:ext cx="333375" cy="457200"/>
        </a:xfrm>
        <a:prstGeom xmlns:a="http://schemas.openxmlformats.org/drawingml/2006/main" prst="rect">
          <a:avLst/>
        </a:prstGeom>
      </cdr:spPr>
      <cdr:txBody>
        <a:bodyPr xmlns:a="http://schemas.openxmlformats.org/drawingml/2006/main" vertOverflow="clip" vert="eaVert" wrap="square" rtlCol="0"/>
        <a:lstStyle xmlns:a="http://schemas.openxmlformats.org/drawingml/2006/main"/>
        <a:p xmlns:a="http://schemas.openxmlformats.org/drawingml/2006/main">
          <a:r>
            <a:rPr lang="en-US" altLang="ja-JP" sz="1000"/>
            <a:t>2030</a:t>
          </a:r>
          <a:endParaRPr lang="ja-JP" altLang="en-US" sz="1000"/>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4267200</xdr:colOff>
      <xdr:row>32</xdr:row>
      <xdr:rowOff>130355</xdr:rowOff>
    </xdr:to>
    <xdr:pic>
      <xdr:nvPicPr>
        <xdr:cNvPr id="4" name="図 3">
          <a:extLst>
            <a:ext uri="{FF2B5EF4-FFF2-40B4-BE49-F238E27FC236}">
              <a16:creationId xmlns:a16="http://schemas.microsoft.com/office/drawing/2014/main" id="{450736DE-F5ED-E9EA-E312-B64C7B7D6086}"/>
            </a:ext>
          </a:extLst>
        </xdr:cNvPr>
        <xdr:cNvPicPr>
          <a:picLocks noChangeAspect="1"/>
        </xdr:cNvPicPr>
      </xdr:nvPicPr>
      <xdr:blipFill>
        <a:blip xmlns:r="http://schemas.openxmlformats.org/officeDocument/2006/relationships" r:embed="rId2"/>
        <a:stretch>
          <a:fillRect/>
        </a:stretch>
      </xdr:blipFill>
      <xdr:spPr>
        <a:xfrm>
          <a:off x="2110740" y="6667500"/>
          <a:ext cx="4267200" cy="302595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35</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23</xdr:row>
      <xdr:rowOff>66675</xdr:rowOff>
    </xdr:from>
    <xdr:to>
      <xdr:col>9</xdr:col>
      <xdr:colOff>447674</xdr:colOff>
      <xdr:row>25</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15</xdr:row>
      <xdr:rowOff>0</xdr:rowOff>
    </xdr:from>
    <xdr:to>
      <xdr:col>24</xdr:col>
      <xdr:colOff>851</xdr:colOff>
      <xdr:row>21</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19</xdr:row>
      <xdr:rowOff>95250</xdr:rowOff>
    </xdr:from>
    <xdr:to>
      <xdr:col>27</xdr:col>
      <xdr:colOff>171450</xdr:colOff>
      <xdr:row>23</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11</xdr:row>
      <xdr:rowOff>9525</xdr:rowOff>
    </xdr:from>
    <xdr:to>
      <xdr:col>31</xdr:col>
      <xdr:colOff>613410</xdr:colOff>
      <xdr:row>15</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21608" y="2515658"/>
          <a:ext cx="3493135" cy="6762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129541</xdr:rowOff>
    </xdr:from>
    <xdr:to>
      <xdr:col>13</xdr:col>
      <xdr:colOff>447675</xdr:colOff>
      <xdr:row>22</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47820" y="2864274"/>
          <a:ext cx="2387388" cy="1034627"/>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15</xdr:row>
      <xdr:rowOff>0</xdr:rowOff>
    </xdr:from>
    <xdr:to>
      <xdr:col>9</xdr:col>
      <xdr:colOff>68580</xdr:colOff>
      <xdr:row>22</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14600" y="3191933"/>
          <a:ext cx="1778847" cy="706967"/>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187960</xdr:colOff>
      <xdr:row>25</xdr:row>
      <xdr:rowOff>39794</xdr:rowOff>
    </xdr:from>
    <xdr:to>
      <xdr:col>14</xdr:col>
      <xdr:colOff>5080</xdr:colOff>
      <xdr:row>52</xdr:row>
      <xdr:rowOff>85514</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406399</xdr:colOff>
      <xdr:row>25</xdr:row>
      <xdr:rowOff>45720</xdr:rowOff>
    </xdr:from>
    <xdr:to>
      <xdr:col>29</xdr:col>
      <xdr:colOff>7619</xdr:colOff>
      <xdr:row>52</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398420</xdr:colOff>
      <xdr:row>46</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501953" y="8043857"/>
          <a:ext cx="4553463" cy="261674"/>
        </a:xfrm>
        <a:prstGeom prst="rect">
          <a:avLst/>
        </a:prstGeom>
      </xdr:spPr>
    </xdr:pic>
    <xdr:clientData/>
  </xdr:oneCellAnchor>
  <xdr:twoCellAnchor>
    <xdr:from>
      <xdr:col>18</xdr:col>
      <xdr:colOff>18887</xdr:colOff>
      <xdr:row>23</xdr:row>
      <xdr:rowOff>24319</xdr:rowOff>
    </xdr:from>
    <xdr:to>
      <xdr:col>24</xdr:col>
      <xdr:colOff>203200</xdr:colOff>
      <xdr:row>45</xdr:row>
      <xdr:rowOff>118534</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561754" y="4156052"/>
          <a:ext cx="2978313" cy="3904215"/>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6079</xdr:colOff>
      <xdr:row>23</xdr:row>
      <xdr:rowOff>20267</xdr:rowOff>
    </xdr:from>
    <xdr:to>
      <xdr:col>10</xdr:col>
      <xdr:colOff>270934</xdr:colOff>
      <xdr:row>45</xdr:row>
      <xdr:rowOff>76200</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02612" y="4152000"/>
          <a:ext cx="3058855" cy="386593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9</xdr:col>
      <xdr:colOff>137160</xdr:colOff>
      <xdr:row>27</xdr:row>
      <xdr:rowOff>53340</xdr:rowOff>
    </xdr:from>
    <xdr:to>
      <xdr:col>18</xdr:col>
      <xdr:colOff>15240</xdr:colOff>
      <xdr:row>29</xdr:row>
      <xdr:rowOff>190500</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358640" y="4594860"/>
          <a:ext cx="4191000" cy="472440"/>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　　　　　　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381000</xdr:colOff>
      <xdr:row>6</xdr:row>
      <xdr:rowOff>182880</xdr:rowOff>
    </xdr:from>
    <xdr:to>
      <xdr:col>11</xdr:col>
      <xdr:colOff>259080</xdr:colOff>
      <xdr:row>26</xdr:row>
      <xdr:rowOff>129540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08020" y="1531620"/>
          <a:ext cx="2202180" cy="297180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oneCellAnchor>
    <xdr:from>
      <xdr:col>1</xdr:col>
      <xdr:colOff>118534</xdr:colOff>
      <xdr:row>46</xdr:row>
      <xdr:rowOff>152401</xdr:rowOff>
    </xdr:from>
    <xdr:ext cx="5009237" cy="287866"/>
    <xdr:pic>
      <xdr:nvPicPr>
        <xdr:cNvPr id="25" name="図 24">
          <a:extLst>
            <a:ext uri="{FF2B5EF4-FFF2-40B4-BE49-F238E27FC236}">
              <a16:creationId xmlns:a16="http://schemas.microsoft.com/office/drawing/2014/main" id="{47EB66A0-2030-4501-95D6-8B954730864F}"/>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618067" y="8051801"/>
          <a:ext cx="5009237" cy="287866"/>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shokukanken.com/post-13505/" TargetMode="External"/><Relationship Id="rId2" Type="http://schemas.openxmlformats.org/officeDocument/2006/relationships/hyperlink" Target="https://foocom.net/column/residue/24237/" TargetMode="External"/><Relationship Id="rId1" Type="http://schemas.openxmlformats.org/officeDocument/2006/relationships/hyperlink" Target="https://www.excite.co.jp/news/article/Recall_47865/" TargetMode="External"/><Relationship Id="rId6" Type="http://schemas.openxmlformats.org/officeDocument/2006/relationships/printerSettings" Target="../printerSettings/printerSettings11.bin"/><Relationship Id="rId5" Type="http://schemas.openxmlformats.org/officeDocument/2006/relationships/hyperlink" Target="https://nordot.app/1095888284481716368?c=768367547562557440" TargetMode="External"/><Relationship Id="rId4" Type="http://schemas.openxmlformats.org/officeDocument/2006/relationships/hyperlink" Target="https://www.shokukanken.com/post-13505/11:1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ave.pref.wakayama.lg.jp/news/file/39523_0.pdf" TargetMode="External"/><Relationship Id="rId13" Type="http://schemas.openxmlformats.org/officeDocument/2006/relationships/printerSettings" Target="../printerSettings/printerSettings5.bin"/><Relationship Id="rId3" Type="http://schemas.openxmlformats.org/officeDocument/2006/relationships/hyperlink" Target="https://www.pref.okayama.jp/uploaded/attachment/358079.pdf" TargetMode="External"/><Relationship Id="rId7" Type="http://schemas.openxmlformats.org/officeDocument/2006/relationships/hyperlink" Target="https://www.city.yamagata-yamagata.lg.jp/_res/projects/default_project/_page_/001/012/621/kishahappyou1.pdf" TargetMode="External"/><Relationship Id="rId12" Type="http://schemas.openxmlformats.org/officeDocument/2006/relationships/hyperlink" Target="https://news.yahoo.co.jp/articles/ddc723a296eb0331b5c30e704210f639adbaadd0" TargetMode="External"/><Relationship Id="rId2" Type="http://schemas.openxmlformats.org/officeDocument/2006/relationships/hyperlink" Target="https://www.chunichi.co.jp/article/804354" TargetMode="External"/><Relationship Id="rId1" Type="http://schemas.openxmlformats.org/officeDocument/2006/relationships/hyperlink" Target="https://news.mixi.jp/view_news.pl?id=7631274&amp;media_id=266" TargetMode="External"/><Relationship Id="rId6" Type="http://schemas.openxmlformats.org/officeDocument/2006/relationships/hyperlink" Target="https://news.yahoo.co.jp/articles/8a799fec86d6f45bceec5f21df64ccdf40afd8ab" TargetMode="External"/><Relationship Id="rId11" Type="http://schemas.openxmlformats.org/officeDocument/2006/relationships/hyperlink" Target="https://news.goo.ne.jp/article/kanagawa/life/kanagawa-20231107210000.html" TargetMode="External"/><Relationship Id="rId5" Type="http://schemas.openxmlformats.org/officeDocument/2006/relationships/hyperlink" Target="https://www.city.sendai.jp/sekatsuese-shokuhin/syokutyudoku/gaiyou_231110.html" TargetMode="External"/><Relationship Id="rId10" Type="http://schemas.openxmlformats.org/officeDocument/2006/relationships/hyperlink" Target="https://newspicks.com/news/9155284/" TargetMode="External"/><Relationship Id="rId4" Type="http://schemas.openxmlformats.org/officeDocument/2006/relationships/hyperlink" Target="https://b2b-ch.infomart.co.jp/news/detail.page?IMNEWS2=4407966" TargetMode="External"/><Relationship Id="rId9" Type="http://schemas.openxmlformats.org/officeDocument/2006/relationships/hyperlink" Target="https://www.city.yokohama.lg.jp/city-info/koho-kocho/press/iryo/2023/syokutyudoku.files/0003_20231108.pdf"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news.yahoo.co.jp/articles/f057c168e9ca81ca41199d49fcfa5e9390ce9620" TargetMode="External"/><Relationship Id="rId7" Type="http://schemas.openxmlformats.org/officeDocument/2006/relationships/printerSettings" Target="../printerSettings/printerSettings6.bin"/><Relationship Id="rId2" Type="http://schemas.openxmlformats.org/officeDocument/2006/relationships/hyperlink" Target="https://www.zaikei.co.jp/article/20231108/744764.html" TargetMode="External"/><Relationship Id="rId1" Type="http://schemas.openxmlformats.org/officeDocument/2006/relationships/hyperlink" Target="https://www.nna.jp/news/2587868" TargetMode="External"/><Relationship Id="rId6" Type="http://schemas.openxmlformats.org/officeDocument/2006/relationships/hyperlink" Target="https://news.livedoor.com/article/detail/25297639/" TargetMode="External"/><Relationship Id="rId5" Type="http://schemas.openxmlformats.org/officeDocument/2006/relationships/hyperlink" Target="https://www.nna.jp/news/2587276" TargetMode="External"/><Relationship Id="rId4" Type="http://schemas.openxmlformats.org/officeDocument/2006/relationships/hyperlink" Target="https://www.jetro.go.jp/biznews/2023/11/96a030d840c4a5df.html"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5"/>
  <sheetViews>
    <sheetView zoomScaleNormal="100" workbookViewId="0">
      <selection activeCell="E23" sqref="A14:H23"/>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142" t="s">
        <v>222</v>
      </c>
      <c r="B1" s="143"/>
      <c r="C1" s="143" t="s">
        <v>167</v>
      </c>
      <c r="D1" s="143"/>
      <c r="E1" s="143"/>
      <c r="F1" s="143"/>
      <c r="G1" s="143"/>
      <c r="H1" s="143"/>
      <c r="I1" s="101"/>
    </row>
    <row r="2" spans="1:9">
      <c r="A2" s="144" t="s">
        <v>116</v>
      </c>
      <c r="B2" s="145"/>
      <c r="C2" s="145"/>
      <c r="D2" s="145"/>
      <c r="E2" s="145"/>
      <c r="F2" s="145"/>
      <c r="G2" s="145"/>
      <c r="H2" s="145"/>
      <c r="I2" s="101"/>
    </row>
    <row r="3" spans="1:9" ht="15.75" customHeight="1">
      <c r="A3" s="575" t="s">
        <v>28</v>
      </c>
      <c r="B3" s="576"/>
      <c r="C3" s="576"/>
      <c r="D3" s="576"/>
      <c r="E3" s="576"/>
      <c r="F3" s="576"/>
      <c r="G3" s="576"/>
      <c r="H3" s="577"/>
      <c r="I3" s="101"/>
    </row>
    <row r="4" spans="1:9">
      <c r="A4" s="144" t="s">
        <v>146</v>
      </c>
      <c r="B4" s="145"/>
      <c r="C4" s="145"/>
      <c r="D4" s="145"/>
      <c r="E4" s="145"/>
      <c r="F4" s="145"/>
      <c r="G4" s="145"/>
      <c r="H4" s="145"/>
      <c r="I4" s="101"/>
    </row>
    <row r="5" spans="1:9">
      <c r="A5" s="144" t="s">
        <v>117</v>
      </c>
      <c r="B5" s="145"/>
      <c r="C5" s="145"/>
      <c r="D5" s="145"/>
      <c r="E5" s="145"/>
      <c r="F5" s="145"/>
      <c r="G5" s="145"/>
      <c r="H5" s="145"/>
      <c r="I5" s="101"/>
    </row>
    <row r="6" spans="1:9">
      <c r="A6" s="146" t="s">
        <v>116</v>
      </c>
      <c r="B6" s="147"/>
      <c r="C6" s="147"/>
      <c r="D6" s="147"/>
      <c r="E6" s="147"/>
      <c r="F6" s="147"/>
      <c r="G6" s="147"/>
      <c r="H6" s="147"/>
      <c r="I6" s="101"/>
    </row>
    <row r="7" spans="1:9">
      <c r="A7" s="146" t="s">
        <v>118</v>
      </c>
      <c r="B7" s="147"/>
      <c r="C7" s="147"/>
      <c r="D7" s="147"/>
      <c r="E7" s="147"/>
      <c r="F7" s="147"/>
      <c r="G7" s="147"/>
      <c r="H7" s="147"/>
      <c r="I7" s="101"/>
    </row>
    <row r="8" spans="1:9">
      <c r="A8" s="148" t="s">
        <v>119</v>
      </c>
      <c r="B8" s="149"/>
      <c r="C8" s="149"/>
      <c r="D8" s="149"/>
      <c r="E8" s="149"/>
      <c r="F8" s="149"/>
      <c r="G8" s="149"/>
      <c r="H8" s="149"/>
      <c r="I8" s="101"/>
    </row>
    <row r="9" spans="1:9" ht="15" customHeight="1">
      <c r="A9" s="357" t="s">
        <v>177</v>
      </c>
      <c r="C9" s="173"/>
      <c r="D9" s="173"/>
      <c r="E9" s="173"/>
      <c r="F9" s="173"/>
      <c r="G9" s="173"/>
      <c r="H9" s="173"/>
      <c r="I9" s="101"/>
    </row>
    <row r="10" spans="1:9" ht="15" customHeight="1">
      <c r="A10" s="357" t="s">
        <v>181</v>
      </c>
      <c r="B10" s="172"/>
      <c r="C10" s="173"/>
      <c r="D10" s="173"/>
      <c r="E10" s="173"/>
      <c r="F10" s="173"/>
      <c r="G10" s="173"/>
      <c r="H10" s="173"/>
      <c r="I10" s="101"/>
    </row>
    <row r="11" spans="1:9" ht="15" customHeight="1">
      <c r="A11" s="357" t="s">
        <v>182</v>
      </c>
      <c r="B11" s="172"/>
      <c r="C11" s="173"/>
      <c r="D11" s="173"/>
      <c r="E11" s="173"/>
      <c r="F11" s="173"/>
      <c r="G11" s="173"/>
      <c r="H11" s="173"/>
      <c r="I11" s="101"/>
    </row>
    <row r="12" spans="1:9" ht="15" customHeight="1">
      <c r="A12" s="357" t="s">
        <v>183</v>
      </c>
      <c r="G12" s="173" t="s">
        <v>28</v>
      </c>
      <c r="H12" s="173"/>
      <c r="I12" s="101"/>
    </row>
    <row r="13" spans="1:9" ht="15" customHeight="1">
      <c r="A13" s="357"/>
      <c r="G13" s="173"/>
      <c r="H13" s="173"/>
      <c r="I13" s="101"/>
    </row>
    <row r="14" spans="1:9" ht="15" customHeight="1">
      <c r="A14" s="357" t="s">
        <v>184</v>
      </c>
      <c r="B14" s="172" t="str">
        <f>+'44　食中毒記事等 '!A2</f>
        <v>「O-157」が検出　焼き肉店で食中毒が発生し5歳児が入院　岐阜市</v>
      </c>
      <c r="C14" s="172"/>
      <c r="D14" s="174"/>
      <c r="E14" s="172"/>
      <c r="F14" s="175"/>
      <c r="G14" s="173"/>
      <c r="H14" s="173"/>
      <c r="I14" s="101"/>
    </row>
    <row r="15" spans="1:9" ht="15" customHeight="1">
      <c r="A15" s="357" t="s">
        <v>185</v>
      </c>
      <c r="B15" s="172" t="s">
        <v>186</v>
      </c>
      <c r="C15" s="172"/>
      <c r="D15" s="172" t="s">
        <v>187</v>
      </c>
      <c r="E15" s="172"/>
      <c r="F15" s="174">
        <f>+'44　ノロウイルス関連情報 '!G73</f>
        <v>3.12</v>
      </c>
      <c r="G15" s="172" t="str">
        <f>+'44　ノロウイルス関連情報 '!H73</f>
        <v>　：先週より</v>
      </c>
      <c r="H15" s="402">
        <f>+'44　ノロウイルス関連情報 '!I73</f>
        <v>-0.21999999999999975</v>
      </c>
      <c r="I15" s="101"/>
    </row>
    <row r="16" spans="1:9" s="113" customFormat="1" ht="15" customHeight="1">
      <c r="A16" s="176" t="s">
        <v>120</v>
      </c>
      <c r="B16" s="581" t="str">
        <f>+'44　残留農薬　等 '!A2</f>
        <v>ベトナム産バナナ 一部残留農薬基準値超過</v>
      </c>
      <c r="C16" s="581"/>
      <c r="D16" s="581"/>
      <c r="E16" s="581"/>
      <c r="F16" s="581"/>
      <c r="G16" s="581"/>
      <c r="H16" s="177"/>
      <c r="I16" s="112"/>
    </row>
    <row r="17" spans="1:16" ht="15" customHeight="1">
      <c r="A17" s="171" t="s">
        <v>121</v>
      </c>
      <c r="B17" s="581" t="str">
        <f>+'44　食品表示'!A2</f>
        <v>健康産業速報10月6日</v>
      </c>
      <c r="C17" s="581"/>
      <c r="D17" s="581"/>
      <c r="E17" s="581"/>
      <c r="F17" s="581"/>
      <c r="G17" s="581"/>
      <c r="H17" s="173"/>
      <c r="I17" s="101"/>
    </row>
    <row r="18" spans="1:16" ht="15" customHeight="1">
      <c r="A18" s="171" t="s">
        <v>122</v>
      </c>
      <c r="B18" s="173" t="str">
        <f>+'44　海外情報'!A2</f>
        <v xml:space="preserve">外国人の外食業就業、ビザ制限緩和の方針 - NNA ASIA・韓国・経済 </v>
      </c>
      <c r="D18" s="173"/>
      <c r="E18" s="173"/>
      <c r="F18" s="173"/>
      <c r="G18" s="173"/>
      <c r="H18" s="173"/>
      <c r="I18" s="101"/>
    </row>
    <row r="19" spans="1:16" ht="15" customHeight="1">
      <c r="A19" s="178" t="s">
        <v>123</v>
      </c>
      <c r="B19" s="179" t="str">
        <f>+'44　海外情報'!A5</f>
        <v>米食品医薬品局、食品への臭素化植物油使用を禁止へ ｜ 財経新聞</v>
      </c>
      <c r="C19" s="578" t="s">
        <v>191</v>
      </c>
      <c r="D19" s="578"/>
      <c r="E19" s="578"/>
      <c r="F19" s="578"/>
      <c r="G19" s="578"/>
      <c r="H19" s="579"/>
      <c r="I19" s="101"/>
    </row>
    <row r="20" spans="1:16" ht="15" customHeight="1">
      <c r="A20" s="171" t="s">
        <v>124</v>
      </c>
      <c r="B20" s="172" t="str">
        <f>+'44　感染症統計'!A21</f>
        <v>※2023年 第44週（10/30～11/5） 現在</v>
      </c>
      <c r="C20" s="173"/>
      <c r="D20" s="172" t="s">
        <v>21</v>
      </c>
      <c r="E20" s="173"/>
      <c r="F20" s="173"/>
      <c r="G20" s="173"/>
      <c r="H20" s="173"/>
      <c r="I20" s="101"/>
    </row>
    <row r="21" spans="1:16" ht="15" customHeight="1">
      <c r="A21" s="171" t="s">
        <v>125</v>
      </c>
      <c r="B21" s="580" t="s">
        <v>220</v>
      </c>
      <c r="C21" s="580"/>
      <c r="D21" s="580"/>
      <c r="E21" s="580"/>
      <c r="F21" s="580"/>
      <c r="G21" s="580"/>
      <c r="H21" s="173"/>
      <c r="I21" s="101"/>
    </row>
    <row r="22" spans="1:16" ht="15" customHeight="1">
      <c r="A22" s="171" t="s">
        <v>163</v>
      </c>
      <c r="B22" s="286" t="str">
        <f>+'44 衛生教養'!B2</f>
        <v>食の安全を目指す　①</v>
      </c>
      <c r="C22" s="173"/>
      <c r="D22" s="173"/>
      <c r="E22" s="173"/>
      <c r="F22" s="180"/>
      <c r="G22" s="173"/>
      <c r="H22" s="173"/>
      <c r="I22" s="101"/>
    </row>
    <row r="23" spans="1:16" ht="15" customHeight="1">
      <c r="A23" s="171" t="s">
        <v>194</v>
      </c>
      <c r="B23" s="318" t="s">
        <v>231</v>
      </c>
      <c r="C23" s="173"/>
      <c r="D23" s="173"/>
      <c r="E23" s="173"/>
      <c r="F23" s="173" t="s">
        <v>21</v>
      </c>
      <c r="G23" s="173"/>
      <c r="H23" s="173"/>
      <c r="I23" s="101"/>
      <c r="P23" t="s">
        <v>173</v>
      </c>
    </row>
    <row r="24" spans="1:16" ht="15" customHeight="1">
      <c r="A24" s="171" t="s">
        <v>21</v>
      </c>
      <c r="C24" s="173"/>
      <c r="D24" s="173"/>
      <c r="E24" s="173"/>
      <c r="F24" s="173"/>
      <c r="G24" s="173"/>
      <c r="H24" s="173"/>
      <c r="I24" s="101"/>
      <c r="L24" t="s">
        <v>191</v>
      </c>
    </row>
    <row r="25" spans="1:16">
      <c r="A25" s="148" t="s">
        <v>119</v>
      </c>
      <c r="B25" s="149"/>
      <c r="C25" s="149"/>
      <c r="D25" s="149"/>
      <c r="E25" s="149"/>
      <c r="F25" s="149"/>
      <c r="G25" s="149"/>
      <c r="H25" s="149"/>
      <c r="I25" s="101"/>
    </row>
    <row r="26" spans="1:16">
      <c r="A26" s="146" t="s">
        <v>21</v>
      </c>
      <c r="B26" s="147"/>
      <c r="C26" s="147"/>
      <c r="D26" s="147"/>
      <c r="E26" s="147"/>
      <c r="F26" s="147"/>
      <c r="G26" s="147"/>
      <c r="H26" s="147"/>
      <c r="I26" s="101"/>
    </row>
    <row r="27" spans="1:16">
      <c r="A27" s="102" t="s">
        <v>126</v>
      </c>
      <c r="I27" s="101"/>
    </row>
    <row r="28" spans="1:16">
      <c r="A28" s="101"/>
      <c r="I28" s="101"/>
    </row>
    <row r="29" spans="1:16">
      <c r="A29" s="101"/>
      <c r="I29" s="101"/>
    </row>
    <row r="30" spans="1:16">
      <c r="A30" s="101"/>
      <c r="I30" s="101"/>
    </row>
    <row r="31" spans="1:16">
      <c r="A31" s="101"/>
      <c r="I31" s="101"/>
    </row>
    <row r="32" spans="1:16">
      <c r="A32" s="101"/>
      <c r="I32" s="101"/>
    </row>
    <row r="33" spans="1:9">
      <c r="A33" s="101"/>
      <c r="I33" s="101"/>
    </row>
    <row r="34" spans="1:9">
      <c r="A34" s="101"/>
      <c r="H34" t="s">
        <v>175</v>
      </c>
      <c r="I34" s="101"/>
    </row>
    <row r="35" spans="1:9">
      <c r="A35" s="101"/>
      <c r="I35" s="101"/>
    </row>
    <row r="36" spans="1:9">
      <c r="A36" s="101"/>
      <c r="I36" s="101"/>
    </row>
    <row r="37" spans="1:9">
      <c r="A37" s="101"/>
      <c r="I37" s="101"/>
    </row>
    <row r="38" spans="1:9" ht="13.8" thickBot="1">
      <c r="A38" s="103"/>
      <c r="B38" s="104"/>
      <c r="C38" s="104"/>
      <c r="D38" s="104"/>
      <c r="E38" s="104"/>
      <c r="F38" s="104"/>
      <c r="G38" s="104"/>
      <c r="H38" s="104"/>
      <c r="I38" s="101"/>
    </row>
    <row r="39" spans="1:9" ht="13.8" thickTop="1"/>
    <row r="42" spans="1:9" ht="24.6">
      <c r="A42" s="117" t="s">
        <v>129</v>
      </c>
    </row>
    <row r="43" spans="1:9" ht="40.5" customHeight="1">
      <c r="A43" s="582" t="s">
        <v>130</v>
      </c>
      <c r="B43" s="582"/>
      <c r="C43" s="582"/>
      <c r="D43" s="582"/>
      <c r="E43" s="582"/>
      <c r="F43" s="582"/>
      <c r="G43" s="582"/>
    </row>
    <row r="44" spans="1:9" ht="30.75" customHeight="1">
      <c r="A44" s="574" t="s">
        <v>131</v>
      </c>
      <c r="B44" s="574"/>
      <c r="C44" s="574"/>
      <c r="D44" s="574"/>
      <c r="E44" s="574"/>
      <c r="F44" s="574"/>
      <c r="G44" s="574"/>
    </row>
    <row r="45" spans="1:9" ht="15">
      <c r="A45" s="118"/>
    </row>
    <row r="46" spans="1:9" ht="69.75" customHeight="1">
      <c r="A46" s="569" t="s">
        <v>139</v>
      </c>
      <c r="B46" s="569"/>
      <c r="C46" s="569"/>
      <c r="D46" s="569"/>
      <c r="E46" s="569"/>
      <c r="F46" s="569"/>
      <c r="G46" s="569"/>
    </row>
    <row r="47" spans="1:9" ht="35.25" customHeight="1">
      <c r="A47" s="574" t="s">
        <v>132</v>
      </c>
      <c r="B47" s="574"/>
      <c r="C47" s="574"/>
      <c r="D47" s="574"/>
      <c r="E47" s="574"/>
      <c r="F47" s="574"/>
      <c r="G47" s="574"/>
    </row>
    <row r="48" spans="1:9" ht="59.25" customHeight="1">
      <c r="A48" s="569" t="s">
        <v>133</v>
      </c>
      <c r="B48" s="569"/>
      <c r="C48" s="569"/>
      <c r="D48" s="569"/>
      <c r="E48" s="569"/>
      <c r="F48" s="569"/>
      <c r="G48" s="569"/>
    </row>
    <row r="49" spans="1:7" ht="15">
      <c r="A49" s="119"/>
    </row>
    <row r="50" spans="1:7" ht="27.75" customHeight="1">
      <c r="A50" s="571" t="s">
        <v>134</v>
      </c>
      <c r="B50" s="571"/>
      <c r="C50" s="571"/>
      <c r="D50" s="571"/>
      <c r="E50" s="571"/>
      <c r="F50" s="571"/>
      <c r="G50" s="571"/>
    </row>
    <row r="51" spans="1:7" ht="53.25" customHeight="1">
      <c r="A51" s="570" t="s">
        <v>140</v>
      </c>
      <c r="B51" s="569"/>
      <c r="C51" s="569"/>
      <c r="D51" s="569"/>
      <c r="E51" s="569"/>
      <c r="F51" s="569"/>
      <c r="G51" s="569"/>
    </row>
    <row r="52" spans="1:7" ht="15">
      <c r="A52" s="119"/>
    </row>
    <row r="53" spans="1:7" ht="32.25" customHeight="1">
      <c r="A53" s="571" t="s">
        <v>135</v>
      </c>
      <c r="B53" s="571"/>
      <c r="C53" s="571"/>
      <c r="D53" s="571"/>
      <c r="E53" s="571"/>
      <c r="F53" s="571"/>
      <c r="G53" s="571"/>
    </row>
    <row r="54" spans="1:7" ht="15">
      <c r="A54" s="118"/>
    </row>
    <row r="55" spans="1:7" ht="87" customHeight="1">
      <c r="A55" s="570" t="s">
        <v>141</v>
      </c>
      <c r="B55" s="569"/>
      <c r="C55" s="569"/>
      <c r="D55" s="569"/>
      <c r="E55" s="569"/>
      <c r="F55" s="569"/>
      <c r="G55" s="569"/>
    </row>
    <row r="56" spans="1:7" ht="15">
      <c r="A56" s="119"/>
    </row>
    <row r="57" spans="1:7" ht="32.25" customHeight="1">
      <c r="A57" s="571" t="s">
        <v>136</v>
      </c>
      <c r="B57" s="571"/>
      <c r="C57" s="571"/>
      <c r="D57" s="571"/>
      <c r="E57" s="571"/>
      <c r="F57" s="571"/>
      <c r="G57" s="571"/>
    </row>
    <row r="58" spans="1:7" ht="29.25" customHeight="1">
      <c r="A58" s="569" t="s">
        <v>137</v>
      </c>
      <c r="B58" s="569"/>
      <c r="C58" s="569"/>
      <c r="D58" s="569"/>
      <c r="E58" s="569"/>
      <c r="F58" s="569"/>
      <c r="G58" s="569"/>
    </row>
    <row r="59" spans="1:7" ht="15">
      <c r="A59" s="119"/>
    </row>
    <row r="60" spans="1:7" s="113" customFormat="1" ht="110.25" customHeight="1">
      <c r="A60" s="572" t="s">
        <v>142</v>
      </c>
      <c r="B60" s="573"/>
      <c r="C60" s="573"/>
      <c r="D60" s="573"/>
      <c r="E60" s="573"/>
      <c r="F60" s="573"/>
      <c r="G60" s="573"/>
    </row>
    <row r="61" spans="1:7" ht="34.5" customHeight="1">
      <c r="A61" s="574" t="s">
        <v>138</v>
      </c>
      <c r="B61" s="574"/>
      <c r="C61" s="574"/>
      <c r="D61" s="574"/>
      <c r="E61" s="574"/>
      <c r="F61" s="574"/>
      <c r="G61" s="574"/>
    </row>
    <row r="62" spans="1:7" ht="114" customHeight="1">
      <c r="A62" s="570" t="s">
        <v>143</v>
      </c>
      <c r="B62" s="569"/>
      <c r="C62" s="569"/>
      <c r="D62" s="569"/>
      <c r="E62" s="569"/>
      <c r="F62" s="569"/>
      <c r="G62" s="569"/>
    </row>
    <row r="63" spans="1:7" ht="109.5" customHeight="1">
      <c r="A63" s="569"/>
      <c r="B63" s="569"/>
      <c r="C63" s="569"/>
      <c r="D63" s="569"/>
      <c r="E63" s="569"/>
      <c r="F63" s="569"/>
      <c r="G63" s="569"/>
    </row>
    <row r="64" spans="1:7" ht="15">
      <c r="A64" s="119"/>
    </row>
    <row r="65" spans="1:7" s="116" customFormat="1" ht="57.75" customHeight="1">
      <c r="A65" s="569"/>
      <c r="B65" s="569"/>
      <c r="C65" s="569"/>
      <c r="D65" s="569"/>
      <c r="E65" s="569"/>
      <c r="F65" s="569"/>
      <c r="G65" s="569"/>
    </row>
  </sheetData>
  <mergeCells count="21">
    <mergeCell ref="A3:H3"/>
    <mergeCell ref="C19:H19"/>
    <mergeCell ref="B21:G21"/>
    <mergeCell ref="B16:G16"/>
    <mergeCell ref="A43:G43"/>
    <mergeCell ref="B17:G17"/>
    <mergeCell ref="A51:G51"/>
    <mergeCell ref="A50:G50"/>
    <mergeCell ref="A57:G57"/>
    <mergeCell ref="A44:G44"/>
    <mergeCell ref="A46:G46"/>
    <mergeCell ref="A48:G48"/>
    <mergeCell ref="A47:G47"/>
    <mergeCell ref="A63:G63"/>
    <mergeCell ref="A62:G62"/>
    <mergeCell ref="A65:G65"/>
    <mergeCell ref="A55:G55"/>
    <mergeCell ref="A53:G53"/>
    <mergeCell ref="A60:G60"/>
    <mergeCell ref="A58:G58"/>
    <mergeCell ref="A61:G61"/>
  </mergeCells>
  <phoneticPr fontId="33"/>
  <hyperlinks>
    <hyperlink ref="A43"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53"/>
  <sheetViews>
    <sheetView view="pageBreakPreview" zoomScale="97" zoomScaleNormal="100" zoomScaleSheetLayoutView="97" workbookViewId="0">
      <selection activeCell="G37" sqref="G37"/>
    </sheetView>
  </sheetViews>
  <sheetFormatPr defaultColWidth="9" defaultRowHeight="13.2"/>
  <cols>
    <col min="1" max="1" width="21.33203125" style="42" customWidth="1"/>
    <col min="2" max="2" width="19.77734375" style="42" customWidth="1"/>
    <col min="3" max="3" width="80.21875" style="260" customWidth="1"/>
    <col min="4" max="4" width="14.44140625" style="43" customWidth="1"/>
    <col min="5" max="5" width="13.6640625" style="43"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74" t="s">
        <v>267</v>
      </c>
      <c r="B1" s="275" t="s">
        <v>157</v>
      </c>
      <c r="C1" s="343" t="s">
        <v>172</v>
      </c>
      <c r="D1" s="276" t="s">
        <v>25</v>
      </c>
      <c r="E1" s="277" t="s">
        <v>26</v>
      </c>
    </row>
    <row r="2" spans="1:5" s="106" customFormat="1" ht="24" customHeight="1">
      <c r="A2" s="421" t="s">
        <v>236</v>
      </c>
      <c r="B2" s="422" t="s">
        <v>237</v>
      </c>
      <c r="C2" s="517" t="s">
        <v>330</v>
      </c>
      <c r="D2" s="423">
        <v>45240</v>
      </c>
      <c r="E2" s="424">
        <v>45240</v>
      </c>
    </row>
    <row r="3" spans="1:5" s="106" customFormat="1" ht="24" customHeight="1">
      <c r="A3" s="498" t="s">
        <v>236</v>
      </c>
      <c r="B3" s="499" t="s">
        <v>271</v>
      </c>
      <c r="C3" s="516" t="s">
        <v>331</v>
      </c>
      <c r="D3" s="500">
        <v>45240</v>
      </c>
      <c r="E3" s="501">
        <v>45240</v>
      </c>
    </row>
    <row r="4" spans="1:5" s="106" customFormat="1" ht="24" customHeight="1">
      <c r="A4" s="498" t="s">
        <v>236</v>
      </c>
      <c r="B4" s="499" t="s">
        <v>272</v>
      </c>
      <c r="C4" s="523" t="s">
        <v>332</v>
      </c>
      <c r="D4" s="500">
        <v>45240</v>
      </c>
      <c r="E4" s="501">
        <v>45240</v>
      </c>
    </row>
    <row r="5" spans="1:5" s="106" customFormat="1" ht="24" customHeight="1">
      <c r="A5" s="498" t="s">
        <v>240</v>
      </c>
      <c r="B5" s="499" t="s">
        <v>273</v>
      </c>
      <c r="C5" s="516" t="s">
        <v>333</v>
      </c>
      <c r="D5" s="500">
        <v>45240</v>
      </c>
      <c r="E5" s="501">
        <v>45240</v>
      </c>
    </row>
    <row r="6" spans="1:5" s="106" customFormat="1" ht="24" customHeight="1">
      <c r="A6" s="421" t="s">
        <v>236</v>
      </c>
      <c r="B6" s="422" t="s">
        <v>274</v>
      </c>
      <c r="C6" s="422" t="s">
        <v>334</v>
      </c>
      <c r="D6" s="423">
        <v>45239</v>
      </c>
      <c r="E6" s="424">
        <v>45240</v>
      </c>
    </row>
    <row r="7" spans="1:5" s="106" customFormat="1" ht="24" customHeight="1">
      <c r="A7" s="421" t="s">
        <v>236</v>
      </c>
      <c r="B7" s="422" t="s">
        <v>275</v>
      </c>
      <c r="C7" s="422" t="s">
        <v>335</v>
      </c>
      <c r="D7" s="423">
        <v>45239</v>
      </c>
      <c r="E7" s="424">
        <v>45240</v>
      </c>
    </row>
    <row r="8" spans="1:5" ht="24" customHeight="1">
      <c r="A8" s="421" t="s">
        <v>236</v>
      </c>
      <c r="B8" s="422" t="s">
        <v>276</v>
      </c>
      <c r="C8" s="539" t="s">
        <v>336</v>
      </c>
      <c r="D8" s="423">
        <v>45239</v>
      </c>
      <c r="E8" s="424">
        <v>45240</v>
      </c>
    </row>
    <row r="9" spans="1:5" s="106" customFormat="1" ht="22.95" customHeight="1">
      <c r="A9" s="421" t="s">
        <v>236</v>
      </c>
      <c r="B9" s="422" t="s">
        <v>277</v>
      </c>
      <c r="C9" s="537" t="s">
        <v>337</v>
      </c>
      <c r="D9" s="423">
        <v>45239</v>
      </c>
      <c r="E9" s="424">
        <v>45240</v>
      </c>
    </row>
    <row r="10" spans="1:5" s="106" customFormat="1" ht="22.95" customHeight="1">
      <c r="A10" s="421" t="s">
        <v>239</v>
      </c>
      <c r="B10" s="422" t="s">
        <v>278</v>
      </c>
      <c r="C10" s="537" t="s">
        <v>338</v>
      </c>
      <c r="D10" s="423">
        <v>45238</v>
      </c>
      <c r="E10" s="424">
        <v>45239</v>
      </c>
    </row>
    <row r="11" spans="1:5" s="106" customFormat="1" ht="22.95" customHeight="1">
      <c r="A11" s="106" t="s">
        <v>236</v>
      </c>
      <c r="B11" s="422" t="s">
        <v>279</v>
      </c>
      <c r="C11" s="517" t="s">
        <v>339</v>
      </c>
      <c r="D11" s="423">
        <v>45238</v>
      </c>
      <c r="E11" s="424">
        <v>45239</v>
      </c>
    </row>
    <row r="12" spans="1:5" s="106" customFormat="1" ht="22.95" customHeight="1">
      <c r="A12" s="421" t="s">
        <v>236</v>
      </c>
      <c r="B12" s="422" t="s">
        <v>280</v>
      </c>
      <c r="C12" s="517" t="s">
        <v>340</v>
      </c>
      <c r="D12" s="423">
        <v>45238</v>
      </c>
      <c r="E12" s="424">
        <v>45239</v>
      </c>
    </row>
    <row r="13" spans="1:5" s="106" customFormat="1" ht="22.95" customHeight="1">
      <c r="A13" s="460" t="s">
        <v>240</v>
      </c>
      <c r="B13" s="461" t="s">
        <v>281</v>
      </c>
      <c r="C13" s="515" t="s">
        <v>341</v>
      </c>
      <c r="D13" s="462">
        <v>45238</v>
      </c>
      <c r="E13" s="463">
        <v>45239</v>
      </c>
    </row>
    <row r="14" spans="1:5" s="106" customFormat="1" ht="22.95" customHeight="1">
      <c r="A14" s="460" t="s">
        <v>239</v>
      </c>
      <c r="B14" s="461" t="s">
        <v>282</v>
      </c>
      <c r="C14" s="518" t="s">
        <v>342</v>
      </c>
      <c r="D14" s="462">
        <v>45238</v>
      </c>
      <c r="E14" s="463">
        <v>45239</v>
      </c>
    </row>
    <row r="15" spans="1:5" s="106" customFormat="1" ht="22.95" customHeight="1">
      <c r="A15" s="460" t="s">
        <v>236</v>
      </c>
      <c r="B15" s="461" t="s">
        <v>283</v>
      </c>
      <c r="C15" s="520" t="s">
        <v>343</v>
      </c>
      <c r="D15" s="462">
        <v>45238</v>
      </c>
      <c r="E15" s="463">
        <v>45239</v>
      </c>
    </row>
    <row r="16" spans="1:5" s="106" customFormat="1" ht="22.95" customHeight="1">
      <c r="A16" s="460" t="s">
        <v>240</v>
      </c>
      <c r="B16" s="461" t="s">
        <v>284</v>
      </c>
      <c r="C16" s="520" t="s">
        <v>344</v>
      </c>
      <c r="D16" s="462">
        <v>45238</v>
      </c>
      <c r="E16" s="463">
        <v>45239</v>
      </c>
    </row>
    <row r="17" spans="1:5" s="106" customFormat="1" ht="22.95" customHeight="1">
      <c r="A17" s="460" t="s">
        <v>236</v>
      </c>
      <c r="B17" s="461" t="s">
        <v>285</v>
      </c>
      <c r="C17" s="518" t="s">
        <v>345</v>
      </c>
      <c r="D17" s="462">
        <v>45238</v>
      </c>
      <c r="E17" s="463">
        <v>45239</v>
      </c>
    </row>
    <row r="18" spans="1:5" s="106" customFormat="1" ht="22.95" customHeight="1">
      <c r="A18" s="460" t="s">
        <v>236</v>
      </c>
      <c r="B18" s="461" t="s">
        <v>286</v>
      </c>
      <c r="C18" s="518" t="s">
        <v>346</v>
      </c>
      <c r="D18" s="462">
        <v>45238</v>
      </c>
      <c r="E18" s="463">
        <v>45239</v>
      </c>
    </row>
    <row r="19" spans="1:5" s="106" customFormat="1" ht="22.95" customHeight="1">
      <c r="A19" s="498" t="s">
        <v>240</v>
      </c>
      <c r="B19" s="499" t="s">
        <v>287</v>
      </c>
      <c r="C19" s="519" t="s">
        <v>347</v>
      </c>
      <c r="D19" s="500">
        <v>45237</v>
      </c>
      <c r="E19" s="501">
        <v>45238</v>
      </c>
    </row>
    <row r="20" spans="1:5" s="106" customFormat="1" ht="22.95" customHeight="1">
      <c r="A20" s="498" t="s">
        <v>236</v>
      </c>
      <c r="B20" s="499" t="s">
        <v>288</v>
      </c>
      <c r="C20" s="523" t="s">
        <v>348</v>
      </c>
      <c r="D20" s="500">
        <v>45237</v>
      </c>
      <c r="E20" s="501">
        <v>45238</v>
      </c>
    </row>
    <row r="21" spans="1:5" s="106" customFormat="1" ht="22.95" customHeight="1">
      <c r="A21" s="498" t="s">
        <v>236</v>
      </c>
      <c r="B21" s="499" t="s">
        <v>238</v>
      </c>
      <c r="C21" s="522" t="s">
        <v>349</v>
      </c>
      <c r="D21" s="500">
        <v>45237</v>
      </c>
      <c r="E21" s="501">
        <v>45238</v>
      </c>
    </row>
    <row r="22" spans="1:5" s="106" customFormat="1" ht="22.95" customHeight="1">
      <c r="A22" s="498" t="s">
        <v>240</v>
      </c>
      <c r="B22" s="499" t="s">
        <v>289</v>
      </c>
      <c r="C22" s="522" t="s">
        <v>350</v>
      </c>
      <c r="D22" s="500">
        <v>45237</v>
      </c>
      <c r="E22" s="501">
        <v>45238</v>
      </c>
    </row>
    <row r="23" spans="1:5" s="106" customFormat="1" ht="22.95" customHeight="1">
      <c r="A23" s="498" t="s">
        <v>236</v>
      </c>
      <c r="B23" s="499" t="s">
        <v>290</v>
      </c>
      <c r="C23" s="522" t="s">
        <v>351</v>
      </c>
      <c r="D23" s="500">
        <v>45237</v>
      </c>
      <c r="E23" s="501">
        <v>45238</v>
      </c>
    </row>
    <row r="24" spans="1:5" s="106" customFormat="1" ht="22.95" customHeight="1">
      <c r="A24" s="498" t="s">
        <v>240</v>
      </c>
      <c r="B24" s="499" t="s">
        <v>291</v>
      </c>
      <c r="C24" s="519" t="s">
        <v>352</v>
      </c>
      <c r="D24" s="500">
        <v>45237</v>
      </c>
      <c r="E24" s="501">
        <v>45238</v>
      </c>
    </row>
    <row r="25" spans="1:5" s="106" customFormat="1" ht="22.95" customHeight="1">
      <c r="A25" s="498" t="s">
        <v>239</v>
      </c>
      <c r="B25" s="499" t="s">
        <v>292</v>
      </c>
      <c r="C25" s="523" t="s">
        <v>353</v>
      </c>
      <c r="D25" s="500">
        <v>45237</v>
      </c>
      <c r="E25" s="501">
        <v>45238</v>
      </c>
    </row>
    <row r="26" spans="1:5" s="106" customFormat="1" ht="22.95" customHeight="1">
      <c r="A26" s="498" t="s">
        <v>236</v>
      </c>
      <c r="B26" s="499" t="s">
        <v>280</v>
      </c>
      <c r="C26" s="522" t="s">
        <v>293</v>
      </c>
      <c r="D26" s="500">
        <v>45237</v>
      </c>
      <c r="E26" s="501">
        <v>45237</v>
      </c>
    </row>
    <row r="27" spans="1:5" s="106" customFormat="1" ht="22.95" customHeight="1">
      <c r="A27" s="498" t="s">
        <v>236</v>
      </c>
      <c r="B27" s="499" t="s">
        <v>294</v>
      </c>
      <c r="C27" s="522" t="s">
        <v>295</v>
      </c>
      <c r="D27" s="500">
        <v>45237</v>
      </c>
      <c r="E27" s="501">
        <v>45237</v>
      </c>
    </row>
    <row r="28" spans="1:5" s="106" customFormat="1" ht="22.95" customHeight="1">
      <c r="A28" s="498" t="s">
        <v>239</v>
      </c>
      <c r="B28" s="499" t="s">
        <v>296</v>
      </c>
      <c r="C28" s="523" t="s">
        <v>297</v>
      </c>
      <c r="D28" s="500">
        <v>45237</v>
      </c>
      <c r="E28" s="501">
        <v>45237</v>
      </c>
    </row>
    <row r="29" spans="1:5" s="106" customFormat="1" ht="22.95" customHeight="1">
      <c r="A29" s="498" t="s">
        <v>240</v>
      </c>
      <c r="B29" s="499" t="s">
        <v>298</v>
      </c>
      <c r="C29" s="519" t="s">
        <v>299</v>
      </c>
      <c r="D29" s="500">
        <v>45237</v>
      </c>
      <c r="E29" s="501">
        <v>45237</v>
      </c>
    </row>
    <row r="30" spans="1:5" s="106" customFormat="1" ht="22.95" customHeight="1">
      <c r="A30" s="498" t="s">
        <v>236</v>
      </c>
      <c r="B30" s="499" t="s">
        <v>300</v>
      </c>
      <c r="C30" s="516" t="s">
        <v>301</v>
      </c>
      <c r="D30" s="500">
        <v>45237</v>
      </c>
      <c r="E30" s="501">
        <v>45237</v>
      </c>
    </row>
    <row r="31" spans="1:5" s="106" customFormat="1" ht="22.95" customHeight="1">
      <c r="A31" s="498" t="s">
        <v>236</v>
      </c>
      <c r="B31" s="499" t="s">
        <v>302</v>
      </c>
      <c r="C31" s="499" t="s">
        <v>303</v>
      </c>
      <c r="D31" s="500">
        <v>45237</v>
      </c>
      <c r="E31" s="501">
        <v>45237</v>
      </c>
    </row>
    <row r="32" spans="1:5" s="106" customFormat="1" ht="22.95" customHeight="1">
      <c r="A32" s="498" t="s">
        <v>236</v>
      </c>
      <c r="B32" s="499" t="s">
        <v>304</v>
      </c>
      <c r="C32" s="522" t="s">
        <v>305</v>
      </c>
      <c r="D32" s="500">
        <v>45236</v>
      </c>
      <c r="E32" s="501">
        <v>45237</v>
      </c>
    </row>
    <row r="33" spans="1:5" s="106" customFormat="1" ht="22.95" customHeight="1">
      <c r="A33" s="498" t="s">
        <v>236</v>
      </c>
      <c r="B33" s="499" t="s">
        <v>306</v>
      </c>
      <c r="C33" s="523" t="s">
        <v>307</v>
      </c>
      <c r="D33" s="500">
        <v>45236</v>
      </c>
      <c r="E33" s="501">
        <v>45237</v>
      </c>
    </row>
    <row r="34" spans="1:5" s="106" customFormat="1" ht="22.95" customHeight="1">
      <c r="A34" s="498" t="s">
        <v>236</v>
      </c>
      <c r="B34" s="499" t="s">
        <v>308</v>
      </c>
      <c r="C34" s="516" t="s">
        <v>309</v>
      </c>
      <c r="D34" s="500">
        <v>45236</v>
      </c>
      <c r="E34" s="501">
        <v>45237</v>
      </c>
    </row>
    <row r="35" spans="1:5" s="106" customFormat="1" ht="22.95" customHeight="1">
      <c r="A35" s="498" t="s">
        <v>236</v>
      </c>
      <c r="B35" s="499" t="s">
        <v>310</v>
      </c>
      <c r="C35" s="499" t="s">
        <v>311</v>
      </c>
      <c r="D35" s="500">
        <v>45236</v>
      </c>
      <c r="E35" s="501">
        <v>45237</v>
      </c>
    </row>
    <row r="36" spans="1:5" s="106" customFormat="1" ht="22.95" customHeight="1">
      <c r="A36" s="498" t="s">
        <v>236</v>
      </c>
      <c r="B36" s="499" t="s">
        <v>312</v>
      </c>
      <c r="C36" s="519" t="s">
        <v>313</v>
      </c>
      <c r="D36" s="500">
        <v>45236</v>
      </c>
      <c r="E36" s="501">
        <v>45237</v>
      </c>
    </row>
    <row r="37" spans="1:5" s="106" customFormat="1" ht="22.95" customHeight="1">
      <c r="A37" s="498" t="s">
        <v>236</v>
      </c>
      <c r="B37" s="499" t="s">
        <v>314</v>
      </c>
      <c r="C37" s="522" t="s">
        <v>315</v>
      </c>
      <c r="D37" s="500">
        <v>45236</v>
      </c>
      <c r="E37" s="501">
        <v>45237</v>
      </c>
    </row>
    <row r="38" spans="1:5" s="106" customFormat="1" ht="22.95" customHeight="1">
      <c r="A38" s="498" t="s">
        <v>236</v>
      </c>
      <c r="B38" s="499" t="s">
        <v>316</v>
      </c>
      <c r="C38" s="499" t="s">
        <v>317</v>
      </c>
      <c r="D38" s="500">
        <v>45236</v>
      </c>
      <c r="E38" s="501">
        <v>45237</v>
      </c>
    </row>
    <row r="39" spans="1:5" s="106" customFormat="1" ht="22.95" customHeight="1">
      <c r="A39" s="498" t="s">
        <v>236</v>
      </c>
      <c r="B39" s="499" t="s">
        <v>318</v>
      </c>
      <c r="C39" s="522" t="s">
        <v>319</v>
      </c>
      <c r="D39" s="500">
        <v>45236</v>
      </c>
      <c r="E39" s="501">
        <v>45237</v>
      </c>
    </row>
    <row r="40" spans="1:5" s="106" customFormat="1" ht="22.95" customHeight="1">
      <c r="A40" s="498" t="s">
        <v>236</v>
      </c>
      <c r="B40" s="499" t="s">
        <v>248</v>
      </c>
      <c r="C40" s="538" t="s">
        <v>320</v>
      </c>
      <c r="D40" s="500">
        <v>45233</v>
      </c>
      <c r="E40" s="501">
        <v>45236</v>
      </c>
    </row>
    <row r="41" spans="1:5" s="106" customFormat="1" ht="22.95" customHeight="1">
      <c r="A41" s="498" t="s">
        <v>236</v>
      </c>
      <c r="B41" s="499" t="s">
        <v>321</v>
      </c>
      <c r="C41" s="519" t="s">
        <v>322</v>
      </c>
      <c r="D41" s="500">
        <v>45232</v>
      </c>
      <c r="E41" s="501">
        <v>45236</v>
      </c>
    </row>
    <row r="42" spans="1:5" s="106" customFormat="1" ht="22.95" customHeight="1">
      <c r="A42" s="498" t="s">
        <v>241</v>
      </c>
      <c r="B42" s="499" t="s">
        <v>323</v>
      </c>
      <c r="C42" s="499" t="s">
        <v>324</v>
      </c>
      <c r="D42" s="500">
        <v>45232</v>
      </c>
      <c r="E42" s="501">
        <v>45236</v>
      </c>
    </row>
    <row r="43" spans="1:5" s="106" customFormat="1" ht="22.95" customHeight="1">
      <c r="A43" s="498" t="s">
        <v>236</v>
      </c>
      <c r="B43" s="499" t="s">
        <v>249</v>
      </c>
      <c r="C43" s="523" t="s">
        <v>251</v>
      </c>
      <c r="D43" s="500">
        <v>45232</v>
      </c>
      <c r="E43" s="501">
        <v>45236</v>
      </c>
    </row>
    <row r="44" spans="1:5" s="106" customFormat="1" ht="22.95" customHeight="1">
      <c r="A44" s="498" t="s">
        <v>236</v>
      </c>
      <c r="B44" s="499" t="s">
        <v>250</v>
      </c>
      <c r="C44" s="499" t="s">
        <v>325</v>
      </c>
      <c r="D44" s="500">
        <v>45232</v>
      </c>
      <c r="E44" s="501">
        <v>45236</v>
      </c>
    </row>
    <row r="45" spans="1:5" s="106" customFormat="1" ht="22.95" customHeight="1">
      <c r="A45" s="498" t="s">
        <v>236</v>
      </c>
      <c r="B45" s="499" t="s">
        <v>326</v>
      </c>
      <c r="C45" s="516" t="s">
        <v>327</v>
      </c>
      <c r="D45" s="500">
        <v>45232</v>
      </c>
      <c r="E45" s="501">
        <v>45236</v>
      </c>
    </row>
    <row r="46" spans="1:5" s="106" customFormat="1" ht="22.95" customHeight="1">
      <c r="A46" s="460" t="s">
        <v>236</v>
      </c>
      <c r="B46" s="461" t="s">
        <v>328</v>
      </c>
      <c r="C46" s="461" t="s">
        <v>329</v>
      </c>
      <c r="D46" s="462">
        <v>45232</v>
      </c>
      <c r="E46" s="463">
        <v>45236</v>
      </c>
    </row>
    <row r="47" spans="1:5" s="106" customFormat="1" ht="22.95" customHeight="1">
      <c r="A47" s="460"/>
      <c r="B47" s="461"/>
      <c r="C47" s="461"/>
      <c r="D47" s="462"/>
      <c r="E47" s="463"/>
    </row>
    <row r="48" spans="1:5" s="106" customFormat="1" ht="22.95" customHeight="1">
      <c r="A48" s="460"/>
      <c r="B48" s="461"/>
      <c r="C48" s="461"/>
      <c r="D48" s="462"/>
      <c r="E48" s="463"/>
    </row>
    <row r="49" spans="1:11" ht="20.25" customHeight="1">
      <c r="A49" s="309"/>
      <c r="B49" s="310"/>
      <c r="C49" s="258"/>
      <c r="D49" s="311"/>
      <c r="E49" s="311"/>
      <c r="J49" s="124"/>
      <c r="K49" s="124"/>
    </row>
    <row r="50" spans="1:11" ht="20.25" customHeight="1">
      <c r="A50" s="39"/>
      <c r="B50" s="40"/>
      <c r="C50" s="258" t="s">
        <v>168</v>
      </c>
      <c r="D50" s="41"/>
      <c r="E50" s="41"/>
      <c r="J50" s="124"/>
      <c r="K50" s="124"/>
    </row>
    <row r="51" spans="1:11" ht="20.25" customHeight="1">
      <c r="A51" s="309"/>
      <c r="B51" s="310"/>
      <c r="C51" s="258"/>
      <c r="D51" s="311"/>
      <c r="E51" s="311"/>
      <c r="J51" s="124"/>
      <c r="K51" s="124"/>
    </row>
    <row r="52" spans="1:11">
      <c r="A52" s="259" t="s">
        <v>144</v>
      </c>
      <c r="B52" s="259"/>
      <c r="C52" s="259"/>
      <c r="D52" s="312"/>
      <c r="E52" s="312"/>
    </row>
    <row r="53" spans="1:11">
      <c r="A53" s="757" t="s">
        <v>27</v>
      </c>
      <c r="B53" s="757"/>
      <c r="C53" s="757"/>
      <c r="D53" s="313"/>
      <c r="E53" s="313"/>
    </row>
  </sheetData>
  <mergeCells count="1">
    <mergeCell ref="A53:C53"/>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726"/>
  <sheetViews>
    <sheetView zoomScale="92" zoomScaleNormal="92" zoomScaleSheetLayoutView="100" workbookViewId="0">
      <selection activeCell="A15" sqref="A15:N15"/>
    </sheetView>
  </sheetViews>
  <sheetFormatPr defaultColWidth="9" defaultRowHeight="16.8" customHeight="1"/>
  <cols>
    <col min="1" max="13" width="9" style="1"/>
    <col min="14" max="14" width="108.6640625" style="1" customWidth="1"/>
    <col min="15" max="15" width="26.88671875" style="10" customWidth="1"/>
    <col min="16" max="16384" width="9" style="1"/>
  </cols>
  <sheetData>
    <row r="1" spans="1:16" ht="43.8" customHeight="1" thickBot="1">
      <c r="A1" s="758" t="s">
        <v>268</v>
      </c>
      <c r="B1" s="759"/>
      <c r="C1" s="759"/>
      <c r="D1" s="759"/>
      <c r="E1" s="759"/>
      <c r="F1" s="759"/>
      <c r="G1" s="759"/>
      <c r="H1" s="759"/>
      <c r="I1" s="759"/>
      <c r="J1" s="759"/>
      <c r="K1" s="759"/>
      <c r="L1" s="759"/>
      <c r="M1" s="759"/>
      <c r="N1" s="760"/>
    </row>
    <row r="2" spans="1:16" ht="47.4" customHeight="1">
      <c r="A2" s="761" t="s">
        <v>366</v>
      </c>
      <c r="B2" s="762"/>
      <c r="C2" s="762"/>
      <c r="D2" s="762"/>
      <c r="E2" s="762"/>
      <c r="F2" s="762"/>
      <c r="G2" s="762"/>
      <c r="H2" s="762"/>
      <c r="I2" s="762"/>
      <c r="J2" s="762"/>
      <c r="K2" s="762"/>
      <c r="L2" s="762"/>
      <c r="M2" s="762"/>
      <c r="N2" s="763"/>
    </row>
    <row r="3" spans="1:16" ht="315.60000000000002" customHeight="1" thickBot="1">
      <c r="A3" s="764" t="s">
        <v>367</v>
      </c>
      <c r="B3" s="765"/>
      <c r="C3" s="765"/>
      <c r="D3" s="765"/>
      <c r="E3" s="765"/>
      <c r="F3" s="765"/>
      <c r="G3" s="765"/>
      <c r="H3" s="765"/>
      <c r="I3" s="765"/>
      <c r="J3" s="765"/>
      <c r="K3" s="765"/>
      <c r="L3" s="765"/>
      <c r="M3" s="765"/>
      <c r="N3" s="766"/>
      <c r="P3" s="299"/>
    </row>
    <row r="4" spans="1:16" ht="46.2" customHeight="1">
      <c r="A4" s="767" t="s">
        <v>368</v>
      </c>
      <c r="B4" s="768"/>
      <c r="C4" s="768"/>
      <c r="D4" s="768"/>
      <c r="E4" s="768"/>
      <c r="F4" s="768"/>
      <c r="G4" s="768"/>
      <c r="H4" s="768"/>
      <c r="I4" s="768"/>
      <c r="J4" s="768"/>
      <c r="K4" s="768"/>
      <c r="L4" s="768"/>
      <c r="M4" s="768"/>
      <c r="N4" s="769"/>
    </row>
    <row r="5" spans="1:16" ht="322.2" customHeight="1" thickBot="1">
      <c r="A5" s="770" t="s">
        <v>369</v>
      </c>
      <c r="B5" s="771"/>
      <c r="C5" s="771"/>
      <c r="D5" s="771"/>
      <c r="E5" s="771"/>
      <c r="F5" s="771"/>
      <c r="G5" s="771"/>
      <c r="H5" s="771"/>
      <c r="I5" s="771"/>
      <c r="J5" s="771"/>
      <c r="K5" s="771"/>
      <c r="L5" s="771"/>
      <c r="M5" s="771"/>
      <c r="N5" s="772"/>
    </row>
    <row r="6" spans="1:16" ht="58.2" customHeight="1" thickBot="1">
      <c r="A6" s="773" t="s">
        <v>370</v>
      </c>
      <c r="B6" s="774"/>
      <c r="C6" s="774"/>
      <c r="D6" s="774"/>
      <c r="E6" s="774"/>
      <c r="F6" s="774"/>
      <c r="G6" s="774"/>
      <c r="H6" s="774"/>
      <c r="I6" s="774"/>
      <c r="J6" s="774"/>
      <c r="K6" s="774"/>
      <c r="L6" s="774"/>
      <c r="M6" s="774"/>
      <c r="N6" s="775"/>
    </row>
    <row r="7" spans="1:16" ht="229.8" customHeight="1" thickBot="1">
      <c r="A7" s="776" t="s">
        <v>371</v>
      </c>
      <c r="B7" s="777"/>
      <c r="C7" s="777"/>
      <c r="D7" s="777"/>
      <c r="E7" s="777"/>
      <c r="F7" s="777"/>
      <c r="G7" s="777"/>
      <c r="H7" s="777"/>
      <c r="I7" s="777"/>
      <c r="J7" s="777"/>
      <c r="K7" s="777"/>
      <c r="L7" s="777"/>
      <c r="M7" s="777"/>
      <c r="N7" s="778"/>
      <c r="O7" s="44" t="s">
        <v>188</v>
      </c>
    </row>
    <row r="8" spans="1:16" ht="50.4" customHeight="1" thickBot="1">
      <c r="A8" s="782" t="s">
        <v>372</v>
      </c>
      <c r="B8" s="783"/>
      <c r="C8" s="783"/>
      <c r="D8" s="783"/>
      <c r="E8" s="783"/>
      <c r="F8" s="783"/>
      <c r="G8" s="783"/>
      <c r="H8" s="783"/>
      <c r="I8" s="783"/>
      <c r="J8" s="783"/>
      <c r="K8" s="783"/>
      <c r="L8" s="783"/>
      <c r="M8" s="783"/>
      <c r="N8" s="784"/>
      <c r="O8" s="47"/>
    </row>
    <row r="9" spans="1:16" ht="165" customHeight="1" thickBot="1">
      <c r="A9" s="785" t="s">
        <v>373</v>
      </c>
      <c r="B9" s="786"/>
      <c r="C9" s="786"/>
      <c r="D9" s="786"/>
      <c r="E9" s="786"/>
      <c r="F9" s="786"/>
      <c r="G9" s="786"/>
      <c r="H9" s="786"/>
      <c r="I9" s="786"/>
      <c r="J9" s="786"/>
      <c r="K9" s="786"/>
      <c r="L9" s="786"/>
      <c r="M9" s="786"/>
      <c r="N9" s="787"/>
      <c r="O9" s="47"/>
    </row>
    <row r="10" spans="1:16" s="106" customFormat="1" ht="46.8" hidden="1" customHeight="1">
      <c r="A10" s="788"/>
      <c r="B10" s="789"/>
      <c r="C10" s="789"/>
      <c r="D10" s="789"/>
      <c r="E10" s="789"/>
      <c r="F10" s="789"/>
      <c r="G10" s="789"/>
      <c r="H10" s="789"/>
      <c r="I10" s="789"/>
      <c r="J10" s="789"/>
      <c r="K10" s="789"/>
      <c r="L10" s="789"/>
      <c r="M10" s="789"/>
      <c r="N10" s="790"/>
      <c r="O10" s="280"/>
    </row>
    <row r="11" spans="1:16" s="106" customFormat="1" ht="210" hidden="1" customHeight="1" thickBot="1">
      <c r="A11" s="791"/>
      <c r="B11" s="792"/>
      <c r="C11" s="792"/>
      <c r="D11" s="792"/>
      <c r="E11" s="792"/>
      <c r="F11" s="792"/>
      <c r="G11" s="792"/>
      <c r="H11" s="792"/>
      <c r="I11" s="792"/>
      <c r="J11" s="792"/>
      <c r="K11" s="792"/>
      <c r="L11" s="792"/>
      <c r="M11" s="792"/>
      <c r="N11" s="793"/>
      <c r="O11" s="280"/>
    </row>
    <row r="12" spans="1:16" ht="48.6" hidden="1" customHeight="1">
      <c r="A12" s="794"/>
      <c r="B12" s="795"/>
      <c r="C12" s="795"/>
      <c r="D12" s="795"/>
      <c r="E12" s="795"/>
      <c r="F12" s="795"/>
      <c r="G12" s="795"/>
      <c r="H12" s="795"/>
      <c r="I12" s="795"/>
      <c r="J12" s="795"/>
      <c r="K12" s="795"/>
      <c r="L12" s="795"/>
      <c r="M12" s="795"/>
      <c r="N12" s="796"/>
    </row>
    <row r="13" spans="1:16" ht="126" hidden="1" customHeight="1" thickBot="1">
      <c r="A13" s="797"/>
      <c r="B13" s="798"/>
      <c r="C13" s="798"/>
      <c r="D13" s="798"/>
      <c r="E13" s="798"/>
      <c r="F13" s="798"/>
      <c r="G13" s="798"/>
      <c r="H13" s="798"/>
      <c r="I13" s="798"/>
      <c r="J13" s="798"/>
      <c r="K13" s="798"/>
      <c r="L13" s="798"/>
      <c r="M13" s="798"/>
      <c r="N13" s="799"/>
    </row>
    <row r="14" spans="1:16" ht="24.6" customHeight="1">
      <c r="A14" s="781" t="s">
        <v>28</v>
      </c>
      <c r="B14" s="781"/>
      <c r="C14" s="781"/>
      <c r="D14" s="781"/>
      <c r="E14" s="781"/>
      <c r="F14" s="781"/>
      <c r="G14" s="781"/>
      <c r="H14" s="781"/>
      <c r="I14" s="781"/>
      <c r="J14" s="781"/>
      <c r="K14" s="781"/>
      <c r="L14" s="781"/>
      <c r="M14" s="781"/>
      <c r="N14" s="781"/>
    </row>
    <row r="15" spans="1:16" ht="24.6" customHeight="1">
      <c r="A15" s="779" t="s">
        <v>27</v>
      </c>
      <c r="B15" s="780"/>
      <c r="C15" s="780"/>
      <c r="D15" s="780"/>
      <c r="E15" s="780"/>
      <c r="F15" s="780"/>
      <c r="G15" s="780"/>
      <c r="H15" s="780"/>
      <c r="I15" s="780"/>
      <c r="J15" s="780"/>
      <c r="K15" s="780"/>
      <c r="L15" s="780"/>
      <c r="M15" s="780"/>
      <c r="N15" s="780"/>
    </row>
    <row r="16" spans="1:16" ht="18.600000000000001" customHeight="1"/>
    <row r="17" spans="1:1" ht="18.600000000000001" customHeight="1"/>
    <row r="18" spans="1:1" ht="18.600000000000001" customHeight="1"/>
    <row r="19" spans="1:1" ht="18.600000000000001" customHeight="1"/>
    <row r="20" spans="1:1" ht="18.600000000000001" customHeight="1"/>
    <row r="21" spans="1:1" ht="18.600000000000001" customHeight="1"/>
    <row r="22" spans="1:1" ht="18.600000000000001" customHeight="1">
      <c r="A22" s="494"/>
    </row>
    <row r="23" spans="1:1" ht="18.600000000000001" customHeight="1"/>
    <row r="24" spans="1:1" ht="18.600000000000001" customHeight="1"/>
    <row r="25" spans="1:1" ht="18.600000000000001" customHeight="1"/>
    <row r="26" spans="1:1" ht="18.600000000000001" customHeight="1"/>
    <row r="27" spans="1:1" ht="18.600000000000001" customHeight="1"/>
    <row r="28" spans="1:1" ht="18.600000000000001" customHeight="1"/>
    <row r="29" spans="1:1" ht="18.600000000000001" customHeight="1"/>
    <row r="30" spans="1:1" ht="18.600000000000001" customHeight="1"/>
    <row r="31" spans="1:1" ht="18.600000000000001" customHeight="1"/>
    <row r="32" spans="1:1" ht="18.600000000000001" customHeight="1"/>
    <row r="33" ht="18.600000000000001" customHeight="1"/>
    <row r="34" ht="18.600000000000001" customHeight="1"/>
    <row r="35" ht="18.600000000000001" customHeight="1"/>
    <row r="36" ht="18.600000000000001" customHeight="1"/>
    <row r="37" ht="18.600000000000001" customHeight="1"/>
    <row r="38" ht="18.600000000000001" customHeight="1"/>
    <row r="39" ht="18.600000000000001" customHeight="1"/>
    <row r="40" ht="18.600000000000001" customHeight="1"/>
    <row r="41" ht="18.600000000000001" customHeight="1"/>
    <row r="42" ht="18.600000000000001" customHeight="1"/>
    <row r="43" ht="18.600000000000001" customHeight="1"/>
    <row r="44" ht="18.600000000000001" customHeight="1"/>
    <row r="45" ht="18.600000000000001" customHeight="1"/>
    <row r="46" ht="18.600000000000001" customHeight="1"/>
    <row r="47" ht="18.600000000000001" customHeight="1"/>
    <row r="48"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sheetData>
  <mergeCells count="15">
    <mergeCell ref="A6:N6"/>
    <mergeCell ref="A7:N7"/>
    <mergeCell ref="A15:N15"/>
    <mergeCell ref="A14:N14"/>
    <mergeCell ref="A8:N8"/>
    <mergeCell ref="A9:N9"/>
    <mergeCell ref="A10:N10"/>
    <mergeCell ref="A11:N11"/>
    <mergeCell ref="A12:N12"/>
    <mergeCell ref="A13:N13"/>
    <mergeCell ref="A1:N1"/>
    <mergeCell ref="A2:N2"/>
    <mergeCell ref="A3:N3"/>
    <mergeCell ref="A4:N4"/>
    <mergeCell ref="A5:N5"/>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38"/>
  <sheetViews>
    <sheetView view="pageBreakPreview" zoomScale="86" zoomScaleNormal="75" zoomScaleSheetLayoutView="86" workbookViewId="0">
      <selection activeCell="A13" sqref="A13"/>
    </sheetView>
  </sheetViews>
  <sheetFormatPr defaultColWidth="9" defaultRowHeight="14.4"/>
  <cols>
    <col min="1" max="1" width="216.77734375" style="5" customWidth="1"/>
    <col min="2" max="2" width="33.109375" style="3" hidden="1" customWidth="1"/>
    <col min="3" max="3" width="23.109375" style="4" hidden="1" customWidth="1"/>
    <col min="4" max="16384" width="9" style="1"/>
  </cols>
  <sheetData>
    <row r="1" spans="1:3" s="42" customFormat="1" ht="46.2" customHeight="1" thickBot="1">
      <c r="A1" s="129" t="s">
        <v>269</v>
      </c>
      <c r="B1" s="45" t="s">
        <v>0</v>
      </c>
      <c r="C1" s="46" t="s">
        <v>2</v>
      </c>
    </row>
    <row r="2" spans="1:3" ht="46.8" customHeight="1">
      <c r="A2" s="306" t="s">
        <v>374</v>
      </c>
      <c r="B2" s="2"/>
      <c r="C2" s="800"/>
    </row>
    <row r="3" spans="1:3" ht="79.2" customHeight="1">
      <c r="A3" s="521" t="s">
        <v>378</v>
      </c>
      <c r="B3" s="48"/>
      <c r="C3" s="801"/>
    </row>
    <row r="4" spans="1:3" ht="34.799999999999997" customHeight="1" thickBot="1">
      <c r="A4" s="120" t="s">
        <v>375</v>
      </c>
      <c r="B4" s="1"/>
      <c r="C4" s="1"/>
    </row>
    <row r="5" spans="1:3" ht="41.4" customHeight="1">
      <c r="A5" s="438" t="s">
        <v>376</v>
      </c>
      <c r="B5" s="2"/>
      <c r="C5" s="800"/>
    </row>
    <row r="6" spans="1:3" ht="321" customHeight="1">
      <c r="A6" s="389" t="s">
        <v>377</v>
      </c>
      <c r="B6" s="48"/>
      <c r="C6" s="801"/>
    </row>
    <row r="7" spans="1:3" ht="33.6" customHeight="1">
      <c r="A7" s="299" t="s">
        <v>379</v>
      </c>
      <c r="B7" s="1"/>
      <c r="C7" s="1"/>
    </row>
    <row r="8" spans="1:3" ht="43.2" customHeight="1">
      <c r="A8" s="471" t="s">
        <v>380</v>
      </c>
      <c r="B8" s="157"/>
      <c r="C8" s="800"/>
    </row>
    <row r="9" spans="1:3" ht="123" customHeight="1" thickBot="1">
      <c r="A9" s="408" t="s">
        <v>381</v>
      </c>
      <c r="B9" s="158"/>
      <c r="C9" s="801"/>
    </row>
    <row r="10" spans="1:3" ht="36" customHeight="1">
      <c r="A10" s="351" t="s">
        <v>382</v>
      </c>
      <c r="B10" s="1"/>
      <c r="C10" s="1"/>
    </row>
    <row r="11" spans="1:3" s="353" customFormat="1" ht="42.6" customHeight="1">
      <c r="A11" s="802" t="s">
        <v>495</v>
      </c>
      <c r="B11" s="352"/>
      <c r="C11" s="352"/>
    </row>
    <row r="12" spans="1:3" ht="121.8" customHeight="1" thickBot="1">
      <c r="A12" s="390" t="s">
        <v>496</v>
      </c>
      <c r="B12" s="354"/>
      <c r="C12" s="354"/>
    </row>
    <row r="13" spans="1:3" s="356" customFormat="1" ht="34.200000000000003" customHeight="1">
      <c r="A13" s="355" t="s">
        <v>497</v>
      </c>
    </row>
    <row r="14" spans="1:3" ht="29.4" customHeight="1">
      <c r="A14" s="391"/>
      <c r="B14" s="1"/>
      <c r="C14" s="1"/>
    </row>
    <row r="15" spans="1:3" ht="29.4" customHeight="1">
      <c r="A15" s="391"/>
      <c r="B15" s="1"/>
      <c r="C15" s="1"/>
    </row>
    <row r="16" spans="1:3" ht="39" customHeight="1">
      <c r="A16" s="1" t="s">
        <v>155</v>
      </c>
      <c r="B16" s="1"/>
      <c r="C16" s="1"/>
    </row>
    <row r="17" spans="1:3" ht="32.25" customHeight="1">
      <c r="A17" s="1" t="s">
        <v>156</v>
      </c>
      <c r="B17" s="1"/>
      <c r="C17" s="1"/>
    </row>
    <row r="18" spans="1:3" ht="36.75" customHeight="1"/>
    <row r="19" spans="1:3" ht="33" customHeight="1"/>
    <row r="20" spans="1:3" ht="36.75" customHeight="1"/>
    <row r="21" spans="1:3" ht="36.75" customHeight="1"/>
    <row r="22" spans="1:3" ht="25.5" customHeight="1"/>
    <row r="23" spans="1:3" ht="32.25" customHeight="1"/>
    <row r="24" spans="1:3" ht="30.75" customHeight="1"/>
    <row r="25" spans="1:3" ht="42.75" customHeight="1"/>
    <row r="26" spans="1:3" ht="43.5" customHeight="1"/>
    <row r="27" spans="1:3" ht="27.75" customHeight="1"/>
    <row r="28" spans="1:3" ht="30.75" customHeight="1"/>
    <row r="29" spans="1:3" ht="29.25" customHeight="1"/>
    <row r="30" spans="1:3" ht="27" customHeight="1"/>
    <row r="31" spans="1:3" ht="27" customHeight="1"/>
    <row r="32" spans="1:3" ht="27" customHeight="1"/>
    <row r="33" ht="27" customHeight="1"/>
    <row r="34" ht="27" customHeight="1"/>
    <row r="35" ht="27" customHeight="1"/>
    <row r="36" ht="27" customHeight="1"/>
    <row r="37" ht="27" customHeight="1"/>
    <row r="38" ht="27" customHeight="1"/>
  </sheetData>
  <mergeCells count="3">
    <mergeCell ref="C2:C3"/>
    <mergeCell ref="C5:C6"/>
    <mergeCell ref="C8:C9"/>
  </mergeCells>
  <phoneticPr fontId="16"/>
  <hyperlinks>
    <hyperlink ref="A4" r:id="rId1" xr:uid="{5C5F04C3-0335-4C9B-91A1-F32C27BF801A}"/>
    <hyperlink ref="A7" r:id="rId2" xr:uid="{568B5D89-712B-4D6B-98BF-BBA05211DF64}"/>
    <hyperlink ref="A10" r:id="rId3" xr:uid="{2EEEEF62-FEF9-4A94-862C-CA869858C924}"/>
    <hyperlink ref="A11" r:id="rId4" display="https://www.shokukanken.com/post-13505/11:13" xr:uid="{09E84DD9-21F3-4691-9233-FBE8B4592694}"/>
    <hyperlink ref="A13" r:id="rId5" xr:uid="{BE5862F1-F8FF-4927-B44E-1EB5F5D55F39}"/>
  </hyperlinks>
  <pageMargins left="0" right="0" top="0.19685039370078741" bottom="0.39370078740157483" header="0" footer="0.19685039370078741"/>
  <pageSetup paperSize="9" scale="66" orientation="portrait" r:id="rId6"/>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77C5-1616-4CA5-A211-6B1BE283E847}">
  <sheetPr codeName="Sheet2"/>
  <dimension ref="A1:AF31"/>
  <sheetViews>
    <sheetView view="pageBreakPreview" zoomScale="92" zoomScaleNormal="100" zoomScaleSheetLayoutView="92" workbookViewId="0">
      <selection activeCell="C9" sqref="C9:D9"/>
    </sheetView>
  </sheetViews>
  <sheetFormatPr defaultRowHeight="13.2"/>
  <cols>
    <col min="1" max="1" width="5.44140625" customWidth="1"/>
    <col min="3" max="3" width="8.88671875" customWidth="1"/>
    <col min="8" max="8" width="8.88671875" customWidth="1"/>
    <col min="9" max="9" width="8.88671875" hidden="1" customWidth="1"/>
    <col min="10" max="10" width="0.77734375" customWidth="1"/>
    <col min="15" max="15" width="4.88671875" customWidth="1"/>
    <col min="17" max="17" width="1.77734375" customWidth="1"/>
    <col min="18" max="18" width="8.88671875" hidden="1" customWidth="1"/>
    <col min="26" max="26" width="6.109375" customWidth="1"/>
  </cols>
  <sheetData>
    <row r="1" spans="1:32" ht="24.6" customHeight="1">
      <c r="A1" s="446"/>
      <c r="B1" s="446"/>
      <c r="C1" s="446"/>
      <c r="D1" s="446"/>
      <c r="E1" s="446"/>
      <c r="F1" s="446"/>
      <c r="G1" s="446"/>
      <c r="H1" s="446"/>
      <c r="I1" s="446"/>
      <c r="J1" s="446"/>
      <c r="K1" s="446"/>
      <c r="L1" s="446"/>
      <c r="M1" s="446"/>
      <c r="N1" s="446"/>
      <c r="O1" s="446"/>
      <c r="P1" s="446"/>
      <c r="Q1" s="446"/>
      <c r="R1" s="446"/>
      <c r="S1" s="446"/>
      <c r="T1" s="446"/>
      <c r="U1" s="446"/>
      <c r="V1" s="446"/>
      <c r="W1" s="446"/>
      <c r="X1" s="446"/>
      <c r="Y1" s="446"/>
      <c r="Z1" s="446"/>
      <c r="AA1" s="446"/>
      <c r="AB1" s="433"/>
      <c r="AC1" s="433"/>
      <c r="AD1" s="433"/>
      <c r="AE1" s="433"/>
      <c r="AF1" s="433"/>
    </row>
    <row r="2" spans="1:32" ht="24.6" customHeight="1">
      <c r="A2" s="446"/>
      <c r="B2" s="447"/>
      <c r="C2" s="448"/>
      <c r="D2" s="449"/>
      <c r="E2" s="449"/>
      <c r="F2" s="449"/>
      <c r="G2" s="449"/>
      <c r="H2" s="449"/>
      <c r="I2" s="449"/>
      <c r="J2" s="449"/>
      <c r="K2" s="449"/>
      <c r="L2" s="449"/>
      <c r="M2" s="449"/>
      <c r="N2" s="449"/>
      <c r="O2" s="449"/>
      <c r="P2" s="450"/>
      <c r="Q2" s="446"/>
      <c r="R2" s="446"/>
      <c r="S2" s="446"/>
      <c r="T2" s="446"/>
      <c r="U2" s="446"/>
      <c r="V2" s="446"/>
      <c r="W2" s="446"/>
      <c r="X2" s="446"/>
      <c r="Y2" s="446"/>
      <c r="Z2" s="446"/>
      <c r="AA2" s="446"/>
      <c r="AB2" s="433"/>
      <c r="AC2" s="433"/>
      <c r="AD2" s="433"/>
      <c r="AE2" s="433"/>
      <c r="AF2" s="433"/>
    </row>
    <row r="3" spans="1:32" ht="24.6" customHeight="1">
      <c r="A3" s="446"/>
      <c r="B3" s="446"/>
      <c r="C3" s="451"/>
      <c r="D3" s="452"/>
      <c r="E3" s="452"/>
      <c r="F3" s="452"/>
      <c r="G3" s="452"/>
      <c r="H3" s="452"/>
      <c r="I3" s="452"/>
      <c r="J3" s="452"/>
      <c r="K3" s="452"/>
      <c r="L3" s="452"/>
      <c r="M3" s="453"/>
      <c r="N3" s="453"/>
      <c r="O3" s="453"/>
      <c r="P3" s="453"/>
      <c r="Q3" s="446"/>
      <c r="R3" s="446"/>
      <c r="S3" s="446"/>
      <c r="T3" s="446"/>
      <c r="U3" s="446"/>
      <c r="V3" s="446"/>
      <c r="W3" s="446"/>
      <c r="X3" s="446"/>
      <c r="Y3" s="446"/>
      <c r="Z3" s="446"/>
      <c r="AA3" s="446"/>
      <c r="AB3" s="433"/>
      <c r="AC3" s="433"/>
      <c r="AD3" s="433"/>
      <c r="AE3" s="433"/>
      <c r="AF3" s="433"/>
    </row>
    <row r="4" spans="1:32" ht="7.2" customHeight="1">
      <c r="A4" s="446"/>
      <c r="B4" s="446"/>
      <c r="C4" s="451"/>
      <c r="D4" s="446"/>
      <c r="E4" s="446"/>
      <c r="F4" s="446"/>
      <c r="G4" s="446"/>
      <c r="H4" s="454"/>
      <c r="I4" s="454"/>
      <c r="J4" s="454"/>
      <c r="K4" s="454"/>
      <c r="L4" s="454"/>
      <c r="M4" s="454"/>
      <c r="N4" s="454"/>
      <c r="O4" s="454"/>
      <c r="P4" s="454"/>
      <c r="Q4" s="446"/>
      <c r="R4" s="446"/>
      <c r="S4" s="446"/>
      <c r="T4" s="446"/>
      <c r="U4" s="446"/>
      <c r="V4" s="446"/>
      <c r="W4" s="446"/>
      <c r="X4" s="446"/>
      <c r="Y4" s="446"/>
      <c r="Z4" s="446"/>
      <c r="AA4" s="446"/>
      <c r="AB4" s="433"/>
      <c r="AC4" s="433"/>
      <c r="AD4" s="433"/>
      <c r="AE4" s="433"/>
      <c r="AF4" s="433"/>
    </row>
    <row r="5" spans="1:32" ht="24.6" customHeight="1">
      <c r="A5" s="446"/>
      <c r="B5" s="446"/>
      <c r="C5" s="455"/>
      <c r="D5" s="456"/>
      <c r="E5" s="456"/>
      <c r="F5" s="456"/>
      <c r="G5" s="456"/>
      <c r="H5" s="456"/>
      <c r="I5" s="456"/>
      <c r="J5" s="456"/>
      <c r="K5" s="456"/>
      <c r="L5" s="456"/>
      <c r="M5" s="456"/>
      <c r="N5" s="456"/>
      <c r="O5" s="456"/>
      <c r="P5" s="456"/>
      <c r="Q5" s="446"/>
      <c r="R5" s="446"/>
      <c r="S5" s="446"/>
      <c r="T5" s="446"/>
      <c r="U5" s="446"/>
      <c r="V5" s="446"/>
      <c r="W5" s="446"/>
      <c r="X5" s="446"/>
      <c r="Y5" s="446"/>
      <c r="Z5" s="446"/>
      <c r="AA5" s="446"/>
      <c r="AB5" s="433"/>
      <c r="AC5" s="433"/>
      <c r="AD5" s="433"/>
      <c r="AE5" s="433"/>
      <c r="AF5" s="433"/>
    </row>
    <row r="6" spans="1:32" ht="13.2" customHeight="1">
      <c r="A6" s="446"/>
      <c r="B6" s="446"/>
      <c r="C6" s="446"/>
      <c r="D6" s="446"/>
      <c r="E6" s="446"/>
      <c r="F6" s="446"/>
      <c r="G6" s="446"/>
      <c r="H6" s="454"/>
      <c r="I6" s="454"/>
      <c r="J6" s="454"/>
      <c r="K6" s="454"/>
      <c r="L6" s="454"/>
      <c r="M6" s="454"/>
      <c r="N6" s="454"/>
      <c r="O6" s="454"/>
      <c r="P6" s="454"/>
      <c r="Q6" s="446"/>
      <c r="R6" s="446"/>
      <c r="S6" s="446"/>
      <c r="T6" s="446"/>
      <c r="U6" s="446"/>
      <c r="V6" s="446"/>
      <c r="W6" s="446"/>
      <c r="X6" s="446"/>
      <c r="Y6" s="446"/>
      <c r="Z6" s="446"/>
      <c r="AA6" s="446"/>
      <c r="AB6" s="433"/>
      <c r="AC6" s="433"/>
      <c r="AD6" s="433"/>
      <c r="AE6" s="433"/>
      <c r="AF6" s="433"/>
    </row>
    <row r="7" spans="1:32" ht="13.2" customHeight="1">
      <c r="A7" s="446"/>
      <c r="B7" s="446"/>
      <c r="C7" s="446"/>
      <c r="D7" s="446"/>
      <c r="E7" s="446"/>
      <c r="F7" s="446"/>
      <c r="G7" s="446"/>
      <c r="H7" s="454"/>
      <c r="I7" s="454"/>
      <c r="J7" s="454"/>
      <c r="K7" s="454"/>
      <c r="L7" s="454"/>
      <c r="M7" s="454"/>
      <c r="N7" s="454"/>
      <c r="O7" s="454"/>
      <c r="P7" s="454"/>
      <c r="Q7" s="446"/>
      <c r="R7" s="446"/>
      <c r="S7" s="446"/>
      <c r="T7" s="446"/>
      <c r="U7" s="446"/>
      <c r="V7" s="446"/>
      <c r="W7" s="446"/>
      <c r="X7" s="446"/>
      <c r="Y7" s="446"/>
      <c r="Z7" s="446"/>
      <c r="AA7" s="446"/>
      <c r="AB7" s="433"/>
      <c r="AC7" s="433"/>
      <c r="AD7" s="433"/>
      <c r="AE7" s="433"/>
      <c r="AF7" s="433"/>
    </row>
    <row r="8" spans="1:32" ht="13.2" customHeight="1">
      <c r="A8" s="446"/>
      <c r="B8" s="446"/>
      <c r="C8" s="446"/>
      <c r="D8" s="446"/>
      <c r="E8" s="446"/>
      <c r="F8" s="446"/>
      <c r="G8" s="446"/>
      <c r="H8" s="454"/>
      <c r="I8" s="454"/>
      <c r="J8" s="454"/>
      <c r="K8" s="454"/>
      <c r="L8" s="454"/>
      <c r="M8" s="454"/>
      <c r="N8" s="454"/>
      <c r="O8" s="454"/>
      <c r="P8" s="454"/>
      <c r="Q8" s="454"/>
      <c r="R8" s="454"/>
      <c r="S8" s="454"/>
      <c r="T8" s="454"/>
      <c r="U8" s="454"/>
      <c r="V8" s="446"/>
      <c r="W8" s="446"/>
      <c r="X8" s="446"/>
      <c r="Y8" s="446"/>
      <c r="Z8" s="446"/>
      <c r="AA8" s="446"/>
      <c r="AB8" s="433"/>
      <c r="AC8" s="433"/>
      <c r="AD8" s="433"/>
      <c r="AE8" s="433"/>
      <c r="AF8" s="433"/>
    </row>
    <row r="9" spans="1:32" ht="13.2" customHeight="1">
      <c r="A9" s="446"/>
      <c r="B9" s="446"/>
      <c r="C9" s="446"/>
      <c r="D9" s="446"/>
      <c r="E9" s="446"/>
      <c r="F9" s="446"/>
      <c r="G9" s="446"/>
      <c r="H9" s="454"/>
      <c r="I9" s="454"/>
      <c r="J9" s="454"/>
      <c r="K9" s="454"/>
      <c r="L9" s="454"/>
      <c r="M9" s="454"/>
      <c r="N9" s="454"/>
      <c r="O9" s="454"/>
      <c r="P9" s="454"/>
      <c r="Q9" s="454"/>
      <c r="R9" s="454"/>
      <c r="S9" s="454"/>
      <c r="T9" s="454"/>
      <c r="U9" s="454"/>
      <c r="V9" s="446"/>
      <c r="W9" s="446"/>
      <c r="X9" s="446"/>
      <c r="Y9" s="446"/>
      <c r="Z9" s="446"/>
      <c r="AA9" s="446"/>
      <c r="AB9" s="433"/>
      <c r="AC9" s="433"/>
      <c r="AD9" s="433"/>
      <c r="AE9" s="433"/>
      <c r="AF9" s="433"/>
    </row>
    <row r="10" spans="1:32">
      <c r="A10" s="446"/>
      <c r="B10" s="446"/>
      <c r="C10" s="446"/>
      <c r="D10" s="446"/>
      <c r="E10" s="446"/>
      <c r="F10" s="446"/>
      <c r="G10" s="446"/>
      <c r="H10" s="446"/>
      <c r="I10" s="446"/>
      <c r="J10" s="446"/>
      <c r="K10" s="446"/>
      <c r="L10" s="446"/>
      <c r="M10" s="446"/>
      <c r="N10" s="446"/>
      <c r="O10" s="446"/>
      <c r="P10" s="446"/>
      <c r="Q10" s="446"/>
      <c r="R10" s="446"/>
      <c r="S10" s="446"/>
      <c r="T10" s="446"/>
      <c r="U10" s="446"/>
      <c r="V10" s="446"/>
      <c r="W10" s="446"/>
      <c r="X10" s="446"/>
      <c r="Y10" s="446"/>
      <c r="Z10" s="446"/>
      <c r="AA10" s="446"/>
      <c r="AB10" s="433"/>
      <c r="AC10" s="433"/>
      <c r="AD10" s="433"/>
      <c r="AE10" s="433"/>
      <c r="AF10" s="433"/>
    </row>
    <row r="11" spans="1:32" ht="21" customHeight="1">
      <c r="A11" s="446"/>
      <c r="B11" s="446"/>
      <c r="C11" s="446"/>
      <c r="D11" s="446"/>
      <c r="E11" s="446"/>
      <c r="F11" s="446"/>
      <c r="G11" s="446"/>
      <c r="H11" s="446"/>
      <c r="I11" s="446"/>
      <c r="J11" s="446"/>
      <c r="K11" s="446"/>
      <c r="L11" s="446"/>
      <c r="M11" s="446"/>
      <c r="N11" s="446"/>
      <c r="O11" s="446"/>
      <c r="P11" s="446"/>
      <c r="Q11" s="446"/>
      <c r="R11" s="446"/>
      <c r="S11" s="446"/>
      <c r="T11" s="446"/>
      <c r="U11" s="446"/>
      <c r="V11" s="446"/>
      <c r="W11" s="446"/>
      <c r="X11" s="446"/>
      <c r="Y11" s="446"/>
      <c r="Z11" s="446"/>
      <c r="AA11" s="446"/>
      <c r="AB11" s="433"/>
      <c r="AC11" s="433"/>
      <c r="AD11" s="433"/>
      <c r="AE11" s="433"/>
      <c r="AF11" s="433"/>
    </row>
    <row r="12" spans="1:32" ht="13.2" customHeight="1">
      <c r="A12" s="446"/>
      <c r="B12" s="446"/>
      <c r="C12" s="446"/>
      <c r="D12" s="446"/>
      <c r="E12" s="446"/>
      <c r="F12" s="446"/>
      <c r="G12" s="446"/>
      <c r="H12" s="446"/>
      <c r="I12" s="446"/>
      <c r="J12" s="446"/>
      <c r="K12" s="446"/>
      <c r="L12" s="446"/>
      <c r="M12" s="446"/>
      <c r="N12" s="446"/>
      <c r="O12" s="446"/>
      <c r="P12" s="446"/>
      <c r="Q12" s="446"/>
      <c r="R12" s="446"/>
      <c r="S12" s="446"/>
      <c r="T12" s="446"/>
      <c r="U12" s="446"/>
      <c r="V12" s="446"/>
      <c r="W12" s="446"/>
      <c r="X12" s="446"/>
      <c r="Y12" s="446"/>
      <c r="Z12" s="446"/>
      <c r="AA12" s="446"/>
      <c r="AB12" s="433"/>
      <c r="AC12" s="433"/>
      <c r="AD12" s="433"/>
      <c r="AE12" s="433"/>
      <c r="AF12" s="433"/>
    </row>
    <row r="13" spans="1:32" ht="13.2" customHeight="1">
      <c r="A13" s="446"/>
      <c r="B13" s="446"/>
      <c r="C13" s="446"/>
      <c r="D13" s="446"/>
      <c r="E13" s="446"/>
      <c r="F13" s="446"/>
      <c r="G13" s="446"/>
      <c r="H13" s="446"/>
      <c r="I13" s="446"/>
      <c r="J13" s="446"/>
      <c r="K13" s="446"/>
      <c r="L13" s="446"/>
      <c r="M13" s="446"/>
      <c r="N13" s="446"/>
      <c r="O13" s="446"/>
      <c r="P13" s="446"/>
      <c r="Q13" s="446"/>
      <c r="R13" s="446"/>
      <c r="S13" s="446"/>
      <c r="T13" s="446"/>
      <c r="U13" s="446"/>
      <c r="V13" s="446"/>
      <c r="W13" s="446"/>
      <c r="X13" s="446"/>
      <c r="Y13" s="446"/>
      <c r="Z13" s="446"/>
      <c r="AA13" s="446"/>
      <c r="AB13" s="433"/>
      <c r="AC13" s="433"/>
      <c r="AD13" s="433"/>
      <c r="AE13" s="433"/>
      <c r="AF13" s="433"/>
    </row>
    <row r="14" spans="1:32">
      <c r="A14" s="446"/>
      <c r="B14" s="446"/>
      <c r="C14" s="446"/>
      <c r="D14" s="446"/>
      <c r="E14" s="446"/>
      <c r="F14" s="446"/>
      <c r="G14" s="446"/>
      <c r="H14" s="446"/>
      <c r="I14" s="446"/>
      <c r="J14" s="446"/>
      <c r="K14" s="446"/>
      <c r="L14" s="446"/>
      <c r="M14" s="446"/>
      <c r="N14" s="446"/>
      <c r="O14" s="446"/>
      <c r="P14" s="446"/>
      <c r="Q14" s="446"/>
      <c r="R14" s="446"/>
      <c r="S14" s="446"/>
      <c r="T14" s="446"/>
      <c r="U14" s="446"/>
      <c r="V14" s="446"/>
      <c r="W14" s="446"/>
      <c r="X14" s="446"/>
      <c r="Y14" s="446"/>
      <c r="Z14" s="446"/>
      <c r="AA14" s="446"/>
      <c r="AB14" s="433"/>
      <c r="AC14" s="433"/>
      <c r="AD14" s="433"/>
      <c r="AE14" s="433"/>
      <c r="AF14" s="433"/>
    </row>
    <row r="15" spans="1:32">
      <c r="A15" s="446"/>
      <c r="B15" s="446"/>
      <c r="C15" s="446"/>
      <c r="D15" s="446"/>
      <c r="E15" s="446"/>
      <c r="F15" s="446"/>
      <c r="G15" s="446"/>
      <c r="H15" s="446"/>
      <c r="I15" s="446"/>
      <c r="J15" s="446"/>
      <c r="K15" s="446"/>
      <c r="L15" s="446"/>
      <c r="M15" s="446"/>
      <c r="N15" s="446"/>
      <c r="O15" s="446"/>
      <c r="P15" s="446"/>
      <c r="Q15" s="446"/>
      <c r="R15" s="446"/>
      <c r="S15" s="446"/>
      <c r="T15" s="446"/>
      <c r="U15" s="446"/>
      <c r="V15" s="446"/>
      <c r="W15" s="446"/>
      <c r="X15" s="446"/>
      <c r="Y15" s="446"/>
      <c r="Z15" s="446"/>
      <c r="AA15" s="446"/>
      <c r="AB15" s="433"/>
      <c r="AC15" s="433"/>
      <c r="AD15" s="433"/>
      <c r="AE15" s="433"/>
      <c r="AF15" s="459"/>
    </row>
    <row r="16" spans="1:32">
      <c r="A16" s="446"/>
      <c r="B16" s="446"/>
      <c r="C16" s="446"/>
      <c r="D16" s="446"/>
      <c r="E16" s="446"/>
      <c r="F16" s="446"/>
      <c r="G16" s="446"/>
      <c r="H16" s="446"/>
      <c r="I16" s="446"/>
      <c r="J16" s="446"/>
      <c r="K16" s="446"/>
      <c r="L16" s="446"/>
      <c r="M16" s="446"/>
      <c r="N16" s="446"/>
      <c r="O16" s="446"/>
      <c r="P16" s="446"/>
      <c r="Q16" s="446"/>
      <c r="R16" s="446"/>
      <c r="S16" s="446"/>
      <c r="T16" s="446"/>
      <c r="U16" s="446"/>
      <c r="V16" s="446"/>
      <c r="W16" s="446"/>
      <c r="X16" s="446"/>
      <c r="Y16" s="446"/>
      <c r="Z16" s="446"/>
      <c r="AA16" s="446"/>
      <c r="AB16" s="433"/>
      <c r="AC16" s="433"/>
      <c r="AD16" s="433"/>
      <c r="AE16" s="433"/>
      <c r="AF16" s="433"/>
    </row>
    <row r="17" spans="1:32">
      <c r="A17" s="446"/>
      <c r="B17" s="583"/>
      <c r="C17" s="583"/>
      <c r="D17" s="583"/>
      <c r="E17" s="583"/>
      <c r="F17" s="583"/>
      <c r="G17" s="583"/>
      <c r="H17" s="446"/>
      <c r="I17" s="446"/>
      <c r="J17" s="446"/>
      <c r="K17" s="446"/>
      <c r="L17" s="446"/>
      <c r="M17" s="446"/>
      <c r="N17" s="446"/>
      <c r="O17" s="446"/>
      <c r="P17" s="446"/>
      <c r="Q17" s="446"/>
      <c r="R17" s="446"/>
      <c r="S17" s="446"/>
      <c r="T17" s="446"/>
      <c r="U17" s="446"/>
      <c r="V17" s="446"/>
      <c r="W17" s="446"/>
      <c r="X17" s="446"/>
      <c r="Y17" s="446"/>
      <c r="Z17" s="446"/>
      <c r="AA17" s="446"/>
      <c r="AB17" s="433"/>
      <c r="AC17" s="433"/>
      <c r="AD17" s="433"/>
      <c r="AE17" s="433"/>
      <c r="AF17" s="433"/>
    </row>
    <row r="18" spans="1:32">
      <c r="A18" s="446"/>
      <c r="B18" s="583"/>
      <c r="C18" s="583"/>
      <c r="D18" s="583"/>
      <c r="E18" s="583"/>
      <c r="F18" s="583"/>
      <c r="G18" s="583"/>
      <c r="H18" s="446"/>
      <c r="I18" s="446"/>
      <c r="J18" s="446"/>
      <c r="K18" s="446"/>
      <c r="L18" s="446"/>
      <c r="M18" s="446"/>
      <c r="N18" s="446"/>
      <c r="O18" s="446"/>
      <c r="P18" s="446"/>
      <c r="Q18" s="446"/>
      <c r="R18" s="446"/>
      <c r="S18" s="446"/>
      <c r="T18" s="446"/>
      <c r="U18" s="446"/>
      <c r="V18" s="446"/>
      <c r="W18" s="446"/>
      <c r="X18" s="446"/>
      <c r="Y18" s="446"/>
      <c r="Z18" s="446"/>
      <c r="AA18" s="446"/>
      <c r="AB18" s="433"/>
      <c r="AC18" s="433"/>
      <c r="AD18" s="433"/>
      <c r="AE18" s="433"/>
      <c r="AF18" s="433"/>
    </row>
    <row r="19" spans="1:32">
      <c r="A19" s="446"/>
      <c r="B19" s="583"/>
      <c r="C19" s="583"/>
      <c r="D19" s="583"/>
      <c r="E19" s="583"/>
      <c r="F19" s="583"/>
      <c r="G19" s="583"/>
      <c r="H19" s="446"/>
      <c r="I19" s="446"/>
      <c r="J19" s="446"/>
      <c r="K19" s="446"/>
      <c r="L19" s="446"/>
      <c r="M19" s="446"/>
      <c r="N19" s="446"/>
      <c r="O19" s="446"/>
      <c r="P19" s="446"/>
      <c r="Q19" s="446"/>
      <c r="R19" s="446"/>
      <c r="S19" s="446"/>
      <c r="T19" s="446"/>
      <c r="U19" s="446"/>
      <c r="V19" s="446"/>
      <c r="W19" s="446"/>
      <c r="X19" s="446"/>
      <c r="Y19" s="446"/>
      <c r="Z19" s="446"/>
      <c r="AA19" s="446"/>
      <c r="AB19" s="433"/>
      <c r="AC19" s="433"/>
      <c r="AD19" s="433"/>
      <c r="AE19" s="433"/>
      <c r="AF19" s="433"/>
    </row>
    <row r="20" spans="1:32">
      <c r="A20" s="446"/>
      <c r="B20" s="583"/>
      <c r="C20" s="583"/>
      <c r="D20" s="583"/>
      <c r="E20" s="583"/>
      <c r="F20" s="583"/>
      <c r="G20" s="583"/>
      <c r="H20" s="446"/>
      <c r="I20" s="446"/>
      <c r="J20" s="446"/>
      <c r="K20" s="446"/>
      <c r="L20" s="446"/>
      <c r="M20" s="446"/>
      <c r="N20" s="446"/>
      <c r="O20" s="446"/>
      <c r="P20" s="446"/>
      <c r="Q20" s="446"/>
      <c r="R20" s="446"/>
      <c r="S20" s="446"/>
      <c r="T20" s="446"/>
      <c r="U20" s="446"/>
      <c r="V20" s="446"/>
      <c r="W20" s="446"/>
      <c r="X20" s="446"/>
      <c r="Y20" s="446"/>
      <c r="Z20" s="446"/>
      <c r="AA20" s="446"/>
      <c r="AB20" s="433"/>
      <c r="AC20" s="433"/>
      <c r="AD20" s="433"/>
      <c r="AE20" s="433"/>
      <c r="AF20" s="433"/>
    </row>
    <row r="21" spans="1:32">
      <c r="A21" s="446"/>
      <c r="B21" s="583"/>
      <c r="C21" s="583"/>
      <c r="D21" s="583"/>
      <c r="E21" s="583"/>
      <c r="F21" s="583"/>
      <c r="G21" s="583"/>
      <c r="H21" s="446"/>
      <c r="I21" s="446"/>
      <c r="J21" s="446"/>
      <c r="K21" s="446"/>
      <c r="L21" s="446"/>
      <c r="M21" s="446"/>
      <c r="N21" s="446"/>
      <c r="O21" s="446"/>
      <c r="P21" s="446"/>
      <c r="Q21" s="446"/>
      <c r="R21" s="446"/>
      <c r="S21" s="446"/>
      <c r="T21" s="446"/>
      <c r="U21" s="446"/>
      <c r="V21" s="446"/>
      <c r="W21" s="446"/>
      <c r="X21" s="446"/>
      <c r="Y21" s="446"/>
      <c r="Z21" s="446"/>
      <c r="AA21" s="446"/>
      <c r="AB21" s="433"/>
      <c r="AC21" s="433"/>
      <c r="AD21" s="433"/>
      <c r="AE21" s="433"/>
      <c r="AF21" s="433"/>
    </row>
    <row r="22" spans="1:32">
      <c r="A22" s="446"/>
      <c r="B22" s="583"/>
      <c r="C22" s="583"/>
      <c r="D22" s="583"/>
      <c r="E22" s="583"/>
      <c r="F22" s="583"/>
      <c r="G22" s="583"/>
      <c r="H22" s="446"/>
      <c r="I22" s="446"/>
      <c r="J22" s="446"/>
      <c r="K22" s="446"/>
      <c r="L22" s="446"/>
      <c r="M22" s="446"/>
      <c r="N22" s="446"/>
      <c r="O22" s="446"/>
      <c r="P22" s="446"/>
      <c r="Q22" s="446"/>
      <c r="R22" s="446"/>
      <c r="S22" s="446"/>
      <c r="T22" s="446"/>
      <c r="U22" s="446"/>
      <c r="V22" s="446"/>
      <c r="W22" s="446"/>
      <c r="X22" s="446"/>
      <c r="Y22" s="446"/>
      <c r="Z22" s="446"/>
      <c r="AA22" s="446"/>
      <c r="AB22" s="433"/>
      <c r="AC22" s="433"/>
      <c r="AD22" s="433"/>
      <c r="AE22" s="433"/>
      <c r="AF22" s="433"/>
    </row>
    <row r="23" spans="1:32">
      <c r="A23" s="446"/>
      <c r="B23" s="583"/>
      <c r="C23" s="583"/>
      <c r="D23" s="583"/>
      <c r="E23" s="583"/>
      <c r="F23" s="583"/>
      <c r="G23" s="583"/>
      <c r="H23" s="446"/>
      <c r="I23" s="446"/>
      <c r="J23" s="446"/>
      <c r="K23" s="446"/>
      <c r="L23" s="446"/>
      <c r="M23" s="446"/>
      <c r="N23" s="446"/>
      <c r="O23" s="446"/>
      <c r="P23" s="446"/>
      <c r="Q23" s="446"/>
      <c r="R23" s="446"/>
      <c r="S23" s="446"/>
      <c r="T23" s="446"/>
      <c r="U23" s="446"/>
      <c r="V23" s="446"/>
      <c r="W23" s="446"/>
      <c r="X23" s="446"/>
      <c r="Y23" s="446"/>
      <c r="Z23" s="446"/>
      <c r="AA23" s="446"/>
      <c r="AB23" s="433"/>
      <c r="AC23" s="433"/>
      <c r="AD23" s="433"/>
      <c r="AE23" s="433"/>
      <c r="AF23" s="433"/>
    </row>
    <row r="24" spans="1:32">
      <c r="A24" s="446"/>
      <c r="B24" s="583"/>
      <c r="C24" s="583"/>
      <c r="D24" s="583"/>
      <c r="E24" s="583"/>
      <c r="F24" s="583"/>
      <c r="G24" s="583"/>
      <c r="H24" s="446"/>
      <c r="I24" s="446"/>
      <c r="J24" s="446"/>
      <c r="K24" s="446"/>
      <c r="L24" s="446"/>
      <c r="M24" s="446"/>
      <c r="N24" s="446"/>
      <c r="O24" s="446"/>
      <c r="P24" s="446"/>
      <c r="Q24" s="446"/>
      <c r="R24" s="446"/>
      <c r="S24" s="446"/>
      <c r="T24" s="446"/>
      <c r="U24" s="446"/>
      <c r="V24" s="446"/>
      <c r="W24" s="446"/>
      <c r="X24" s="446"/>
      <c r="Y24" s="446"/>
      <c r="Z24" s="446"/>
      <c r="AA24" s="446"/>
      <c r="AB24" s="433"/>
      <c r="AC24" s="433"/>
      <c r="AD24" s="433"/>
      <c r="AE24" s="433"/>
      <c r="AF24" s="433"/>
    </row>
    <row r="25" spans="1:32">
      <c r="A25" s="446"/>
      <c r="B25" s="583"/>
      <c r="C25" s="583"/>
      <c r="D25" s="583"/>
      <c r="E25" s="583"/>
      <c r="F25" s="583"/>
      <c r="G25" s="583"/>
      <c r="H25" s="446"/>
      <c r="I25" s="446"/>
      <c r="J25" s="446"/>
      <c r="K25" s="446"/>
      <c r="L25" s="446"/>
      <c r="M25" s="446"/>
      <c r="N25" s="446"/>
      <c r="O25" s="446"/>
      <c r="P25" s="446"/>
      <c r="Q25" s="446"/>
      <c r="R25" s="446"/>
      <c r="S25" s="446"/>
      <c r="T25" s="446"/>
      <c r="U25" s="446"/>
      <c r="V25" s="446"/>
      <c r="W25" s="446"/>
      <c r="X25" s="446"/>
      <c r="Y25" s="446"/>
      <c r="Z25" s="446"/>
      <c r="AA25" s="446"/>
      <c r="AB25" s="433"/>
      <c r="AC25" s="433"/>
      <c r="AD25" s="433"/>
      <c r="AE25" s="433"/>
      <c r="AF25" s="433"/>
    </row>
    <row r="26" spans="1:32">
      <c r="A26" s="446"/>
      <c r="B26" s="583"/>
      <c r="C26" s="583"/>
      <c r="D26" s="583"/>
      <c r="E26" s="583"/>
      <c r="F26" s="583"/>
      <c r="G26" s="583"/>
      <c r="H26" s="446"/>
      <c r="I26" s="446"/>
      <c r="J26" s="446"/>
      <c r="K26" s="446"/>
      <c r="L26" s="446"/>
      <c r="M26" s="446"/>
      <c r="N26" s="446"/>
      <c r="O26" s="446"/>
      <c r="P26" s="446"/>
      <c r="Q26" s="446"/>
      <c r="R26" s="446"/>
      <c r="S26" s="446"/>
      <c r="T26" s="446"/>
      <c r="U26" s="446"/>
      <c r="V26" s="446"/>
      <c r="W26" s="446"/>
      <c r="X26" s="446"/>
      <c r="Y26" s="446"/>
      <c r="Z26" s="446"/>
      <c r="AA26" s="446"/>
      <c r="AB26" s="433"/>
      <c r="AC26" s="433"/>
      <c r="AD26" s="433"/>
      <c r="AE26" s="433"/>
      <c r="AF26" s="433"/>
    </row>
    <row r="27" spans="1:32">
      <c r="A27" s="446"/>
      <c r="B27" s="583"/>
      <c r="C27" s="583"/>
      <c r="D27" s="583"/>
      <c r="E27" s="583"/>
      <c r="F27" s="583"/>
      <c r="G27" s="583"/>
      <c r="H27" s="446"/>
      <c r="I27" s="446"/>
      <c r="J27" s="446"/>
      <c r="K27" s="446"/>
      <c r="L27" s="446"/>
      <c r="M27" s="446"/>
      <c r="N27" s="446"/>
      <c r="O27" s="446"/>
      <c r="P27" s="446"/>
      <c r="Q27" s="446"/>
      <c r="R27" s="446"/>
      <c r="S27" s="446"/>
      <c r="T27" s="446"/>
      <c r="U27" s="446"/>
      <c r="V27" s="446"/>
      <c r="W27" s="446"/>
      <c r="X27" s="446"/>
      <c r="Y27" s="446"/>
      <c r="Z27" s="446"/>
      <c r="AA27" s="446"/>
      <c r="AB27" s="433"/>
      <c r="AC27" s="433"/>
      <c r="AD27" s="433"/>
      <c r="AE27" s="433"/>
      <c r="AF27" s="433"/>
    </row>
    <row r="28" spans="1:32">
      <c r="A28" s="446"/>
      <c r="B28" s="446"/>
      <c r="C28" s="446"/>
      <c r="D28" s="446"/>
      <c r="E28" s="446"/>
      <c r="F28" s="446"/>
      <c r="G28" s="446"/>
      <c r="H28" s="446"/>
      <c r="I28" s="446"/>
      <c r="J28" s="446"/>
      <c r="K28" s="446"/>
      <c r="L28" s="446"/>
      <c r="M28" s="446"/>
      <c r="N28" s="446"/>
      <c r="O28" s="446"/>
      <c r="P28" s="446"/>
      <c r="Q28" s="446"/>
      <c r="R28" s="446"/>
      <c r="S28" s="446"/>
      <c r="T28" s="446"/>
      <c r="U28" s="446"/>
      <c r="V28" s="446"/>
      <c r="W28" s="446"/>
      <c r="X28" s="446"/>
      <c r="Y28" s="446"/>
      <c r="Z28" s="446"/>
      <c r="AA28" s="446"/>
      <c r="AB28" s="433"/>
      <c r="AC28" s="433"/>
      <c r="AD28" s="433"/>
      <c r="AE28" s="433"/>
      <c r="AF28" s="433"/>
    </row>
    <row r="29" spans="1:32" ht="16.2">
      <c r="A29" s="446"/>
      <c r="B29" s="457"/>
      <c r="C29" s="458"/>
      <c r="D29" s="458"/>
      <c r="E29" s="458"/>
      <c r="F29" s="458"/>
      <c r="G29" s="458"/>
      <c r="H29" s="458"/>
      <c r="I29" s="446"/>
      <c r="J29" s="446"/>
      <c r="K29" s="446"/>
      <c r="L29" s="446"/>
      <c r="M29" s="446"/>
      <c r="N29" s="446"/>
      <c r="O29" s="446"/>
      <c r="P29" s="446"/>
      <c r="Q29" s="446"/>
      <c r="R29" s="446"/>
      <c r="S29" s="446"/>
      <c r="T29" s="446"/>
      <c r="U29" s="446"/>
      <c r="V29" s="446"/>
      <c r="W29" s="446"/>
      <c r="X29" s="446"/>
      <c r="Y29" s="446"/>
      <c r="Z29" s="446"/>
      <c r="AA29" s="446"/>
      <c r="AB29" s="433"/>
      <c r="AC29" s="433"/>
      <c r="AD29" s="433"/>
      <c r="AE29" s="433"/>
      <c r="AF29" s="433"/>
    </row>
    <row r="30" spans="1:32">
      <c r="A30" s="446"/>
      <c r="B30" s="446"/>
      <c r="C30" s="446"/>
      <c r="D30" s="446"/>
      <c r="E30" s="446"/>
      <c r="F30" s="446"/>
      <c r="G30" s="446"/>
      <c r="H30" s="446"/>
      <c r="I30" s="446"/>
      <c r="J30" s="446"/>
      <c r="K30" s="446"/>
      <c r="L30" s="446"/>
      <c r="M30" s="446"/>
      <c r="N30" s="446"/>
      <c r="O30" s="446"/>
      <c r="P30" s="446"/>
      <c r="Q30" s="446"/>
      <c r="R30" s="446"/>
      <c r="S30" s="446"/>
      <c r="T30" s="446"/>
      <c r="U30" s="446"/>
      <c r="V30" s="446"/>
      <c r="W30" s="446"/>
      <c r="X30" s="446"/>
      <c r="Y30" s="446"/>
      <c r="Z30" s="446"/>
      <c r="AA30" s="446"/>
      <c r="AB30" s="433"/>
      <c r="AC30" s="433"/>
      <c r="AD30" s="433"/>
      <c r="AE30" s="433"/>
      <c r="AF30" s="433"/>
    </row>
    <row r="31" spans="1:32">
      <c r="A31" s="446"/>
      <c r="B31" s="446"/>
      <c r="C31" s="446"/>
      <c r="D31" s="446"/>
      <c r="E31" s="446"/>
      <c r="F31" s="446"/>
      <c r="G31" s="446"/>
      <c r="H31" s="446"/>
      <c r="I31" s="446"/>
      <c r="J31" s="446"/>
      <c r="K31" s="446"/>
      <c r="L31" s="446"/>
      <c r="M31" s="446"/>
      <c r="N31" s="446"/>
      <c r="O31" s="446"/>
      <c r="P31" s="446"/>
      <c r="Q31" s="446"/>
      <c r="R31" s="446"/>
      <c r="S31" s="446"/>
      <c r="T31" s="446"/>
      <c r="U31" s="446"/>
      <c r="V31" s="446"/>
      <c r="W31" s="446"/>
      <c r="X31" s="446"/>
      <c r="Y31" s="446"/>
      <c r="Z31" s="446"/>
      <c r="AA31" s="446"/>
      <c r="AB31" s="433"/>
      <c r="AC31" s="433"/>
      <c r="AD31" s="433"/>
      <c r="AE31" s="433"/>
      <c r="AF31" s="433"/>
    </row>
  </sheetData>
  <sheetProtection formatCells="0" formatColumns="0" formatRows="0" insertColumns="0" insertRows="0" insertHyperlinks="0" deleteColumns="0" deleteRows="0" sort="0" autoFilter="0" pivotTables="0"/>
  <mergeCells count="1">
    <mergeCell ref="B17:G27"/>
  </mergeCells>
  <phoneticPr fontId="86"/>
  <pageMargins left="0.7" right="0.7" top="0.75" bottom="0.75" header="0.3" footer="0.3"/>
  <pageSetup paperSize="9" scale="39" orientation="portrait" r:id="rId1"/>
  <colBreaks count="1" manualBreakCount="1">
    <brk id="28" max="3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Normal="100" zoomScaleSheetLayoutView="100" workbookViewId="0">
      <selection activeCell="N50" sqref="N50"/>
    </sheetView>
  </sheetViews>
  <sheetFormatPr defaultColWidth="9" defaultRowHeight="13.2"/>
  <cols>
    <col min="1" max="1" width="12.77734375" style="54" customWidth="1"/>
    <col min="2" max="2" width="5.109375" style="54" customWidth="1"/>
    <col min="3" max="3" width="3.77734375" style="54" customWidth="1"/>
    <col min="4" max="4" width="6.88671875" style="54" customWidth="1"/>
    <col min="5" max="5" width="13.109375" style="54" customWidth="1"/>
    <col min="6" max="6" width="13.109375" style="89" customWidth="1"/>
    <col min="7" max="7" width="11.33203125" style="54" customWidth="1"/>
    <col min="8" max="8" width="26.6640625" style="66" customWidth="1"/>
    <col min="9" max="9" width="13" style="59" customWidth="1"/>
    <col min="10" max="10" width="16.109375" style="59" customWidth="1"/>
    <col min="11" max="11" width="13.44140625" style="89" customWidth="1"/>
    <col min="12" max="12" width="22.44140625" style="89" customWidth="1"/>
    <col min="13" max="13" width="13.44140625" style="64" customWidth="1"/>
    <col min="14" max="14" width="22.44140625" style="54" customWidth="1"/>
    <col min="15" max="15" width="9" style="55"/>
    <col min="16" max="16384" width="9" style="54"/>
  </cols>
  <sheetData>
    <row r="1" spans="1:16" ht="26.25" customHeight="1" thickTop="1">
      <c r="A1" s="49" t="s">
        <v>171</v>
      </c>
      <c r="B1" s="50"/>
      <c r="C1" s="50"/>
      <c r="D1" s="51"/>
      <c r="E1" s="51"/>
      <c r="F1" s="52"/>
      <c r="G1" s="53"/>
      <c r="H1" s="358"/>
      <c r="I1" s="359" t="s">
        <v>37</v>
      </c>
      <c r="J1" s="360"/>
      <c r="K1" s="361"/>
      <c r="L1" s="362"/>
      <c r="M1" s="363"/>
    </row>
    <row r="2" spans="1:16" ht="17.399999999999999">
      <c r="A2" s="56"/>
      <c r="B2" s="184"/>
      <c r="C2" s="184"/>
      <c r="D2" s="184"/>
      <c r="E2" s="184"/>
      <c r="F2" s="184"/>
      <c r="G2" s="57"/>
      <c r="H2" s="364"/>
      <c r="I2" s="667" t="s">
        <v>189</v>
      </c>
      <c r="J2" s="667"/>
      <c r="K2" s="667"/>
      <c r="L2" s="667"/>
      <c r="M2" s="667"/>
      <c r="N2" s="159"/>
      <c r="P2" s="121"/>
    </row>
    <row r="3" spans="1:16" ht="17.399999999999999">
      <c r="A3" s="185" t="s">
        <v>28</v>
      </c>
      <c r="B3" s="186"/>
      <c r="D3" s="187"/>
      <c r="E3" s="187"/>
      <c r="F3" s="187"/>
      <c r="G3" s="58"/>
      <c r="H3" s="107"/>
      <c r="I3" s="367"/>
      <c r="J3" s="368"/>
      <c r="K3" s="369"/>
      <c r="L3" s="361"/>
      <c r="M3" s="370"/>
    </row>
    <row r="4" spans="1:16" ht="17.399999999999999">
      <c r="A4" s="60"/>
      <c r="B4" s="186"/>
      <c r="C4" s="89"/>
      <c r="D4" s="187"/>
      <c r="E4" s="187"/>
      <c r="F4" s="188"/>
      <c r="G4" s="61"/>
      <c r="H4" s="371"/>
      <c r="I4" s="371"/>
      <c r="J4" s="360"/>
      <c r="K4" s="369"/>
      <c r="L4" s="361"/>
      <c r="M4" s="370"/>
      <c r="N4" s="248"/>
    </row>
    <row r="5" spans="1:16">
      <c r="A5" s="189"/>
      <c r="D5" s="187"/>
      <c r="E5" s="62"/>
      <c r="F5" s="190"/>
      <c r="G5" s="63"/>
      <c r="H5"/>
      <c r="I5" s="372"/>
      <c r="J5" s="360"/>
      <c r="K5" s="369"/>
      <c r="L5" s="369"/>
      <c r="M5" s="370"/>
    </row>
    <row r="6" spans="1:16" ht="17.399999999999999">
      <c r="A6" s="189"/>
      <c r="D6" s="187"/>
      <c r="E6" s="190"/>
      <c r="F6" s="190"/>
      <c r="G6" s="63"/>
      <c r="H6" s="364"/>
      <c r="I6" s="373"/>
      <c r="J6" s="360"/>
      <c r="K6" s="369"/>
      <c r="L6" s="369"/>
      <c r="M6" s="370"/>
    </row>
    <row r="7" spans="1:16">
      <c r="A7" s="189"/>
      <c r="D7" s="187"/>
      <c r="E7" s="190"/>
      <c r="F7" s="190"/>
      <c r="G7" s="63"/>
      <c r="H7" s="374"/>
      <c r="I7" s="372"/>
      <c r="J7" s="360"/>
      <c r="K7" s="369"/>
      <c r="L7" s="369"/>
      <c r="M7" s="370"/>
    </row>
    <row r="8" spans="1:16">
      <c r="A8" s="189"/>
      <c r="D8" s="187"/>
      <c r="E8" s="190"/>
      <c r="F8" s="190"/>
      <c r="G8" s="63"/>
      <c r="H8" s="365"/>
      <c r="I8" s="375"/>
      <c r="J8" s="375"/>
      <c r="K8" s="375"/>
      <c r="L8" s="369"/>
      <c r="M8" s="376"/>
    </row>
    <row r="9" spans="1:16">
      <c r="A9" s="189"/>
      <c r="D9" s="187"/>
      <c r="E9" s="190"/>
      <c r="F9" s="190"/>
      <c r="G9" s="63"/>
      <c r="H9" s="375"/>
      <c r="I9" s="375"/>
      <c r="J9" s="375"/>
      <c r="K9" s="375"/>
      <c r="L9" s="369"/>
      <c r="M9" s="376"/>
      <c r="N9" s="65"/>
    </row>
    <row r="10" spans="1:16">
      <c r="A10" s="189"/>
      <c r="D10" s="187"/>
      <c r="E10" s="190"/>
      <c r="F10" s="190"/>
      <c r="G10" s="63"/>
      <c r="H10" s="375"/>
      <c r="I10" s="375"/>
      <c r="J10" s="375"/>
      <c r="K10" s="375"/>
      <c r="L10" s="369"/>
      <c r="M10" s="376"/>
      <c r="N10" s="65" t="s">
        <v>38</v>
      </c>
    </row>
    <row r="11" spans="1:16">
      <c r="A11" s="189"/>
      <c r="D11" s="187"/>
      <c r="E11" s="190"/>
      <c r="F11" s="190"/>
      <c r="G11" s="63"/>
      <c r="H11" s="375"/>
      <c r="I11" s="375"/>
      <c r="J11" s="375"/>
      <c r="K11" s="375"/>
      <c r="L11" s="369"/>
      <c r="M11" s="376"/>
    </row>
    <row r="12" spans="1:16">
      <c r="A12" s="189"/>
      <c r="D12" s="187"/>
      <c r="E12" s="190"/>
      <c r="F12" s="190"/>
      <c r="G12" s="63"/>
      <c r="H12" s="375"/>
      <c r="I12" s="375"/>
      <c r="J12" s="375"/>
      <c r="K12" s="375"/>
      <c r="L12" s="369"/>
      <c r="M12" s="376"/>
      <c r="N12" s="65" t="s">
        <v>39</v>
      </c>
      <c r="O12" s="285"/>
    </row>
    <row r="13" spans="1:16">
      <c r="A13" s="189"/>
      <c r="D13" s="187"/>
      <c r="E13" s="190"/>
      <c r="F13" s="190"/>
      <c r="G13" s="63"/>
      <c r="H13" s="375"/>
      <c r="I13" s="375"/>
      <c r="J13" s="375"/>
      <c r="K13" s="375"/>
      <c r="L13" s="369"/>
      <c r="M13" s="376"/>
    </row>
    <row r="14" spans="1:16">
      <c r="A14" s="189"/>
      <c r="D14" s="187"/>
      <c r="E14" s="190"/>
      <c r="F14" s="190"/>
      <c r="G14" s="63"/>
      <c r="H14" s="375"/>
      <c r="I14" s="375"/>
      <c r="J14" s="375"/>
      <c r="K14" s="375"/>
      <c r="L14" s="369"/>
      <c r="M14" s="376"/>
      <c r="N14" s="319" t="s">
        <v>40</v>
      </c>
    </row>
    <row r="15" spans="1:16">
      <c r="A15" s="189"/>
      <c r="D15" s="187"/>
      <c r="E15" s="187" t="s">
        <v>21</v>
      </c>
      <c r="F15" s="188"/>
      <c r="G15" s="58"/>
      <c r="H15" s="374"/>
      <c r="I15" s="372"/>
      <c r="J15" s="365"/>
      <c r="K15" s="369"/>
      <c r="L15" s="369"/>
      <c r="M15" s="376"/>
    </row>
    <row r="16" spans="1:16">
      <c r="A16" s="189"/>
      <c r="D16" s="187"/>
      <c r="E16" s="187"/>
      <c r="F16" s="188"/>
      <c r="G16" s="58"/>
      <c r="H16" s="360"/>
      <c r="I16" s="372"/>
      <c r="J16" s="360"/>
      <c r="K16" s="369"/>
      <c r="L16" s="369"/>
      <c r="M16" s="376"/>
      <c r="N16" s="249" t="s">
        <v>169</v>
      </c>
    </row>
    <row r="17" spans="1:19" ht="20.25" customHeight="1" thickBot="1">
      <c r="A17" s="584" t="s">
        <v>254</v>
      </c>
      <c r="B17" s="585"/>
      <c r="C17" s="585"/>
      <c r="D17" s="192"/>
      <c r="E17" s="193"/>
      <c r="F17" s="585" t="s">
        <v>255</v>
      </c>
      <c r="G17" s="586"/>
      <c r="H17" s="374"/>
      <c r="I17" s="372"/>
      <c r="J17" s="365"/>
      <c r="K17" s="369"/>
      <c r="L17" s="366"/>
      <c r="M17" s="370"/>
      <c r="N17" s="191" t="s">
        <v>127</v>
      </c>
    </row>
    <row r="18" spans="1:19" ht="39" customHeight="1" thickTop="1">
      <c r="A18" s="587" t="s">
        <v>41</v>
      </c>
      <c r="B18" s="588"/>
      <c r="C18" s="589"/>
      <c r="D18" s="194" t="s">
        <v>42</v>
      </c>
      <c r="E18" s="195"/>
      <c r="F18" s="590" t="s">
        <v>43</v>
      </c>
      <c r="G18" s="591"/>
      <c r="H18" s="360"/>
      <c r="I18" s="372"/>
      <c r="J18" s="360"/>
      <c r="K18" s="369"/>
      <c r="L18" s="369"/>
      <c r="M18" s="370"/>
      <c r="Q18" s="54" t="s">
        <v>28</v>
      </c>
      <c r="S18" s="54" t="s">
        <v>21</v>
      </c>
    </row>
    <row r="19" spans="1:19" ht="30" customHeight="1">
      <c r="A19" s="592" t="s">
        <v>193</v>
      </c>
      <c r="B19" s="592"/>
      <c r="C19" s="592"/>
      <c r="D19" s="592"/>
      <c r="E19" s="592"/>
      <c r="F19" s="592"/>
      <c r="G19" s="592"/>
      <c r="H19" s="377"/>
      <c r="I19" s="378" t="s">
        <v>44</v>
      </c>
      <c r="J19" s="378"/>
      <c r="K19" s="378"/>
      <c r="L19" s="366"/>
      <c r="M19" s="370"/>
    </row>
    <row r="20" spans="1:19" ht="17.399999999999999">
      <c r="E20" s="196" t="s">
        <v>45</v>
      </c>
      <c r="F20" s="197" t="s">
        <v>46</v>
      </c>
      <c r="H20" s="287" t="s">
        <v>149</v>
      </c>
      <c r="I20" s="372"/>
      <c r="J20" s="360" t="s">
        <v>21</v>
      </c>
      <c r="K20" s="379" t="s">
        <v>21</v>
      </c>
      <c r="L20" s="369"/>
      <c r="M20" s="370"/>
    </row>
    <row r="21" spans="1:19" ht="16.8" thickBot="1">
      <c r="A21" s="198"/>
      <c r="B21" s="593">
        <v>45242</v>
      </c>
      <c r="C21" s="594"/>
      <c r="D21" s="199" t="s">
        <v>47</v>
      </c>
      <c r="E21" s="595" t="s">
        <v>48</v>
      </c>
      <c r="F21" s="596"/>
      <c r="G21" s="59" t="s">
        <v>49</v>
      </c>
      <c r="H21" s="606" t="s">
        <v>256</v>
      </c>
      <c r="I21" s="607"/>
      <c r="J21" s="607"/>
      <c r="K21" s="607"/>
      <c r="L21" s="607"/>
      <c r="M21" s="380">
        <v>9</v>
      </c>
      <c r="N21" s="382"/>
    </row>
    <row r="22" spans="1:19" ht="36" customHeight="1" thickTop="1" thickBot="1">
      <c r="A22" s="200" t="s">
        <v>50</v>
      </c>
      <c r="B22" s="608" t="s">
        <v>51</v>
      </c>
      <c r="C22" s="609"/>
      <c r="D22" s="610"/>
      <c r="E22" s="67" t="s">
        <v>252</v>
      </c>
      <c r="F22" s="67" t="s">
        <v>257</v>
      </c>
      <c r="G22" s="201" t="s">
        <v>52</v>
      </c>
      <c r="H22" s="611" t="s">
        <v>190</v>
      </c>
      <c r="I22" s="612"/>
      <c r="J22" s="612"/>
      <c r="K22" s="612"/>
      <c r="L22" s="613"/>
      <c r="M22" s="381" t="s">
        <v>53</v>
      </c>
      <c r="N22" s="383" t="s">
        <v>54</v>
      </c>
      <c r="R22" s="54" t="s">
        <v>28</v>
      </c>
    </row>
    <row r="23" spans="1:19" ht="79.2" customHeight="1" thickBot="1">
      <c r="A23" s="466" t="s">
        <v>55</v>
      </c>
      <c r="B23" s="597" t="str">
        <f>IF(G23&gt;5,"☆☆☆☆",IF(AND(G23&gt;=2.39,G23&lt;5),"☆☆☆",IF(AND(G23&gt;=1.39,G23&lt;2.4),"☆☆",IF(AND(G23&gt;0,G23&lt;1.4),"☆",IF(AND(G23&gt;=-1.39,G23&lt;0),"★",IF(AND(G23&gt;=-2.39,G23&lt;-1.4),"★★",IF(AND(G23&gt;=-3.39,G23&lt;-2.4),"★★★")))))))</f>
        <v>★</v>
      </c>
      <c r="C23" s="598"/>
      <c r="D23" s="599"/>
      <c r="E23" s="347">
        <v>1.57</v>
      </c>
      <c r="F23" s="347">
        <v>1.1599999999999999</v>
      </c>
      <c r="G23" s="291">
        <f t="shared" ref="G23:G69" si="0">F23-E23</f>
        <v>-0.41000000000000014</v>
      </c>
      <c r="H23" s="601"/>
      <c r="I23" s="601"/>
      <c r="J23" s="601"/>
      <c r="K23" s="601"/>
      <c r="L23" s="602"/>
      <c r="M23" s="396"/>
      <c r="N23" s="430"/>
      <c r="O23" s="261" t="s">
        <v>162</v>
      </c>
    </row>
    <row r="24" spans="1:19" ht="66" customHeight="1" thickBot="1">
      <c r="A24" s="202" t="s">
        <v>56</v>
      </c>
      <c r="B24" s="597" t="str">
        <f t="shared" ref="B24:B70" si="1">IF(G24&gt;5,"☆☆☆☆",IF(AND(G24&gt;=2.39,G24&lt;5),"☆☆☆",IF(AND(G24&gt;=1.39,G24&lt;2.4),"☆☆",IF(AND(G24&gt;0,G24&lt;1.4),"☆",IF(AND(G24&gt;=-1.39,G24&lt;0),"★",IF(AND(G24&gt;=-2.39,G24&lt;-1.4),"★★",IF(AND(G24&gt;=-3.39,G24&lt;-2.4),"★★★")))))))</f>
        <v>★</v>
      </c>
      <c r="C24" s="598"/>
      <c r="D24" s="599"/>
      <c r="E24" s="347">
        <v>2.11</v>
      </c>
      <c r="F24" s="347">
        <v>1.89</v>
      </c>
      <c r="G24" s="465">
        <f t="shared" si="0"/>
        <v>-0.21999999999999997</v>
      </c>
      <c r="H24" s="614"/>
      <c r="I24" s="615"/>
      <c r="J24" s="615"/>
      <c r="K24" s="615"/>
      <c r="L24" s="616"/>
      <c r="M24" s="152"/>
      <c r="N24" s="153"/>
      <c r="O24" s="261" t="s">
        <v>56</v>
      </c>
      <c r="Q24" s="54" t="s">
        <v>28</v>
      </c>
    </row>
    <row r="25" spans="1:19" ht="81" customHeight="1" thickBot="1">
      <c r="A25" s="267" t="s">
        <v>57</v>
      </c>
      <c r="B25" s="597" t="str">
        <f t="shared" si="1"/>
        <v>★</v>
      </c>
      <c r="C25" s="598"/>
      <c r="D25" s="599"/>
      <c r="E25" s="123">
        <v>4.18</v>
      </c>
      <c r="F25" s="123">
        <v>3.08</v>
      </c>
      <c r="G25" s="291">
        <f t="shared" si="0"/>
        <v>-1.0999999999999996</v>
      </c>
      <c r="H25" s="603" t="s">
        <v>259</v>
      </c>
      <c r="I25" s="604"/>
      <c r="J25" s="604"/>
      <c r="K25" s="604"/>
      <c r="L25" s="605"/>
      <c r="M25" s="534" t="s">
        <v>260</v>
      </c>
      <c r="N25" s="514">
        <v>45239</v>
      </c>
      <c r="O25" s="261" t="s">
        <v>57</v>
      </c>
    </row>
    <row r="26" spans="1:19" ht="83.25" customHeight="1" thickBot="1">
      <c r="A26" s="267" t="s">
        <v>58</v>
      </c>
      <c r="B26" s="597" t="str">
        <f t="shared" si="1"/>
        <v>★</v>
      </c>
      <c r="C26" s="598"/>
      <c r="D26" s="599"/>
      <c r="E26" s="347">
        <v>1.95</v>
      </c>
      <c r="F26" s="347">
        <v>1.76</v>
      </c>
      <c r="G26" s="291">
        <f t="shared" si="0"/>
        <v>-0.18999999999999995</v>
      </c>
      <c r="H26" s="600"/>
      <c r="I26" s="601"/>
      <c r="J26" s="601"/>
      <c r="K26" s="601"/>
      <c r="L26" s="602"/>
      <c r="M26" s="152"/>
      <c r="N26" s="153"/>
      <c r="O26" s="261" t="s">
        <v>58</v>
      </c>
    </row>
    <row r="27" spans="1:19" ht="78.599999999999994" customHeight="1" thickBot="1">
      <c r="A27" s="267" t="s">
        <v>59</v>
      </c>
      <c r="B27" s="597" t="str">
        <f t="shared" si="1"/>
        <v>★</v>
      </c>
      <c r="C27" s="598"/>
      <c r="D27" s="599"/>
      <c r="E27" s="347">
        <v>2.4700000000000002</v>
      </c>
      <c r="F27" s="347">
        <v>2.3199999999999998</v>
      </c>
      <c r="G27" s="291">
        <f t="shared" si="0"/>
        <v>-0.15000000000000036</v>
      </c>
      <c r="H27" s="600"/>
      <c r="I27" s="601"/>
      <c r="J27" s="601"/>
      <c r="K27" s="601"/>
      <c r="L27" s="602"/>
      <c r="M27" s="152"/>
      <c r="N27" s="153"/>
      <c r="O27" s="261" t="s">
        <v>59</v>
      </c>
    </row>
    <row r="28" spans="1:19" ht="87" customHeight="1" thickBot="1">
      <c r="A28" s="267" t="s">
        <v>60</v>
      </c>
      <c r="B28" s="597" t="str">
        <f t="shared" si="1"/>
        <v>★</v>
      </c>
      <c r="C28" s="598"/>
      <c r="D28" s="599"/>
      <c r="E28" s="123">
        <v>3.21</v>
      </c>
      <c r="F28" s="347">
        <v>2.93</v>
      </c>
      <c r="G28" s="291">
        <f t="shared" si="0"/>
        <v>-0.2799999999999998</v>
      </c>
      <c r="H28" s="600"/>
      <c r="I28" s="601"/>
      <c r="J28" s="601"/>
      <c r="K28" s="601"/>
      <c r="L28" s="602"/>
      <c r="M28" s="152"/>
      <c r="N28" s="153"/>
      <c r="O28" s="261" t="s">
        <v>60</v>
      </c>
    </row>
    <row r="29" spans="1:19" ht="81" customHeight="1" thickBot="1">
      <c r="A29" s="267" t="s">
        <v>61</v>
      </c>
      <c r="B29" s="597" t="str">
        <f t="shared" si="1"/>
        <v>★</v>
      </c>
      <c r="C29" s="598"/>
      <c r="D29" s="599"/>
      <c r="E29" s="347">
        <v>1.31</v>
      </c>
      <c r="F29" s="347">
        <v>0.88</v>
      </c>
      <c r="G29" s="291">
        <f t="shared" si="0"/>
        <v>-0.43000000000000005</v>
      </c>
      <c r="H29" s="600"/>
      <c r="I29" s="601"/>
      <c r="J29" s="601"/>
      <c r="K29" s="601"/>
      <c r="L29" s="602"/>
      <c r="M29" s="152"/>
      <c r="N29" s="153"/>
      <c r="O29" s="261" t="s">
        <v>61</v>
      </c>
    </row>
    <row r="30" spans="1:19" ht="73.5" customHeight="1" thickBot="1">
      <c r="A30" s="267" t="s">
        <v>62</v>
      </c>
      <c r="B30" s="597" t="str">
        <f t="shared" si="1"/>
        <v>★</v>
      </c>
      <c r="C30" s="598"/>
      <c r="D30" s="599"/>
      <c r="E30" s="347">
        <v>2.73</v>
      </c>
      <c r="F30" s="347">
        <v>2.13</v>
      </c>
      <c r="G30" s="291">
        <f t="shared" si="0"/>
        <v>-0.60000000000000009</v>
      </c>
      <c r="H30" s="600"/>
      <c r="I30" s="601"/>
      <c r="J30" s="601"/>
      <c r="K30" s="601"/>
      <c r="L30" s="602"/>
      <c r="M30" s="152"/>
      <c r="N30" s="153"/>
      <c r="O30" s="261" t="s">
        <v>62</v>
      </c>
    </row>
    <row r="31" spans="1:19" ht="75.75" customHeight="1" thickBot="1">
      <c r="A31" s="267" t="s">
        <v>63</v>
      </c>
      <c r="B31" s="597" t="str">
        <f t="shared" si="1"/>
        <v>★</v>
      </c>
      <c r="C31" s="598"/>
      <c r="D31" s="599"/>
      <c r="E31" s="347">
        <v>1.52</v>
      </c>
      <c r="F31" s="347">
        <v>1.5</v>
      </c>
      <c r="G31" s="291">
        <f t="shared" si="0"/>
        <v>-2.0000000000000018E-2</v>
      </c>
      <c r="H31" s="600"/>
      <c r="I31" s="601"/>
      <c r="J31" s="601"/>
      <c r="K31" s="601"/>
      <c r="L31" s="602"/>
      <c r="M31" s="152"/>
      <c r="N31" s="153"/>
      <c r="O31" s="261" t="s">
        <v>63</v>
      </c>
    </row>
    <row r="32" spans="1:19" ht="90" customHeight="1" thickBot="1">
      <c r="A32" s="268" t="s">
        <v>64</v>
      </c>
      <c r="B32" s="597" t="str">
        <f t="shared" si="1"/>
        <v>★</v>
      </c>
      <c r="C32" s="598"/>
      <c r="D32" s="599"/>
      <c r="E32" s="123">
        <v>4.0199999999999996</v>
      </c>
      <c r="F32" s="123">
        <v>3.54</v>
      </c>
      <c r="G32" s="291">
        <f t="shared" si="0"/>
        <v>-0.47999999999999954</v>
      </c>
      <c r="H32" s="600"/>
      <c r="I32" s="601"/>
      <c r="J32" s="601"/>
      <c r="K32" s="601"/>
      <c r="L32" s="602"/>
      <c r="M32" s="152"/>
      <c r="N32" s="153"/>
      <c r="O32" s="261" t="s">
        <v>64</v>
      </c>
    </row>
    <row r="33" spans="1:16" ht="74.400000000000006" customHeight="1" thickBot="1">
      <c r="A33" s="269" t="s">
        <v>65</v>
      </c>
      <c r="B33" s="597" t="str">
        <f t="shared" si="1"/>
        <v>★</v>
      </c>
      <c r="C33" s="598"/>
      <c r="D33" s="599"/>
      <c r="E33" s="123">
        <v>4.18</v>
      </c>
      <c r="F33" s="123">
        <v>3.96</v>
      </c>
      <c r="G33" s="291">
        <f t="shared" si="0"/>
        <v>-0.21999999999999975</v>
      </c>
      <c r="H33" s="603" t="s">
        <v>261</v>
      </c>
      <c r="I33" s="604"/>
      <c r="J33" s="604"/>
      <c r="K33" s="604"/>
      <c r="L33" s="605"/>
      <c r="M33" s="513" t="s">
        <v>262</v>
      </c>
      <c r="N33" s="514">
        <v>45237</v>
      </c>
      <c r="O33" s="261" t="s">
        <v>65</v>
      </c>
    </row>
    <row r="34" spans="1:16" ht="122.4" customHeight="1" thickBot="1">
      <c r="A34" s="202" t="s">
        <v>66</v>
      </c>
      <c r="B34" s="597" t="str">
        <f t="shared" si="1"/>
        <v>★</v>
      </c>
      <c r="C34" s="598"/>
      <c r="D34" s="599"/>
      <c r="E34" s="123">
        <v>3.4</v>
      </c>
      <c r="F34" s="123">
        <v>3.03</v>
      </c>
      <c r="G34" s="291">
        <f t="shared" si="0"/>
        <v>-0.37000000000000011</v>
      </c>
      <c r="H34" s="617" t="s">
        <v>234</v>
      </c>
      <c r="I34" s="618"/>
      <c r="J34" s="618"/>
      <c r="K34" s="618"/>
      <c r="L34" s="619"/>
      <c r="M34" s="532" t="s">
        <v>235</v>
      </c>
      <c r="N34" s="533">
        <v>45231</v>
      </c>
      <c r="O34" s="261" t="s">
        <v>66</v>
      </c>
    </row>
    <row r="35" spans="1:16" ht="94.5" customHeight="1" thickBot="1">
      <c r="A35" s="268" t="s">
        <v>67</v>
      </c>
      <c r="B35" s="597" t="s">
        <v>258</v>
      </c>
      <c r="C35" s="598"/>
      <c r="D35" s="599"/>
      <c r="E35" s="123">
        <v>3.69</v>
      </c>
      <c r="F35" s="123">
        <v>3.69</v>
      </c>
      <c r="G35" s="291">
        <f t="shared" si="0"/>
        <v>0</v>
      </c>
      <c r="H35" s="617"/>
      <c r="I35" s="618"/>
      <c r="J35" s="618"/>
      <c r="K35" s="618"/>
      <c r="L35" s="619"/>
      <c r="M35" s="435"/>
      <c r="N35" s="436"/>
      <c r="O35" s="261" t="s">
        <v>67</v>
      </c>
    </row>
    <row r="36" spans="1:16" ht="92.4" customHeight="1" thickBot="1">
      <c r="A36" s="270" t="s">
        <v>68</v>
      </c>
      <c r="B36" s="597" t="str">
        <f t="shared" si="1"/>
        <v>★</v>
      </c>
      <c r="C36" s="598"/>
      <c r="D36" s="599"/>
      <c r="E36" s="123">
        <v>3.08</v>
      </c>
      <c r="F36" s="123">
        <v>3</v>
      </c>
      <c r="G36" s="291">
        <f t="shared" si="0"/>
        <v>-8.0000000000000071E-2</v>
      </c>
      <c r="H36" s="603" t="s">
        <v>263</v>
      </c>
      <c r="I36" s="604"/>
      <c r="J36" s="604"/>
      <c r="K36" s="604"/>
      <c r="L36" s="605"/>
      <c r="M36" s="535" t="s">
        <v>264</v>
      </c>
      <c r="N36" s="536">
        <v>45236</v>
      </c>
      <c r="O36" s="261" t="s">
        <v>68</v>
      </c>
    </row>
    <row r="37" spans="1:16" ht="87.75" customHeight="1" thickBot="1">
      <c r="A37" s="267" t="s">
        <v>69</v>
      </c>
      <c r="B37" s="597" t="str">
        <f t="shared" si="1"/>
        <v>★</v>
      </c>
      <c r="C37" s="598"/>
      <c r="D37" s="599"/>
      <c r="E37" s="347">
        <v>2.62</v>
      </c>
      <c r="F37" s="347">
        <v>2.44</v>
      </c>
      <c r="G37" s="291">
        <f t="shared" si="0"/>
        <v>-0.18000000000000016</v>
      </c>
      <c r="H37" s="600"/>
      <c r="I37" s="601"/>
      <c r="J37" s="601"/>
      <c r="K37" s="601"/>
      <c r="L37" s="602"/>
      <c r="M37" s="152"/>
      <c r="N37" s="153"/>
      <c r="O37" s="261" t="s">
        <v>69</v>
      </c>
    </row>
    <row r="38" spans="1:16" ht="75.75" customHeight="1" thickBot="1">
      <c r="A38" s="267" t="s">
        <v>70</v>
      </c>
      <c r="B38" s="597" t="str">
        <f t="shared" si="1"/>
        <v>★</v>
      </c>
      <c r="C38" s="598"/>
      <c r="D38" s="599"/>
      <c r="E38" s="347">
        <v>2.93</v>
      </c>
      <c r="F38" s="347">
        <v>2.59</v>
      </c>
      <c r="G38" s="291">
        <f t="shared" si="0"/>
        <v>-0.3400000000000003</v>
      </c>
      <c r="H38" s="600"/>
      <c r="I38" s="601"/>
      <c r="J38" s="601"/>
      <c r="K38" s="601"/>
      <c r="L38" s="602"/>
      <c r="M38" s="152"/>
      <c r="N38" s="153"/>
      <c r="O38" s="261" t="s">
        <v>70</v>
      </c>
    </row>
    <row r="39" spans="1:16" ht="70.2" customHeight="1" thickBot="1">
      <c r="A39" s="267" t="s">
        <v>71</v>
      </c>
      <c r="B39" s="597" t="str">
        <f t="shared" si="1"/>
        <v>★</v>
      </c>
      <c r="C39" s="598"/>
      <c r="D39" s="599"/>
      <c r="E39" s="123">
        <v>5.69</v>
      </c>
      <c r="F39" s="123">
        <v>5.0999999999999996</v>
      </c>
      <c r="G39" s="291">
        <f t="shared" si="0"/>
        <v>-0.59000000000000075</v>
      </c>
      <c r="H39" s="600"/>
      <c r="I39" s="601"/>
      <c r="J39" s="601"/>
      <c r="K39" s="601"/>
      <c r="L39" s="602"/>
      <c r="M39" s="314"/>
      <c r="N39" s="315"/>
      <c r="O39" s="261" t="s">
        <v>71</v>
      </c>
    </row>
    <row r="40" spans="1:16" ht="78.75" customHeight="1" thickBot="1">
      <c r="A40" s="267" t="s">
        <v>72</v>
      </c>
      <c r="B40" s="597" t="str">
        <f t="shared" si="1"/>
        <v>★</v>
      </c>
      <c r="C40" s="598"/>
      <c r="D40" s="599"/>
      <c r="E40" s="440">
        <v>6.28</v>
      </c>
      <c r="F40" s="123">
        <v>5.64</v>
      </c>
      <c r="G40" s="291">
        <f t="shared" si="0"/>
        <v>-0.64000000000000057</v>
      </c>
      <c r="H40" s="600"/>
      <c r="I40" s="601"/>
      <c r="J40" s="601"/>
      <c r="K40" s="601"/>
      <c r="L40" s="602"/>
      <c r="M40" s="152"/>
      <c r="N40" s="153"/>
      <c r="O40" s="261" t="s">
        <v>72</v>
      </c>
    </row>
    <row r="41" spans="1:16" ht="66" customHeight="1" thickBot="1">
      <c r="A41" s="267" t="s">
        <v>73</v>
      </c>
      <c r="B41" s="597" t="str">
        <f t="shared" si="1"/>
        <v>☆</v>
      </c>
      <c r="C41" s="598"/>
      <c r="D41" s="599"/>
      <c r="E41" s="123">
        <v>4.33</v>
      </c>
      <c r="F41" s="123">
        <v>4.5</v>
      </c>
      <c r="G41" s="291">
        <f t="shared" si="0"/>
        <v>0.16999999999999993</v>
      </c>
      <c r="H41" s="600"/>
      <c r="I41" s="601"/>
      <c r="J41" s="601"/>
      <c r="K41" s="601"/>
      <c r="L41" s="602"/>
      <c r="M41" s="152"/>
      <c r="N41" s="153"/>
      <c r="O41" s="261" t="s">
        <v>73</v>
      </c>
    </row>
    <row r="42" spans="1:16" ht="77.25" customHeight="1" thickBot="1">
      <c r="A42" s="267" t="s">
        <v>74</v>
      </c>
      <c r="B42" s="597" t="str">
        <f t="shared" si="1"/>
        <v>★</v>
      </c>
      <c r="C42" s="598"/>
      <c r="D42" s="599"/>
      <c r="E42" s="347">
        <v>2.67</v>
      </c>
      <c r="F42" s="347">
        <v>1.98</v>
      </c>
      <c r="G42" s="291">
        <f t="shared" si="0"/>
        <v>-0.69</v>
      </c>
      <c r="H42" s="600"/>
      <c r="I42" s="601"/>
      <c r="J42" s="601"/>
      <c r="K42" s="601"/>
      <c r="L42" s="602"/>
      <c r="M42" s="314"/>
      <c r="N42" s="153"/>
      <c r="O42" s="261" t="s">
        <v>74</v>
      </c>
      <c r="P42" s="54" t="s">
        <v>149</v>
      </c>
    </row>
    <row r="43" spans="1:16" ht="77.400000000000006" customHeight="1" thickBot="1">
      <c r="A43" s="267" t="s">
        <v>75</v>
      </c>
      <c r="B43" s="597" t="str">
        <f t="shared" si="1"/>
        <v>★</v>
      </c>
      <c r="C43" s="598"/>
      <c r="D43" s="599"/>
      <c r="E43" s="347">
        <v>2.13</v>
      </c>
      <c r="F43" s="347">
        <v>1.96</v>
      </c>
      <c r="G43" s="291">
        <f t="shared" si="0"/>
        <v>-0.16999999999999993</v>
      </c>
      <c r="H43" s="600" t="s">
        <v>232</v>
      </c>
      <c r="I43" s="601"/>
      <c r="J43" s="601"/>
      <c r="K43" s="601"/>
      <c r="L43" s="602"/>
      <c r="M43" s="152" t="s">
        <v>233</v>
      </c>
      <c r="N43" s="153">
        <v>45233</v>
      </c>
      <c r="O43" s="261" t="s">
        <v>75</v>
      </c>
    </row>
    <row r="44" spans="1:16" ht="77.25" customHeight="1" thickBot="1">
      <c r="A44" s="271" t="s">
        <v>76</v>
      </c>
      <c r="B44" s="597" t="str">
        <f t="shared" si="1"/>
        <v>★</v>
      </c>
      <c r="C44" s="598"/>
      <c r="D44" s="599"/>
      <c r="E44" s="347">
        <v>2.64</v>
      </c>
      <c r="F44" s="347">
        <v>2.54</v>
      </c>
      <c r="G44" s="291">
        <f t="shared" si="0"/>
        <v>-0.10000000000000009</v>
      </c>
      <c r="H44" s="620"/>
      <c r="I44" s="621"/>
      <c r="J44" s="621"/>
      <c r="K44" s="621"/>
      <c r="L44" s="621"/>
      <c r="M44" s="152"/>
      <c r="N44" s="407"/>
      <c r="O44" s="261" t="s">
        <v>76</v>
      </c>
    </row>
    <row r="45" spans="1:16" ht="81.75" customHeight="1" thickBot="1">
      <c r="A45" s="267" t="s">
        <v>77</v>
      </c>
      <c r="B45" s="597" t="str">
        <f t="shared" si="1"/>
        <v>★</v>
      </c>
      <c r="C45" s="598"/>
      <c r="D45" s="599"/>
      <c r="E45" s="347">
        <v>2.6</v>
      </c>
      <c r="F45" s="347">
        <v>2.4700000000000002</v>
      </c>
      <c r="G45" s="291">
        <f t="shared" si="0"/>
        <v>-0.12999999999999989</v>
      </c>
      <c r="H45" s="622"/>
      <c r="I45" s="623"/>
      <c r="J45" s="623"/>
      <c r="K45" s="623"/>
      <c r="L45" s="624"/>
      <c r="M45" s="152"/>
      <c r="N45" s="405"/>
      <c r="O45" s="261" t="s">
        <v>77</v>
      </c>
    </row>
    <row r="46" spans="1:16" ht="72.75" customHeight="1" thickBot="1">
      <c r="A46" s="267" t="s">
        <v>78</v>
      </c>
      <c r="B46" s="597" t="str">
        <f t="shared" si="1"/>
        <v>★</v>
      </c>
      <c r="C46" s="598"/>
      <c r="D46" s="599"/>
      <c r="E46" s="123">
        <v>4.5999999999999996</v>
      </c>
      <c r="F46" s="123">
        <v>3.47</v>
      </c>
      <c r="G46" s="291">
        <f t="shared" si="0"/>
        <v>-1.1299999999999994</v>
      </c>
      <c r="H46" s="600"/>
      <c r="I46" s="601"/>
      <c r="J46" s="601"/>
      <c r="K46" s="601"/>
      <c r="L46" s="602"/>
      <c r="M46" s="152"/>
      <c r="N46" s="153"/>
      <c r="O46" s="261" t="s">
        <v>78</v>
      </c>
    </row>
    <row r="47" spans="1:16" ht="91.2" customHeight="1" thickBot="1">
      <c r="A47" s="267" t="s">
        <v>79</v>
      </c>
      <c r="B47" s="597" t="str">
        <f t="shared" si="1"/>
        <v>☆</v>
      </c>
      <c r="C47" s="598"/>
      <c r="D47" s="599"/>
      <c r="E47" s="347">
        <v>2.81</v>
      </c>
      <c r="F47" s="123">
        <v>3.36</v>
      </c>
      <c r="G47" s="291">
        <f t="shared" si="0"/>
        <v>0.54999999999999982</v>
      </c>
      <c r="H47" s="600"/>
      <c r="I47" s="601"/>
      <c r="J47" s="601"/>
      <c r="K47" s="601"/>
      <c r="L47" s="602"/>
      <c r="M47" s="386"/>
      <c r="N47" s="153"/>
      <c r="O47" s="261" t="s">
        <v>79</v>
      </c>
    </row>
    <row r="48" spans="1:16" ht="78.75" customHeight="1" thickBot="1">
      <c r="A48" s="267" t="s">
        <v>80</v>
      </c>
      <c r="B48" s="597" t="str">
        <f t="shared" si="1"/>
        <v>★</v>
      </c>
      <c r="C48" s="598"/>
      <c r="D48" s="599"/>
      <c r="E48" s="347">
        <v>2.25</v>
      </c>
      <c r="F48" s="347">
        <v>2.0499999999999998</v>
      </c>
      <c r="G48" s="291">
        <f t="shared" si="0"/>
        <v>-0.20000000000000018</v>
      </c>
      <c r="H48" s="625"/>
      <c r="I48" s="626"/>
      <c r="J48" s="626"/>
      <c r="K48" s="626"/>
      <c r="L48" s="627"/>
      <c r="M48" s="152"/>
      <c r="N48" s="153"/>
      <c r="O48" s="261" t="s">
        <v>80</v>
      </c>
    </row>
    <row r="49" spans="1:15" ht="74.25" customHeight="1" thickBot="1">
      <c r="A49" s="267" t="s">
        <v>81</v>
      </c>
      <c r="B49" s="597" t="str">
        <f t="shared" si="1"/>
        <v>★</v>
      </c>
      <c r="C49" s="598"/>
      <c r="D49" s="599"/>
      <c r="E49" s="123">
        <v>3.45</v>
      </c>
      <c r="F49" s="123">
        <v>3.41</v>
      </c>
      <c r="G49" s="291">
        <f t="shared" si="0"/>
        <v>-4.0000000000000036E-2</v>
      </c>
      <c r="H49" s="603" t="s">
        <v>396</v>
      </c>
      <c r="I49" s="604"/>
      <c r="J49" s="604"/>
      <c r="K49" s="604"/>
      <c r="L49" s="605"/>
      <c r="M49" s="513" t="s">
        <v>397</v>
      </c>
      <c r="N49" s="514">
        <v>45239</v>
      </c>
      <c r="O49" s="261" t="s">
        <v>81</v>
      </c>
    </row>
    <row r="50" spans="1:15" ht="73.2" customHeight="1" thickBot="1">
      <c r="A50" s="267" t="s">
        <v>82</v>
      </c>
      <c r="B50" s="597" t="str">
        <f t="shared" si="1"/>
        <v>★</v>
      </c>
      <c r="C50" s="598"/>
      <c r="D50" s="599"/>
      <c r="E50" s="123">
        <v>4.0199999999999996</v>
      </c>
      <c r="F50" s="123">
        <v>3.63</v>
      </c>
      <c r="G50" s="291">
        <f t="shared" si="0"/>
        <v>-0.38999999999999968</v>
      </c>
      <c r="H50" s="625"/>
      <c r="I50" s="626"/>
      <c r="J50" s="626"/>
      <c r="K50" s="626"/>
      <c r="L50" s="627"/>
      <c r="M50" s="152"/>
      <c r="N50" s="475"/>
      <c r="O50" s="261" t="s">
        <v>82</v>
      </c>
    </row>
    <row r="51" spans="1:15" ht="73.5" customHeight="1" thickBot="1">
      <c r="A51" s="267" t="s">
        <v>83</v>
      </c>
      <c r="B51" s="597" t="str">
        <f t="shared" si="1"/>
        <v>★</v>
      </c>
      <c r="C51" s="598"/>
      <c r="D51" s="599"/>
      <c r="E51" s="123">
        <v>3.35</v>
      </c>
      <c r="F51" s="123">
        <v>3.26</v>
      </c>
      <c r="G51" s="291">
        <f t="shared" si="0"/>
        <v>-9.0000000000000302E-2</v>
      </c>
      <c r="H51" s="600"/>
      <c r="I51" s="601"/>
      <c r="J51" s="601"/>
      <c r="K51" s="601"/>
      <c r="L51" s="602"/>
      <c r="M51" s="316"/>
      <c r="N51" s="317"/>
      <c r="O51" s="261" t="s">
        <v>83</v>
      </c>
    </row>
    <row r="52" spans="1:15" ht="75" customHeight="1" thickBot="1">
      <c r="A52" s="267" t="s">
        <v>84</v>
      </c>
      <c r="B52" s="597" t="str">
        <f t="shared" si="1"/>
        <v>★</v>
      </c>
      <c r="C52" s="598"/>
      <c r="D52" s="599"/>
      <c r="E52" s="123">
        <v>3.4</v>
      </c>
      <c r="F52" s="123">
        <v>3.33</v>
      </c>
      <c r="G52" s="291">
        <f t="shared" si="0"/>
        <v>-6.999999999999984E-2</v>
      </c>
      <c r="H52" s="600"/>
      <c r="I52" s="601"/>
      <c r="J52" s="601"/>
      <c r="K52" s="601"/>
      <c r="L52" s="602"/>
      <c r="M52" s="152"/>
      <c r="N52" s="153"/>
      <c r="O52" s="261" t="s">
        <v>84</v>
      </c>
    </row>
    <row r="53" spans="1:15" ht="77.25" customHeight="1" thickBot="1">
      <c r="A53" s="267" t="s">
        <v>85</v>
      </c>
      <c r="B53" s="597" t="str">
        <f t="shared" ref="B53" si="2">IF(G53&gt;5,"☆☆☆☆",IF(AND(G53&gt;=2.39,G53&lt;5),"☆☆☆",IF(AND(G53&gt;=1.39,G53&lt;2.4),"☆☆",IF(AND(G53&gt;0,G53&lt;1.4),"☆",IF(AND(G53&gt;=-1.39,G53&lt;0),"★",IF(AND(G53&gt;=-2.39,G53&lt;-1.4),"★★",IF(AND(G53&gt;=-3.39,G53&lt;-2.4),"★★★")))))))</f>
        <v>☆</v>
      </c>
      <c r="C53" s="598"/>
      <c r="D53" s="599"/>
      <c r="E53" s="123">
        <v>3.42</v>
      </c>
      <c r="F53" s="123">
        <v>3.63</v>
      </c>
      <c r="G53" s="291">
        <f t="shared" si="0"/>
        <v>0.20999999999999996</v>
      </c>
      <c r="H53" s="600"/>
      <c r="I53" s="601"/>
      <c r="J53" s="601"/>
      <c r="K53" s="601"/>
      <c r="L53" s="602"/>
      <c r="M53" s="152"/>
      <c r="N53" s="153"/>
      <c r="O53" s="261" t="s">
        <v>85</v>
      </c>
    </row>
    <row r="54" spans="1:15" ht="70.8" customHeight="1" thickBot="1">
      <c r="A54" s="267" t="s">
        <v>86</v>
      </c>
      <c r="B54" s="597" t="str">
        <f t="shared" si="1"/>
        <v>☆</v>
      </c>
      <c r="C54" s="598"/>
      <c r="D54" s="599"/>
      <c r="E54" s="123">
        <v>4.13</v>
      </c>
      <c r="F54" s="123">
        <v>4.57</v>
      </c>
      <c r="G54" s="291">
        <f t="shared" si="0"/>
        <v>0.44000000000000039</v>
      </c>
      <c r="H54" s="600"/>
      <c r="I54" s="601"/>
      <c r="J54" s="601"/>
      <c r="K54" s="601"/>
      <c r="L54" s="602"/>
      <c r="M54" s="152"/>
      <c r="N54" s="153"/>
      <c r="O54" s="261" t="s">
        <v>86</v>
      </c>
    </row>
    <row r="55" spans="1:15" ht="69" customHeight="1" thickBot="1">
      <c r="A55" s="267" t="s">
        <v>87</v>
      </c>
      <c r="B55" s="597" t="str">
        <f t="shared" si="1"/>
        <v>☆</v>
      </c>
      <c r="C55" s="598"/>
      <c r="D55" s="599"/>
      <c r="E55" s="123">
        <v>3.26</v>
      </c>
      <c r="F55" s="123">
        <v>3.63</v>
      </c>
      <c r="G55" s="291">
        <f t="shared" si="0"/>
        <v>0.37000000000000011</v>
      </c>
      <c r="H55" s="600"/>
      <c r="I55" s="601"/>
      <c r="J55" s="601"/>
      <c r="K55" s="601"/>
      <c r="L55" s="602"/>
      <c r="M55" s="152"/>
      <c r="N55" s="153"/>
      <c r="O55" s="261" t="s">
        <v>87</v>
      </c>
    </row>
    <row r="56" spans="1:15" ht="69" customHeight="1" thickBot="1">
      <c r="A56" s="267" t="s">
        <v>88</v>
      </c>
      <c r="B56" s="597" t="str">
        <f t="shared" si="1"/>
        <v>☆</v>
      </c>
      <c r="C56" s="598"/>
      <c r="D56" s="599"/>
      <c r="E56" s="123">
        <v>3.13</v>
      </c>
      <c r="F56" s="123">
        <v>3.87</v>
      </c>
      <c r="G56" s="291">
        <f t="shared" si="0"/>
        <v>0.74000000000000021</v>
      </c>
      <c r="H56" s="600"/>
      <c r="I56" s="601"/>
      <c r="J56" s="601"/>
      <c r="K56" s="601"/>
      <c r="L56" s="602"/>
      <c r="M56" s="152"/>
      <c r="N56" s="153"/>
      <c r="O56" s="261" t="s">
        <v>88</v>
      </c>
    </row>
    <row r="57" spans="1:15" ht="63.75" customHeight="1" thickBot="1">
      <c r="A57" s="267" t="s">
        <v>89</v>
      </c>
      <c r="B57" s="597" t="str">
        <f t="shared" si="1"/>
        <v>★</v>
      </c>
      <c r="C57" s="598"/>
      <c r="D57" s="599"/>
      <c r="E57" s="123">
        <v>3.7</v>
      </c>
      <c r="F57" s="347">
        <v>2.4</v>
      </c>
      <c r="G57" s="291">
        <f t="shared" si="0"/>
        <v>-1.3000000000000003</v>
      </c>
      <c r="H57" s="625"/>
      <c r="I57" s="626"/>
      <c r="J57" s="626"/>
      <c r="K57" s="626"/>
      <c r="L57" s="627"/>
      <c r="M57" s="152"/>
      <c r="N57" s="153"/>
      <c r="O57" s="261" t="s">
        <v>89</v>
      </c>
    </row>
    <row r="58" spans="1:15" ht="69.75" customHeight="1" thickBot="1">
      <c r="A58" s="267" t="s">
        <v>90</v>
      </c>
      <c r="B58" s="597" t="str">
        <f t="shared" si="1"/>
        <v>☆</v>
      </c>
      <c r="C58" s="598"/>
      <c r="D58" s="599"/>
      <c r="E58" s="347">
        <v>2.4300000000000002</v>
      </c>
      <c r="F58" s="347">
        <v>2.74</v>
      </c>
      <c r="G58" s="291">
        <f t="shared" si="0"/>
        <v>0.31000000000000005</v>
      </c>
      <c r="H58" s="600"/>
      <c r="I58" s="601"/>
      <c r="J58" s="601"/>
      <c r="K58" s="601"/>
      <c r="L58" s="602"/>
      <c r="M58" s="152"/>
      <c r="N58" s="153"/>
      <c r="O58" s="261" t="s">
        <v>90</v>
      </c>
    </row>
    <row r="59" spans="1:15" ht="76.2" customHeight="1" thickBot="1">
      <c r="A59" s="267" t="s">
        <v>91</v>
      </c>
      <c r="B59" s="597" t="str">
        <f t="shared" si="1"/>
        <v>★★</v>
      </c>
      <c r="C59" s="598"/>
      <c r="D59" s="599"/>
      <c r="E59" s="440">
        <v>7.86</v>
      </c>
      <c r="F59" s="440">
        <v>6.36</v>
      </c>
      <c r="G59" s="291">
        <f t="shared" si="0"/>
        <v>-1.5</v>
      </c>
      <c r="H59" s="600"/>
      <c r="I59" s="601"/>
      <c r="J59" s="601"/>
      <c r="K59" s="601"/>
      <c r="L59" s="602"/>
      <c r="M59" s="316"/>
      <c r="N59" s="317"/>
      <c r="O59" s="261" t="s">
        <v>91</v>
      </c>
    </row>
    <row r="60" spans="1:15" ht="91.95" customHeight="1" thickBot="1">
      <c r="A60" s="267" t="s">
        <v>92</v>
      </c>
      <c r="B60" s="597" t="str">
        <f t="shared" si="1"/>
        <v>★</v>
      </c>
      <c r="C60" s="598"/>
      <c r="D60" s="599"/>
      <c r="E60" s="123">
        <v>4.1900000000000004</v>
      </c>
      <c r="F60" s="123">
        <v>3.81</v>
      </c>
      <c r="G60" s="291">
        <f t="shared" si="0"/>
        <v>-0.38000000000000034</v>
      </c>
      <c r="H60" s="600"/>
      <c r="I60" s="601"/>
      <c r="J60" s="601"/>
      <c r="K60" s="601"/>
      <c r="L60" s="602"/>
      <c r="M60" s="152"/>
      <c r="N60" s="153"/>
      <c r="O60" s="261" t="s">
        <v>92</v>
      </c>
    </row>
    <row r="61" spans="1:15" ht="81" customHeight="1" thickBot="1">
      <c r="A61" s="267" t="s">
        <v>93</v>
      </c>
      <c r="B61" s="597" t="str">
        <f t="shared" ref="B61:B62" si="3">IF(G61&gt;5,"☆☆☆☆",IF(AND(G61&gt;=2.39,G61&lt;5),"☆☆☆",IF(AND(G61&gt;=1.39,G61&lt;2.4),"☆☆",IF(AND(G61&gt;0,G61&lt;1.4),"☆",IF(AND(G61&gt;=-1.39,G61&lt;0),"★",IF(AND(G61&gt;=-2.39,G61&lt;-1.4),"★★",IF(AND(G61&gt;=-3.39,G61&lt;-2.4),"★★★")))))))</f>
        <v>☆</v>
      </c>
      <c r="C61" s="598"/>
      <c r="D61" s="599"/>
      <c r="E61" s="347">
        <v>1.1499999999999999</v>
      </c>
      <c r="F61" s="347">
        <v>1.65</v>
      </c>
      <c r="G61" s="291">
        <f t="shared" si="0"/>
        <v>0.5</v>
      </c>
      <c r="H61" s="600"/>
      <c r="I61" s="601"/>
      <c r="J61" s="601"/>
      <c r="K61" s="601"/>
      <c r="L61" s="602"/>
      <c r="M61" s="152"/>
      <c r="N61" s="153"/>
      <c r="O61" s="261" t="s">
        <v>93</v>
      </c>
    </row>
    <row r="62" spans="1:15" ht="75.599999999999994" customHeight="1" thickBot="1">
      <c r="A62" s="267" t="s">
        <v>94</v>
      </c>
      <c r="B62" s="597" t="str">
        <f t="shared" si="3"/>
        <v>★</v>
      </c>
      <c r="C62" s="598"/>
      <c r="D62" s="599"/>
      <c r="E62" s="123">
        <v>5.42</v>
      </c>
      <c r="F62" s="123">
        <v>4.4400000000000004</v>
      </c>
      <c r="G62" s="291">
        <f t="shared" si="0"/>
        <v>-0.97999999999999954</v>
      </c>
      <c r="H62" s="600"/>
      <c r="I62" s="601"/>
      <c r="J62" s="601"/>
      <c r="K62" s="601"/>
      <c r="L62" s="602"/>
      <c r="M62" s="403"/>
      <c r="N62" s="153"/>
      <c r="O62" s="261" t="s">
        <v>94</v>
      </c>
    </row>
    <row r="63" spans="1:15" ht="87" customHeight="1" thickBot="1">
      <c r="A63" s="267" t="s">
        <v>95</v>
      </c>
      <c r="B63" s="597" t="str">
        <f t="shared" si="1"/>
        <v>★</v>
      </c>
      <c r="C63" s="598"/>
      <c r="D63" s="599"/>
      <c r="E63" s="347">
        <v>2.13</v>
      </c>
      <c r="F63" s="347">
        <v>1.52</v>
      </c>
      <c r="G63" s="291">
        <f t="shared" si="0"/>
        <v>-0.60999999999999988</v>
      </c>
      <c r="H63" s="600"/>
      <c r="I63" s="601"/>
      <c r="J63" s="601"/>
      <c r="K63" s="601"/>
      <c r="L63" s="602"/>
      <c r="M63" s="340"/>
      <c r="N63" s="153"/>
      <c r="O63" s="261" t="s">
        <v>95</v>
      </c>
    </row>
    <row r="64" spans="1:15" ht="73.2" customHeight="1" thickBot="1">
      <c r="A64" s="267" t="s">
        <v>96</v>
      </c>
      <c r="B64" s="597" t="str">
        <f t="shared" si="1"/>
        <v>☆</v>
      </c>
      <c r="C64" s="598"/>
      <c r="D64" s="599"/>
      <c r="E64" s="347">
        <v>2.14</v>
      </c>
      <c r="F64" s="347">
        <v>2.5</v>
      </c>
      <c r="G64" s="291">
        <f t="shared" si="0"/>
        <v>0.35999999999999988</v>
      </c>
      <c r="H64" s="668"/>
      <c r="I64" s="669"/>
      <c r="J64" s="669"/>
      <c r="K64" s="669"/>
      <c r="L64" s="670"/>
      <c r="M64" s="152"/>
      <c r="N64" s="153"/>
      <c r="O64" s="261" t="s">
        <v>96</v>
      </c>
    </row>
    <row r="65" spans="1:18" ht="80.25" customHeight="1" thickBot="1">
      <c r="A65" s="267" t="s">
        <v>97</v>
      </c>
      <c r="B65" s="597" t="str">
        <f t="shared" si="1"/>
        <v>★</v>
      </c>
      <c r="C65" s="598"/>
      <c r="D65" s="599"/>
      <c r="E65" s="123">
        <v>5.16</v>
      </c>
      <c r="F65" s="123">
        <v>4.78</v>
      </c>
      <c r="G65" s="291">
        <f t="shared" si="0"/>
        <v>-0.37999999999999989</v>
      </c>
      <c r="H65" s="625"/>
      <c r="I65" s="626"/>
      <c r="J65" s="626"/>
      <c r="K65" s="626"/>
      <c r="L65" s="627"/>
      <c r="M65" s="392"/>
      <c r="N65" s="153"/>
      <c r="O65" s="261" t="s">
        <v>97</v>
      </c>
    </row>
    <row r="66" spans="1:18" ht="88.5" customHeight="1" thickBot="1">
      <c r="A66" s="267" t="s">
        <v>98</v>
      </c>
      <c r="B66" s="597" t="str">
        <f t="shared" si="1"/>
        <v>★</v>
      </c>
      <c r="C66" s="598"/>
      <c r="D66" s="599"/>
      <c r="E66" s="440">
        <v>7.89</v>
      </c>
      <c r="F66" s="440">
        <v>7.61</v>
      </c>
      <c r="G66" s="291">
        <f t="shared" si="0"/>
        <v>-0.27999999999999936</v>
      </c>
      <c r="H66" s="625"/>
      <c r="I66" s="626"/>
      <c r="J66" s="626"/>
      <c r="K66" s="626"/>
      <c r="L66" s="627"/>
      <c r="M66" s="152"/>
      <c r="N66" s="153"/>
      <c r="O66" s="261" t="s">
        <v>98</v>
      </c>
    </row>
    <row r="67" spans="1:18" ht="78.75" customHeight="1" thickBot="1">
      <c r="A67" s="267" t="s">
        <v>99</v>
      </c>
      <c r="B67" s="597" t="str">
        <f t="shared" si="1"/>
        <v>☆</v>
      </c>
      <c r="C67" s="598"/>
      <c r="D67" s="599"/>
      <c r="E67" s="123">
        <v>4.1100000000000003</v>
      </c>
      <c r="F67" s="123">
        <v>5.08</v>
      </c>
      <c r="G67" s="291">
        <f t="shared" si="0"/>
        <v>0.96999999999999975</v>
      </c>
      <c r="H67" s="600"/>
      <c r="I67" s="601"/>
      <c r="J67" s="601"/>
      <c r="K67" s="601"/>
      <c r="L67" s="602"/>
      <c r="M67" s="152"/>
      <c r="N67" s="153"/>
      <c r="O67" s="261" t="s">
        <v>99</v>
      </c>
    </row>
    <row r="68" spans="1:18" ht="63" customHeight="1" thickBot="1">
      <c r="A68" s="270" t="s">
        <v>100</v>
      </c>
      <c r="B68" s="597" t="str">
        <f t="shared" si="1"/>
        <v>☆</v>
      </c>
      <c r="C68" s="598"/>
      <c r="D68" s="599"/>
      <c r="E68" s="123">
        <v>3.69</v>
      </c>
      <c r="F68" s="123">
        <v>3.92</v>
      </c>
      <c r="G68" s="291">
        <f t="shared" si="0"/>
        <v>0.22999999999999998</v>
      </c>
      <c r="H68" s="600"/>
      <c r="I68" s="601"/>
      <c r="J68" s="601"/>
      <c r="K68" s="601"/>
      <c r="L68" s="602"/>
      <c r="M68" s="316"/>
      <c r="N68" s="153"/>
      <c r="O68" s="261" t="s">
        <v>100</v>
      </c>
    </row>
    <row r="69" spans="1:18" ht="72.75" customHeight="1" thickBot="1">
      <c r="A69" s="268" t="s">
        <v>101</v>
      </c>
      <c r="B69" s="597" t="str">
        <f t="shared" si="1"/>
        <v>★</v>
      </c>
      <c r="C69" s="598"/>
      <c r="D69" s="599"/>
      <c r="E69" s="406">
        <v>1.23</v>
      </c>
      <c r="F69" s="406">
        <v>1.19</v>
      </c>
      <c r="G69" s="291">
        <f t="shared" si="0"/>
        <v>-4.0000000000000036E-2</v>
      </c>
      <c r="H69" s="625"/>
      <c r="I69" s="626"/>
      <c r="J69" s="626"/>
      <c r="K69" s="626"/>
      <c r="L69" s="627"/>
      <c r="M69" s="152"/>
      <c r="N69" s="153"/>
      <c r="O69" s="261" t="s">
        <v>101</v>
      </c>
    </row>
    <row r="70" spans="1:18" ht="58.5" customHeight="1" thickBot="1">
      <c r="A70" s="203" t="s">
        <v>102</v>
      </c>
      <c r="B70" s="597" t="str">
        <f t="shared" si="1"/>
        <v>★</v>
      </c>
      <c r="C70" s="598"/>
      <c r="D70" s="599"/>
      <c r="E70" s="123">
        <v>3.34</v>
      </c>
      <c r="F70" s="123">
        <v>3.12</v>
      </c>
      <c r="G70" s="385">
        <f t="shared" ref="G70" si="4">F70-E70</f>
        <v>-0.21999999999999975</v>
      </c>
      <c r="H70" s="600"/>
      <c r="I70" s="601"/>
      <c r="J70" s="601"/>
      <c r="K70" s="601"/>
      <c r="L70" s="602"/>
      <c r="M70" s="204"/>
      <c r="N70" s="153"/>
      <c r="O70" s="261"/>
    </row>
    <row r="71" spans="1:18" ht="42.75" customHeight="1" thickBot="1">
      <c r="A71" s="205"/>
      <c r="B71" s="205"/>
      <c r="C71" s="205"/>
      <c r="D71" s="205"/>
      <c r="E71" s="658"/>
      <c r="F71" s="658"/>
      <c r="G71" s="658"/>
      <c r="H71" s="658"/>
      <c r="I71" s="658"/>
      <c r="J71" s="658"/>
      <c r="K71" s="658"/>
      <c r="L71" s="658"/>
      <c r="M71" s="55">
        <f>COUNTIF(E24:E69,"&gt;=10")</f>
        <v>0</v>
      </c>
      <c r="N71" s="55">
        <f>COUNTIF(F24:F69,"&gt;=10")</f>
        <v>0</v>
      </c>
      <c r="O71" s="55" t="s">
        <v>28</v>
      </c>
    </row>
    <row r="72" spans="1:18" ht="36.75" customHeight="1" thickBot="1">
      <c r="A72" s="68" t="s">
        <v>21</v>
      </c>
      <c r="B72" s="69"/>
      <c r="C72" s="115"/>
      <c r="D72" s="115"/>
      <c r="E72" s="659" t="s">
        <v>20</v>
      </c>
      <c r="F72" s="659"/>
      <c r="G72" s="659"/>
      <c r="H72" s="660" t="s">
        <v>180</v>
      </c>
      <c r="I72" s="661"/>
      <c r="J72" s="69"/>
      <c r="K72" s="70"/>
      <c r="L72" s="70"/>
      <c r="M72" s="71"/>
      <c r="N72" s="72"/>
    </row>
    <row r="73" spans="1:18" ht="36.75" customHeight="1" thickBot="1">
      <c r="A73" s="73"/>
      <c r="B73" s="206"/>
      <c r="C73" s="664" t="s">
        <v>174</v>
      </c>
      <c r="D73" s="665"/>
      <c r="E73" s="665"/>
      <c r="F73" s="666"/>
      <c r="G73" s="74">
        <f>+F70</f>
        <v>3.12</v>
      </c>
      <c r="H73" s="75" t="s">
        <v>103</v>
      </c>
      <c r="I73" s="662">
        <f>+G70</f>
        <v>-0.21999999999999975</v>
      </c>
      <c r="J73" s="663"/>
      <c r="K73" s="207"/>
      <c r="L73" s="207"/>
      <c r="M73" s="208"/>
      <c r="N73" s="76"/>
    </row>
    <row r="74" spans="1:18" ht="36.75" customHeight="1" thickBot="1">
      <c r="A74" s="73"/>
      <c r="B74" s="206"/>
      <c r="C74" s="628" t="s">
        <v>104</v>
      </c>
      <c r="D74" s="629"/>
      <c r="E74" s="629"/>
      <c r="F74" s="630"/>
      <c r="G74" s="77">
        <f>+F35</f>
        <v>3.69</v>
      </c>
      <c r="H74" s="78" t="s">
        <v>103</v>
      </c>
      <c r="I74" s="631">
        <f>+G35</f>
        <v>0</v>
      </c>
      <c r="J74" s="632"/>
      <c r="K74" s="207"/>
      <c r="L74" s="207"/>
      <c r="M74" s="208"/>
      <c r="N74" s="76"/>
      <c r="R74" s="245" t="s">
        <v>21</v>
      </c>
    </row>
    <row r="75" spans="1:18" ht="36.75" customHeight="1" thickBot="1">
      <c r="A75" s="73"/>
      <c r="B75" s="206"/>
      <c r="C75" s="633" t="s">
        <v>105</v>
      </c>
      <c r="D75" s="634"/>
      <c r="E75" s="634"/>
      <c r="F75" s="79" t="str">
        <f>VLOOKUP(G75,F:P,10,0)</f>
        <v>大分県</v>
      </c>
      <c r="G75" s="80">
        <f>MAX(F23:F70)</f>
        <v>7.61</v>
      </c>
      <c r="H75" s="635" t="s">
        <v>106</v>
      </c>
      <c r="I75" s="636"/>
      <c r="J75" s="636"/>
      <c r="K75" s="81">
        <f>+N71</f>
        <v>0</v>
      </c>
      <c r="L75" s="82" t="s">
        <v>107</v>
      </c>
      <c r="M75" s="83">
        <f>N71-M71</f>
        <v>0</v>
      </c>
      <c r="N75" s="76"/>
      <c r="R75" s="246"/>
    </row>
    <row r="76" spans="1:18" ht="36.75" customHeight="1" thickBot="1">
      <c r="A76" s="84"/>
      <c r="B76" s="85"/>
      <c r="C76" s="85"/>
      <c r="D76" s="85"/>
      <c r="E76" s="85"/>
      <c r="F76" s="85"/>
      <c r="G76" s="85"/>
      <c r="H76" s="85"/>
      <c r="I76" s="85"/>
      <c r="J76" s="85"/>
      <c r="K76" s="86"/>
      <c r="L76" s="86"/>
      <c r="M76" s="87"/>
      <c r="N76" s="88"/>
      <c r="R76" s="246"/>
    </row>
    <row r="77" spans="1:18" ht="30.75" customHeight="1">
      <c r="A77" s="111"/>
      <c r="B77" s="111"/>
      <c r="C77" s="111"/>
      <c r="D77" s="111"/>
      <c r="E77" s="111"/>
      <c r="F77" s="111"/>
      <c r="G77" s="111"/>
      <c r="H77" s="111"/>
      <c r="I77" s="111"/>
      <c r="J77" s="111"/>
      <c r="K77" s="209"/>
      <c r="L77" s="209"/>
      <c r="M77" s="210"/>
      <c r="N77" s="211"/>
      <c r="R77" s="247"/>
    </row>
    <row r="78" spans="1:18" ht="30.75" customHeight="1" thickBot="1">
      <c r="A78" s="212"/>
      <c r="B78" s="212"/>
      <c r="C78" s="212"/>
      <c r="D78" s="212"/>
      <c r="E78" s="212"/>
      <c r="F78" s="212"/>
      <c r="G78" s="212"/>
      <c r="H78" s="212"/>
      <c r="I78" s="212"/>
      <c r="J78" s="212"/>
      <c r="K78" s="213"/>
      <c r="L78" s="213"/>
      <c r="M78" s="214"/>
      <c r="N78" s="212"/>
    </row>
    <row r="79" spans="1:18" ht="24.75" customHeight="1" thickTop="1">
      <c r="A79" s="637">
        <v>2</v>
      </c>
      <c r="B79" s="640" t="s">
        <v>178</v>
      </c>
      <c r="C79" s="641"/>
      <c r="D79" s="641"/>
      <c r="E79" s="641"/>
      <c r="F79" s="642"/>
      <c r="G79" s="649" t="s">
        <v>179</v>
      </c>
      <c r="H79" s="650"/>
      <c r="I79" s="650"/>
      <c r="J79" s="650"/>
      <c r="K79" s="650"/>
      <c r="L79" s="650"/>
      <c r="M79" s="650"/>
      <c r="N79" s="651"/>
    </row>
    <row r="80" spans="1:18" ht="24.75" customHeight="1">
      <c r="A80" s="638"/>
      <c r="B80" s="643"/>
      <c r="C80" s="644"/>
      <c r="D80" s="644"/>
      <c r="E80" s="644"/>
      <c r="F80" s="645"/>
      <c r="G80" s="652"/>
      <c r="H80" s="653"/>
      <c r="I80" s="653"/>
      <c r="J80" s="653"/>
      <c r="K80" s="653"/>
      <c r="L80" s="653"/>
      <c r="M80" s="653"/>
      <c r="N80" s="654"/>
      <c r="O80" s="215" t="s">
        <v>28</v>
      </c>
      <c r="P80" s="215"/>
    </row>
    <row r="81" spans="1:16" ht="24.75" customHeight="1">
      <c r="A81" s="638"/>
      <c r="B81" s="643"/>
      <c r="C81" s="644"/>
      <c r="D81" s="644"/>
      <c r="E81" s="644"/>
      <c r="F81" s="645"/>
      <c r="G81" s="652"/>
      <c r="H81" s="653"/>
      <c r="I81" s="653"/>
      <c r="J81" s="653"/>
      <c r="K81" s="653"/>
      <c r="L81" s="653"/>
      <c r="M81" s="653"/>
      <c r="N81" s="654"/>
      <c r="O81" s="215" t="s">
        <v>21</v>
      </c>
      <c r="P81" s="215" t="s">
        <v>108</v>
      </c>
    </row>
    <row r="82" spans="1:16" ht="24.75" customHeight="1">
      <c r="A82" s="638"/>
      <c r="B82" s="643"/>
      <c r="C82" s="644"/>
      <c r="D82" s="644"/>
      <c r="E82" s="644"/>
      <c r="F82" s="645"/>
      <c r="G82" s="652"/>
      <c r="H82" s="653"/>
      <c r="I82" s="653"/>
      <c r="J82" s="653"/>
      <c r="K82" s="653"/>
      <c r="L82" s="653"/>
      <c r="M82" s="653"/>
      <c r="N82" s="654"/>
      <c r="O82" s="216"/>
      <c r="P82" s="215"/>
    </row>
    <row r="83" spans="1:16" ht="46.2" customHeight="1" thickBot="1">
      <c r="A83" s="639"/>
      <c r="B83" s="646"/>
      <c r="C83" s="647"/>
      <c r="D83" s="647"/>
      <c r="E83" s="647"/>
      <c r="F83" s="648"/>
      <c r="G83" s="655"/>
      <c r="H83" s="656"/>
      <c r="I83" s="656"/>
      <c r="J83" s="656"/>
      <c r="K83" s="656"/>
      <c r="L83" s="656"/>
      <c r="M83" s="656"/>
      <c r="N83" s="657"/>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9">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 ref="H59:L59"/>
    <mergeCell ref="B60:D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H60:L60"/>
    <mergeCell ref="B55:D55"/>
    <mergeCell ref="H55:L55"/>
    <mergeCell ref="B56:D56"/>
    <mergeCell ref="H56:L56"/>
    <mergeCell ref="B57:D57"/>
    <mergeCell ref="B52:D52"/>
    <mergeCell ref="H52:L52"/>
    <mergeCell ref="B53:D53"/>
    <mergeCell ref="H53:L53"/>
    <mergeCell ref="B54:D54"/>
    <mergeCell ref="H54:L54"/>
    <mergeCell ref="H57:L57"/>
    <mergeCell ref="B50:D50"/>
    <mergeCell ref="H50:L50"/>
    <mergeCell ref="B51:D51"/>
    <mergeCell ref="H51:L51"/>
    <mergeCell ref="B46:D46"/>
    <mergeCell ref="H46:L46"/>
    <mergeCell ref="B47:D47"/>
    <mergeCell ref="H47:L47"/>
    <mergeCell ref="B48:D48"/>
    <mergeCell ref="H48:L48"/>
    <mergeCell ref="B45:D45"/>
    <mergeCell ref="H45:L45"/>
    <mergeCell ref="B40:D40"/>
    <mergeCell ref="H40:L40"/>
    <mergeCell ref="B41:D41"/>
    <mergeCell ref="H41:L41"/>
    <mergeCell ref="B42:D42"/>
    <mergeCell ref="H42:L42"/>
    <mergeCell ref="B49:D49"/>
    <mergeCell ref="H49:L49"/>
    <mergeCell ref="B39:D39"/>
    <mergeCell ref="H39:L39"/>
    <mergeCell ref="B35:D35"/>
    <mergeCell ref="H35:L35"/>
    <mergeCell ref="B36:D36"/>
    <mergeCell ref="H36:L36"/>
    <mergeCell ref="B43:D43"/>
    <mergeCell ref="H43:L43"/>
    <mergeCell ref="B44:D44"/>
    <mergeCell ref="H44:L44"/>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s>
  <phoneticPr fontId="86"/>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FB720-8306-45A6-9CC4-C45137907B36}">
  <dimension ref="A1:W105"/>
  <sheetViews>
    <sheetView view="pageBreakPreview" zoomScaleNormal="100" workbookViewId="0">
      <selection activeCell="Q3" sqref="Q3"/>
    </sheetView>
  </sheetViews>
  <sheetFormatPr defaultRowHeight="13.2"/>
  <cols>
    <col min="2" max="2" width="36.109375" customWidth="1"/>
    <col min="3" max="3" width="13" customWidth="1"/>
    <col min="4" max="4" width="18.88671875" style="545" customWidth="1"/>
    <col min="11" max="11" width="2.21875" customWidth="1"/>
  </cols>
  <sheetData>
    <row r="1" spans="1:23" ht="13.8" thickBot="1">
      <c r="A1" s="543"/>
      <c r="B1" s="543"/>
      <c r="C1" s="543"/>
      <c r="D1" s="544"/>
      <c r="E1" s="543"/>
      <c r="F1" s="543"/>
      <c r="G1" s="543"/>
      <c r="H1" s="543"/>
      <c r="I1" s="543"/>
      <c r="J1" s="543"/>
      <c r="K1" s="543"/>
      <c r="L1" s="543"/>
      <c r="M1" s="543"/>
      <c r="N1" s="543"/>
      <c r="O1" s="543"/>
      <c r="P1" s="543"/>
      <c r="Q1" s="543"/>
      <c r="R1" s="543"/>
      <c r="S1" s="543"/>
      <c r="T1" s="543"/>
      <c r="U1" s="543"/>
      <c r="V1" s="543"/>
      <c r="W1" s="543"/>
    </row>
    <row r="2" spans="1:23" ht="39.6" customHeight="1" thickBot="1">
      <c r="A2" s="543"/>
      <c r="B2" s="671" t="s">
        <v>453</v>
      </c>
      <c r="C2" s="672"/>
      <c r="D2" s="673"/>
      <c r="F2" s="806" t="s">
        <v>454</v>
      </c>
      <c r="G2" s="543"/>
      <c r="H2" s="543"/>
      <c r="I2" s="543"/>
      <c r="J2" s="543"/>
      <c r="K2" s="543"/>
      <c r="L2" s="543"/>
      <c r="M2" s="543"/>
      <c r="N2" s="543"/>
      <c r="O2" s="543"/>
      <c r="P2" s="543"/>
      <c r="Q2" s="543"/>
      <c r="R2" s="543"/>
      <c r="S2" s="543"/>
      <c r="T2" s="543"/>
      <c r="U2" s="543"/>
      <c r="V2" s="543"/>
      <c r="W2" s="543"/>
    </row>
    <row r="3" spans="1:23" ht="126" customHeight="1" thickBot="1">
      <c r="A3" s="543"/>
      <c r="B3" s="674" t="s">
        <v>498</v>
      </c>
      <c r="C3" s="675"/>
      <c r="D3" s="676"/>
      <c r="E3" s="676"/>
      <c r="F3" s="676"/>
      <c r="G3" s="677"/>
      <c r="H3" s="677"/>
      <c r="I3" s="677"/>
      <c r="J3" s="677"/>
      <c r="K3" s="678"/>
      <c r="L3" s="543"/>
      <c r="M3" s="543"/>
      <c r="N3" s="543"/>
      <c r="O3" s="543"/>
      <c r="P3" s="543"/>
      <c r="Q3" s="543"/>
      <c r="R3" s="543"/>
      <c r="S3" s="543"/>
      <c r="T3" s="543"/>
      <c r="U3" s="543"/>
      <c r="V3" s="543"/>
      <c r="W3" s="543"/>
    </row>
    <row r="4" spans="1:23">
      <c r="A4" s="543"/>
      <c r="B4" s="679"/>
      <c r="C4" s="679"/>
      <c r="D4" s="680"/>
      <c r="E4" s="680"/>
      <c r="F4" s="680"/>
      <c r="G4" s="680"/>
      <c r="H4" s="680"/>
      <c r="I4" s="680"/>
      <c r="J4" s="680"/>
      <c r="K4" s="680"/>
      <c r="L4" s="543"/>
      <c r="M4" s="543"/>
      <c r="N4" s="543"/>
      <c r="O4" s="543"/>
      <c r="P4" s="543"/>
      <c r="Q4" s="543"/>
      <c r="R4" s="543"/>
      <c r="S4" s="543"/>
      <c r="T4" s="543"/>
      <c r="U4" s="543"/>
      <c r="V4" s="543"/>
      <c r="W4" s="543"/>
    </row>
    <row r="5" spans="1:23" ht="15" customHeight="1">
      <c r="B5" s="113"/>
      <c r="C5" s="113"/>
      <c r="D5" s="113"/>
      <c r="E5" s="113"/>
      <c r="F5" s="113"/>
      <c r="G5" s="113"/>
      <c r="H5" s="113"/>
      <c r="I5" s="113"/>
      <c r="J5" s="113"/>
      <c r="K5" s="113"/>
    </row>
    <row r="19" spans="2:10">
      <c r="C19" t="s">
        <v>21</v>
      </c>
    </row>
    <row r="23" spans="2:10" ht="23.4">
      <c r="B23" s="546" t="s">
        <v>455</v>
      </c>
      <c r="C23" s="543"/>
      <c r="D23" s="544"/>
      <c r="E23" s="543"/>
      <c r="F23" s="543"/>
      <c r="G23" s="543"/>
      <c r="H23" s="543"/>
      <c r="I23" s="543"/>
      <c r="J23" s="543"/>
    </row>
    <row r="24" spans="2:10" ht="13.8" thickBot="1">
      <c r="B24" s="543"/>
      <c r="C24" s="543"/>
      <c r="D24" s="544"/>
      <c r="E24" s="543"/>
      <c r="F24" s="543"/>
      <c r="G24" s="543"/>
      <c r="H24" s="543"/>
      <c r="I24" s="543"/>
      <c r="J24" s="543"/>
    </row>
    <row r="25" spans="2:10" ht="16.8" thickTop="1">
      <c r="B25" s="547" t="s">
        <v>456</v>
      </c>
      <c r="C25" s="548"/>
      <c r="D25" s="549"/>
      <c r="E25" s="548"/>
      <c r="F25" s="548"/>
      <c r="G25" s="550"/>
      <c r="H25" s="550"/>
      <c r="I25" s="550"/>
      <c r="J25" s="551"/>
    </row>
    <row r="26" spans="2:10" ht="16.2">
      <c r="B26" s="552" t="s">
        <v>457</v>
      </c>
      <c r="C26" s="553"/>
      <c r="D26" s="554"/>
      <c r="E26" s="553"/>
      <c r="F26" s="553"/>
      <c r="G26" s="543"/>
      <c r="H26" s="543"/>
      <c r="I26" s="543"/>
      <c r="J26" s="555"/>
    </row>
    <row r="27" spans="2:10">
      <c r="B27" s="556"/>
      <c r="C27" s="543"/>
      <c r="D27" s="544"/>
      <c r="E27" s="543"/>
      <c r="F27" s="543"/>
      <c r="G27" s="543"/>
      <c r="H27" s="543"/>
      <c r="I27" s="543"/>
      <c r="J27" s="555"/>
    </row>
    <row r="28" spans="2:10">
      <c r="B28" s="556"/>
      <c r="C28" s="543"/>
      <c r="D28" s="544"/>
      <c r="E28" s="543"/>
      <c r="F28" s="543"/>
      <c r="G28" s="543"/>
      <c r="H28" s="543"/>
      <c r="I28" s="543"/>
      <c r="J28" s="555"/>
    </row>
    <row r="29" spans="2:10">
      <c r="B29" s="556"/>
      <c r="C29" s="543"/>
      <c r="D29" s="544"/>
      <c r="E29" s="543"/>
      <c r="F29" s="543"/>
      <c r="G29" s="543"/>
      <c r="H29" s="543"/>
      <c r="I29" s="543"/>
      <c r="J29" s="555"/>
    </row>
    <row r="30" spans="2:10" ht="14.4">
      <c r="B30" s="556"/>
      <c r="C30" s="557" t="s">
        <v>458</v>
      </c>
      <c r="D30" s="558"/>
      <c r="E30" s="557"/>
      <c r="F30" s="559" t="s">
        <v>459</v>
      </c>
      <c r="G30" s="557"/>
      <c r="H30" s="557"/>
      <c r="I30" s="543"/>
      <c r="J30" s="555"/>
    </row>
    <row r="31" spans="2:10" ht="14.4">
      <c r="B31" s="556"/>
      <c r="C31" s="557" t="s">
        <v>460</v>
      </c>
      <c r="D31" s="558"/>
      <c r="E31" s="557"/>
      <c r="F31" s="559" t="s">
        <v>461</v>
      </c>
      <c r="G31" s="557"/>
      <c r="H31" s="557"/>
      <c r="I31" s="543"/>
      <c r="J31" s="555"/>
    </row>
    <row r="32" spans="2:10" ht="14.4">
      <c r="B32" s="556"/>
      <c r="C32" s="557"/>
      <c r="D32" s="558"/>
      <c r="E32" s="557"/>
      <c r="F32" s="557"/>
      <c r="G32" s="557"/>
      <c r="H32" s="557"/>
      <c r="I32" s="543"/>
      <c r="J32" s="555"/>
    </row>
    <row r="33" spans="2:10" ht="12" customHeight="1">
      <c r="B33" s="556"/>
      <c r="C33" s="557"/>
      <c r="D33" s="558"/>
      <c r="E33" s="557"/>
      <c r="F33" s="557"/>
      <c r="G33" s="557"/>
      <c r="H33" s="557"/>
      <c r="I33" s="543"/>
      <c r="J33" s="555"/>
    </row>
    <row r="34" spans="2:10" ht="24.75" customHeight="1">
      <c r="B34" s="556"/>
      <c r="C34" s="557"/>
      <c r="D34" s="558"/>
      <c r="E34" s="557"/>
      <c r="F34" s="557"/>
      <c r="G34" s="557"/>
      <c r="H34" s="557"/>
      <c r="I34" s="543"/>
      <c r="J34" s="555"/>
    </row>
    <row r="35" spans="2:10" ht="14.4">
      <c r="B35" s="556"/>
      <c r="C35" s="557"/>
      <c r="D35" s="558"/>
      <c r="E35" s="557"/>
      <c r="F35" s="557"/>
      <c r="G35" s="557"/>
      <c r="H35" s="557"/>
      <c r="I35" s="543"/>
      <c r="J35" s="555"/>
    </row>
    <row r="36" spans="2:10" ht="14.4">
      <c r="B36" s="556"/>
      <c r="C36" s="557"/>
      <c r="D36" s="558"/>
      <c r="E36" s="557"/>
      <c r="F36" s="557"/>
      <c r="G36" s="557"/>
      <c r="H36" s="557"/>
      <c r="I36" s="543"/>
      <c r="J36" s="555"/>
    </row>
    <row r="37" spans="2:10" ht="14.4">
      <c r="B37" s="556"/>
      <c r="C37" s="557" t="s">
        <v>462</v>
      </c>
      <c r="D37" s="558"/>
      <c r="E37" s="557"/>
      <c r="F37" s="557"/>
      <c r="G37" s="557"/>
      <c r="H37" s="557"/>
      <c r="I37" s="543"/>
      <c r="J37" s="555"/>
    </row>
    <row r="38" spans="2:10" ht="14.4">
      <c r="B38" s="556"/>
      <c r="C38" s="557" t="s">
        <v>463</v>
      </c>
      <c r="D38" s="558"/>
      <c r="E38" s="557"/>
      <c r="F38" s="557" t="s">
        <v>464</v>
      </c>
      <c r="G38" s="557"/>
      <c r="H38" s="557"/>
      <c r="I38" s="543"/>
      <c r="J38" s="555"/>
    </row>
    <row r="39" spans="2:10" ht="14.4">
      <c r="B39" s="556"/>
      <c r="C39" s="557" t="s">
        <v>465</v>
      </c>
      <c r="D39" s="558"/>
      <c r="E39" s="557"/>
      <c r="F39" s="557" t="s">
        <v>466</v>
      </c>
      <c r="G39" s="557"/>
      <c r="H39" s="557"/>
      <c r="I39" s="543"/>
      <c r="J39" s="555"/>
    </row>
    <row r="40" spans="2:10" ht="14.4">
      <c r="B40" s="556"/>
      <c r="C40" s="557"/>
      <c r="D40" s="558"/>
      <c r="E40" s="557"/>
      <c r="F40" s="557"/>
      <c r="G40" s="557"/>
      <c r="H40" s="557"/>
      <c r="I40" s="543"/>
      <c r="J40" s="555"/>
    </row>
    <row r="41" spans="2:10">
      <c r="B41" s="556"/>
      <c r="C41" s="543"/>
      <c r="D41" s="544"/>
      <c r="E41" s="543"/>
      <c r="F41" s="543"/>
      <c r="G41" s="543"/>
      <c r="H41" s="543"/>
      <c r="I41" s="543"/>
      <c r="J41" s="555"/>
    </row>
    <row r="42" spans="2:10" ht="25.5" customHeight="1" thickBot="1">
      <c r="B42" s="560"/>
      <c r="C42" s="561"/>
      <c r="D42" s="562"/>
      <c r="E42" s="561"/>
      <c r="F42" s="561"/>
      <c r="G42" s="561"/>
      <c r="H42" s="561"/>
      <c r="I42" s="561"/>
      <c r="J42" s="563"/>
    </row>
    <row r="43" spans="2:10" ht="13.8" thickTop="1"/>
    <row r="45" spans="2:10">
      <c r="B45" s="803" t="s">
        <v>467</v>
      </c>
      <c r="C45" s="804" t="s">
        <v>468</v>
      </c>
      <c r="D45" s="805"/>
      <c r="E45" s="804"/>
      <c r="F45" s="804"/>
      <c r="G45" s="804"/>
      <c r="H45" s="804"/>
      <c r="I45" s="804"/>
      <c r="J45" s="543"/>
    </row>
    <row r="46" spans="2:10">
      <c r="B46" s="804"/>
      <c r="C46" s="804" t="s">
        <v>469</v>
      </c>
      <c r="D46" s="805"/>
      <c r="E46" s="804"/>
      <c r="F46" s="804"/>
      <c r="G46" s="804"/>
      <c r="H46" s="804"/>
      <c r="I46" s="804"/>
      <c r="J46" s="543"/>
    </row>
    <row r="47" spans="2:10">
      <c r="B47" s="543"/>
      <c r="C47" s="543"/>
      <c r="D47" s="544"/>
      <c r="E47" s="543"/>
      <c r="F47" s="543"/>
      <c r="G47" s="543"/>
      <c r="H47" s="543"/>
      <c r="I47" s="543"/>
      <c r="J47" s="543"/>
    </row>
    <row r="48" spans="2:10">
      <c r="B48" s="543"/>
      <c r="C48" s="543" t="s">
        <v>470</v>
      </c>
      <c r="D48" s="544"/>
      <c r="E48" s="543"/>
      <c r="F48" s="543"/>
      <c r="G48" s="543"/>
      <c r="H48" s="543"/>
      <c r="I48" s="543"/>
      <c r="J48" s="543"/>
    </row>
    <row r="49" spans="2:10">
      <c r="B49" s="543"/>
      <c r="C49" s="543" t="s">
        <v>471</v>
      </c>
      <c r="D49" s="544"/>
      <c r="E49" s="543"/>
      <c r="F49" s="543"/>
      <c r="G49" s="543"/>
      <c r="H49" s="543"/>
      <c r="I49" s="543"/>
      <c r="J49" s="543"/>
    </row>
    <row r="50" spans="2:10">
      <c r="B50" s="543"/>
      <c r="C50" s="543"/>
      <c r="D50" s="544"/>
      <c r="E50" s="543"/>
      <c r="F50" s="543"/>
      <c r="G50" s="543"/>
      <c r="H50" s="543"/>
      <c r="I50" s="543"/>
      <c r="J50" s="543"/>
    </row>
    <row r="51" spans="2:10">
      <c r="B51" s="543"/>
      <c r="C51" s="543"/>
      <c r="D51" s="544"/>
      <c r="E51" s="543"/>
      <c r="F51" s="543"/>
      <c r="G51" s="543"/>
      <c r="H51" s="543"/>
      <c r="I51" s="543"/>
      <c r="J51" s="543"/>
    </row>
    <row r="52" spans="2:10">
      <c r="B52" s="543"/>
      <c r="C52" s="543"/>
      <c r="D52" s="544"/>
      <c r="E52" s="543"/>
      <c r="F52" s="543"/>
      <c r="G52" s="543"/>
      <c r="H52" s="543"/>
      <c r="I52" s="543"/>
      <c r="J52" s="543"/>
    </row>
    <row r="53" spans="2:10">
      <c r="B53" s="543"/>
      <c r="C53" s="543"/>
      <c r="D53" s="544"/>
      <c r="E53" s="543"/>
      <c r="F53" s="543"/>
      <c r="G53" s="543"/>
      <c r="H53" s="543"/>
      <c r="I53" s="543"/>
      <c r="J53" s="543"/>
    </row>
    <row r="54" spans="2:10">
      <c r="B54" s="543"/>
      <c r="C54" s="543"/>
      <c r="D54" s="544"/>
      <c r="E54" s="543"/>
      <c r="F54" s="543"/>
      <c r="G54" s="543"/>
      <c r="H54" s="543"/>
      <c r="I54" s="543"/>
      <c r="J54" s="543"/>
    </row>
    <row r="55" spans="2:10">
      <c r="B55" s="543"/>
      <c r="C55" s="543"/>
      <c r="D55" s="544"/>
      <c r="E55" s="543"/>
      <c r="F55" s="543"/>
      <c r="G55" s="543"/>
      <c r="H55" s="543"/>
      <c r="I55" s="543"/>
      <c r="J55" s="543"/>
    </row>
    <row r="56" spans="2:10">
      <c r="B56" s="543"/>
      <c r="C56" s="543"/>
      <c r="D56" s="544"/>
      <c r="E56" s="543"/>
      <c r="F56" s="543"/>
      <c r="G56" s="543"/>
      <c r="H56" s="543"/>
      <c r="I56" s="543"/>
      <c r="J56" s="543"/>
    </row>
    <row r="57" spans="2:10">
      <c r="B57" s="543"/>
      <c r="C57" s="543"/>
      <c r="D57" s="544"/>
      <c r="E57" s="543"/>
      <c r="F57" s="543"/>
      <c r="G57" s="543"/>
      <c r="H57" s="543"/>
      <c r="I57" s="543"/>
      <c r="J57" s="543"/>
    </row>
    <row r="58" spans="2:10">
      <c r="B58" s="543"/>
      <c r="C58" s="543"/>
      <c r="D58" s="544"/>
      <c r="E58" s="543"/>
      <c r="F58" s="543"/>
      <c r="G58" s="543"/>
      <c r="H58" s="543"/>
      <c r="I58" s="543"/>
      <c r="J58" s="543"/>
    </row>
    <row r="59" spans="2:10">
      <c r="B59" s="543"/>
      <c r="C59" s="543"/>
      <c r="D59" s="544"/>
      <c r="E59" s="543"/>
      <c r="F59" s="543"/>
      <c r="G59" s="543"/>
      <c r="H59" s="543"/>
      <c r="I59" s="543"/>
      <c r="J59" s="543"/>
    </row>
    <row r="60" spans="2:10">
      <c r="B60" s="543"/>
      <c r="C60" s="543"/>
      <c r="D60" s="544"/>
      <c r="E60" s="543"/>
      <c r="F60" s="543"/>
      <c r="G60" s="543"/>
      <c r="H60" s="543"/>
      <c r="I60" s="543"/>
      <c r="J60" s="543"/>
    </row>
    <row r="61" spans="2:10">
      <c r="B61" s="543"/>
      <c r="C61" s="543"/>
      <c r="D61" s="544"/>
      <c r="E61" s="543"/>
      <c r="F61" s="543"/>
      <c r="G61" s="543"/>
      <c r="H61" s="543"/>
      <c r="I61" s="543"/>
      <c r="J61" s="543"/>
    </row>
    <row r="62" spans="2:10">
      <c r="B62" s="543"/>
      <c r="C62" s="543"/>
      <c r="D62" s="544"/>
      <c r="E62" s="543"/>
      <c r="F62" s="543"/>
      <c r="G62" s="543"/>
      <c r="H62" s="543"/>
      <c r="I62" s="543"/>
      <c r="J62" s="543"/>
    </row>
    <row r="63" spans="2:10">
      <c r="B63" s="543"/>
      <c r="C63" s="543"/>
      <c r="D63" s="544"/>
      <c r="E63" s="543"/>
      <c r="F63" s="543"/>
      <c r="G63" s="543"/>
      <c r="H63" s="543"/>
      <c r="I63" s="543"/>
      <c r="J63" s="543"/>
    </row>
    <row r="64" spans="2:10">
      <c r="B64" s="543"/>
      <c r="C64" s="543"/>
      <c r="D64" s="544"/>
      <c r="E64" s="543"/>
      <c r="F64" s="543"/>
      <c r="G64" s="543"/>
      <c r="H64" s="543"/>
      <c r="I64" s="543"/>
      <c r="J64" s="543"/>
    </row>
    <row r="65" spans="2:10">
      <c r="B65" s="543"/>
      <c r="C65" s="543"/>
      <c r="D65" s="544"/>
      <c r="E65" s="543"/>
      <c r="F65" s="543"/>
      <c r="G65" s="543"/>
      <c r="H65" s="543"/>
      <c r="I65" s="543"/>
      <c r="J65" s="543"/>
    </row>
    <row r="66" spans="2:10">
      <c r="B66" s="543"/>
      <c r="C66" s="543"/>
      <c r="D66" s="544"/>
      <c r="E66" s="543"/>
      <c r="F66" s="543"/>
      <c r="G66" s="543"/>
      <c r="H66" s="543"/>
      <c r="I66" s="543"/>
      <c r="J66" s="543"/>
    </row>
    <row r="67" spans="2:10">
      <c r="B67" s="543"/>
      <c r="C67" s="543"/>
      <c r="D67" s="544"/>
      <c r="E67" s="543"/>
      <c r="F67" s="543"/>
      <c r="G67" s="543"/>
      <c r="H67" s="543"/>
      <c r="I67" s="543"/>
      <c r="J67" s="543"/>
    </row>
    <row r="68" spans="2:10">
      <c r="B68" s="543"/>
      <c r="C68" s="543"/>
      <c r="D68" s="544"/>
      <c r="E68" s="543"/>
      <c r="F68" s="543"/>
      <c r="G68" s="543"/>
      <c r="H68" s="543"/>
      <c r="I68" s="543"/>
      <c r="J68" s="543"/>
    </row>
    <row r="69" spans="2:10">
      <c r="B69" s="543"/>
      <c r="C69" s="543"/>
      <c r="D69" s="544"/>
      <c r="E69" s="543"/>
      <c r="F69" s="543"/>
      <c r="G69" s="543"/>
      <c r="H69" s="543"/>
      <c r="I69" s="543"/>
      <c r="J69" s="543"/>
    </row>
    <row r="70" spans="2:10">
      <c r="B70" s="543"/>
      <c r="C70" s="543"/>
      <c r="D70" s="544"/>
      <c r="E70" s="543"/>
      <c r="F70" s="543"/>
      <c r="G70" s="543"/>
      <c r="H70" s="543"/>
      <c r="I70" s="543"/>
      <c r="J70" s="543"/>
    </row>
    <row r="80" spans="2:10" s="564" customFormat="1">
      <c r="C80" s="564" t="s">
        <v>472</v>
      </c>
      <c r="D80" s="564" t="s">
        <v>473</v>
      </c>
    </row>
    <row r="81" spans="2:8" s="564" customFormat="1">
      <c r="B81" s="564" t="s">
        <v>474</v>
      </c>
      <c r="C81" s="564">
        <v>1996</v>
      </c>
      <c r="D81" s="565">
        <v>3837113</v>
      </c>
      <c r="E81" s="566"/>
      <c r="F81" s="566"/>
      <c r="G81" s="566"/>
      <c r="H81" s="566"/>
    </row>
    <row r="82" spans="2:8" s="564" customFormat="1">
      <c r="B82" s="564" t="s">
        <v>475</v>
      </c>
      <c r="C82" s="564">
        <v>1997</v>
      </c>
      <c r="D82" s="565">
        <v>4218208</v>
      </c>
    </row>
    <row r="83" spans="2:8" s="564" customFormat="1">
      <c r="B83" s="564" t="s">
        <v>476</v>
      </c>
      <c r="C83" s="564">
        <v>1998</v>
      </c>
      <c r="D83" s="565">
        <v>4106057</v>
      </c>
    </row>
    <row r="84" spans="2:8" s="564" customFormat="1">
      <c r="B84" s="564" t="s">
        <v>477</v>
      </c>
      <c r="C84" s="564">
        <v>1999</v>
      </c>
      <c r="D84" s="565">
        <v>4437863</v>
      </c>
    </row>
    <row r="85" spans="2:8" s="564" customFormat="1">
      <c r="B85" s="564" t="s">
        <v>478</v>
      </c>
      <c r="C85" s="564">
        <v>2000</v>
      </c>
      <c r="D85" s="565">
        <v>4757146</v>
      </c>
    </row>
    <row r="86" spans="2:8" s="564" customFormat="1">
      <c r="B86" s="564" t="s">
        <v>479</v>
      </c>
      <c r="C86" s="564">
        <v>2001</v>
      </c>
      <c r="D86" s="565">
        <v>4771555</v>
      </c>
    </row>
    <row r="87" spans="2:8" s="564" customFormat="1">
      <c r="B87" s="564" t="s">
        <v>480</v>
      </c>
      <c r="C87" s="564">
        <v>2002</v>
      </c>
      <c r="D87" s="565">
        <v>5238963</v>
      </c>
    </row>
    <row r="88" spans="2:8" s="564" customFormat="1">
      <c r="B88" s="564" t="s">
        <v>481</v>
      </c>
      <c r="C88" s="564">
        <v>2003</v>
      </c>
      <c r="D88" s="565">
        <v>5211725</v>
      </c>
    </row>
    <row r="89" spans="2:8" s="564" customFormat="1">
      <c r="B89" s="564" t="s">
        <v>482</v>
      </c>
      <c r="C89" s="564">
        <v>2004</v>
      </c>
      <c r="D89" s="565">
        <v>6137905</v>
      </c>
    </row>
    <row r="90" spans="2:8" s="564" customFormat="1">
      <c r="B90" s="564" t="s">
        <v>483</v>
      </c>
      <c r="C90" s="564">
        <v>2005</v>
      </c>
      <c r="D90" s="565">
        <v>6727926</v>
      </c>
    </row>
    <row r="91" spans="2:8" s="564" customFormat="1">
      <c r="B91" s="564" t="s">
        <v>484</v>
      </c>
      <c r="C91" s="564">
        <v>2006</v>
      </c>
      <c r="D91" s="565">
        <v>7334077</v>
      </c>
    </row>
    <row r="92" spans="2:8" s="564" customFormat="1">
      <c r="B92" s="564" t="s">
        <v>485</v>
      </c>
      <c r="C92" s="564">
        <v>2007</v>
      </c>
      <c r="D92" s="565">
        <v>8346969</v>
      </c>
    </row>
    <row r="93" spans="2:8" s="564" customFormat="1">
      <c r="B93" s="564" t="s">
        <v>486</v>
      </c>
      <c r="C93" s="564">
        <v>2008</v>
      </c>
      <c r="D93" s="565">
        <v>8350835</v>
      </c>
    </row>
    <row r="94" spans="2:8" s="564" customFormat="1">
      <c r="B94" s="564" t="s">
        <v>487</v>
      </c>
      <c r="C94" s="564">
        <v>2009</v>
      </c>
      <c r="D94" s="565">
        <v>6789658</v>
      </c>
    </row>
    <row r="95" spans="2:8" s="564" customFormat="1">
      <c r="B95" s="564" t="s">
        <v>488</v>
      </c>
      <c r="C95" s="564">
        <v>2010</v>
      </c>
      <c r="D95" s="565">
        <v>8611175</v>
      </c>
    </row>
    <row r="96" spans="2:8" s="564" customFormat="1">
      <c r="B96" s="564" t="s">
        <v>489</v>
      </c>
      <c r="C96" s="564">
        <v>2011</v>
      </c>
      <c r="D96" s="565">
        <v>6218752</v>
      </c>
    </row>
    <row r="97" spans="2:4" s="564" customFormat="1">
      <c r="B97" s="564" t="s">
        <v>490</v>
      </c>
      <c r="C97" s="564">
        <v>2012</v>
      </c>
      <c r="D97" s="565">
        <v>8358105</v>
      </c>
    </row>
    <row r="98" spans="2:4" s="564" customFormat="1">
      <c r="B98" s="564" t="s">
        <v>491</v>
      </c>
      <c r="C98" s="564">
        <v>2013</v>
      </c>
      <c r="D98" s="565">
        <v>10363904</v>
      </c>
    </row>
    <row r="99" spans="2:4" s="564" customFormat="1">
      <c r="B99" s="564" t="s">
        <v>492</v>
      </c>
      <c r="C99" s="564">
        <v>2014</v>
      </c>
      <c r="D99" s="565">
        <v>13413467</v>
      </c>
    </row>
    <row r="100" spans="2:4" s="564" customFormat="1">
      <c r="B100" s="564" t="s">
        <v>493</v>
      </c>
      <c r="C100" s="564">
        <v>2015</v>
      </c>
      <c r="D100" s="565">
        <v>19737409</v>
      </c>
    </row>
    <row r="101" spans="2:4" s="564" customFormat="1">
      <c r="B101" s="564" t="s">
        <v>494</v>
      </c>
      <c r="C101" s="564">
        <v>2016</v>
      </c>
      <c r="D101" s="565">
        <v>24039700</v>
      </c>
    </row>
    <row r="102" spans="2:4" s="564" customFormat="1">
      <c r="D102" s="567"/>
    </row>
    <row r="103" spans="2:4" s="564" customFormat="1">
      <c r="C103" s="564">
        <v>2020</v>
      </c>
      <c r="D103" s="568">
        <v>40000000</v>
      </c>
    </row>
    <row r="104" spans="2:4" s="564" customFormat="1">
      <c r="C104" s="564">
        <v>2030</v>
      </c>
      <c r="D104" s="568">
        <v>60000000</v>
      </c>
    </row>
    <row r="105" spans="2:4" s="564" customFormat="1">
      <c r="D105" s="567"/>
    </row>
  </sheetData>
  <mergeCells count="3">
    <mergeCell ref="B2:D2"/>
    <mergeCell ref="B3:K3"/>
    <mergeCell ref="B4:K4"/>
  </mergeCells>
  <phoneticPr fontId="86"/>
  <pageMargins left="0.7" right="0.7" top="0.75" bottom="0.75" header="0.3" footer="0.3"/>
  <pageSetup paperSize="9" scale="6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57"/>
  <sheetViews>
    <sheetView showGridLines="0" zoomScale="96" zoomScaleNormal="96" zoomScaleSheetLayoutView="79" workbookViewId="0">
      <selection activeCell="A38" sqref="A38:XFD43"/>
    </sheetView>
  </sheetViews>
  <sheetFormatPr defaultColWidth="9" defaultRowHeight="19.2"/>
  <cols>
    <col min="1" max="1" width="161.5546875" style="284" customWidth="1"/>
    <col min="2" max="2" width="11.21875" style="282" customWidth="1"/>
    <col min="3" max="3" width="22" style="282" customWidth="1"/>
    <col min="4" max="4" width="20.109375" style="283" customWidth="1"/>
    <col min="5" max="16384" width="9" style="1"/>
  </cols>
  <sheetData>
    <row r="1" spans="1:4" s="42" customFormat="1" ht="44.25" customHeight="1" thickBot="1">
      <c r="A1" s="165" t="s">
        <v>265</v>
      </c>
      <c r="B1" s="166" t="s">
        <v>0</v>
      </c>
      <c r="C1" s="167" t="s">
        <v>1</v>
      </c>
      <c r="D1" s="281" t="s">
        <v>2</v>
      </c>
    </row>
    <row r="2" spans="1:4" s="42" customFormat="1" ht="37.200000000000003" customHeight="1" thickTop="1">
      <c r="A2" s="162" t="s">
        <v>383</v>
      </c>
      <c r="B2" s="295"/>
      <c r="C2" s="687" t="s">
        <v>386</v>
      </c>
      <c r="D2" s="298" t="s">
        <v>219</v>
      </c>
    </row>
    <row r="3" spans="1:4" s="42" customFormat="1" ht="115.8" customHeight="1">
      <c r="A3" s="502" t="s">
        <v>384</v>
      </c>
      <c r="B3" s="493" t="s">
        <v>244</v>
      </c>
      <c r="C3" s="682"/>
      <c r="D3" s="296">
        <v>45240</v>
      </c>
    </row>
    <row r="4" spans="1:4" s="42" customFormat="1" ht="40.200000000000003" customHeight="1" thickBot="1">
      <c r="A4" s="163" t="s">
        <v>385</v>
      </c>
      <c r="B4" s="293"/>
      <c r="C4" s="683"/>
      <c r="D4" s="297"/>
    </row>
    <row r="5" spans="1:4" s="42" customFormat="1" ht="39" customHeight="1" thickTop="1">
      <c r="A5" s="162" t="s">
        <v>387</v>
      </c>
      <c r="B5" s="295"/>
      <c r="C5" s="681" t="s">
        <v>390</v>
      </c>
      <c r="D5" s="298"/>
    </row>
    <row r="6" spans="1:4" s="42" customFormat="1" ht="100.8" customHeight="1">
      <c r="A6" s="409" t="s">
        <v>388</v>
      </c>
      <c r="B6" s="493" t="s">
        <v>244</v>
      </c>
      <c r="C6" s="682"/>
      <c r="D6" s="296">
        <v>45239</v>
      </c>
    </row>
    <row r="7" spans="1:4" s="42" customFormat="1" ht="36.6" customHeight="1" thickBot="1">
      <c r="A7" s="163" t="s">
        <v>389</v>
      </c>
      <c r="B7" s="293"/>
      <c r="C7" s="683"/>
      <c r="D7" s="297"/>
    </row>
    <row r="8" spans="1:4" s="42" customFormat="1" ht="42" customHeight="1" thickTop="1">
      <c r="A8" s="420" t="s">
        <v>391</v>
      </c>
      <c r="B8" s="295"/>
      <c r="C8" s="687" t="s">
        <v>395</v>
      </c>
      <c r="D8" s="298"/>
    </row>
    <row r="9" spans="1:4" s="42" customFormat="1" ht="163.19999999999999" customHeight="1">
      <c r="A9" s="409" t="s">
        <v>393</v>
      </c>
      <c r="B9" s="493" t="s">
        <v>394</v>
      </c>
      <c r="C9" s="682"/>
      <c r="D9" s="296">
        <v>45237</v>
      </c>
    </row>
    <row r="10" spans="1:4" s="42" customFormat="1" ht="36.6" customHeight="1" thickBot="1">
      <c r="A10" s="163" t="s">
        <v>392</v>
      </c>
      <c r="B10" s="293"/>
      <c r="C10" s="683"/>
      <c r="D10" s="297"/>
    </row>
    <row r="11" spans="1:4" s="42" customFormat="1" ht="44.4" customHeight="1" thickTop="1">
      <c r="A11" s="350" t="s">
        <v>398</v>
      </c>
      <c r="B11" s="295"/>
      <c r="C11" s="687" t="s">
        <v>402</v>
      </c>
      <c r="D11" s="298"/>
    </row>
    <row r="12" spans="1:4" s="42" customFormat="1" ht="321" customHeight="1" thickBot="1">
      <c r="A12" s="431" t="s">
        <v>399</v>
      </c>
      <c r="B12" s="300" t="s">
        <v>401</v>
      </c>
      <c r="C12" s="696"/>
      <c r="D12" s="296">
        <v>45239</v>
      </c>
    </row>
    <row r="13" spans="1:4" s="42" customFormat="1" ht="36.6" customHeight="1" thickTop="1" thickBot="1">
      <c r="A13" s="394" t="s">
        <v>400</v>
      </c>
      <c r="B13" s="293"/>
      <c r="C13" s="697"/>
      <c r="D13" s="297"/>
    </row>
    <row r="14" spans="1:4" s="42" customFormat="1" ht="43.8" customHeight="1" thickTop="1">
      <c r="A14" s="301" t="s">
        <v>403</v>
      </c>
      <c r="B14" s="345"/>
      <c r="C14" s="705" t="s">
        <v>406</v>
      </c>
      <c r="D14" s="702">
        <v>45240</v>
      </c>
    </row>
    <row r="15" spans="1:4" s="42" customFormat="1" ht="282" customHeight="1">
      <c r="A15" s="409" t="s">
        <v>404</v>
      </c>
      <c r="B15" s="300" t="s">
        <v>405</v>
      </c>
      <c r="C15" s="706"/>
      <c r="D15" s="703"/>
    </row>
    <row r="16" spans="1:4" s="42" customFormat="1" ht="36.6" customHeight="1" thickBot="1">
      <c r="A16" s="163" t="s">
        <v>407</v>
      </c>
      <c r="B16" s="161"/>
      <c r="C16" s="707"/>
      <c r="D16" s="704"/>
    </row>
    <row r="17" spans="1:4" s="42" customFormat="1" ht="37.200000000000003" customHeight="1" thickTop="1">
      <c r="A17" s="387" t="s">
        <v>408</v>
      </c>
      <c r="B17" s="295"/>
      <c r="C17" s="681" t="s">
        <v>242</v>
      </c>
      <c r="D17" s="298"/>
    </row>
    <row r="18" spans="1:4" s="42" customFormat="1" ht="141" customHeight="1">
      <c r="A18" s="409" t="s">
        <v>434</v>
      </c>
      <c r="B18" s="493" t="s">
        <v>410</v>
      </c>
      <c r="C18" s="682"/>
      <c r="D18" s="296">
        <v>45239</v>
      </c>
    </row>
    <row r="19" spans="1:4" s="42" customFormat="1" ht="42" customHeight="1" thickBot="1">
      <c r="A19" s="163" t="s">
        <v>409</v>
      </c>
      <c r="B19" s="293"/>
      <c r="C19" s="683"/>
      <c r="D19" s="297"/>
    </row>
    <row r="20" spans="1:4" s="42" customFormat="1" ht="40.799999999999997" customHeight="1" thickTop="1">
      <c r="A20" s="509" t="s">
        <v>411</v>
      </c>
      <c r="B20" s="295"/>
      <c r="C20" s="687" t="s">
        <v>413</v>
      </c>
      <c r="D20" s="298"/>
    </row>
    <row r="21" spans="1:4" s="42" customFormat="1" ht="228" customHeight="1">
      <c r="A21" s="409" t="s">
        <v>415</v>
      </c>
      <c r="B21" s="493" t="s">
        <v>412</v>
      </c>
      <c r="C21" s="682"/>
      <c r="D21" s="296">
        <v>45238</v>
      </c>
    </row>
    <row r="22" spans="1:4" s="42" customFormat="1" ht="32.4" customHeight="1" thickBot="1">
      <c r="A22" s="163" t="s">
        <v>414</v>
      </c>
      <c r="B22" s="293"/>
      <c r="C22" s="683"/>
      <c r="D22" s="297"/>
    </row>
    <row r="23" spans="1:4" s="42" customFormat="1" ht="37.799999999999997" customHeight="1" thickTop="1">
      <c r="A23" s="387" t="s">
        <v>416</v>
      </c>
      <c r="B23" s="295"/>
      <c r="C23" s="687" t="s">
        <v>418</v>
      </c>
      <c r="D23" s="298"/>
    </row>
    <row r="24" spans="1:4" s="42" customFormat="1" ht="229.2" customHeight="1">
      <c r="A24" s="439" t="s">
        <v>419</v>
      </c>
      <c r="B24" s="493" t="s">
        <v>417</v>
      </c>
      <c r="C24" s="682"/>
      <c r="D24" s="441">
        <v>45238</v>
      </c>
    </row>
    <row r="25" spans="1:4" s="42" customFormat="1" ht="35.4" customHeight="1" thickBot="1">
      <c r="A25" s="404" t="s">
        <v>420</v>
      </c>
      <c r="B25" s="293"/>
      <c r="C25" s="683"/>
      <c r="D25" s="297"/>
    </row>
    <row r="26" spans="1:4" s="42" customFormat="1" ht="43.2" customHeight="1" thickTop="1">
      <c r="A26" s="437" t="s">
        <v>421</v>
      </c>
      <c r="B26" s="688" t="s">
        <v>243</v>
      </c>
      <c r="C26" s="691" t="s">
        <v>424</v>
      </c>
      <c r="D26" s="708">
        <v>45238</v>
      </c>
    </row>
    <row r="27" spans="1:4" s="42" customFormat="1" ht="163.19999999999999" customHeight="1">
      <c r="A27" s="429" t="s">
        <v>422</v>
      </c>
      <c r="B27" s="689"/>
      <c r="C27" s="692"/>
      <c r="D27" s="709"/>
    </row>
    <row r="28" spans="1:4" s="42" customFormat="1" ht="36" customHeight="1" thickBot="1">
      <c r="A28" s="341" t="s">
        <v>423</v>
      </c>
      <c r="B28" s="690"/>
      <c r="C28" s="693"/>
      <c r="D28" s="710"/>
    </row>
    <row r="29" spans="1:4" s="42" customFormat="1" ht="40.799999999999997" customHeight="1" thickTop="1" thickBot="1">
      <c r="A29" s="442" t="s">
        <v>425</v>
      </c>
      <c r="B29" s="685" t="s">
        <v>426</v>
      </c>
      <c r="C29" s="694" t="s">
        <v>429</v>
      </c>
      <c r="D29" s="704">
        <v>45237</v>
      </c>
    </row>
    <row r="30" spans="1:4" s="42" customFormat="1" ht="138" customHeight="1" thickBot="1">
      <c r="A30" s="432" t="s">
        <v>427</v>
      </c>
      <c r="B30" s="685"/>
      <c r="C30" s="694"/>
      <c r="D30" s="700"/>
    </row>
    <row r="31" spans="1:4" s="42" customFormat="1" ht="31.8" customHeight="1" thickBot="1">
      <c r="A31" s="289" t="s">
        <v>428</v>
      </c>
      <c r="B31" s="686"/>
      <c r="C31" s="695"/>
      <c r="D31" s="701"/>
    </row>
    <row r="32" spans="1:4" s="42" customFormat="1" ht="37.200000000000003" customHeight="1" thickTop="1" thickBot="1">
      <c r="A32" s="164" t="s">
        <v>430</v>
      </c>
      <c r="B32" s="684" t="s">
        <v>243</v>
      </c>
      <c r="C32" s="711" t="s">
        <v>431</v>
      </c>
      <c r="D32" s="699">
        <v>45237</v>
      </c>
    </row>
    <row r="33" spans="1:5" s="42" customFormat="1" ht="193.2" customHeight="1" thickBot="1">
      <c r="A33" s="432" t="s">
        <v>432</v>
      </c>
      <c r="B33" s="685"/>
      <c r="C33" s="694"/>
      <c r="D33" s="700"/>
    </row>
    <row r="34" spans="1:5" s="42" customFormat="1" ht="40.950000000000003" customHeight="1" thickBot="1">
      <c r="A34" s="289" t="s">
        <v>433</v>
      </c>
      <c r="B34" s="686"/>
      <c r="C34" s="695"/>
      <c r="D34" s="701"/>
    </row>
    <row r="35" spans="1:5" s="42" customFormat="1" ht="40.950000000000003" customHeight="1" thickTop="1" thickBot="1">
      <c r="A35" s="164" t="s">
        <v>435</v>
      </c>
      <c r="B35" s="684" t="s">
        <v>437</v>
      </c>
      <c r="C35" s="711" t="s">
        <v>438</v>
      </c>
      <c r="D35" s="699">
        <v>45236</v>
      </c>
    </row>
    <row r="36" spans="1:5" s="42" customFormat="1" ht="163.80000000000001" customHeight="1" thickBot="1">
      <c r="A36" s="432" t="s">
        <v>436</v>
      </c>
      <c r="B36" s="685"/>
      <c r="C36" s="694"/>
      <c r="D36" s="700"/>
    </row>
    <row r="37" spans="1:5" s="42" customFormat="1" ht="43.8" customHeight="1" thickBot="1">
      <c r="A37" s="289" t="s">
        <v>439</v>
      </c>
      <c r="B37" s="686"/>
      <c r="C37" s="695"/>
      <c r="D37" s="701"/>
    </row>
    <row r="38" spans="1:5" s="42" customFormat="1" ht="47.4" hidden="1" customHeight="1" thickTop="1">
      <c r="A38" s="443"/>
      <c r="B38" s="295"/>
      <c r="C38" s="681"/>
      <c r="D38" s="298"/>
    </row>
    <row r="39" spans="1:5" s="42" customFormat="1" ht="163.19999999999999" hidden="1" customHeight="1">
      <c r="A39" s="409"/>
      <c r="B39" s="307"/>
      <c r="C39" s="682"/>
      <c r="D39" s="296"/>
      <c r="E39" s="42" t="s">
        <v>219</v>
      </c>
    </row>
    <row r="40" spans="1:5" s="42" customFormat="1" ht="37.200000000000003" hidden="1" customHeight="1" thickBot="1">
      <c r="A40" s="299"/>
      <c r="B40" s="293"/>
      <c r="C40" s="683"/>
      <c r="D40" s="297"/>
    </row>
    <row r="41" spans="1:5" s="42" customFormat="1" ht="47.4" hidden="1" customHeight="1" thickTop="1">
      <c r="A41" s="444"/>
      <c r="B41" s="295"/>
      <c r="C41" s="687"/>
      <c r="D41" s="298"/>
    </row>
    <row r="42" spans="1:5" s="42" customFormat="1" ht="141" hidden="1" customHeight="1">
      <c r="A42" s="445"/>
      <c r="B42" s="300"/>
      <c r="C42" s="682"/>
      <c r="D42" s="296"/>
    </row>
    <row r="43" spans="1:5" s="42" customFormat="1" ht="37.200000000000003" hidden="1" customHeight="1" thickBot="1">
      <c r="A43" s="346"/>
      <c r="B43" s="293"/>
      <c r="C43" s="683"/>
      <c r="D43" s="297"/>
    </row>
    <row r="44" spans="1:5" ht="44.4" hidden="1" customHeight="1" thickTop="1">
      <c r="A44" s="294"/>
      <c r="B44" s="295"/>
      <c r="C44" s="687"/>
      <c r="D44" s="298"/>
    </row>
    <row r="45" spans="1:5" ht="194.4" hidden="1" customHeight="1">
      <c r="A45" s="395"/>
      <c r="B45" s="300"/>
      <c r="C45" s="696"/>
      <c r="D45" s="296"/>
    </row>
    <row r="46" spans="1:5" ht="37.200000000000003" hidden="1" customHeight="1" thickBot="1">
      <c r="A46" s="397"/>
      <c r="B46" s="400"/>
      <c r="C46" s="698"/>
      <c r="D46" s="401"/>
    </row>
    <row r="47" spans="1:5" ht="56.4" hidden="1" customHeight="1" thickTop="1">
      <c r="A47" s="294"/>
      <c r="B47" s="398"/>
      <c r="C47" s="696"/>
      <c r="D47" s="399"/>
    </row>
    <row r="48" spans="1:5" ht="353.4" hidden="1" customHeight="1">
      <c r="A48" s="348"/>
      <c r="B48" s="300"/>
      <c r="C48" s="682"/>
      <c r="D48" s="296"/>
    </row>
    <row r="49" spans="1:4" ht="40.200000000000003" hidden="1" customHeight="1" thickBot="1">
      <c r="A49" s="346"/>
      <c r="B49" s="293"/>
      <c r="C49" s="683"/>
      <c r="D49" s="297"/>
    </row>
    <row r="50" spans="1:4" ht="46.8" hidden="1" customHeight="1" thickTop="1">
      <c r="A50" s="294"/>
      <c r="B50" s="295"/>
      <c r="C50" s="687"/>
      <c r="D50" s="298"/>
    </row>
    <row r="51" spans="1:4" ht="139.80000000000001" hidden="1" customHeight="1">
      <c r="A51" s="348"/>
      <c r="B51" s="300"/>
      <c r="C51" s="682"/>
      <c r="D51" s="296"/>
    </row>
    <row r="52" spans="1:4" ht="43.8" hidden="1" customHeight="1" thickBot="1">
      <c r="A52" s="346"/>
      <c r="B52" s="293"/>
      <c r="C52" s="683"/>
      <c r="D52" s="297"/>
    </row>
    <row r="53" spans="1:4" ht="46.8" hidden="1" customHeight="1" thickTop="1">
      <c r="A53" s="294"/>
      <c r="B53" s="295"/>
      <c r="C53" s="687"/>
      <c r="D53" s="298"/>
    </row>
    <row r="54" spans="1:4" ht="93" hidden="1" customHeight="1">
      <c r="A54" s="348"/>
      <c r="B54" s="300"/>
      <c r="C54" s="682"/>
      <c r="D54" s="296"/>
    </row>
    <row r="55" spans="1:4" ht="43.8" hidden="1" customHeight="1" thickBot="1">
      <c r="A55" s="346"/>
      <c r="B55" s="293"/>
      <c r="C55" s="683"/>
      <c r="D55" s="297"/>
    </row>
    <row r="56" spans="1:4" ht="42.6" customHeight="1" thickTop="1"/>
    <row r="57" spans="1:4" ht="42.6" customHeight="1"/>
  </sheetData>
  <mergeCells count="27">
    <mergeCell ref="D35:D37"/>
    <mergeCell ref="D14:D16"/>
    <mergeCell ref="C14:C16"/>
    <mergeCell ref="C20:C22"/>
    <mergeCell ref="C23:C25"/>
    <mergeCell ref="D32:D34"/>
    <mergeCell ref="C17:C19"/>
    <mergeCell ref="D26:D28"/>
    <mergeCell ref="D29:D31"/>
    <mergeCell ref="C32:C34"/>
    <mergeCell ref="C35:C37"/>
    <mergeCell ref="C44:C46"/>
    <mergeCell ref="C53:C55"/>
    <mergeCell ref="C50:C52"/>
    <mergeCell ref="C47:C49"/>
    <mergeCell ref="C41:C43"/>
    <mergeCell ref="C38:C40"/>
    <mergeCell ref="B35:B37"/>
    <mergeCell ref="B29:B31"/>
    <mergeCell ref="B32:B34"/>
    <mergeCell ref="C2:C4"/>
    <mergeCell ref="B26:B28"/>
    <mergeCell ref="C26:C28"/>
    <mergeCell ref="C5:C7"/>
    <mergeCell ref="C29:C31"/>
    <mergeCell ref="C11:C13"/>
    <mergeCell ref="C8:C10"/>
  </mergeCells>
  <phoneticPr fontId="16"/>
  <hyperlinks>
    <hyperlink ref="A4" r:id="rId1" xr:uid="{56A2A6AB-078A-49A5-A24A-F478F08853A6}"/>
    <hyperlink ref="A7" r:id="rId2" xr:uid="{1188B173-B63C-42B9-8C97-4F4B5B382231}"/>
    <hyperlink ref="A10" r:id="rId3" xr:uid="{84344B31-2C0C-4E86-A90A-C8CAAD4AF588}"/>
    <hyperlink ref="A13" r:id="rId4" xr:uid="{11E3A801-B319-4984-9A8A-64276E3039A7}"/>
    <hyperlink ref="A16" r:id="rId5" xr:uid="{C9913DCE-9C42-43F3-B089-0B56E0F0A634}"/>
    <hyperlink ref="A19" r:id="rId6" xr:uid="{B8F6AE28-098B-4C8F-89F2-7EB3BD770607}"/>
    <hyperlink ref="A22" r:id="rId7" xr:uid="{24F68F69-00D1-4731-A5BE-E1D8D9E736EA}"/>
    <hyperlink ref="A25" r:id="rId8" xr:uid="{8D969AD1-1F68-40F9-855B-C99CE730EC25}"/>
    <hyperlink ref="A28" r:id="rId9" xr:uid="{F9F3D842-D0AE-416E-8DEC-7164BB7E9CE6}"/>
    <hyperlink ref="A31" r:id="rId10" xr:uid="{33E3300E-B7B3-4C0C-A727-B87A17DED525}"/>
    <hyperlink ref="A34" r:id="rId11" xr:uid="{1F892ED2-EB11-46D4-ACF6-99B5665D042A}"/>
    <hyperlink ref="A37" r:id="rId12" xr:uid="{E3B213B4-5D37-49AC-B1DE-E81EC1D1F1A2}"/>
  </hyperlinks>
  <pageMargins left="0" right="0" top="0.19685039370078741" bottom="0.39370078740157483" header="0" footer="0.19685039370078741"/>
  <pageSetup paperSize="8" scale="28" orientation="portrait" horizontalDpi="300" verticalDpi="300" r:id="rId1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32"/>
  <sheetViews>
    <sheetView defaultGridColor="0" view="pageBreakPreview" colorId="56" zoomScale="88" zoomScaleNormal="66" zoomScaleSheetLayoutView="88" workbookViewId="0">
      <selection sqref="A1:A1048576"/>
    </sheetView>
  </sheetViews>
  <sheetFormatPr defaultColWidth="9" defaultRowHeight="40.200000000000003" customHeight="1"/>
  <cols>
    <col min="1" max="1" width="193.5546875" style="288" customWidth="1"/>
    <col min="2" max="2" width="18" style="135" customWidth="1"/>
    <col min="3" max="3" width="20.109375" style="136" customWidth="1"/>
    <col min="4" max="16384" width="9" style="38"/>
  </cols>
  <sheetData>
    <row r="1" spans="1:3" ht="40.200000000000003" customHeight="1" thickBot="1">
      <c r="A1" s="37" t="s">
        <v>266</v>
      </c>
      <c r="B1" s="278" t="s">
        <v>24</v>
      </c>
      <c r="C1" s="279" t="s">
        <v>2</v>
      </c>
    </row>
    <row r="2" spans="1:3" ht="40.200000000000003" customHeight="1">
      <c r="A2" s="125" t="s">
        <v>499</v>
      </c>
      <c r="B2" s="130"/>
      <c r="C2" s="131"/>
    </row>
    <row r="3" spans="1:3" ht="204.6" customHeight="1">
      <c r="A3" s="344" t="s">
        <v>451</v>
      </c>
      <c r="B3" s="342" t="s">
        <v>245</v>
      </c>
      <c r="C3" s="132">
        <v>45237</v>
      </c>
    </row>
    <row r="4" spans="1:3" ht="40.200000000000003" customHeight="1" thickBot="1">
      <c r="A4" s="290" t="s">
        <v>440</v>
      </c>
      <c r="B4" s="133"/>
      <c r="C4" s="134"/>
    </row>
    <row r="5" spans="1:3" ht="40.200000000000003" customHeight="1">
      <c r="A5" s="125" t="s">
        <v>500</v>
      </c>
      <c r="B5" s="130"/>
      <c r="C5" s="131"/>
    </row>
    <row r="6" spans="1:3" ht="160.80000000000001" customHeight="1">
      <c r="A6" s="344" t="s">
        <v>442</v>
      </c>
      <c r="B6" s="292" t="s">
        <v>246</v>
      </c>
      <c r="C6" s="132">
        <v>45238</v>
      </c>
    </row>
    <row r="7" spans="1:3" ht="40.200000000000003" customHeight="1" thickBot="1">
      <c r="A7" s="290" t="s">
        <v>441</v>
      </c>
      <c r="B7" s="133"/>
      <c r="C7" s="134"/>
    </row>
    <row r="8" spans="1:3" ht="40.200000000000003" customHeight="1">
      <c r="A8" s="125" t="s">
        <v>501</v>
      </c>
      <c r="B8" s="130"/>
      <c r="C8" s="131"/>
    </row>
    <row r="9" spans="1:3" ht="141.6" customHeight="1">
      <c r="A9" s="344" t="s">
        <v>444</v>
      </c>
      <c r="B9" s="342" t="s">
        <v>452</v>
      </c>
      <c r="C9" s="132">
        <v>45236</v>
      </c>
    </row>
    <row r="10" spans="1:3" ht="40.200000000000003" customHeight="1" thickBot="1">
      <c r="A10" s="290" t="s">
        <v>443</v>
      </c>
      <c r="B10" s="133"/>
      <c r="C10" s="134"/>
    </row>
    <row r="11" spans="1:3" s="388" customFormat="1" ht="40.200000000000003" customHeight="1">
      <c r="A11" s="125" t="s">
        <v>502</v>
      </c>
      <c r="B11" s="130"/>
      <c r="C11" s="131"/>
    </row>
    <row r="12" spans="1:3" s="388" customFormat="1" ht="321.60000000000002" customHeight="1">
      <c r="A12" s="344" t="s">
        <v>446</v>
      </c>
      <c r="B12" s="434" t="s">
        <v>246</v>
      </c>
      <c r="C12" s="132">
        <v>45236</v>
      </c>
    </row>
    <row r="13" spans="1:3" ht="37.200000000000003" customHeight="1" thickBot="1">
      <c r="A13" s="415" t="s">
        <v>445</v>
      </c>
      <c r="B13" s="410"/>
      <c r="C13" s="132"/>
    </row>
    <row r="14" spans="1:3" ht="40.200000000000003" customHeight="1">
      <c r="A14" s="417" t="s">
        <v>503</v>
      </c>
      <c r="B14" s="419"/>
      <c r="C14" s="411"/>
    </row>
    <row r="15" spans="1:3" ht="103.2" customHeight="1">
      <c r="A15" s="464" t="s">
        <v>448</v>
      </c>
      <c r="B15" s="418" t="s">
        <v>247</v>
      </c>
      <c r="C15" s="412">
        <v>45237</v>
      </c>
    </row>
    <row r="16" spans="1:3" ht="40.200000000000003" customHeight="1" thickBot="1">
      <c r="A16" s="416" t="s">
        <v>447</v>
      </c>
      <c r="B16" s="413"/>
      <c r="C16" s="414"/>
    </row>
    <row r="17" spans="1:3" ht="40.200000000000003" customHeight="1">
      <c r="A17" s="417" t="s">
        <v>504</v>
      </c>
      <c r="B17" s="419"/>
      <c r="C17" s="411"/>
    </row>
    <row r="18" spans="1:3" ht="222.6" customHeight="1">
      <c r="A18" s="464" t="s">
        <v>450</v>
      </c>
      <c r="B18" s="524" t="s">
        <v>253</v>
      </c>
      <c r="C18" s="412">
        <v>45237</v>
      </c>
    </row>
    <row r="19" spans="1:3" ht="40.200000000000003" customHeight="1" thickBot="1">
      <c r="A19" s="416" t="s">
        <v>449</v>
      </c>
      <c r="B19" s="413"/>
      <c r="C19" s="414"/>
    </row>
    <row r="20" spans="1:3" ht="46.2" hidden="1" customHeight="1">
      <c r="A20" s="417"/>
      <c r="B20" s="419"/>
      <c r="C20" s="411"/>
    </row>
    <row r="21" spans="1:3" ht="182.4" hidden="1" customHeight="1">
      <c r="A21" s="464"/>
      <c r="B21" s="472"/>
      <c r="C21" s="412"/>
    </row>
    <row r="22" spans="1:3" ht="40.200000000000003" hidden="1" customHeight="1" thickBot="1">
      <c r="A22" s="416"/>
      <c r="B22" s="413"/>
      <c r="C22" s="414"/>
    </row>
    <row r="23" spans="1:3" ht="40.200000000000003" hidden="1" customHeight="1">
      <c r="A23" s="417"/>
      <c r="B23" s="419"/>
      <c r="C23" s="411"/>
    </row>
    <row r="24" spans="1:3" ht="329.4" hidden="1" customHeight="1">
      <c r="A24" s="464"/>
      <c r="B24" s="418"/>
      <c r="C24" s="412"/>
    </row>
    <row r="25" spans="1:3" ht="40.200000000000003" hidden="1" customHeight="1" thickBot="1">
      <c r="A25" s="416"/>
      <c r="B25" s="413"/>
      <c r="C25" s="414"/>
    </row>
    <row r="26" spans="1:3" ht="40.200000000000003" hidden="1" customHeight="1">
      <c r="A26" s="417"/>
      <c r="B26" s="419"/>
      <c r="C26" s="411"/>
    </row>
    <row r="27" spans="1:3" ht="172.2" hidden="1" customHeight="1">
      <c r="A27" s="464"/>
      <c r="B27" s="418"/>
      <c r="C27" s="412"/>
    </row>
    <row r="28" spans="1:3" ht="40.200000000000003" hidden="1" customHeight="1" thickBot="1">
      <c r="A28" s="416"/>
      <c r="B28" s="413"/>
      <c r="C28" s="414"/>
    </row>
    <row r="29" spans="1:3" ht="27" customHeight="1">
      <c r="A29" s="288" t="s">
        <v>149</v>
      </c>
    </row>
    <row r="30" spans="1:3" ht="27" customHeight="1"/>
    <row r="31" spans="1:3" ht="27" customHeight="1"/>
    <row r="32" spans="1:3" ht="27" customHeight="1"/>
  </sheetData>
  <phoneticPr fontId="86"/>
  <hyperlinks>
    <hyperlink ref="A4" r:id="rId1" xr:uid="{3B47AB7D-761F-4E3A-B5D7-42F161775BB8}"/>
    <hyperlink ref="A7" r:id="rId2" xr:uid="{0F836C3F-3A8F-466F-9BCE-4A109536FCFD}"/>
    <hyperlink ref="A10" r:id="rId3" xr:uid="{76A07CF6-1CFC-473A-9833-3F0DEFA48291}"/>
    <hyperlink ref="A13" r:id="rId4" xr:uid="{37246DDA-882A-4693-9533-A6F4F220C3B4}"/>
    <hyperlink ref="A16" r:id="rId5" xr:uid="{115C79B0-5690-47AA-A6B0-E302AE17CF3B}"/>
    <hyperlink ref="A19" r:id="rId6" xr:uid="{1D7B2D57-C3E4-4B0E-87F8-A780FDB8200A}"/>
  </hyperlinks>
  <pageMargins left="0.74803149606299213" right="0.74803149606299213" top="0.98425196850393704" bottom="0.98425196850393704" header="0.51181102362204722" footer="0.51181102362204722"/>
  <pageSetup paperSize="9" scale="16" fitToHeight="3" orientation="portrait" r:id="rId7"/>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zoomScaleNormal="112" zoomScaleSheetLayoutView="100" workbookViewId="0">
      <selection activeCell="D37" sqref="D37"/>
    </sheetView>
  </sheetViews>
  <sheetFormatPr defaultColWidth="9" defaultRowHeight="13.2"/>
  <cols>
    <col min="1" max="1" width="5" style="1" customWidth="1"/>
    <col min="2" max="2" width="25.77734375" style="90" customWidth="1"/>
    <col min="3" max="3" width="69.109375" style="1" customWidth="1"/>
    <col min="4" max="4" width="106.109375" style="1" customWidth="1"/>
    <col min="5" max="5" width="3.88671875" style="1" customWidth="1"/>
    <col min="6" max="16384" width="9" style="1"/>
  </cols>
  <sheetData>
    <row r="1" spans="1:7" ht="18.75" customHeight="1">
      <c r="B1" s="90" t="s">
        <v>109</v>
      </c>
    </row>
    <row r="2" spans="1:7" ht="17.25" customHeight="1" thickBot="1">
      <c r="B2" t="s">
        <v>354</v>
      </c>
      <c r="D2" s="717"/>
      <c r="E2" s="718"/>
    </row>
    <row r="3" spans="1:7" ht="16.5" customHeight="1" thickBot="1">
      <c r="B3" s="91" t="s">
        <v>110</v>
      </c>
      <c r="C3" s="181" t="s">
        <v>111</v>
      </c>
      <c r="D3" s="140" t="s">
        <v>153</v>
      </c>
    </row>
    <row r="4" spans="1:7" ht="17.25" customHeight="1" thickBot="1">
      <c r="B4" s="92" t="s">
        <v>112</v>
      </c>
      <c r="C4" s="114" t="s">
        <v>355</v>
      </c>
      <c r="D4" s="93"/>
    </row>
    <row r="5" spans="1:7" ht="17.25" customHeight="1">
      <c r="B5" s="719" t="s">
        <v>145</v>
      </c>
      <c r="C5" s="722" t="s">
        <v>150</v>
      </c>
      <c r="D5" s="723"/>
    </row>
    <row r="6" spans="1:7" ht="19.2" customHeight="1">
      <c r="B6" s="720"/>
      <c r="C6" s="724" t="s">
        <v>151</v>
      </c>
      <c r="D6" s="725"/>
      <c r="G6" s="154"/>
    </row>
    <row r="7" spans="1:7" ht="19.95" customHeight="1">
      <c r="B7" s="720"/>
      <c r="C7" s="182" t="s">
        <v>152</v>
      </c>
      <c r="D7" s="183"/>
      <c r="G7" s="154"/>
    </row>
    <row r="8" spans="1:7" ht="25.2" customHeight="1" thickBot="1">
      <c r="B8" s="721"/>
      <c r="C8" s="156" t="s">
        <v>154</v>
      </c>
      <c r="D8" s="155"/>
      <c r="G8" s="154"/>
    </row>
    <row r="9" spans="1:7" ht="49.2" customHeight="1" thickBot="1">
      <c r="B9" s="94" t="s">
        <v>357</v>
      </c>
      <c r="C9" s="726" t="s">
        <v>356</v>
      </c>
      <c r="D9" s="727"/>
    </row>
    <row r="10" spans="1:7" ht="79.2" customHeight="1" thickBot="1">
      <c r="B10" s="95" t="s">
        <v>113</v>
      </c>
      <c r="C10" s="728" t="s">
        <v>358</v>
      </c>
      <c r="D10" s="729"/>
    </row>
    <row r="11" spans="1:7" ht="66" customHeight="1" thickBot="1">
      <c r="B11" s="96"/>
      <c r="C11" s="97" t="s">
        <v>360</v>
      </c>
      <c r="D11" s="160" t="s">
        <v>359</v>
      </c>
      <c r="F11" s="1" t="s">
        <v>21</v>
      </c>
    </row>
    <row r="12" spans="1:7" ht="37.799999999999997" hidden="1" customHeight="1" thickBot="1">
      <c r="B12" s="94" t="s">
        <v>195</v>
      </c>
      <c r="C12" s="728" t="s">
        <v>228</v>
      </c>
      <c r="D12" s="729"/>
    </row>
    <row r="13" spans="1:7" ht="97.8" customHeight="1" thickBot="1">
      <c r="B13" s="98" t="s">
        <v>114</v>
      </c>
      <c r="C13" s="99" t="s">
        <v>361</v>
      </c>
      <c r="D13" s="137" t="s">
        <v>362</v>
      </c>
      <c r="F13" t="s">
        <v>28</v>
      </c>
    </row>
    <row r="14" spans="1:7" ht="66.599999999999994" customHeight="1" thickBot="1">
      <c r="A14" t="s">
        <v>149</v>
      </c>
      <c r="B14" s="100" t="s">
        <v>115</v>
      </c>
      <c r="C14" s="715" t="s">
        <v>363</v>
      </c>
      <c r="D14" s="716"/>
    </row>
    <row r="15" spans="1:7" ht="17.25" customHeight="1"/>
    <row r="16" spans="1:7" ht="17.25" customHeight="1">
      <c r="B16" s="712" t="s">
        <v>192</v>
      </c>
      <c r="C16" s="303"/>
      <c r="D16" s="1" t="s">
        <v>149</v>
      </c>
    </row>
    <row r="17" spans="2:5">
      <c r="B17" s="712"/>
      <c r="C17"/>
    </row>
    <row r="18" spans="2:5">
      <c r="B18" s="712"/>
      <c r="E18" s="1" t="s">
        <v>21</v>
      </c>
    </row>
    <row r="19" spans="2:5">
      <c r="B19" s="712"/>
    </row>
    <row r="20" spans="2:5">
      <c r="B20" s="712"/>
    </row>
    <row r="21" spans="2:5">
      <c r="B21" s="712"/>
    </row>
    <row r="22" spans="2:5">
      <c r="B22" s="712"/>
    </row>
    <row r="23" spans="2:5">
      <c r="B23" s="712"/>
      <c r="D23" s="713" t="s">
        <v>365</v>
      </c>
    </row>
    <row r="24" spans="2:5">
      <c r="B24" s="712"/>
      <c r="D24" s="714"/>
    </row>
    <row r="25" spans="2:5">
      <c r="B25" s="712"/>
      <c r="D25" s="714"/>
    </row>
    <row r="26" spans="2:5">
      <c r="B26" s="712"/>
      <c r="D26" s="714"/>
    </row>
    <row r="27" spans="2:5">
      <c r="B27" s="712"/>
      <c r="D27" s="714"/>
    </row>
    <row r="28" spans="2:5">
      <c r="B28" s="712"/>
    </row>
    <row r="29" spans="2:5">
      <c r="B29" s="712"/>
      <c r="D29" s="1" t="s">
        <v>149</v>
      </c>
    </row>
    <row r="30" spans="2:5">
      <c r="B30" s="712"/>
      <c r="D30" s="1" t="s">
        <v>149</v>
      </c>
    </row>
    <row r="31" spans="2:5">
      <c r="B31" s="712"/>
    </row>
    <row r="32" spans="2:5">
      <c r="B32" s="712"/>
    </row>
    <row r="33" spans="2:2">
      <c r="B33" s="712"/>
    </row>
  </sheetData>
  <mergeCells count="10">
    <mergeCell ref="B16:B33"/>
    <mergeCell ref="D23:D27"/>
    <mergeCell ref="C14:D14"/>
    <mergeCell ref="D2:E2"/>
    <mergeCell ref="B5:B8"/>
    <mergeCell ref="C5:D5"/>
    <mergeCell ref="C6:D6"/>
    <mergeCell ref="C9:D9"/>
    <mergeCell ref="C10:D10"/>
    <mergeCell ref="C12:D12"/>
  </mergeCells>
  <phoneticPr fontId="86"/>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39"/>
  <sheetViews>
    <sheetView topLeftCell="A20" zoomScale="90" zoomScaleNormal="90" zoomScaleSheetLayoutView="100" workbookViewId="0">
      <selection activeCell="AF30" sqref="AF30"/>
    </sheetView>
  </sheetViews>
  <sheetFormatPr defaultColWidth="9" defaultRowHeight="13.2"/>
  <cols>
    <col min="1" max="1" width="7.33203125" style="1" customWidth="1"/>
    <col min="2" max="13" width="6.77734375" style="1" customWidth="1"/>
    <col min="14" max="14" width="8.88671875" style="1" customWidth="1"/>
    <col min="15" max="15" width="5.88671875" style="1" customWidth="1"/>
    <col min="16" max="16" width="7.44140625" style="1" customWidth="1"/>
    <col min="17" max="29" width="6.77734375" style="1" customWidth="1"/>
    <col min="30" max="16384" width="9" style="1"/>
  </cols>
  <sheetData>
    <row r="1" spans="1:29" ht="15" customHeight="1">
      <c r="A1" s="733" t="s">
        <v>3</v>
      </c>
      <c r="B1" s="734"/>
      <c r="C1" s="734"/>
      <c r="D1" s="734"/>
      <c r="E1" s="734"/>
      <c r="F1" s="734"/>
      <c r="G1" s="734"/>
      <c r="H1" s="734"/>
      <c r="I1" s="734"/>
      <c r="J1" s="734"/>
      <c r="K1" s="734"/>
      <c r="L1" s="734"/>
      <c r="M1" s="734"/>
      <c r="N1" s="735"/>
      <c r="P1" s="736" t="s">
        <v>4</v>
      </c>
      <c r="Q1" s="737"/>
      <c r="R1" s="737"/>
      <c r="S1" s="737"/>
      <c r="T1" s="737"/>
      <c r="U1" s="737"/>
      <c r="V1" s="737"/>
      <c r="W1" s="737"/>
      <c r="X1" s="737"/>
      <c r="Y1" s="737"/>
      <c r="Z1" s="737"/>
      <c r="AA1" s="737"/>
      <c r="AB1" s="737"/>
      <c r="AC1" s="738"/>
    </row>
    <row r="2" spans="1:29" ht="18" customHeight="1" thickBot="1">
      <c r="A2" s="739" t="s">
        <v>5</v>
      </c>
      <c r="B2" s="740"/>
      <c r="C2" s="740"/>
      <c r="D2" s="740"/>
      <c r="E2" s="740"/>
      <c r="F2" s="740"/>
      <c r="G2" s="740"/>
      <c r="H2" s="740"/>
      <c r="I2" s="740"/>
      <c r="J2" s="740"/>
      <c r="K2" s="740"/>
      <c r="L2" s="740"/>
      <c r="M2" s="740"/>
      <c r="N2" s="741"/>
      <c r="P2" s="742" t="s">
        <v>6</v>
      </c>
      <c r="Q2" s="740"/>
      <c r="R2" s="740"/>
      <c r="S2" s="740"/>
      <c r="T2" s="740"/>
      <c r="U2" s="740"/>
      <c r="V2" s="740"/>
      <c r="W2" s="740"/>
      <c r="X2" s="740"/>
      <c r="Y2" s="740"/>
      <c r="Z2" s="740"/>
      <c r="AA2" s="740"/>
      <c r="AB2" s="740"/>
      <c r="AC2" s="743"/>
    </row>
    <row r="3" spans="1:29" ht="13.8" thickBot="1">
      <c r="A3" s="6"/>
      <c r="B3" s="141" t="s">
        <v>166</v>
      </c>
      <c r="C3" s="141" t="s">
        <v>7</v>
      </c>
      <c r="D3" s="141" t="s">
        <v>8</v>
      </c>
      <c r="E3" s="141" t="s">
        <v>9</v>
      </c>
      <c r="F3" s="141" t="s">
        <v>10</v>
      </c>
      <c r="G3" s="141" t="s">
        <v>11</v>
      </c>
      <c r="H3" s="141" t="s">
        <v>12</v>
      </c>
      <c r="I3" s="141" t="s">
        <v>13</v>
      </c>
      <c r="J3" s="141" t="s">
        <v>14</v>
      </c>
      <c r="K3" s="141" t="s">
        <v>15</v>
      </c>
      <c r="L3" s="138" t="s">
        <v>16</v>
      </c>
      <c r="M3" s="141" t="s">
        <v>17</v>
      </c>
      <c r="N3" s="7" t="s">
        <v>18</v>
      </c>
      <c r="P3" s="8"/>
      <c r="Q3" s="141" t="s">
        <v>166</v>
      </c>
      <c r="R3" s="141" t="s">
        <v>7</v>
      </c>
      <c r="S3" s="141" t="s">
        <v>8</v>
      </c>
      <c r="T3" s="141" t="s">
        <v>9</v>
      </c>
      <c r="U3" s="141" t="s">
        <v>10</v>
      </c>
      <c r="V3" s="141" t="s">
        <v>11</v>
      </c>
      <c r="W3" s="141" t="s">
        <v>12</v>
      </c>
      <c r="X3" s="141" t="s">
        <v>13</v>
      </c>
      <c r="Y3" s="141" t="s">
        <v>14</v>
      </c>
      <c r="Z3" s="141" t="s">
        <v>15</v>
      </c>
      <c r="AA3" s="138" t="s">
        <v>16</v>
      </c>
      <c r="AB3" s="141" t="s">
        <v>17</v>
      </c>
      <c r="AC3" s="9" t="s">
        <v>19</v>
      </c>
    </row>
    <row r="4" spans="1:29" ht="19.8" thickBot="1">
      <c r="A4" s="337" t="s">
        <v>164</v>
      </c>
      <c r="B4" s="338">
        <f>AVERAGE(B7:B18)</f>
        <v>68.083333333333329</v>
      </c>
      <c r="C4" s="338">
        <f t="shared" ref="C4:M4" si="0">AVERAGE(C7:C18)</f>
        <v>56.083333333333336</v>
      </c>
      <c r="D4" s="338">
        <f t="shared" si="0"/>
        <v>67.333333333333329</v>
      </c>
      <c r="E4" s="338">
        <f t="shared" si="0"/>
        <v>103.25</v>
      </c>
      <c r="F4" s="338">
        <f t="shared" si="0"/>
        <v>188.08333333333334</v>
      </c>
      <c r="G4" s="338">
        <f t="shared" si="0"/>
        <v>415.16666666666669</v>
      </c>
      <c r="H4" s="338">
        <f t="shared" si="0"/>
        <v>607.08333333333337</v>
      </c>
      <c r="I4" s="338">
        <f t="shared" si="0"/>
        <v>866.16666666666663</v>
      </c>
      <c r="J4" s="338">
        <f t="shared" si="0"/>
        <v>555.5</v>
      </c>
      <c r="K4" s="338">
        <f t="shared" ref="K4" si="1">AVERAGE(K7:K18)</f>
        <v>365.41666666666669</v>
      </c>
      <c r="L4" s="338">
        <f t="shared" si="0"/>
        <v>199.08333333333334</v>
      </c>
      <c r="M4" s="338">
        <f t="shared" si="0"/>
        <v>134.81818181818181</v>
      </c>
      <c r="N4" s="338">
        <f>AVERAGE(N7:N18)</f>
        <v>3639.7272727272725</v>
      </c>
      <c r="O4" s="10"/>
      <c r="P4" s="339" t="str">
        <f>+A4</f>
        <v>12-21年月平均</v>
      </c>
      <c r="Q4" s="338">
        <f>AVERAGE(Q7:Q18)</f>
        <v>8.1666666666666661</v>
      </c>
      <c r="R4" s="338">
        <f t="shared" ref="R4:AC4" si="2">AVERAGE(R7:R18)</f>
        <v>8.75</v>
      </c>
      <c r="S4" s="338">
        <f t="shared" si="2"/>
        <v>13.25</v>
      </c>
      <c r="T4" s="338">
        <f t="shared" si="2"/>
        <v>6.5</v>
      </c>
      <c r="U4" s="338">
        <f t="shared" si="2"/>
        <v>9.1666666666666661</v>
      </c>
      <c r="V4" s="338">
        <f t="shared" si="2"/>
        <v>8.9166666666666661</v>
      </c>
      <c r="W4" s="338">
        <f t="shared" si="2"/>
        <v>8.0833333333333339</v>
      </c>
      <c r="X4" s="338">
        <f t="shared" si="2"/>
        <v>10.833333333333334</v>
      </c>
      <c r="Y4" s="338">
        <f t="shared" ref="Y4" si="3">AVERAGE(Y7:Y18)</f>
        <v>9.1666666666666661</v>
      </c>
      <c r="Z4" s="338">
        <f t="shared" ref="Z4" si="4">AVERAGE(Z7:Z18)</f>
        <v>18.75</v>
      </c>
      <c r="AA4" s="338">
        <f t="shared" si="2"/>
        <v>10.666666666666666</v>
      </c>
      <c r="AB4" s="338">
        <f t="shared" si="2"/>
        <v>12.181818181818182</v>
      </c>
      <c r="AC4" s="338">
        <f t="shared" si="2"/>
        <v>131.45454545454547</v>
      </c>
    </row>
    <row r="5" spans="1:29" ht="19.8" customHeight="1" thickBot="1">
      <c r="A5" s="251"/>
      <c r="B5" s="251"/>
      <c r="C5" s="251"/>
      <c r="D5" s="251"/>
      <c r="E5" s="251"/>
      <c r="F5" s="251"/>
      <c r="G5" s="251"/>
      <c r="H5" s="251"/>
      <c r="I5" s="251"/>
      <c r="J5" s="251"/>
      <c r="K5" s="251"/>
      <c r="L5" s="11" t="s">
        <v>20</v>
      </c>
      <c r="M5" s="105"/>
      <c r="N5" s="218"/>
      <c r="O5" s="106"/>
      <c r="P5" s="139"/>
      <c r="Q5" s="139"/>
      <c r="R5" s="139"/>
      <c r="S5" s="251"/>
      <c r="T5" s="251"/>
      <c r="U5" s="251"/>
      <c r="V5" s="251"/>
      <c r="W5" s="251"/>
      <c r="X5" s="251"/>
      <c r="Y5" s="251"/>
      <c r="Z5" s="251"/>
      <c r="AA5" s="11" t="s">
        <v>20</v>
      </c>
      <c r="AB5" s="105"/>
      <c r="AC5" s="218"/>
    </row>
    <row r="6" spans="1:29" ht="19.8" customHeight="1" thickBot="1">
      <c r="A6" s="251"/>
      <c r="B6" s="251"/>
      <c r="C6" s="251"/>
      <c r="D6" s="251"/>
      <c r="E6" s="251"/>
      <c r="F6" s="251"/>
      <c r="G6" s="251"/>
      <c r="H6" s="251"/>
      <c r="I6" s="251"/>
      <c r="J6" s="251"/>
      <c r="K6" s="251"/>
      <c r="L6" s="327">
        <v>112</v>
      </c>
      <c r="M6" s="326"/>
      <c r="N6" s="320"/>
      <c r="O6" s="106"/>
      <c r="P6" s="139"/>
      <c r="Q6" s="139"/>
      <c r="R6" s="139"/>
      <c r="S6" s="251"/>
      <c r="T6" s="251"/>
      <c r="U6" s="251"/>
      <c r="V6" s="251"/>
      <c r="W6" s="251"/>
      <c r="X6" s="251"/>
      <c r="Y6" s="251"/>
      <c r="Z6" s="251"/>
      <c r="AA6" s="327">
        <v>0</v>
      </c>
      <c r="AB6" s="326"/>
      <c r="AC6" s="320"/>
    </row>
    <row r="7" spans="1:29" ht="18" customHeight="1" thickBot="1">
      <c r="A7" s="321" t="s">
        <v>170</v>
      </c>
      <c r="B7" s="334">
        <v>82</v>
      </c>
      <c r="C7" s="332">
        <v>62</v>
      </c>
      <c r="D7" s="384">
        <v>99</v>
      </c>
      <c r="E7" s="332">
        <v>112</v>
      </c>
      <c r="F7" s="495">
        <v>224</v>
      </c>
      <c r="G7" s="496">
        <v>524</v>
      </c>
      <c r="H7" s="497">
        <v>521</v>
      </c>
      <c r="I7" s="332">
        <v>767</v>
      </c>
      <c r="J7" s="332">
        <v>454</v>
      </c>
      <c r="K7" s="332">
        <v>384</v>
      </c>
      <c r="L7" s="332">
        <v>112</v>
      </c>
      <c r="M7" s="335"/>
      <c r="N7" s="333"/>
      <c r="O7" s="10"/>
      <c r="P7" s="325" t="s">
        <v>170</v>
      </c>
      <c r="Q7" s="427">
        <v>1</v>
      </c>
      <c r="R7" s="428">
        <v>1</v>
      </c>
      <c r="S7" s="428">
        <v>4</v>
      </c>
      <c r="T7" s="428">
        <v>2</v>
      </c>
      <c r="U7" s="428">
        <v>2</v>
      </c>
      <c r="V7" s="332">
        <v>7</v>
      </c>
      <c r="W7" s="332">
        <v>7</v>
      </c>
      <c r="X7" s="332">
        <v>3</v>
      </c>
      <c r="Y7" s="332">
        <v>1</v>
      </c>
      <c r="Z7" s="332">
        <v>7</v>
      </c>
      <c r="AA7" s="332">
        <v>0</v>
      </c>
      <c r="AB7" s="336"/>
      <c r="AC7" s="333"/>
    </row>
    <row r="8" spans="1:29" ht="18" customHeight="1" thickBot="1">
      <c r="A8" s="321" t="s">
        <v>165</v>
      </c>
      <c r="B8" s="328">
        <v>81</v>
      </c>
      <c r="C8" s="329">
        <v>39</v>
      </c>
      <c r="D8" s="329">
        <v>72</v>
      </c>
      <c r="E8" s="330">
        <v>89</v>
      </c>
      <c r="F8" s="330">
        <v>258</v>
      </c>
      <c r="G8" s="330">
        <v>416</v>
      </c>
      <c r="H8" s="330">
        <v>554</v>
      </c>
      <c r="I8" s="330">
        <v>568</v>
      </c>
      <c r="J8" s="330">
        <v>578</v>
      </c>
      <c r="K8" s="330">
        <v>337</v>
      </c>
      <c r="L8" s="330">
        <v>169</v>
      </c>
      <c r="M8" s="330">
        <v>168</v>
      </c>
      <c r="N8" s="331">
        <f t="shared" ref="N8:N19" si="5">SUM(B8:M8)</f>
        <v>3329</v>
      </c>
      <c r="O8" s="111" t="s">
        <v>21</v>
      </c>
      <c r="P8" s="425" t="s">
        <v>165</v>
      </c>
      <c r="Q8" s="469">
        <v>0</v>
      </c>
      <c r="R8" s="470">
        <v>5</v>
      </c>
      <c r="S8" s="470">
        <v>4</v>
      </c>
      <c r="T8" s="470">
        <v>1</v>
      </c>
      <c r="U8" s="470">
        <v>1</v>
      </c>
      <c r="V8" s="470">
        <v>1</v>
      </c>
      <c r="W8" s="470">
        <v>1</v>
      </c>
      <c r="X8" s="470">
        <v>1</v>
      </c>
      <c r="Y8" s="469">
        <v>0</v>
      </c>
      <c r="Z8" s="469">
        <v>0</v>
      </c>
      <c r="AA8" s="469">
        <v>0</v>
      </c>
      <c r="AB8" s="469">
        <v>2</v>
      </c>
      <c r="AC8" s="426">
        <f t="shared" ref="AC8:AC19" si="6">SUM(Q8:AB8)</f>
        <v>16</v>
      </c>
    </row>
    <row r="9" spans="1:29" ht="18" customHeight="1" thickBot="1">
      <c r="A9" s="252" t="s">
        <v>148</v>
      </c>
      <c r="B9" s="272">
        <v>81</v>
      </c>
      <c r="C9" s="272">
        <v>48</v>
      </c>
      <c r="D9" s="273">
        <v>71</v>
      </c>
      <c r="E9" s="272">
        <v>128</v>
      </c>
      <c r="F9" s="272">
        <v>171</v>
      </c>
      <c r="G9" s="272">
        <v>350</v>
      </c>
      <c r="H9" s="272">
        <v>569</v>
      </c>
      <c r="I9" s="272">
        <v>553</v>
      </c>
      <c r="J9" s="272">
        <v>458</v>
      </c>
      <c r="K9" s="272">
        <v>306</v>
      </c>
      <c r="L9" s="272">
        <v>220</v>
      </c>
      <c r="M9" s="273">
        <v>229</v>
      </c>
      <c r="N9" s="308">
        <f t="shared" si="5"/>
        <v>3184</v>
      </c>
      <c r="O9" s="250"/>
      <c r="P9" s="425" t="s">
        <v>147</v>
      </c>
      <c r="Q9" s="467">
        <v>1</v>
      </c>
      <c r="R9" s="467">
        <v>2</v>
      </c>
      <c r="S9" s="467">
        <v>1</v>
      </c>
      <c r="T9" s="467">
        <v>0</v>
      </c>
      <c r="U9" s="467">
        <v>0</v>
      </c>
      <c r="V9" s="467">
        <v>0</v>
      </c>
      <c r="W9" s="467">
        <v>1</v>
      </c>
      <c r="X9" s="467">
        <v>1</v>
      </c>
      <c r="Y9" s="467">
        <v>0</v>
      </c>
      <c r="Z9" s="467">
        <v>1</v>
      </c>
      <c r="AA9" s="467">
        <v>0</v>
      </c>
      <c r="AB9" s="467">
        <v>0</v>
      </c>
      <c r="AC9" s="468">
        <f t="shared" si="6"/>
        <v>7</v>
      </c>
    </row>
    <row r="10" spans="1:29" ht="18" customHeight="1" thickBot="1">
      <c r="A10" s="253" t="s">
        <v>128</v>
      </c>
      <c r="B10" s="168">
        <v>112</v>
      </c>
      <c r="C10" s="168">
        <v>85</v>
      </c>
      <c r="D10" s="168">
        <v>60</v>
      </c>
      <c r="E10" s="168">
        <v>97</v>
      </c>
      <c r="F10" s="168">
        <v>95</v>
      </c>
      <c r="G10" s="168">
        <v>305</v>
      </c>
      <c r="H10" s="168">
        <v>544</v>
      </c>
      <c r="I10" s="168">
        <v>449</v>
      </c>
      <c r="J10" s="168">
        <v>475</v>
      </c>
      <c r="K10" s="168">
        <v>505</v>
      </c>
      <c r="L10" s="168">
        <v>219</v>
      </c>
      <c r="M10" s="169">
        <v>98</v>
      </c>
      <c r="N10" s="266">
        <f t="shared" si="5"/>
        <v>3044</v>
      </c>
      <c r="O10" s="111"/>
      <c r="P10" s="322" t="s">
        <v>128</v>
      </c>
      <c r="Q10" s="217">
        <v>16</v>
      </c>
      <c r="R10" s="217">
        <v>1</v>
      </c>
      <c r="S10" s="217">
        <v>19</v>
      </c>
      <c r="T10" s="217">
        <v>3</v>
      </c>
      <c r="U10" s="217">
        <v>13</v>
      </c>
      <c r="V10" s="217">
        <v>1</v>
      </c>
      <c r="W10" s="217">
        <v>2</v>
      </c>
      <c r="X10" s="217">
        <v>2</v>
      </c>
      <c r="Y10" s="217">
        <v>0</v>
      </c>
      <c r="Z10" s="217">
        <v>24</v>
      </c>
      <c r="AA10" s="217">
        <v>4</v>
      </c>
      <c r="AB10" s="217">
        <v>2</v>
      </c>
      <c r="AC10" s="265">
        <f t="shared" si="6"/>
        <v>87</v>
      </c>
    </row>
    <row r="11" spans="1:29" ht="18" customHeight="1" thickBot="1">
      <c r="A11" s="254" t="s">
        <v>29</v>
      </c>
      <c r="B11" s="219">
        <v>84</v>
      </c>
      <c r="C11" s="219">
        <v>100</v>
      </c>
      <c r="D11" s="220">
        <v>77</v>
      </c>
      <c r="E11" s="220">
        <v>80</v>
      </c>
      <c r="F11" s="127">
        <v>236</v>
      </c>
      <c r="G11" s="127">
        <v>438</v>
      </c>
      <c r="H11" s="128">
        <v>631</v>
      </c>
      <c r="I11" s="127">
        <v>752</v>
      </c>
      <c r="J11" s="126">
        <v>523</v>
      </c>
      <c r="K11" s="127">
        <v>427</v>
      </c>
      <c r="L11" s="126">
        <v>253</v>
      </c>
      <c r="M11" s="221">
        <v>136</v>
      </c>
      <c r="N11" s="256">
        <f t="shared" si="5"/>
        <v>3737</v>
      </c>
      <c r="O11" s="111"/>
      <c r="P11" s="323" t="s">
        <v>22</v>
      </c>
      <c r="Q11" s="222">
        <v>7</v>
      </c>
      <c r="R11" s="222">
        <v>7</v>
      </c>
      <c r="S11" s="223">
        <v>13</v>
      </c>
      <c r="T11" s="223">
        <v>3</v>
      </c>
      <c r="U11" s="223">
        <v>8</v>
      </c>
      <c r="V11" s="223">
        <v>11</v>
      </c>
      <c r="W11" s="222">
        <v>5</v>
      </c>
      <c r="X11" s="223">
        <v>11</v>
      </c>
      <c r="Y11" s="223">
        <v>9</v>
      </c>
      <c r="Z11" s="223">
        <v>9</v>
      </c>
      <c r="AA11" s="224">
        <v>20</v>
      </c>
      <c r="AB11" s="224">
        <v>37</v>
      </c>
      <c r="AC11" s="263">
        <f t="shared" si="6"/>
        <v>140</v>
      </c>
    </row>
    <row r="12" spans="1:29" ht="18" customHeight="1" thickBot="1">
      <c r="A12" s="254" t="s">
        <v>30</v>
      </c>
      <c r="B12" s="223">
        <v>41</v>
      </c>
      <c r="C12" s="223">
        <v>44</v>
      </c>
      <c r="D12" s="223">
        <v>67</v>
      </c>
      <c r="E12" s="223">
        <v>103</v>
      </c>
      <c r="F12" s="225">
        <v>311</v>
      </c>
      <c r="G12" s="223">
        <v>415</v>
      </c>
      <c r="H12" s="223">
        <v>539</v>
      </c>
      <c r="I12" s="225">
        <v>1165</v>
      </c>
      <c r="J12" s="223">
        <v>534</v>
      </c>
      <c r="K12" s="223">
        <v>297</v>
      </c>
      <c r="L12" s="222">
        <v>205</v>
      </c>
      <c r="M12" s="226">
        <v>92</v>
      </c>
      <c r="N12" s="257">
        <f t="shared" si="5"/>
        <v>3813</v>
      </c>
      <c r="O12" s="111"/>
      <c r="P12" s="324" t="s">
        <v>30</v>
      </c>
      <c r="Q12" s="223">
        <v>9</v>
      </c>
      <c r="R12" s="223">
        <v>22</v>
      </c>
      <c r="S12" s="222">
        <v>18</v>
      </c>
      <c r="T12" s="223">
        <v>9</v>
      </c>
      <c r="U12" s="227">
        <v>21</v>
      </c>
      <c r="V12" s="223">
        <v>14</v>
      </c>
      <c r="W12" s="223">
        <v>6</v>
      </c>
      <c r="X12" s="223">
        <v>13</v>
      </c>
      <c r="Y12" s="223">
        <v>7</v>
      </c>
      <c r="Z12" s="228">
        <v>81</v>
      </c>
      <c r="AA12" s="227">
        <v>31</v>
      </c>
      <c r="AB12" s="228">
        <v>37</v>
      </c>
      <c r="AC12" s="264">
        <f t="shared" si="6"/>
        <v>268</v>
      </c>
    </row>
    <row r="13" spans="1:29" ht="18" customHeight="1" thickBot="1">
      <c r="A13" s="254" t="s">
        <v>31</v>
      </c>
      <c r="B13" s="223">
        <v>57</v>
      </c>
      <c r="C13" s="222">
        <v>35</v>
      </c>
      <c r="D13" s="223">
        <v>95</v>
      </c>
      <c r="E13" s="222">
        <v>112</v>
      </c>
      <c r="F13" s="223">
        <v>131</v>
      </c>
      <c r="G13" s="14">
        <v>340</v>
      </c>
      <c r="H13" s="14">
        <v>483</v>
      </c>
      <c r="I13" s="15">
        <v>1339</v>
      </c>
      <c r="J13" s="14">
        <v>614</v>
      </c>
      <c r="K13" s="14">
        <v>349</v>
      </c>
      <c r="L13" s="14">
        <v>236</v>
      </c>
      <c r="M13" s="229">
        <v>68</v>
      </c>
      <c r="N13" s="256">
        <f t="shared" si="5"/>
        <v>3859</v>
      </c>
      <c r="O13" s="111"/>
      <c r="P13" s="324" t="s">
        <v>31</v>
      </c>
      <c r="Q13" s="223">
        <v>19</v>
      </c>
      <c r="R13" s="223">
        <v>12</v>
      </c>
      <c r="S13" s="223">
        <v>8</v>
      </c>
      <c r="T13" s="222">
        <v>12</v>
      </c>
      <c r="U13" s="223">
        <v>7</v>
      </c>
      <c r="V13" s="223">
        <v>15</v>
      </c>
      <c r="W13" s="14">
        <v>16</v>
      </c>
      <c r="X13" s="229">
        <v>12</v>
      </c>
      <c r="Y13" s="222">
        <v>16</v>
      </c>
      <c r="Z13" s="223">
        <v>6</v>
      </c>
      <c r="AA13" s="222">
        <v>12</v>
      </c>
      <c r="AB13" s="222">
        <v>6</v>
      </c>
      <c r="AC13" s="263">
        <f t="shared" si="6"/>
        <v>141</v>
      </c>
    </row>
    <row r="14" spans="1:29" ht="18" customHeight="1" thickBot="1">
      <c r="A14" s="254" t="s">
        <v>32</v>
      </c>
      <c r="B14" s="230">
        <v>68</v>
      </c>
      <c r="C14" s="223">
        <v>42</v>
      </c>
      <c r="D14" s="223">
        <v>44</v>
      </c>
      <c r="E14" s="222">
        <v>75</v>
      </c>
      <c r="F14" s="222">
        <v>135</v>
      </c>
      <c r="G14" s="222">
        <v>448</v>
      </c>
      <c r="H14" s="223">
        <v>507</v>
      </c>
      <c r="I14" s="223">
        <v>808</v>
      </c>
      <c r="J14" s="227">
        <v>795</v>
      </c>
      <c r="K14" s="222">
        <v>313</v>
      </c>
      <c r="L14" s="222">
        <v>246</v>
      </c>
      <c r="M14" s="222">
        <v>143</v>
      </c>
      <c r="N14" s="256">
        <f t="shared" si="5"/>
        <v>3624</v>
      </c>
      <c r="O14" s="111"/>
      <c r="P14" s="324" t="s">
        <v>32</v>
      </c>
      <c r="Q14" s="232">
        <v>9</v>
      </c>
      <c r="R14" s="223">
        <v>16</v>
      </c>
      <c r="S14" s="223">
        <v>12</v>
      </c>
      <c r="T14" s="222">
        <v>6</v>
      </c>
      <c r="U14" s="233">
        <v>7</v>
      </c>
      <c r="V14" s="233">
        <v>14</v>
      </c>
      <c r="W14" s="223">
        <v>9</v>
      </c>
      <c r="X14" s="223">
        <v>14</v>
      </c>
      <c r="Y14" s="223">
        <v>9</v>
      </c>
      <c r="Z14" s="223">
        <v>9</v>
      </c>
      <c r="AA14" s="233">
        <v>8</v>
      </c>
      <c r="AB14" s="233">
        <v>7</v>
      </c>
      <c r="AC14" s="263">
        <f t="shared" si="6"/>
        <v>120</v>
      </c>
    </row>
    <row r="15" spans="1:29" ht="18" hidden="1" customHeight="1" thickBot="1">
      <c r="A15" s="13" t="s">
        <v>33</v>
      </c>
      <c r="B15" s="234">
        <v>71</v>
      </c>
      <c r="C15" s="234">
        <v>97</v>
      </c>
      <c r="D15" s="234">
        <v>61</v>
      </c>
      <c r="E15" s="235">
        <v>105</v>
      </c>
      <c r="F15" s="235">
        <v>198</v>
      </c>
      <c r="G15" s="235">
        <v>442</v>
      </c>
      <c r="H15" s="236">
        <v>790</v>
      </c>
      <c r="I15" s="16">
        <v>674</v>
      </c>
      <c r="J15" s="16">
        <v>594</v>
      </c>
      <c r="K15" s="235">
        <v>275</v>
      </c>
      <c r="L15" s="235">
        <v>133</v>
      </c>
      <c r="M15" s="235">
        <v>108</v>
      </c>
      <c r="N15" s="256">
        <f t="shared" si="5"/>
        <v>3548</v>
      </c>
      <c r="O15" s="10"/>
      <c r="P15" s="255" t="s">
        <v>33</v>
      </c>
      <c r="Q15" s="234">
        <v>7</v>
      </c>
      <c r="R15" s="234">
        <v>13</v>
      </c>
      <c r="S15" s="234">
        <v>12</v>
      </c>
      <c r="T15" s="235">
        <v>11</v>
      </c>
      <c r="U15" s="235">
        <v>12</v>
      </c>
      <c r="V15" s="235">
        <v>15</v>
      </c>
      <c r="W15" s="235">
        <v>20</v>
      </c>
      <c r="X15" s="235">
        <v>15</v>
      </c>
      <c r="Y15" s="235">
        <v>15</v>
      </c>
      <c r="Z15" s="235">
        <v>20</v>
      </c>
      <c r="AA15" s="235">
        <v>9</v>
      </c>
      <c r="AB15" s="235">
        <v>7</v>
      </c>
      <c r="AC15" s="262">
        <f t="shared" si="6"/>
        <v>156</v>
      </c>
    </row>
    <row r="16" spans="1:29" ht="13.8" hidden="1" thickBot="1">
      <c r="A16" s="18" t="s">
        <v>34</v>
      </c>
      <c r="B16" s="232">
        <v>38</v>
      </c>
      <c r="C16" s="235">
        <v>19</v>
      </c>
      <c r="D16" s="235">
        <v>38</v>
      </c>
      <c r="E16" s="235">
        <v>203</v>
      </c>
      <c r="F16" s="235">
        <v>146</v>
      </c>
      <c r="G16" s="235">
        <v>439</v>
      </c>
      <c r="H16" s="236">
        <v>964</v>
      </c>
      <c r="I16" s="236">
        <v>1154</v>
      </c>
      <c r="J16" s="235">
        <v>423</v>
      </c>
      <c r="K16" s="235">
        <v>388</v>
      </c>
      <c r="L16" s="235">
        <v>176</v>
      </c>
      <c r="M16" s="235">
        <v>143</v>
      </c>
      <c r="N16" s="237">
        <f t="shared" si="5"/>
        <v>4131</v>
      </c>
      <c r="O16" s="10"/>
      <c r="P16" s="17" t="s">
        <v>34</v>
      </c>
      <c r="Q16" s="235">
        <v>7</v>
      </c>
      <c r="R16" s="235">
        <v>7</v>
      </c>
      <c r="S16" s="235">
        <v>8</v>
      </c>
      <c r="T16" s="235">
        <v>12</v>
      </c>
      <c r="U16" s="235">
        <v>9</v>
      </c>
      <c r="V16" s="235">
        <v>6</v>
      </c>
      <c r="W16" s="235">
        <v>11</v>
      </c>
      <c r="X16" s="235">
        <v>8</v>
      </c>
      <c r="Y16" s="235">
        <v>16</v>
      </c>
      <c r="Z16" s="235">
        <v>40</v>
      </c>
      <c r="AA16" s="235">
        <v>17</v>
      </c>
      <c r="AB16" s="235">
        <v>16</v>
      </c>
      <c r="AC16" s="235">
        <f t="shared" si="6"/>
        <v>157</v>
      </c>
    </row>
    <row r="17" spans="1:31" ht="13.8" hidden="1" thickBot="1">
      <c r="A17" s="238" t="s">
        <v>35</v>
      </c>
      <c r="B17" s="16">
        <v>49</v>
      </c>
      <c r="C17" s="16">
        <v>63</v>
      </c>
      <c r="D17" s="16">
        <v>50</v>
      </c>
      <c r="E17" s="16">
        <v>71</v>
      </c>
      <c r="F17" s="16">
        <v>144</v>
      </c>
      <c r="G17" s="16">
        <v>374</v>
      </c>
      <c r="H17" s="108">
        <v>729</v>
      </c>
      <c r="I17" s="108">
        <v>1097</v>
      </c>
      <c r="J17" s="108">
        <v>650</v>
      </c>
      <c r="K17" s="16">
        <v>397</v>
      </c>
      <c r="L17" s="16">
        <v>192</v>
      </c>
      <c r="M17" s="16">
        <v>217</v>
      </c>
      <c r="N17" s="237">
        <f t="shared" si="5"/>
        <v>4033</v>
      </c>
      <c r="O17" s="10"/>
      <c r="P17" s="19" t="s">
        <v>35</v>
      </c>
      <c r="Q17" s="16">
        <v>10</v>
      </c>
      <c r="R17" s="16">
        <v>6</v>
      </c>
      <c r="S17" s="16">
        <v>14</v>
      </c>
      <c r="T17" s="16">
        <v>10</v>
      </c>
      <c r="U17" s="16">
        <v>10</v>
      </c>
      <c r="V17" s="16">
        <v>19</v>
      </c>
      <c r="W17" s="16">
        <v>11</v>
      </c>
      <c r="X17" s="16">
        <v>20</v>
      </c>
      <c r="Y17" s="16">
        <v>15</v>
      </c>
      <c r="Z17" s="16">
        <v>8</v>
      </c>
      <c r="AA17" s="16">
        <v>11</v>
      </c>
      <c r="AB17" s="16">
        <v>8</v>
      </c>
      <c r="AC17" s="235">
        <f t="shared" si="6"/>
        <v>142</v>
      </c>
    </row>
    <row r="18" spans="1:31" ht="13.8" hidden="1" thickBot="1">
      <c r="A18" s="18" t="s">
        <v>36</v>
      </c>
      <c r="B18" s="16">
        <v>53</v>
      </c>
      <c r="C18" s="16">
        <v>39</v>
      </c>
      <c r="D18" s="16">
        <v>74</v>
      </c>
      <c r="E18" s="16">
        <v>64</v>
      </c>
      <c r="F18" s="16">
        <v>208</v>
      </c>
      <c r="G18" s="16">
        <v>491</v>
      </c>
      <c r="H18" s="16">
        <v>454</v>
      </c>
      <c r="I18" s="108">
        <v>1068</v>
      </c>
      <c r="J18" s="16">
        <v>568</v>
      </c>
      <c r="K18" s="16">
        <v>407</v>
      </c>
      <c r="L18" s="16">
        <v>228</v>
      </c>
      <c r="M18" s="16">
        <v>81</v>
      </c>
      <c r="N18" s="231">
        <f t="shared" si="5"/>
        <v>3735</v>
      </c>
      <c r="O18" s="10"/>
      <c r="P18" s="17" t="s">
        <v>36</v>
      </c>
      <c r="Q18" s="16">
        <v>12</v>
      </c>
      <c r="R18" s="16">
        <v>13</v>
      </c>
      <c r="S18" s="16">
        <v>46</v>
      </c>
      <c r="T18" s="16">
        <v>9</v>
      </c>
      <c r="U18" s="16">
        <v>20</v>
      </c>
      <c r="V18" s="16">
        <v>4</v>
      </c>
      <c r="W18" s="16">
        <v>8</v>
      </c>
      <c r="X18" s="16">
        <v>30</v>
      </c>
      <c r="Y18" s="16">
        <v>22</v>
      </c>
      <c r="Z18" s="16">
        <v>20</v>
      </c>
      <c r="AA18" s="16">
        <v>16</v>
      </c>
      <c r="AB18" s="16">
        <v>12</v>
      </c>
      <c r="AC18" s="239">
        <f t="shared" si="6"/>
        <v>212</v>
      </c>
    </row>
    <row r="19" spans="1:31" ht="13.8" hidden="1" thickBot="1">
      <c r="A19" s="18" t="s">
        <v>23</v>
      </c>
      <c r="B19" s="109">
        <v>67</v>
      </c>
      <c r="C19" s="109">
        <v>62</v>
      </c>
      <c r="D19" s="109">
        <v>57</v>
      </c>
      <c r="E19" s="109">
        <v>77</v>
      </c>
      <c r="F19" s="109">
        <v>473</v>
      </c>
      <c r="G19" s="109">
        <v>468</v>
      </c>
      <c r="H19" s="110">
        <v>659</v>
      </c>
      <c r="I19" s="109">
        <v>851</v>
      </c>
      <c r="J19" s="109">
        <v>542</v>
      </c>
      <c r="K19" s="109">
        <v>270</v>
      </c>
      <c r="L19" s="109">
        <v>208</v>
      </c>
      <c r="M19" s="109">
        <v>174</v>
      </c>
      <c r="N19" s="240">
        <f t="shared" si="5"/>
        <v>3908</v>
      </c>
      <c r="O19" s="10" t="s">
        <v>28</v>
      </c>
      <c r="P19" s="19" t="s">
        <v>23</v>
      </c>
      <c r="Q19" s="16">
        <v>6</v>
      </c>
      <c r="R19" s="16">
        <v>25</v>
      </c>
      <c r="S19" s="16">
        <v>29</v>
      </c>
      <c r="T19" s="16">
        <v>4</v>
      </c>
      <c r="U19" s="16">
        <v>17</v>
      </c>
      <c r="V19" s="16">
        <v>19</v>
      </c>
      <c r="W19" s="16">
        <v>14</v>
      </c>
      <c r="X19" s="16">
        <v>37</v>
      </c>
      <c r="Y19" s="20">
        <v>76</v>
      </c>
      <c r="Z19" s="16">
        <v>34</v>
      </c>
      <c r="AA19" s="16">
        <v>17</v>
      </c>
      <c r="AB19" s="16">
        <v>18</v>
      </c>
      <c r="AC19" s="239">
        <f t="shared" si="6"/>
        <v>296</v>
      </c>
    </row>
    <row r="20" spans="1:31">
      <c r="A20" s="21"/>
      <c r="B20" s="241"/>
      <c r="C20" s="241"/>
      <c r="D20" s="241"/>
      <c r="E20" s="241"/>
      <c r="F20" s="241"/>
      <c r="G20" s="241"/>
      <c r="H20" s="241"/>
      <c r="I20" s="241"/>
      <c r="J20" s="241"/>
      <c r="K20" s="241"/>
      <c r="L20" s="241"/>
      <c r="M20" s="241"/>
      <c r="N20" s="22"/>
      <c r="O20" s="10"/>
      <c r="P20" s="23"/>
      <c r="Q20" s="242"/>
      <c r="R20" s="242"/>
      <c r="S20" s="242"/>
      <c r="T20" s="242"/>
      <c r="U20" s="242"/>
      <c r="V20" s="242"/>
      <c r="W20" s="242"/>
      <c r="X20" s="242"/>
      <c r="Y20" s="242"/>
      <c r="Z20" s="242"/>
      <c r="AA20" s="242"/>
      <c r="AB20" s="242"/>
      <c r="AC20" s="241"/>
    </row>
    <row r="21" spans="1:31" ht="13.5" customHeight="1">
      <c r="A21" s="744" t="s">
        <v>270</v>
      </c>
      <c r="B21" s="745"/>
      <c r="C21" s="745"/>
      <c r="D21" s="745"/>
      <c r="E21" s="745"/>
      <c r="F21" s="745"/>
      <c r="G21" s="745"/>
      <c r="H21" s="745"/>
      <c r="I21" s="745"/>
      <c r="J21" s="745"/>
      <c r="K21" s="745"/>
      <c r="L21" s="745"/>
      <c r="M21" s="745"/>
      <c r="N21" s="746"/>
      <c r="O21" s="10"/>
      <c r="P21" s="744" t="str">
        <f>+A21</f>
        <v>※2023年 第44週（10/30～11/5） 現在</v>
      </c>
      <c r="Q21" s="745"/>
      <c r="R21" s="745"/>
      <c r="S21" s="745"/>
      <c r="T21" s="745"/>
      <c r="U21" s="745"/>
      <c r="V21" s="745"/>
      <c r="W21" s="745"/>
      <c r="X21" s="745"/>
      <c r="Y21" s="745"/>
      <c r="Z21" s="745"/>
      <c r="AA21" s="745"/>
      <c r="AB21" s="745"/>
      <c r="AC21" s="746"/>
    </row>
    <row r="22" spans="1:31" ht="13.8" thickBot="1">
      <c r="A22" s="304" t="s">
        <v>149</v>
      </c>
      <c r="B22" s="10"/>
      <c r="C22" s="10"/>
      <c r="D22" s="10"/>
      <c r="E22" s="10"/>
      <c r="F22" s="10"/>
      <c r="G22" s="10" t="s">
        <v>21</v>
      </c>
      <c r="H22" s="10"/>
      <c r="I22" s="10"/>
      <c r="J22" s="10"/>
      <c r="K22" s="10"/>
      <c r="L22" s="10"/>
      <c r="M22" s="10"/>
      <c r="N22" s="25"/>
      <c r="O22" s="10"/>
      <c r="P22" s="305"/>
      <c r="Q22" s="10"/>
      <c r="R22" s="10"/>
      <c r="S22" s="10"/>
      <c r="T22" s="10"/>
      <c r="U22" s="10"/>
      <c r="V22" s="10"/>
      <c r="W22" s="10"/>
      <c r="X22" s="10"/>
      <c r="Y22" s="10"/>
      <c r="Z22" s="10"/>
      <c r="AA22" s="10"/>
      <c r="AB22" s="10"/>
      <c r="AC22" s="27"/>
    </row>
    <row r="23" spans="1:31" ht="33" customHeight="1" thickBot="1">
      <c r="A23" s="24"/>
      <c r="B23" s="243" t="s">
        <v>158</v>
      </c>
      <c r="C23" s="10"/>
      <c r="D23" s="302" t="s">
        <v>221</v>
      </c>
      <c r="E23" s="28"/>
      <c r="F23" s="10"/>
      <c r="G23" s="10" t="s">
        <v>21</v>
      </c>
      <c r="H23" s="10"/>
      <c r="I23" s="10"/>
      <c r="J23" s="10"/>
      <c r="K23" s="10"/>
      <c r="L23" s="10"/>
      <c r="M23" s="10"/>
      <c r="N23" s="25"/>
      <c r="O23" s="111" t="s">
        <v>21</v>
      </c>
      <c r="P23" s="151"/>
      <c r="Q23" s="393" t="s">
        <v>159</v>
      </c>
      <c r="R23" s="730" t="s">
        <v>230</v>
      </c>
      <c r="S23" s="731"/>
      <c r="T23" s="732"/>
      <c r="U23" s="10"/>
      <c r="V23" s="10"/>
      <c r="W23" s="10"/>
      <c r="X23" s="10"/>
      <c r="Y23" s="10"/>
      <c r="Z23" s="10"/>
      <c r="AA23" s="10"/>
      <c r="AB23" s="10"/>
      <c r="AC23" s="27"/>
    </row>
    <row r="24" spans="1:31" ht="15" customHeight="1">
      <c r="A24" s="24"/>
      <c r="B24" s="10"/>
      <c r="C24" s="10"/>
      <c r="D24" s="10" t="s">
        <v>28</v>
      </c>
      <c r="E24" s="10"/>
      <c r="F24" s="10"/>
      <c r="G24" s="10"/>
      <c r="H24" s="10"/>
      <c r="I24" s="10"/>
      <c r="J24" s="10"/>
      <c r="K24" s="10"/>
      <c r="L24" s="10"/>
      <c r="M24" s="10"/>
      <c r="N24" s="25"/>
      <c r="O24" s="111" t="s">
        <v>21</v>
      </c>
      <c r="P24" s="150"/>
      <c r="Q24" s="10"/>
      <c r="R24" s="10"/>
      <c r="S24" s="10"/>
      <c r="T24" s="10"/>
      <c r="U24" s="10"/>
      <c r="V24" s="10"/>
      <c r="W24" s="10"/>
      <c r="X24" s="10"/>
      <c r="Y24" s="10"/>
      <c r="Z24" s="10"/>
      <c r="AA24" s="10"/>
      <c r="AB24" s="10"/>
      <c r="AC24" s="27"/>
    </row>
    <row r="25" spans="1:31" ht="9" customHeight="1">
      <c r="A25" s="24"/>
      <c r="B25" s="10"/>
      <c r="C25" s="10"/>
      <c r="D25" s="10"/>
      <c r="E25" s="10"/>
      <c r="F25" s="10"/>
      <c r="G25" s="10"/>
      <c r="H25" s="10"/>
      <c r="I25" s="10"/>
      <c r="J25" s="10"/>
      <c r="K25" s="10"/>
      <c r="L25" s="10"/>
      <c r="M25" s="10"/>
      <c r="N25" s="25"/>
      <c r="O25" s="111" t="s">
        <v>21</v>
      </c>
      <c r="P25" s="26"/>
      <c r="Q25" s="10"/>
      <c r="R25" s="10"/>
      <c r="S25" s="10"/>
      <c r="T25" s="10"/>
      <c r="U25" s="10"/>
      <c r="V25" s="10"/>
      <c r="W25" s="10"/>
      <c r="X25" s="10"/>
      <c r="Y25" s="10"/>
      <c r="Z25" s="10"/>
      <c r="AA25" s="10"/>
      <c r="AB25" s="10"/>
      <c r="AC25" s="27"/>
      <c r="AE25" s="1" t="s">
        <v>149</v>
      </c>
    </row>
    <row r="26" spans="1:31">
      <c r="A26" s="24"/>
      <c r="B26" s="10"/>
      <c r="C26" s="10"/>
      <c r="D26" s="10"/>
      <c r="E26" s="10"/>
      <c r="F26" s="10"/>
      <c r="G26" s="10"/>
      <c r="H26" s="10"/>
      <c r="I26" s="10"/>
      <c r="J26" s="10"/>
      <c r="K26" s="10"/>
      <c r="L26" s="10"/>
      <c r="M26" s="10"/>
      <c r="N26" s="25"/>
      <c r="O26" s="10" t="s">
        <v>21</v>
      </c>
      <c r="P26" s="12"/>
      <c r="AC26" s="29"/>
    </row>
    <row r="27" spans="1:31">
      <c r="A27" s="24"/>
      <c r="B27" s="10"/>
      <c r="C27" s="10"/>
      <c r="D27" s="10"/>
      <c r="E27" s="10"/>
      <c r="F27" s="10"/>
      <c r="G27" s="10"/>
      <c r="H27" s="10"/>
      <c r="I27" s="10"/>
      <c r="J27" s="10"/>
      <c r="K27" s="10"/>
      <c r="L27" s="10"/>
      <c r="M27" s="10"/>
      <c r="N27" s="25"/>
      <c r="O27" s="10" t="s">
        <v>21</v>
      </c>
      <c r="P27" s="12"/>
      <c r="AC27" s="29"/>
    </row>
    <row r="28" spans="1:31">
      <c r="A28" s="24"/>
      <c r="B28" s="10"/>
      <c r="C28" s="10"/>
      <c r="D28" s="10"/>
      <c r="E28" s="10"/>
      <c r="F28" s="10"/>
      <c r="G28" s="10"/>
      <c r="H28" s="10"/>
      <c r="I28" s="10"/>
      <c r="J28" s="10"/>
      <c r="K28" s="10"/>
      <c r="L28" s="10"/>
      <c r="M28" s="10"/>
      <c r="N28" s="25"/>
      <c r="O28" s="10" t="s">
        <v>21</v>
      </c>
      <c r="P28" s="12"/>
      <c r="AC28" s="29"/>
      <c r="AD28" s="170"/>
    </row>
    <row r="29" spans="1:31">
      <c r="A29" s="24"/>
      <c r="B29" s="10"/>
      <c r="C29" s="10"/>
      <c r="D29" s="10"/>
      <c r="E29" s="10"/>
      <c r="F29" s="10"/>
      <c r="G29" s="10"/>
      <c r="H29" s="10"/>
      <c r="I29" s="10"/>
      <c r="J29" s="10"/>
      <c r="K29" s="10"/>
      <c r="L29" s="10"/>
      <c r="M29" s="10"/>
      <c r="N29" s="25"/>
      <c r="O29" s="10"/>
      <c r="P29" s="12"/>
      <c r="AC29" s="29"/>
    </row>
    <row r="30" spans="1:31" ht="21.6">
      <c r="A30" s="349" t="s">
        <v>176</v>
      </c>
      <c r="B30" s="10"/>
      <c r="C30" s="10"/>
      <c r="D30" s="10"/>
      <c r="E30" s="10"/>
      <c r="F30" s="10"/>
      <c r="G30" s="10"/>
      <c r="H30" s="10"/>
      <c r="I30" s="10"/>
      <c r="J30" s="10"/>
      <c r="K30" s="10"/>
      <c r="L30" s="10"/>
      <c r="M30" s="10"/>
      <c r="N30" s="25"/>
      <c r="O30" s="10"/>
      <c r="P30" s="12"/>
      <c r="AC30" s="29"/>
    </row>
    <row r="31" spans="1:31" ht="13.8" thickBot="1">
      <c r="A31" s="30"/>
      <c r="B31" s="31"/>
      <c r="C31" s="31"/>
      <c r="D31" s="31"/>
      <c r="E31" s="31"/>
      <c r="F31" s="31"/>
      <c r="G31" s="31"/>
      <c r="H31" s="31"/>
      <c r="I31" s="31"/>
      <c r="J31" s="31"/>
      <c r="K31" s="31"/>
      <c r="L31" s="31"/>
      <c r="M31" s="31"/>
      <c r="N31" s="32"/>
      <c r="O31" s="10"/>
      <c r="P31" s="33"/>
      <c r="Q31" s="34"/>
      <c r="R31" s="34"/>
      <c r="S31" s="34"/>
      <c r="T31" s="34"/>
      <c r="U31" s="34"/>
      <c r="V31" s="34"/>
      <c r="W31" s="34"/>
      <c r="X31" s="34"/>
      <c r="Y31" s="34"/>
      <c r="Z31" s="34"/>
      <c r="AA31" s="34"/>
      <c r="AB31" s="34"/>
      <c r="AC31" s="35"/>
    </row>
    <row r="32" spans="1:31">
      <c r="A32" s="36"/>
      <c r="C32" s="10"/>
      <c r="D32" s="10"/>
      <c r="E32" s="10"/>
      <c r="F32" s="10"/>
      <c r="G32" s="10"/>
      <c r="H32" s="10"/>
      <c r="I32" s="10"/>
      <c r="J32" s="10"/>
      <c r="K32" s="10"/>
      <c r="L32" s="10"/>
      <c r="M32" s="10"/>
      <c r="N32" s="10"/>
      <c r="O32" s="10"/>
    </row>
    <row r="33" spans="1:29">
      <c r="O33" s="10"/>
    </row>
    <row r="34" spans="1:29">
      <c r="K34" s="244" t="s">
        <v>28</v>
      </c>
      <c r="O34" s="10"/>
    </row>
    <row r="35" spans="1:29">
      <c r="O35" s="10"/>
    </row>
    <row r="36" spans="1:29">
      <c r="O36" s="10"/>
    </row>
    <row r="37" spans="1:29">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c r="Q38" s="122" t="s">
        <v>160</v>
      </c>
      <c r="R38" s="122"/>
      <c r="S38" s="122"/>
      <c r="T38" s="122"/>
      <c r="U38" s="122"/>
      <c r="V38" s="122"/>
      <c r="W38" s="122"/>
      <c r="X38" s="122"/>
    </row>
    <row r="39" spans="1:29">
      <c r="Q39" s="122" t="s">
        <v>161</v>
      </c>
      <c r="R39" s="122"/>
      <c r="S39" s="122"/>
      <c r="T39" s="122"/>
      <c r="U39" s="122"/>
      <c r="V39" s="122"/>
      <c r="W39" s="122"/>
      <c r="X39" s="122"/>
    </row>
  </sheetData>
  <mergeCells count="7">
    <mergeCell ref="R23:T23"/>
    <mergeCell ref="A1:N1"/>
    <mergeCell ref="P1:AC1"/>
    <mergeCell ref="A2:N2"/>
    <mergeCell ref="P2:AC2"/>
    <mergeCell ref="A21:N21"/>
    <mergeCell ref="P21:AC21"/>
  </mergeCells>
  <phoneticPr fontId="86"/>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A4EEC-0D5A-452A-8DA2-5BC0A5532224}">
  <dimension ref="A1:O118"/>
  <sheetViews>
    <sheetView topLeftCell="A91" workbookViewId="0">
      <selection activeCell="O112" sqref="O112"/>
    </sheetView>
  </sheetViews>
  <sheetFormatPr defaultRowHeight="13.2"/>
  <cols>
    <col min="2" max="4" width="11" customWidth="1"/>
    <col min="5" max="7" width="12.109375" customWidth="1"/>
  </cols>
  <sheetData>
    <row r="1" spans="2:7">
      <c r="B1" s="473" t="s">
        <v>196</v>
      </c>
      <c r="C1" s="473"/>
    </row>
    <row r="2" spans="2:7">
      <c r="B2" s="747" t="s">
        <v>197</v>
      </c>
      <c r="C2" s="747"/>
      <c r="D2" s="747"/>
      <c r="E2" s="748" t="s">
        <v>198</v>
      </c>
      <c r="F2" s="748"/>
      <c r="G2" s="748"/>
    </row>
    <row r="3" spans="2:7">
      <c r="B3" s="474" t="s">
        <v>199</v>
      </c>
      <c r="C3" s="42" t="s">
        <v>199</v>
      </c>
      <c r="D3" s="42" t="s">
        <v>200</v>
      </c>
      <c r="E3" s="474" t="s">
        <v>199</v>
      </c>
      <c r="F3" s="42" t="s">
        <v>199</v>
      </c>
      <c r="G3" s="42" t="s">
        <v>200</v>
      </c>
    </row>
    <row r="4" spans="2:7">
      <c r="B4" s="474" t="s">
        <v>201</v>
      </c>
      <c r="C4" s="42" t="s">
        <v>202</v>
      </c>
      <c r="D4" s="42" t="s">
        <v>203</v>
      </c>
      <c r="E4" s="474" t="s">
        <v>201</v>
      </c>
      <c r="F4" s="42" t="s">
        <v>202</v>
      </c>
      <c r="G4" s="42" t="s">
        <v>203</v>
      </c>
    </row>
    <row r="5" spans="2:7">
      <c r="B5" s="90">
        <v>6344</v>
      </c>
      <c r="C5" s="1">
        <v>3488</v>
      </c>
      <c r="D5" s="1">
        <v>2856</v>
      </c>
      <c r="E5">
        <v>27614</v>
      </c>
      <c r="F5">
        <v>13597</v>
      </c>
      <c r="G5">
        <v>14017</v>
      </c>
    </row>
    <row r="8" spans="2:7">
      <c r="B8" s="473" t="s">
        <v>204</v>
      </c>
      <c r="C8" s="473"/>
    </row>
    <row r="9" spans="2:7">
      <c r="B9" s="747" t="s">
        <v>197</v>
      </c>
      <c r="C9" s="747"/>
      <c r="D9" s="747"/>
      <c r="E9" s="748" t="s">
        <v>198</v>
      </c>
      <c r="F9" s="748"/>
      <c r="G9" s="748"/>
    </row>
    <row r="10" spans="2:7">
      <c r="B10" s="474" t="s">
        <v>199</v>
      </c>
      <c r="C10" s="42" t="s">
        <v>199</v>
      </c>
      <c r="D10" s="42" t="s">
        <v>200</v>
      </c>
      <c r="E10" s="474" t="s">
        <v>199</v>
      </c>
      <c r="F10" s="42" t="s">
        <v>199</v>
      </c>
      <c r="G10" s="42" t="s">
        <v>200</v>
      </c>
    </row>
    <row r="11" spans="2:7">
      <c r="B11" s="474" t="s">
        <v>201</v>
      </c>
      <c r="C11" s="42" t="s">
        <v>202</v>
      </c>
      <c r="D11" s="42" t="s">
        <v>203</v>
      </c>
      <c r="E11" s="474" t="s">
        <v>201</v>
      </c>
      <c r="F11" s="42" t="s">
        <v>202</v>
      </c>
      <c r="G11" s="42" t="s">
        <v>203</v>
      </c>
    </row>
    <row r="12" spans="2:7">
      <c r="B12">
        <v>5896</v>
      </c>
      <c r="C12">
        <v>3193</v>
      </c>
      <c r="D12">
        <v>2703</v>
      </c>
      <c r="E12">
        <v>30255</v>
      </c>
      <c r="F12">
        <v>14924</v>
      </c>
      <c r="G12">
        <v>15331</v>
      </c>
    </row>
    <row r="15" spans="2:7">
      <c r="B15" s="473" t="s">
        <v>205</v>
      </c>
      <c r="C15" s="473"/>
    </row>
    <row r="16" spans="2:7">
      <c r="B16" s="747" t="s">
        <v>197</v>
      </c>
      <c r="C16" s="747"/>
      <c r="D16" s="747"/>
      <c r="E16" s="748" t="s">
        <v>198</v>
      </c>
      <c r="F16" s="748"/>
      <c r="G16" s="748"/>
    </row>
    <row r="17" spans="2:7">
      <c r="B17" s="474" t="s">
        <v>199</v>
      </c>
      <c r="C17" s="42" t="s">
        <v>199</v>
      </c>
      <c r="D17" s="42" t="s">
        <v>200</v>
      </c>
      <c r="E17" s="474" t="s">
        <v>199</v>
      </c>
      <c r="F17" s="42" t="s">
        <v>199</v>
      </c>
      <c r="G17" s="42" t="s">
        <v>200</v>
      </c>
    </row>
    <row r="18" spans="2:7">
      <c r="B18" s="474" t="s">
        <v>201</v>
      </c>
      <c r="C18" s="42" t="s">
        <v>202</v>
      </c>
      <c r="D18" s="42" t="s">
        <v>203</v>
      </c>
      <c r="E18" s="474" t="s">
        <v>201</v>
      </c>
      <c r="F18" s="42" t="s">
        <v>202</v>
      </c>
      <c r="G18" s="42" t="s">
        <v>203</v>
      </c>
    </row>
    <row r="19" spans="2:7">
      <c r="B19">
        <v>6238</v>
      </c>
      <c r="C19">
        <v>3386</v>
      </c>
      <c r="D19">
        <v>2852</v>
      </c>
      <c r="E19">
        <v>35737</v>
      </c>
      <c r="F19">
        <v>17626</v>
      </c>
      <c r="G19">
        <v>18111</v>
      </c>
    </row>
    <row r="22" spans="2:7">
      <c r="B22" s="473" t="s">
        <v>206</v>
      </c>
      <c r="C22" s="473"/>
    </row>
    <row r="23" spans="2:7">
      <c r="B23" s="747" t="s">
        <v>197</v>
      </c>
      <c r="C23" s="747"/>
      <c r="D23" s="747"/>
      <c r="E23" s="748" t="s">
        <v>198</v>
      </c>
      <c r="F23" s="748"/>
      <c r="G23" s="748"/>
    </row>
    <row r="24" spans="2:7">
      <c r="B24" s="474" t="s">
        <v>199</v>
      </c>
      <c r="C24" s="42" t="s">
        <v>199</v>
      </c>
      <c r="D24" s="42" t="s">
        <v>200</v>
      </c>
      <c r="E24" s="474" t="s">
        <v>199</v>
      </c>
      <c r="F24" s="42" t="s">
        <v>199</v>
      </c>
      <c r="G24" s="42" t="s">
        <v>200</v>
      </c>
    </row>
    <row r="25" spans="2:7">
      <c r="B25" s="474" t="s">
        <v>201</v>
      </c>
      <c r="C25" s="42" t="s">
        <v>202</v>
      </c>
      <c r="D25" s="42" t="s">
        <v>203</v>
      </c>
      <c r="E25" s="474" t="s">
        <v>201</v>
      </c>
      <c r="F25" s="42" t="s">
        <v>202</v>
      </c>
      <c r="G25" s="42" t="s">
        <v>203</v>
      </c>
    </row>
    <row r="26" spans="2:7">
      <c r="B26">
        <v>8193</v>
      </c>
      <c r="C26">
        <v>4384</v>
      </c>
      <c r="D26">
        <v>3809</v>
      </c>
      <c r="E26">
        <v>45108</v>
      </c>
      <c r="F26">
        <v>22361</v>
      </c>
      <c r="G26">
        <v>22747</v>
      </c>
    </row>
    <row r="27" spans="2:7">
      <c r="B27" t="s">
        <v>149</v>
      </c>
    </row>
    <row r="28" spans="2:7">
      <c r="E28" t="s">
        <v>149</v>
      </c>
    </row>
    <row r="29" spans="2:7">
      <c r="B29" s="473" t="s">
        <v>207</v>
      </c>
      <c r="C29" s="473"/>
    </row>
    <row r="30" spans="2:7">
      <c r="B30" s="747" t="s">
        <v>197</v>
      </c>
      <c r="C30" s="747"/>
      <c r="D30" s="747"/>
      <c r="E30" s="748" t="s">
        <v>198</v>
      </c>
      <c r="F30" s="748"/>
      <c r="G30" s="748"/>
    </row>
    <row r="31" spans="2:7">
      <c r="B31" s="474" t="s">
        <v>199</v>
      </c>
      <c r="C31" s="42" t="s">
        <v>199</v>
      </c>
      <c r="D31" s="42" t="s">
        <v>200</v>
      </c>
      <c r="E31" s="474" t="s">
        <v>199</v>
      </c>
      <c r="F31" s="42" t="s">
        <v>199</v>
      </c>
      <c r="G31" s="42" t="s">
        <v>200</v>
      </c>
    </row>
    <row r="32" spans="2:7">
      <c r="B32" s="474" t="s">
        <v>201</v>
      </c>
      <c r="C32" s="42" t="s">
        <v>202</v>
      </c>
      <c r="D32" s="42" t="s">
        <v>203</v>
      </c>
      <c r="E32" s="474" t="s">
        <v>201</v>
      </c>
      <c r="F32" s="42" t="s">
        <v>202</v>
      </c>
      <c r="G32" s="42" t="s">
        <v>203</v>
      </c>
    </row>
    <row r="33" spans="2:12">
      <c r="B33">
        <v>8640</v>
      </c>
      <c r="C33">
        <v>4323</v>
      </c>
      <c r="D33">
        <v>3524</v>
      </c>
      <c r="E33">
        <v>68601</v>
      </c>
      <c r="F33">
        <v>33527</v>
      </c>
      <c r="G33">
        <v>35074</v>
      </c>
    </row>
    <row r="34" spans="2:12">
      <c r="B34" t="s">
        <v>208</v>
      </c>
      <c r="E34" t="s">
        <v>208</v>
      </c>
    </row>
    <row r="36" spans="2:12">
      <c r="B36" s="473" t="s">
        <v>209</v>
      </c>
      <c r="C36" s="473"/>
    </row>
    <row r="37" spans="2:12">
      <c r="B37" s="747" t="s">
        <v>197</v>
      </c>
      <c r="C37" s="747"/>
      <c r="D37" s="747"/>
      <c r="E37" s="748" t="s">
        <v>198</v>
      </c>
      <c r="F37" s="748"/>
      <c r="G37" s="748"/>
      <c r="L37" t="s">
        <v>210</v>
      </c>
    </row>
    <row r="38" spans="2:12">
      <c r="B38" s="474" t="s">
        <v>199</v>
      </c>
      <c r="C38" s="42" t="s">
        <v>199</v>
      </c>
      <c r="D38" s="42" t="s">
        <v>200</v>
      </c>
      <c r="E38" s="474" t="s">
        <v>199</v>
      </c>
      <c r="F38" s="42" t="s">
        <v>199</v>
      </c>
      <c r="G38" s="42" t="s">
        <v>200</v>
      </c>
    </row>
    <row r="39" spans="2:12">
      <c r="B39" s="474" t="s">
        <v>201</v>
      </c>
      <c r="C39" s="42" t="s">
        <v>202</v>
      </c>
      <c r="D39" s="42" t="s">
        <v>203</v>
      </c>
      <c r="E39" s="474" t="s">
        <v>201</v>
      </c>
      <c r="F39" s="42" t="s">
        <v>202</v>
      </c>
      <c r="G39" s="42" t="s">
        <v>203</v>
      </c>
    </row>
    <row r="40" spans="2:12">
      <c r="B40">
        <v>7847</v>
      </c>
      <c r="C40">
        <v>4646</v>
      </c>
      <c r="D40">
        <v>3994</v>
      </c>
      <c r="E40">
        <v>54150</v>
      </c>
      <c r="F40">
        <v>26759</v>
      </c>
      <c r="G40">
        <v>27391</v>
      </c>
    </row>
    <row r="43" spans="2:12">
      <c r="B43" s="473" t="s">
        <v>211</v>
      </c>
      <c r="C43" s="473"/>
    </row>
    <row r="44" spans="2:12">
      <c r="B44" s="747" t="s">
        <v>197</v>
      </c>
      <c r="C44" s="747"/>
      <c r="D44" s="747"/>
      <c r="E44" s="748" t="s">
        <v>198</v>
      </c>
      <c r="F44" s="748"/>
      <c r="G44" s="748"/>
      <c r="L44" t="s">
        <v>210</v>
      </c>
    </row>
    <row r="45" spans="2:12">
      <c r="B45" s="474" t="s">
        <v>199</v>
      </c>
      <c r="C45" s="42" t="s">
        <v>199</v>
      </c>
      <c r="D45" s="42" t="s">
        <v>200</v>
      </c>
      <c r="E45" s="474" t="s">
        <v>199</v>
      </c>
      <c r="F45" s="42" t="s">
        <v>199</v>
      </c>
      <c r="G45" s="42" t="s">
        <v>200</v>
      </c>
    </row>
    <row r="46" spans="2:12">
      <c r="B46" s="474" t="s">
        <v>201</v>
      </c>
      <c r="C46" s="42" t="s">
        <v>202</v>
      </c>
      <c r="D46" s="42" t="s">
        <v>203</v>
      </c>
      <c r="E46" s="474" t="s">
        <v>201</v>
      </c>
      <c r="F46" s="42" t="s">
        <v>202</v>
      </c>
      <c r="G46" s="42" t="s">
        <v>203</v>
      </c>
    </row>
    <row r="47" spans="2:12">
      <c r="B47">
        <v>8088</v>
      </c>
      <c r="C47">
        <v>4349</v>
      </c>
      <c r="D47">
        <v>3739</v>
      </c>
      <c r="E47">
        <v>78502</v>
      </c>
      <c r="F47">
        <v>38240</v>
      </c>
      <c r="G47">
        <v>40262</v>
      </c>
    </row>
    <row r="50" spans="1:8">
      <c r="B50" s="473" t="s">
        <v>212</v>
      </c>
      <c r="C50" s="473"/>
    </row>
    <row r="51" spans="1:8">
      <c r="B51" s="747" t="s">
        <v>197</v>
      </c>
      <c r="C51" s="747"/>
      <c r="D51" s="747"/>
      <c r="E51" s="748" t="s">
        <v>198</v>
      </c>
      <c r="F51" s="748"/>
      <c r="G51" s="748"/>
    </row>
    <row r="52" spans="1:8">
      <c r="B52" s="474" t="s">
        <v>199</v>
      </c>
      <c r="C52" s="42" t="s">
        <v>199</v>
      </c>
      <c r="D52" s="42" t="s">
        <v>200</v>
      </c>
      <c r="E52" s="474" t="s">
        <v>199</v>
      </c>
      <c r="F52" s="42" t="s">
        <v>199</v>
      </c>
      <c r="G52" s="42" t="s">
        <v>200</v>
      </c>
    </row>
    <row r="53" spans="1:8">
      <c r="B53" s="474" t="s">
        <v>201</v>
      </c>
      <c r="C53" s="42" t="s">
        <v>202</v>
      </c>
      <c r="D53" s="42" t="s">
        <v>203</v>
      </c>
      <c r="E53" s="474" t="s">
        <v>201</v>
      </c>
      <c r="F53" s="42" t="s">
        <v>202</v>
      </c>
      <c r="G53" s="42" t="s">
        <v>203</v>
      </c>
    </row>
    <row r="54" spans="1:8">
      <c r="B54">
        <v>7090</v>
      </c>
      <c r="C54">
        <v>3703</v>
      </c>
      <c r="D54">
        <v>3387</v>
      </c>
      <c r="E54">
        <v>77937</v>
      </c>
      <c r="F54">
        <v>37946</v>
      </c>
      <c r="G54">
        <v>39991</v>
      </c>
    </row>
    <row r="57" spans="1:8">
      <c r="B57" s="476" t="s">
        <v>213</v>
      </c>
      <c r="C57" s="477"/>
      <c r="D57" s="107"/>
      <c r="E57" s="107"/>
      <c r="F57" s="107"/>
      <c r="G57" s="107"/>
    </row>
    <row r="58" spans="1:8">
      <c r="B58" s="749" t="s">
        <v>197</v>
      </c>
      <c r="C58" s="750"/>
      <c r="D58" s="750"/>
      <c r="E58" s="751" t="s">
        <v>198</v>
      </c>
      <c r="F58" s="751"/>
      <c r="G58" s="752"/>
    </row>
    <row r="59" spans="1:8">
      <c r="B59" s="479" t="s">
        <v>199</v>
      </c>
      <c r="C59" s="480" t="s">
        <v>199</v>
      </c>
      <c r="D59" s="480" t="s">
        <v>200</v>
      </c>
      <c r="E59" s="481" t="s">
        <v>199</v>
      </c>
      <c r="F59" s="480" t="s">
        <v>199</v>
      </c>
      <c r="G59" s="482" t="s">
        <v>200</v>
      </c>
    </row>
    <row r="60" spans="1:8">
      <c r="B60" s="479" t="s">
        <v>201</v>
      </c>
      <c r="C60" s="480" t="s">
        <v>202</v>
      </c>
      <c r="D60" s="480" t="s">
        <v>203</v>
      </c>
      <c r="E60" s="481" t="s">
        <v>201</v>
      </c>
      <c r="F60" s="480" t="s">
        <v>202</v>
      </c>
      <c r="G60" s="482" t="s">
        <v>203</v>
      </c>
    </row>
    <row r="61" spans="1:8">
      <c r="B61" s="483">
        <v>5082</v>
      </c>
      <c r="C61" s="484">
        <v>2634</v>
      </c>
      <c r="D61" s="484">
        <v>2448</v>
      </c>
      <c r="E61" s="484">
        <v>67070</v>
      </c>
      <c r="F61" s="484">
        <v>32669</v>
      </c>
      <c r="G61" s="485">
        <v>34401</v>
      </c>
    </row>
    <row r="62" spans="1:8">
      <c r="B62" s="107"/>
      <c r="C62" s="107"/>
      <c r="D62" s="107"/>
      <c r="E62" s="107"/>
      <c r="F62" s="107"/>
      <c r="G62" s="107"/>
    </row>
    <row r="63" spans="1:8">
      <c r="B63" s="107"/>
      <c r="C63" s="107"/>
      <c r="D63" s="107"/>
      <c r="E63" s="107"/>
      <c r="F63" s="107"/>
      <c r="G63" s="107"/>
      <c r="H63" s="107"/>
    </row>
    <row r="64" spans="1:8">
      <c r="A64" s="107"/>
      <c r="B64" s="476" t="s">
        <v>217</v>
      </c>
      <c r="C64" s="477"/>
      <c r="D64" s="107"/>
      <c r="E64" s="107"/>
      <c r="F64" s="107"/>
      <c r="G64" s="107"/>
      <c r="H64" s="107"/>
    </row>
    <row r="65" spans="1:14">
      <c r="A65" s="107"/>
      <c r="B65" s="753" t="s">
        <v>197</v>
      </c>
      <c r="C65" s="754"/>
      <c r="D65" s="754"/>
      <c r="E65" s="755" t="s">
        <v>198</v>
      </c>
      <c r="F65" s="755"/>
      <c r="G65" s="756"/>
      <c r="H65" s="107"/>
    </row>
    <row r="66" spans="1:14">
      <c r="A66" s="107"/>
      <c r="B66" s="486" t="s">
        <v>199</v>
      </c>
      <c r="C66" s="487" t="s">
        <v>199</v>
      </c>
      <c r="D66" s="487" t="s">
        <v>200</v>
      </c>
      <c r="E66" s="488" t="s">
        <v>199</v>
      </c>
      <c r="F66" s="487" t="s">
        <v>199</v>
      </c>
      <c r="G66" s="489" t="s">
        <v>200</v>
      </c>
      <c r="H66" s="107"/>
    </row>
    <row r="67" spans="1:14">
      <c r="A67" s="107"/>
      <c r="B67" s="479" t="s">
        <v>201</v>
      </c>
      <c r="C67" s="480" t="s">
        <v>202</v>
      </c>
      <c r="D67" s="480" t="s">
        <v>203</v>
      </c>
      <c r="E67" s="481" t="s">
        <v>201</v>
      </c>
      <c r="F67" s="480" t="s">
        <v>202</v>
      </c>
      <c r="G67" s="482" t="s">
        <v>203</v>
      </c>
      <c r="H67" s="107"/>
    </row>
    <row r="68" spans="1:14">
      <c r="A68" s="107"/>
      <c r="B68" s="506">
        <v>34665</v>
      </c>
      <c r="C68" s="507">
        <v>18880</v>
      </c>
      <c r="D68" s="507">
        <v>15785</v>
      </c>
      <c r="E68" s="507">
        <v>86510</v>
      </c>
      <c r="F68" s="507">
        <v>42880</v>
      </c>
      <c r="G68" s="508">
        <v>43630</v>
      </c>
      <c r="H68" s="107"/>
      <c r="I68">
        <v>34665</v>
      </c>
      <c r="J68">
        <v>18880</v>
      </c>
      <c r="K68">
        <v>15785</v>
      </c>
      <c r="L68">
        <v>86510</v>
      </c>
      <c r="M68">
        <v>42880</v>
      </c>
      <c r="N68">
        <v>43630</v>
      </c>
    </row>
    <row r="69" spans="1:14">
      <c r="A69" s="107"/>
      <c r="B69" s="107"/>
      <c r="C69" s="107"/>
      <c r="D69" s="107"/>
      <c r="E69" s="107"/>
      <c r="F69" s="107"/>
      <c r="G69" s="107"/>
      <c r="H69" s="107"/>
    </row>
    <row r="70" spans="1:14">
      <c r="A70" s="107"/>
      <c r="B70" s="107"/>
      <c r="C70" s="107"/>
      <c r="D70" s="107"/>
      <c r="E70" s="107"/>
      <c r="F70" s="107"/>
      <c r="G70" s="107"/>
      <c r="H70" s="107"/>
    </row>
    <row r="71" spans="1:14">
      <c r="A71" s="107"/>
      <c r="B71" s="107"/>
      <c r="C71" s="107"/>
      <c r="D71" s="107"/>
      <c r="E71" s="107"/>
      <c r="F71" s="107"/>
      <c r="G71" s="107"/>
      <c r="H71" s="107"/>
    </row>
    <row r="72" spans="1:14">
      <c r="A72" s="107"/>
      <c r="B72" s="476" t="s">
        <v>218</v>
      </c>
      <c r="C72" s="477"/>
      <c r="D72" s="107"/>
      <c r="E72" s="107"/>
      <c r="F72" s="107"/>
      <c r="G72" s="107"/>
      <c r="H72" s="107"/>
    </row>
    <row r="73" spans="1:14">
      <c r="A73" s="107"/>
      <c r="B73" s="753" t="s">
        <v>197</v>
      </c>
      <c r="C73" s="754"/>
      <c r="D73" s="754"/>
      <c r="E73" s="755" t="s">
        <v>198</v>
      </c>
      <c r="F73" s="755"/>
      <c r="G73" s="756"/>
      <c r="H73" s="107"/>
    </row>
    <row r="74" spans="1:14">
      <c r="A74" s="107"/>
      <c r="B74" s="486" t="s">
        <v>199</v>
      </c>
      <c r="C74" s="487" t="s">
        <v>199</v>
      </c>
      <c r="D74" s="487" t="s">
        <v>200</v>
      </c>
      <c r="E74" s="488" t="s">
        <v>199</v>
      </c>
      <c r="F74" s="487" t="s">
        <v>199</v>
      </c>
      <c r="G74" s="489" t="s">
        <v>200</v>
      </c>
      <c r="H74" s="107"/>
    </row>
    <row r="75" spans="1:14">
      <c r="A75" s="107"/>
      <c r="B75" s="479" t="s">
        <v>201</v>
      </c>
      <c r="C75" s="480" t="s">
        <v>202</v>
      </c>
      <c r="D75" s="480" t="s">
        <v>203</v>
      </c>
      <c r="E75" s="481" t="s">
        <v>201</v>
      </c>
      <c r="F75" s="480" t="s">
        <v>202</v>
      </c>
      <c r="G75" s="482" t="s">
        <v>203</v>
      </c>
      <c r="H75" s="107"/>
    </row>
    <row r="76" spans="1:14">
      <c r="A76" s="107"/>
      <c r="B76" s="503">
        <v>35021</v>
      </c>
      <c r="C76" s="504">
        <v>18899</v>
      </c>
      <c r="D76" s="504">
        <v>16122</v>
      </c>
      <c r="E76" s="504">
        <v>54346</v>
      </c>
      <c r="F76" s="504">
        <v>26533</v>
      </c>
      <c r="G76" s="505">
        <v>27813</v>
      </c>
      <c r="H76" s="107"/>
    </row>
    <row r="77" spans="1:14">
      <c r="A77" s="107"/>
      <c r="B77" s="107"/>
      <c r="C77" s="107"/>
      <c r="D77" s="107"/>
      <c r="E77" s="107"/>
      <c r="F77" s="107"/>
      <c r="G77" s="107"/>
      <c r="H77" s="107"/>
    </row>
    <row r="78" spans="1:14">
      <c r="A78" s="107"/>
      <c r="B78" s="107"/>
      <c r="C78" s="107"/>
      <c r="D78" s="107"/>
      <c r="E78" s="107"/>
      <c r="F78" s="107"/>
      <c r="G78" s="107"/>
      <c r="H78" s="107"/>
    </row>
    <row r="79" spans="1:14">
      <c r="A79" s="107"/>
      <c r="B79" s="107"/>
      <c r="C79" s="107"/>
      <c r="D79" s="107"/>
      <c r="E79" s="107"/>
      <c r="F79" s="107"/>
      <c r="G79" s="107"/>
      <c r="H79" s="107"/>
    </row>
    <row r="80" spans="1:14">
      <c r="A80" s="107"/>
      <c r="B80" s="476" t="s">
        <v>223</v>
      </c>
      <c r="C80" s="477"/>
      <c r="D80" s="107"/>
      <c r="E80" s="107"/>
      <c r="F80" s="107"/>
      <c r="G80" s="107"/>
      <c r="H80" s="107"/>
    </row>
    <row r="81" spans="1:8">
      <c r="A81" s="107"/>
      <c r="B81" s="753" t="s">
        <v>197</v>
      </c>
      <c r="C81" s="754"/>
      <c r="D81" s="754"/>
      <c r="E81" s="755" t="s">
        <v>198</v>
      </c>
      <c r="F81" s="755"/>
      <c r="G81" s="756"/>
      <c r="H81" s="107"/>
    </row>
    <row r="82" spans="1:8">
      <c r="A82" s="107"/>
      <c r="B82" s="486" t="s">
        <v>199</v>
      </c>
      <c r="C82" s="487" t="s">
        <v>199</v>
      </c>
      <c r="D82" s="487" t="s">
        <v>200</v>
      </c>
      <c r="E82" s="488" t="s">
        <v>199</v>
      </c>
      <c r="F82" s="487" t="s">
        <v>199</v>
      </c>
      <c r="G82" s="489" t="s">
        <v>200</v>
      </c>
      <c r="H82" s="107"/>
    </row>
    <row r="83" spans="1:8">
      <c r="A83" s="107"/>
      <c r="B83" s="479" t="s">
        <v>201</v>
      </c>
      <c r="C83" s="480" t="s">
        <v>202</v>
      </c>
      <c r="D83" s="480" t="s">
        <v>203</v>
      </c>
      <c r="E83" s="481" t="s">
        <v>201</v>
      </c>
      <c r="F83" s="480" t="s">
        <v>202</v>
      </c>
      <c r="G83" s="482" t="s">
        <v>203</v>
      </c>
      <c r="H83" s="107"/>
    </row>
    <row r="84" spans="1:8">
      <c r="A84" s="107"/>
      <c r="B84" s="506">
        <v>47346</v>
      </c>
      <c r="C84" s="507">
        <v>25485</v>
      </c>
      <c r="D84" s="507">
        <v>21861</v>
      </c>
      <c r="E84" s="507">
        <v>43705</v>
      </c>
      <c r="F84" s="507">
        <v>21816</v>
      </c>
      <c r="G84" s="508">
        <v>21889</v>
      </c>
      <c r="H84" s="107"/>
    </row>
    <row r="85" spans="1:8">
      <c r="A85" s="107"/>
      <c r="B85" s="107"/>
      <c r="C85" s="107"/>
      <c r="D85" s="107"/>
      <c r="E85" s="107"/>
      <c r="F85" s="107"/>
      <c r="G85" s="107"/>
      <c r="H85" s="107"/>
    </row>
    <row r="86" spans="1:8">
      <c r="A86" s="107"/>
      <c r="B86" s="107"/>
      <c r="C86" s="107"/>
      <c r="D86" s="107"/>
      <c r="E86" s="107"/>
      <c r="F86" s="107"/>
      <c r="G86" s="107"/>
      <c r="H86" s="107"/>
    </row>
    <row r="87" spans="1:8">
      <c r="A87" s="107"/>
      <c r="B87" s="107"/>
      <c r="C87" s="107"/>
      <c r="D87" s="107"/>
      <c r="E87" s="107"/>
      <c r="F87" s="107"/>
      <c r="G87" s="107"/>
      <c r="H87" s="107"/>
    </row>
    <row r="88" spans="1:8">
      <c r="A88" s="107"/>
      <c r="B88" s="476" t="s">
        <v>224</v>
      </c>
      <c r="C88" s="477"/>
      <c r="D88" s="107"/>
      <c r="E88" s="107"/>
      <c r="F88" s="107"/>
      <c r="G88" s="107"/>
      <c r="H88" s="107"/>
    </row>
    <row r="89" spans="1:8">
      <c r="A89" s="107"/>
      <c r="B89" s="753" t="s">
        <v>197</v>
      </c>
      <c r="C89" s="754"/>
      <c r="D89" s="754"/>
      <c r="E89" s="755" t="s">
        <v>198</v>
      </c>
      <c r="F89" s="755"/>
      <c r="G89" s="756"/>
      <c r="H89" s="107"/>
    </row>
    <row r="90" spans="1:8">
      <c r="A90" s="107"/>
      <c r="B90" s="486" t="s">
        <v>199</v>
      </c>
      <c r="C90" s="487" t="s">
        <v>199</v>
      </c>
      <c r="D90" s="487" t="s">
        <v>200</v>
      </c>
      <c r="E90" s="488" t="s">
        <v>199</v>
      </c>
      <c r="F90" s="487" t="s">
        <v>199</v>
      </c>
      <c r="G90" s="489" t="s">
        <v>200</v>
      </c>
      <c r="H90" s="107"/>
    </row>
    <row r="91" spans="1:8">
      <c r="A91" s="107"/>
      <c r="B91" s="479" t="s">
        <v>201</v>
      </c>
      <c r="C91" s="480" t="s">
        <v>202</v>
      </c>
      <c r="D91" s="480" t="s">
        <v>203</v>
      </c>
      <c r="E91" s="481" t="s">
        <v>201</v>
      </c>
      <c r="F91" s="480" t="s">
        <v>202</v>
      </c>
      <c r="G91" s="482" t="s">
        <v>203</v>
      </c>
      <c r="H91" s="107"/>
    </row>
    <row r="92" spans="1:8">
      <c r="A92" s="107"/>
      <c r="B92" s="506">
        <v>49212</v>
      </c>
      <c r="C92" s="507">
        <v>26455</v>
      </c>
      <c r="D92" s="507">
        <v>22757</v>
      </c>
      <c r="E92" s="507">
        <v>25630</v>
      </c>
      <c r="F92" s="507">
        <v>12699</v>
      </c>
      <c r="G92" s="508">
        <v>12931</v>
      </c>
      <c r="H92" s="107"/>
    </row>
    <row r="93" spans="1:8">
      <c r="A93" s="107"/>
      <c r="B93" s="107"/>
      <c r="C93" s="107"/>
      <c r="D93" s="107"/>
      <c r="E93" s="107"/>
      <c r="F93" s="107"/>
      <c r="G93" s="107"/>
      <c r="H93" s="107"/>
    </row>
    <row r="94" spans="1:8">
      <c r="A94" s="107"/>
      <c r="B94" s="107"/>
      <c r="C94" s="107"/>
      <c r="D94" s="107"/>
      <c r="E94" s="107"/>
      <c r="F94" s="107"/>
      <c r="G94" s="107"/>
      <c r="H94" s="107"/>
    </row>
    <row r="95" spans="1:8">
      <c r="A95" s="107"/>
      <c r="B95" s="107"/>
      <c r="C95" s="107"/>
      <c r="D95" s="107"/>
      <c r="E95" s="107"/>
      <c r="F95" s="107"/>
      <c r="G95" s="107"/>
      <c r="H95" s="107"/>
    </row>
    <row r="96" spans="1:8">
      <c r="A96" s="107"/>
      <c r="B96" s="476" t="s">
        <v>229</v>
      </c>
      <c r="C96" s="477"/>
      <c r="D96" s="107"/>
      <c r="E96" s="107"/>
      <c r="F96" s="107"/>
      <c r="G96" s="107"/>
      <c r="H96" s="107"/>
    </row>
    <row r="97" spans="1:15">
      <c r="A97" s="107"/>
      <c r="B97" s="753" t="s">
        <v>197</v>
      </c>
      <c r="C97" s="754"/>
      <c r="D97" s="754"/>
      <c r="E97" s="755" t="s">
        <v>198</v>
      </c>
      <c r="F97" s="755"/>
      <c r="G97" s="756"/>
      <c r="H97" s="107"/>
    </row>
    <row r="98" spans="1:15">
      <c r="A98" s="107"/>
      <c r="B98" s="486" t="s">
        <v>199</v>
      </c>
      <c r="C98" s="487" t="s">
        <v>199</v>
      </c>
      <c r="D98" s="487" t="s">
        <v>200</v>
      </c>
      <c r="E98" s="488" t="s">
        <v>199</v>
      </c>
      <c r="F98" s="487" t="s">
        <v>199</v>
      </c>
      <c r="G98" s="489" t="s">
        <v>200</v>
      </c>
      <c r="H98" s="107"/>
    </row>
    <row r="99" spans="1:15">
      <c r="A99" s="107"/>
      <c r="B99" s="525" t="s">
        <v>201</v>
      </c>
      <c r="C99" s="526" t="s">
        <v>202</v>
      </c>
      <c r="D99" s="526" t="s">
        <v>203</v>
      </c>
      <c r="E99" s="527" t="s">
        <v>201</v>
      </c>
      <c r="F99" s="526" t="s">
        <v>202</v>
      </c>
      <c r="G99" s="528" t="s">
        <v>203</v>
      </c>
      <c r="H99" s="107"/>
    </row>
    <row r="100" spans="1:15">
      <c r="A100" s="107"/>
      <c r="B100" s="529">
        <v>81160</v>
      </c>
      <c r="C100" s="530">
        <v>43592</v>
      </c>
      <c r="D100" s="530">
        <v>37568</v>
      </c>
      <c r="E100" s="530">
        <v>16075</v>
      </c>
      <c r="F100" s="530">
        <v>7951</v>
      </c>
      <c r="G100" s="531">
        <v>8124</v>
      </c>
      <c r="H100" s="107"/>
      <c r="J100">
        <v>54709</v>
      </c>
      <c r="K100">
        <v>29243</v>
      </c>
      <c r="L100">
        <v>25466</v>
      </c>
      <c r="M100">
        <v>18587</v>
      </c>
      <c r="N100">
        <v>9107</v>
      </c>
      <c r="O100">
        <v>9480</v>
      </c>
    </row>
    <row r="101" spans="1:15">
      <c r="A101" s="107"/>
      <c r="B101" s="107"/>
      <c r="C101" s="107"/>
      <c r="D101" s="107"/>
      <c r="E101" s="107"/>
      <c r="F101" s="107"/>
      <c r="G101" s="107"/>
      <c r="H101" s="107"/>
    </row>
    <row r="102" spans="1:15">
      <c r="A102" s="107"/>
      <c r="B102" s="107"/>
      <c r="C102" s="107"/>
      <c r="D102" s="107"/>
      <c r="E102" s="107"/>
      <c r="F102" s="107"/>
      <c r="G102" s="107"/>
      <c r="H102" s="107"/>
    </row>
    <row r="103" spans="1:15">
      <c r="A103" s="107"/>
      <c r="B103" s="107"/>
      <c r="C103" s="107"/>
      <c r="D103" s="107"/>
      <c r="E103" s="107"/>
      <c r="F103" s="107"/>
      <c r="G103" s="107"/>
      <c r="H103" s="107"/>
    </row>
    <row r="104" spans="1:15">
      <c r="A104" s="107"/>
      <c r="B104" s="476" t="s">
        <v>364</v>
      </c>
      <c r="C104" s="477"/>
      <c r="D104" s="107"/>
      <c r="E104" s="107"/>
      <c r="F104" s="107"/>
      <c r="G104" s="107"/>
      <c r="H104" s="107"/>
    </row>
    <row r="105" spans="1:15">
      <c r="A105" s="107"/>
      <c r="B105" s="753" t="s">
        <v>197</v>
      </c>
      <c r="C105" s="754"/>
      <c r="D105" s="754"/>
      <c r="E105" s="755" t="s">
        <v>198</v>
      </c>
      <c r="F105" s="755"/>
      <c r="G105" s="756"/>
      <c r="H105" s="107"/>
    </row>
    <row r="106" spans="1:15">
      <c r="A106" s="107"/>
      <c r="B106" s="486" t="s">
        <v>199</v>
      </c>
      <c r="C106" s="487" t="s">
        <v>199</v>
      </c>
      <c r="D106" s="487" t="s">
        <v>200</v>
      </c>
      <c r="E106" s="488" t="s">
        <v>199</v>
      </c>
      <c r="F106" s="487" t="s">
        <v>199</v>
      </c>
      <c r="G106" s="489" t="s">
        <v>200</v>
      </c>
      <c r="H106" s="107"/>
    </row>
    <row r="107" spans="1:15">
      <c r="A107" s="107"/>
      <c r="B107" s="540" t="s">
        <v>201</v>
      </c>
      <c r="C107" s="541" t="s">
        <v>202</v>
      </c>
      <c r="D107" s="541" t="s">
        <v>203</v>
      </c>
      <c r="E107" s="540" t="s">
        <v>201</v>
      </c>
      <c r="F107" s="541" t="s">
        <v>202</v>
      </c>
      <c r="G107" s="541" t="s">
        <v>203</v>
      </c>
      <c r="H107" s="107"/>
    </row>
    <row r="108" spans="1:15">
      <c r="A108" s="107"/>
      <c r="B108" s="542">
        <v>97292</v>
      </c>
      <c r="C108" s="542">
        <v>51184</v>
      </c>
      <c r="D108" s="542">
        <v>46108</v>
      </c>
      <c r="E108" s="542">
        <v>14125</v>
      </c>
      <c r="F108" s="542">
        <v>6960</v>
      </c>
      <c r="G108" s="542">
        <v>7165</v>
      </c>
      <c r="H108" s="107"/>
      <c r="J108">
        <v>97292</v>
      </c>
      <c r="K108">
        <v>51184</v>
      </c>
      <c r="L108">
        <v>46108</v>
      </c>
      <c r="M108">
        <v>14125</v>
      </c>
      <c r="N108">
        <v>6960</v>
      </c>
      <c r="O108">
        <v>7165</v>
      </c>
    </row>
    <row r="109" spans="1:15">
      <c r="A109" s="107"/>
      <c r="B109" s="107"/>
      <c r="C109" s="107"/>
      <c r="D109" s="107"/>
      <c r="E109" s="107"/>
      <c r="F109" s="107"/>
      <c r="G109" s="107"/>
      <c r="H109" s="107"/>
    </row>
    <row r="110" spans="1:15">
      <c r="A110" s="107"/>
      <c r="B110" s="107"/>
      <c r="C110" s="107"/>
      <c r="D110" s="107"/>
      <c r="E110" s="107"/>
      <c r="F110" s="107"/>
      <c r="G110" s="107"/>
      <c r="H110" s="107"/>
    </row>
    <row r="111" spans="1:15">
      <c r="A111" s="107"/>
      <c r="B111" s="107"/>
      <c r="C111" s="107"/>
      <c r="D111" s="107"/>
      <c r="E111" s="107"/>
      <c r="F111" s="107"/>
      <c r="G111" s="107"/>
      <c r="H111" s="107"/>
    </row>
    <row r="112" spans="1:15" ht="18" customHeight="1">
      <c r="A112" s="107"/>
      <c r="B112" s="490" t="s">
        <v>197</v>
      </c>
      <c r="C112" s="491"/>
      <c r="D112" s="491"/>
      <c r="E112" s="492" t="s">
        <v>198</v>
      </c>
      <c r="F112" s="492"/>
      <c r="G112" s="478"/>
      <c r="H112" s="107"/>
    </row>
    <row r="113" spans="1:8" ht="18" customHeight="1">
      <c r="A113" s="107"/>
      <c r="B113" s="479" t="s">
        <v>227</v>
      </c>
      <c r="C113" s="480" t="s">
        <v>226</v>
      </c>
      <c r="D113" s="480" t="s">
        <v>214</v>
      </c>
      <c r="E113" s="481" t="s">
        <v>215</v>
      </c>
      <c r="F113" s="480" t="s">
        <v>225</v>
      </c>
      <c r="G113" s="482" t="s">
        <v>216</v>
      </c>
      <c r="H113" s="107"/>
    </row>
    <row r="114" spans="1:8" ht="18" customHeight="1">
      <c r="A114" s="107"/>
      <c r="B114" s="510">
        <f>+B108/B100</f>
        <v>1.1987678659438148</v>
      </c>
      <c r="C114" s="511">
        <f t="shared" ref="C114:G114" si="0">+C108/C100</f>
        <v>1.1741603964030096</v>
      </c>
      <c r="D114" s="511">
        <f t="shared" si="0"/>
        <v>1.2273211243611584</v>
      </c>
      <c r="E114" s="511">
        <f t="shared" si="0"/>
        <v>0.87869362363919135</v>
      </c>
      <c r="F114" s="511">
        <f t="shared" si="0"/>
        <v>0.87536158973713996</v>
      </c>
      <c r="G114" s="512">
        <f t="shared" si="0"/>
        <v>0.88195470211718363</v>
      </c>
      <c r="H114" s="107"/>
    </row>
    <row r="115" spans="1:8">
      <c r="B115" s="107"/>
      <c r="C115" s="107"/>
      <c r="D115" s="107"/>
      <c r="E115" s="107"/>
      <c r="F115" s="107"/>
      <c r="G115" s="107"/>
      <c r="H115" s="107"/>
    </row>
    <row r="116" spans="1:8">
      <c r="B116" s="107"/>
      <c r="C116" s="107"/>
      <c r="D116" s="107"/>
      <c r="E116" s="107"/>
      <c r="F116" s="107"/>
      <c r="G116" s="107"/>
      <c r="H116" s="107"/>
    </row>
    <row r="117" spans="1:8">
      <c r="B117" s="107"/>
      <c r="C117" s="107"/>
      <c r="D117" s="107"/>
      <c r="E117" s="107"/>
      <c r="F117" s="107"/>
      <c r="G117" s="107"/>
      <c r="H117" s="107"/>
    </row>
    <row r="118" spans="1:8">
      <c r="H118" s="107"/>
    </row>
  </sheetData>
  <mergeCells count="30">
    <mergeCell ref="B105:D105"/>
    <mergeCell ref="E105:G105"/>
    <mergeCell ref="B97:D97"/>
    <mergeCell ref="E97:G97"/>
    <mergeCell ref="B65:D65"/>
    <mergeCell ref="E65:G65"/>
    <mergeCell ref="B73:D73"/>
    <mergeCell ref="E73:G73"/>
    <mergeCell ref="B81:D81"/>
    <mergeCell ref="E81:G81"/>
    <mergeCell ref="B89:D89"/>
    <mergeCell ref="E89:G89"/>
    <mergeCell ref="B44:D44"/>
    <mergeCell ref="E44:G44"/>
    <mergeCell ref="B51:D51"/>
    <mergeCell ref="E51:G51"/>
    <mergeCell ref="B58:D58"/>
    <mergeCell ref="E58:G58"/>
    <mergeCell ref="B2:D2"/>
    <mergeCell ref="E2:G2"/>
    <mergeCell ref="B9:D9"/>
    <mergeCell ref="E9:G9"/>
    <mergeCell ref="B16:D16"/>
    <mergeCell ref="E16:G16"/>
    <mergeCell ref="B23:D23"/>
    <mergeCell ref="E23:G23"/>
    <mergeCell ref="B30:D30"/>
    <mergeCell ref="E30:G30"/>
    <mergeCell ref="B37:D37"/>
    <mergeCell ref="E37:G37"/>
  </mergeCells>
  <phoneticPr fontId="8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44　ノロウイルス関連情報 </vt:lpstr>
      <vt:lpstr>44 衛生教養</vt:lpstr>
      <vt:lpstr>44　食中毒記事等 </vt:lpstr>
      <vt:lpstr>44　海外情報</vt:lpstr>
      <vt:lpstr>43　感染症情報</vt:lpstr>
      <vt:lpstr>44　感染症統計</vt:lpstr>
      <vt:lpstr>Sheet1</vt:lpstr>
      <vt:lpstr>44 食品回収</vt:lpstr>
      <vt:lpstr>44　食品表示</vt:lpstr>
      <vt:lpstr>44　残留農薬　等 </vt:lpstr>
      <vt:lpstr>'43　感染症情報'!Print_Area</vt:lpstr>
      <vt:lpstr>'44　ノロウイルス関連情報 '!Print_Area</vt:lpstr>
      <vt:lpstr>'44 衛生教養'!Print_Area</vt:lpstr>
      <vt:lpstr>'44　海外情報'!Print_Area</vt:lpstr>
      <vt:lpstr>'44　感染症統計'!Print_Area</vt:lpstr>
      <vt:lpstr>'44　残留農薬　等 '!Print_Area</vt:lpstr>
      <vt:lpstr>'44　食中毒記事等 '!Print_Area</vt:lpstr>
      <vt:lpstr>'44 食品回収'!Print_Area</vt:lpstr>
      <vt:lpstr>'44　食品表示'!Print_Area</vt:lpstr>
      <vt:lpstr>スポンサー公告!Print_Area</vt:lpstr>
      <vt:lpstr>'44　残留農薬　等 '!Print_Titles</vt:lpstr>
      <vt:lpstr>'44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2023-11-12T00:50:30Z</dcterms:modified>
</cp:coreProperties>
</file>