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hidePivotFieldList="1"/>
  <xr:revisionPtr revIDLastSave="0" documentId="13_ncr:1_{5AAD2475-9FFD-446C-A8CA-C5742059EB3C}"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3　ノロウイルス関連情報 " sheetId="101" r:id="rId3"/>
    <sheet name="43  衛生訓話" sheetId="149" r:id="rId4"/>
    <sheet name="43　食中毒記事等 " sheetId="29" r:id="rId5"/>
    <sheet name="43　海外情報" sheetId="123" r:id="rId6"/>
    <sheet name="42　感染症情報" sheetId="124" r:id="rId7"/>
    <sheet name="43　感染症統計" sheetId="125" r:id="rId8"/>
    <sheet name="Sheet1" sheetId="147" state="hidden" r:id="rId9"/>
    <sheet name="43 食品回収" sheetId="60" r:id="rId10"/>
    <sheet name="43　食品表示" sheetId="34" r:id="rId11"/>
    <sheet name="43　残留農薬　等 " sheetId="35" r:id="rId12"/>
  </sheets>
  <definedNames>
    <definedName name="_xlnm._FilterDatabase" localSheetId="2" hidden="1">'43　ノロウイルス関連情報 '!$A$22:$G$75</definedName>
    <definedName name="_xlnm._FilterDatabase" localSheetId="11" hidden="1">'43　残留農薬　等 '!$A$1:$C$1</definedName>
    <definedName name="_xlnm._FilterDatabase" localSheetId="4" hidden="1">'43　食中毒記事等 '!$A$1:$D$1</definedName>
    <definedName name="_xlnm.Print_Area" localSheetId="6">'42　感染症情報'!$A$1:$D$33</definedName>
    <definedName name="_xlnm.Print_Area" localSheetId="3">'43  衛生訓話'!$A$1:$M$22</definedName>
    <definedName name="_xlnm.Print_Area" localSheetId="2">'43　ノロウイルス関連情報 '!$A$1:$N$84</definedName>
    <definedName name="_xlnm.Print_Area" localSheetId="5">'43　海外情報'!$A$1:$C$30</definedName>
    <definedName name="_xlnm.Print_Area" localSheetId="7">'43　感染症統計'!$A$1:$AC$37</definedName>
    <definedName name="_xlnm.Print_Area" localSheetId="11">'43　残留農薬　等 '!$A$1:$C$22</definedName>
    <definedName name="_xlnm.Print_Area" localSheetId="4">'43　食中毒記事等 '!$A$1:$D$39</definedName>
    <definedName name="_xlnm.Print_Area" localSheetId="9">'43 食品回収'!$A$1:$E$51</definedName>
    <definedName name="_xlnm.Print_Area" localSheetId="10">'43　食品表示'!$A$1:$N$15</definedName>
    <definedName name="_xlnm.Print_Area" localSheetId="1">スポンサー公告!$A$1:$Z$31</definedName>
    <definedName name="_xlnm.Print_Titles" localSheetId="11">'43　残留農薬　等 '!$1:$1</definedName>
    <definedName name="_xlnm.Print_Titles" localSheetId="4">'43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4" i="147" l="1"/>
  <c r="D114" i="147"/>
  <c r="E114" i="147"/>
  <c r="F114" i="147"/>
  <c r="G114" i="147"/>
  <c r="B114" i="147"/>
  <c r="B53" i="101"/>
  <c r="B22" i="78"/>
  <c r="Y4" i="125" l="1"/>
  <c r="Z4" i="125"/>
  <c r="K4" i="125"/>
  <c r="B14" i="78" l="1"/>
  <c r="B19" i="78" l="1"/>
  <c r="B18" i="78"/>
  <c r="B17" i="78" l="1"/>
  <c r="B16" i="78"/>
  <c r="G15" i="78" l="1"/>
  <c r="F4" i="125" l="1"/>
  <c r="E4" i="125"/>
  <c r="D4" i="125"/>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<sst xmlns="http://schemas.openxmlformats.org/spreadsheetml/2006/main" count="816" uniqueCount="448">
  <si>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</si>
  <si>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</si>
  <si>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</si>
  <si>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</si>
  <si>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</si>
  <si>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</si>
  <si>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</si>
  <si>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</si>
  <si>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</si>
  <si>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</si>
  <si>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</si>
  <si>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</si>
  <si>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</si>
  <si>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</si>
  <si>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</si>
  <si>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</si>
  <si>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</si>
  <si>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</si>
  <si>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</si>
  <si>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</si>
  <si>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</si>
  <si>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</si>
  <si>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</si>
  <si>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</si>
  <si>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</si>
  <si>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</si>
  <si>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</si>
  <si>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</si>
  <si>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</si>
  <si>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</si>
  <si>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</si>
  <si>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</si>
  <si>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</si>
  <si>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</si>
  <si>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</si>
  <si>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</si>
  <si>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</si>
  <si>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</si>
  <si>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</si>
  <si>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</si>
  <si>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</si>
  <si>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</si>
  <si>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</si>
  <si>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</si>
  <si>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</si>
  <si>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</si>
  <si>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</si>
  <si>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</si>
  <si>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</si>
  <si>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</si>
  <si>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</si>
  <si>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</si>
  <si>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</si>
  <si>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</si>
  <si>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</si>
  <si>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</si>
  <si>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</si>
  <si>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</si>
  <si>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</si>
  <si>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</si>
  <si>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</si>
  <si>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</si>
  <si>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</si>
  <si>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</si>
  <si>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</si>
  <si>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</si>
  <si>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</si>
  <si>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</si>
  <si>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</si>
  <si>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</si>
  <si>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</si>
  <si>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</si>
  <si>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</si>
  <si>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</si>
  <si>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</si>
  <si>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</si>
  <si>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</si>
  <si>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</si>
  <si>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</si>
  <si>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</si>
  <si>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</si>
  <si>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</si>
  <si>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</si>
  <si>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</si>
  <si>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</si>
  <si>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</si>
  <si>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</si>
  <si>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</si>
  <si>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</si>
  <si>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</si>
  <si>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</si>
  <si>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</si>
  <si>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</si>
  <si>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</si>
  <si>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</si>
  <si>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</si>
  <si>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</si>
  <si>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</si>
  <si>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</si>
  <si>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</si>
  <si>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</si>
  <si>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</si>
  <si>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</si>
  <si>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</si>
  <si>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</si>
  <si>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</si>
  <si>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</si>
  <si>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</si>
  <si>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</si>
  <si>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</si>
  <si>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</si>
  <si>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</si>
  <si>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</si>
  <si>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</si>
  <si>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</si>
  <si>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</si>
  <si>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</si>
  <si>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</si>
  <si>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</si>
  <si>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</si>
  <si>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</si>
  <si>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</si>
  <si>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</si>
  <si>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</si>
  <si>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</si>
  <si>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</si>
  <si>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</si>
  <si>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</si>
  <si>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</si>
  <si>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</si>
  <si>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</si>
  <si>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</si>
  <si>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</si>
  <si>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</si>
  <si>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</si>
  <si>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</si>
  <si>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</si>
  <si>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</si>
  <si>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</si>
  <si>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</si>
  <si>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</si>
  <si>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</si>
  <si>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</si>
  <si>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</si>
  <si>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</si>
  <si>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</si>
  <si>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</si>
  <si>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</si>
  <si>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</si>
  <si>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</si>
  <si>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</si>
  <si>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</si>
  <si>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</si>
  <si>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</si>
  <si>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</si>
  <si>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</si>
  <si>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</si>
  <si>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</si>
  <si>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</si>
  <si>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</si>
  <si>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</si>
  <si>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</si>
  <si>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</si>
  <si>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</si>
  <si>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</si>
  <si>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</si>
  <si>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</si>
  <si>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</si>
  <si>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</si>
  <si>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</si>
  <si>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</si>
  <si>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</si>
  <si>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</si>
  <si>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</si>
  <si>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</si>
  <si>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</si>
  <si>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</si>
  <si>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</si>
  <si>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</si>
  <si>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</si>
  <si>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</si>
  <si>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</si>
  <si>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</si>
  <si>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</si>
  <si>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</si>
  <si>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</si>
  <si>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</si>
  <si>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</si>
  <si>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</si>
  <si>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</si>
  <si>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</si>
  <si>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</si>
  <si>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</si>
  <si>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</si>
  <si>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</si>
  <si>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</si>
  <si>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2023年第24週（再掲)</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</si>
  <si>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</si>
  <si>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</si>
  <si>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</si>
  <si>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</si>
  <si>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</si>
  <si>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</si>
  <si>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</si>
  <si>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2023年第25週（再掲)</t>
    <phoneticPr fontId="86"/>
  </si>
  <si>
    <t>2023年第26週</t>
    <phoneticPr fontId="86"/>
  </si>
  <si>
    <t>2023年第27週</t>
    <phoneticPr fontId="86"/>
  </si>
  <si>
    <t>2023年第28週</t>
    <phoneticPr fontId="86"/>
  </si>
  <si>
    <t>　</t>
    <phoneticPr fontId="86"/>
  </si>
  <si>
    <t>2023年第29週</t>
    <phoneticPr fontId="86"/>
  </si>
  <si>
    <t>S</t>
    <phoneticPr fontId="86"/>
  </si>
  <si>
    <t>2023年第30週</t>
    <phoneticPr fontId="86"/>
  </si>
  <si>
    <t>2023年第31週</t>
    <phoneticPr fontId="86"/>
  </si>
  <si>
    <t>2023年第32週</t>
    <phoneticPr fontId="86"/>
  </si>
  <si>
    <t>I女性</t>
    <phoneticPr fontId="86"/>
  </si>
  <si>
    <t>　NC総数　　　　</t>
    <phoneticPr fontId="5"/>
  </si>
  <si>
    <t>NC女性</t>
    <phoneticPr fontId="86"/>
  </si>
  <si>
    <t>2023年第37週</t>
    <phoneticPr fontId="86"/>
  </si>
  <si>
    <t>2023年第38週</t>
    <phoneticPr fontId="86"/>
  </si>
  <si>
    <t>　</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</si>
  <si>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</si>
  <si>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例年並み</t>
    <rPh sb="0" eb="3">
      <t>レイネンナ</t>
    </rPh>
    <phoneticPr fontId="86"/>
  </si>
  <si>
    <t>皆様  週刊情報2023-40を配信いたします</t>
    <phoneticPr fontId="5"/>
  </si>
  <si>
    <t>2023年第39週</t>
    <phoneticPr fontId="86"/>
  </si>
  <si>
    <t>2023年第40週</t>
    <phoneticPr fontId="86"/>
  </si>
  <si>
    <t>NC男性</t>
    <phoneticPr fontId="86"/>
  </si>
  <si>
    <t>I男性</t>
    <phoneticPr fontId="86"/>
  </si>
  <si>
    <t>　I総数</t>
    <phoneticPr fontId="5"/>
  </si>
  <si>
    <t>中北保健所管内の障害者施設で入所者と職員あわせて２４人がおう吐や下痢の症状を訴え、このうち５人からノロウイルスが検出されました。
全員症状は軽いということですが保健所は集団感染が発生したとして対策を徹底するよう施設に指導しました。</t>
    <phoneticPr fontId="86"/>
  </si>
  <si>
    <t>NHK</t>
    <phoneticPr fontId="86"/>
  </si>
  <si>
    <t>残留農薬 (10/23-10/29)</t>
    <phoneticPr fontId="16"/>
  </si>
  <si>
    <t>結核例　179例</t>
    <rPh sb="7" eb="8">
      <t>レイ</t>
    </rPh>
    <phoneticPr fontId="5"/>
  </si>
  <si>
    <t>年齢群：‌0歳（2例）、1歳（2例）、2歳（1例）、3歳（2例）、5歳（1例）、6歳（1例）、
8歳（2例）、9歳（1例）、10代（7例）、20代（17例）、30代（9例）、40代（11例）、
50代（15例）、60代（8例）、70代（6例）、80代（4例）</t>
    <phoneticPr fontId="86"/>
  </si>
  <si>
    <t>血清群・毒素型：‌O157 VT2（27例）、O157 VT1・VT2（24例）、O103 VT1（4例）、O26 VT1（4例）、O111VT1・VT2（3例）、
O121 VT2（2例）、O111VT1（1例）、O115 VT1（1例）、O126 VT1（1例）、O145 VT2（1例）、O148 VT2（1例）、
O157 VT1（1例）、O55 VT1（1例）、O63VT2（1例）、O91 VT1（1例）、O91 VT1・（14例）
累積報告数：3,007例（有症者2,052例、うちHUS 50例．死亡3例）</t>
    <phoneticPr fontId="86"/>
  </si>
  <si>
    <t>腸チフス2例 感染地域：バングラデシュ2例</t>
    <phoneticPr fontId="86"/>
  </si>
  <si>
    <t>2023年第41週</t>
    <phoneticPr fontId="86"/>
  </si>
  <si>
    <t>2023年第42週</t>
    <phoneticPr fontId="86"/>
  </si>
  <si>
    <t>やや増加　コロナ前に近づく</t>
    <rPh sb="2" eb="4">
      <t>ゾウカ</t>
    </rPh>
    <rPh sb="8" eb="9">
      <t>マエ</t>
    </rPh>
    <rPh sb="10" eb="11">
      <t>チカ</t>
    </rPh>
    <phoneticPr fontId="5"/>
  </si>
  <si>
    <t>毎週　　ひとつ　　覚えていきましょう</t>
    <phoneticPr fontId="5"/>
  </si>
  <si>
    <t>　↓　職場の先輩は以下のことを理解して　わかり易く　指導しましょう　↓</t>
    <phoneticPr fontId="5"/>
  </si>
  <si>
    <t>プリンタートナーは純正品ですか?</t>
    <phoneticPr fontId="33"/>
  </si>
  <si>
    <t xml:space="preserve"> 　食品衛生法が2021年の6月に大きく変わりました</t>
    <rPh sb="2" eb="4">
      <t>ショクヒン</t>
    </rPh>
    <rPh sb="4" eb="7">
      <t>エイセイホウ</t>
    </rPh>
    <rPh sb="12" eb="13">
      <t>ネン</t>
    </rPh>
    <rPh sb="15" eb="16">
      <t>ガツ</t>
    </rPh>
    <rPh sb="17" eb="18">
      <t>オオ</t>
    </rPh>
    <rPh sb="20" eb="21">
      <t>カ</t>
    </rPh>
    <phoneticPr fontId="5"/>
  </si>
  <si>
    <t xml:space="preserve"> GⅡ　42週　0例</t>
    <rPh sb="6" eb="7">
      <t>シュウ</t>
    </rPh>
    <phoneticPr fontId="5"/>
  </si>
  <si>
    <t xml:space="preserve"> GⅡ　43週　0例</t>
    <rPh sb="9" eb="10">
      <t>レイ</t>
    </rPh>
    <phoneticPr fontId="5"/>
  </si>
  <si>
    <t>今週のニュース（Noroｖｉｒｕｓ） (10/30-11/5)</t>
    <rPh sb="0" eb="2">
      <t>コンシュウ</t>
    </rPh>
    <phoneticPr fontId="5"/>
  </si>
  <si>
    <t>食中毒情報 (10/30-11/5)</t>
    <rPh sb="0" eb="3">
      <t>ショクチュウドク</t>
    </rPh>
    <rPh sb="3" eb="5">
      <t>ジョウホウ</t>
    </rPh>
    <phoneticPr fontId="5"/>
  </si>
  <si>
    <t>海外情報 (10/30-11/5)</t>
    <rPh sb="0" eb="4">
      <t>カイガイジョウホウ</t>
    </rPh>
    <phoneticPr fontId="5"/>
  </si>
  <si>
    <t>食品リコール・回収情報
 (10/30-11/5)</t>
    <rPh sb="0" eb="2">
      <t>ショクヒン</t>
    </rPh>
    <rPh sb="7" eb="9">
      <t>カイシュウ</t>
    </rPh>
    <rPh sb="9" eb="11">
      <t>ジョウホウ</t>
    </rPh>
    <phoneticPr fontId="5"/>
  </si>
  <si>
    <t>食品表示  (10/30-11/5)</t>
    <rPh sb="0" eb="2">
      <t>ショクヒン</t>
    </rPh>
    <rPh sb="2" eb="4">
      <t>ヒョウジ</t>
    </rPh>
    <phoneticPr fontId="5"/>
  </si>
  <si>
    <t>　 １０月１８日、岐阜市内の飲食店で、食事をした４人が下痢や嘔吐などの食中毒症状を訴え、このうち２人が医療機関を受診していたことが分かりました。岐阜市保健所はノロウイルスによる食中毒と断定し、この飲食店を営業禁止処分としました。　 岐阜市保健所によりますと、１０月１８日、岐阜市中鶉の焼肉店「弘苑」で食事をした２グループ４人が、下痢や嘔吐などの症状を訴え、うち２人が医療機関を受診しました。</t>
    <phoneticPr fontId="86"/>
  </si>
  <si>
    <t>岐阜放送</t>
    <phoneticPr fontId="86"/>
  </si>
  <si>
    <t>市保健所において有症状者園児3名の検体を検査したところ、3名中1名からノロウイルスが検出された。このことから、ノロウイルスを原因とする感染性胃腸炎であると判断した。
胃腸炎症状を呈した園児、職員が計37名の感染性胃腸炎の集団感染と確認した。
千葉県は30日、野田市内の保育所でノロウイルスによる感染性胃腸炎が集団発生したと発表した。県保健所に報告されたノロウイルスによる同胃腸炎の集団発生は今季初。県疾病対策課によると、1～6歳の園児79人、20代～40代の職員9人の男女計88人に嘔吐（おうと）や下痢などの症状が出た。重症者は確認されていない。</t>
    <phoneticPr fontId="86"/>
  </si>
  <si>
    <t>船橋市公表
野田市公表</t>
    <rPh sb="0" eb="3">
      <t>フナバシシ</t>
    </rPh>
    <rPh sb="3" eb="5">
      <t>コウヒョウ</t>
    </rPh>
    <rPh sb="8" eb="11">
      <t>ノダシ</t>
    </rPh>
    <rPh sb="11" eb="13">
      <t>コウヒョウ</t>
    </rPh>
    <phoneticPr fontId="86"/>
  </si>
  <si>
    <t>回収＆返金</t>
  </si>
  <si>
    <t>ライフコーポレー...</t>
  </si>
  <si>
    <t>西宮原店 長いもスティック 一部アレルゲン表示欠落</t>
  </si>
  <si>
    <t>マックスバリュ西...</t>
  </si>
  <si>
    <t>かきフライ 一部アレルゲン表示欠落</t>
  </si>
  <si>
    <t>大塚食品</t>
  </si>
  <si>
    <t>アルパインスプリングウォーター 一部ペットボトル口部不具合</t>
  </si>
  <si>
    <t>海洋食品（株）</t>
  </si>
  <si>
    <t>オーケー油揚げ 一部消費期限誤表示</t>
  </si>
  <si>
    <t>オーケー</t>
  </si>
  <si>
    <t>玉子の太巻 一部ラベル誤貼付でアレルゲン表示欠落</t>
  </si>
  <si>
    <t>回収</t>
  </si>
  <si>
    <t>山水荘</t>
  </si>
  <si>
    <t>焼きチーズカレー 一部 食品表示欠落</t>
  </si>
  <si>
    <t>エコス</t>
  </si>
  <si>
    <t>コロッケ(牛肉入り) 一部特定原材料表示欠落</t>
  </si>
  <si>
    <t>大黒天物産</t>
  </si>
  <si>
    <t>キャラメルポップコーン 一部原材料誤表示</t>
  </si>
  <si>
    <t>巴裡</t>
  </si>
  <si>
    <t>新橋店 焼菓子詰合せ 一部賞味期限誤表示</t>
  </si>
  <si>
    <t>回収＆返金/交換</t>
  </si>
  <si>
    <t>牛若納豆</t>
  </si>
  <si>
    <t>ひきわり納豆 一部賞味期限誤表示</t>
  </si>
  <si>
    <t>蔵王プロヴァンス...</t>
  </si>
  <si>
    <t>蔵王じぇらみる(抹茶) 一部大腸菌群陽性</t>
  </si>
  <si>
    <t>セブン</t>
  </si>
  <si>
    <t>よこす店 釜あげちりめん 一部フグ稚魚混入の恐れ</t>
  </si>
  <si>
    <t>東急ストア</t>
  </si>
  <si>
    <t>綱島駅前店 海老マヨ 一部特定原材料表示欠落</t>
  </si>
  <si>
    <t>マルミヤストア</t>
  </si>
  <si>
    <t>鶏むね肉 一部消費期限誤表示</t>
  </si>
  <si>
    <t>イオンリテール</t>
  </si>
  <si>
    <t>海老カツタルタルソース 一部アレルゲン表示欠落</t>
  </si>
  <si>
    <t>臼井店 銀さけ(冷凍・養殖) 一部消費期限誤表示</t>
  </si>
  <si>
    <t>回収＆交換</t>
  </si>
  <si>
    <t>木村</t>
  </si>
  <si>
    <t>亀せん 他 一部油の変敗臭発生</t>
  </si>
  <si>
    <t>フィールコーポレ...</t>
  </si>
  <si>
    <t>西京漬魚 ほっけ 一部消費期限誤表示</t>
  </si>
  <si>
    <t>いなげや</t>
  </si>
  <si>
    <t>シナモンナッツ 一部特定原材料(くるみ)表示欠落コメントあり</t>
  </si>
  <si>
    <t>マルサンアイ</t>
  </si>
  <si>
    <t>豆乳飲料バナナ カロリー50％オフ 一部内用液変質コメントあり</t>
  </si>
  <si>
    <t>角南製造所</t>
  </si>
  <si>
    <t>白もも・シラップづけ 一部賞味期限誤表示</t>
  </si>
  <si>
    <t>福壽堂秀信</t>
  </si>
  <si>
    <t>ミックスかりん糖 一部風味不良</t>
  </si>
  <si>
    <t>アイ・ジー・エム...</t>
  </si>
  <si>
    <t>完熟マスクメロン(グリーン) 一部残留農薬基準超過</t>
  </si>
  <si>
    <t>サンアグリフーズ...</t>
  </si>
  <si>
    <t>まるでほしいも 一部包装不良</t>
  </si>
  <si>
    <t>はごろもフーズ</t>
  </si>
  <si>
    <t>シーチキンLフレーク 一部賞味期限表示欠落コメントあり</t>
  </si>
  <si>
    <t>創菓苑</t>
  </si>
  <si>
    <t>さがんポテト 一部カビ発生の恐れコメントあり</t>
  </si>
  <si>
    <t>李朝園</t>
  </si>
  <si>
    <t>つぼ入りイカキムチ 一部賞味期限誤表記</t>
  </si>
  <si>
    <t>駅弁集団食中毒「吉田屋」の営業禁止処分を解除、患者は２９都道府県で５５４人に</t>
    <phoneticPr fontId="16"/>
  </si>
  <si>
    <t>青森県八戸市の駅弁製造販売会社「吉田屋」の駅弁を原因とする集団食中毒で、市保健所は４日、同社の営業禁止処分を解除した。市保健所は１日に立ち入り検査を行い、改善状況を確認していた。この問題では、同社が９月１５、１６日に製造・納品した約２万２０００個の弁当が全国のスーパーなどで販売され、各地で食中毒症状を訴える人が相次いだ。市保健所は弁当を原因とする食中毒と断定し、９月２３日に同社を営業禁止処分とした。その後の調査で、同社が岩手県の業者に発注した米飯を、指定した温度を超えた状態で受け入れたことで、原因菌が増殖した可能性があると判明していた。確認された患者は１１月３日現在、２９都道府県で５５４人に上る。</t>
    <phoneticPr fontId="16"/>
  </si>
  <si>
    <t>https://news.biglobe.ne.jp/domestic/1104/ym_231104_5456634245.html</t>
    <phoneticPr fontId="16"/>
  </si>
  <si>
    <t>青森県</t>
    <rPh sb="0" eb="3">
      <t>アオモリケン</t>
    </rPh>
    <phoneticPr fontId="16"/>
  </si>
  <si>
    <t>読売新聞</t>
    <rPh sb="0" eb="4">
      <t>ヨミウリシンブン</t>
    </rPh>
    <phoneticPr fontId="16"/>
  </si>
  <si>
    <t>旅館で26人食中毒　カンピロバクターが原因か　静岡・伊豆市</t>
    <phoneticPr fontId="16"/>
  </si>
  <si>
    <t>静岡県</t>
    <rPh sb="0" eb="3">
      <t>シズオカケン</t>
    </rPh>
    <phoneticPr fontId="16"/>
  </si>
  <si>
    <t>テレビ静岡</t>
    <rPh sb="3" eb="5">
      <t>シズオカ</t>
    </rPh>
    <phoneticPr fontId="16"/>
  </si>
  <si>
    <t>2023年10月、静岡県伊豆市の旅館で同じ日に宿泊した26人が下痢や発熱などを訴える集団食中毒が発生しました。ニワトリやウシの腸などに生息する細菌「カンピロバクター」が原因と見られています。食中毒が発生したのは、静岡県伊豆市土肥の旅館で、2023年10月21日に宿泊し食事をした2歳から87歳の男女26人が下痢や発熱、嘔吐などの症状を訴えました。静岡県によりますと入院した人はおらず全員が回復に向かっているということです。また26人のうち9人の便から、ニワトリやウシの腸に生息する「カンピロバクター」が検出されていて、県はこの細菌が原因とみています。カンピロバクターは加熱が不十分な鶏肉を食べたときなどに検出されることが多いということですが、26人の食事にはこれに該当するものは確認されていないということです。
このため県は旅館の調理場で生の鶏肉などを扱った器具を十分に洗わずに別の調理に使ったことが、カンピロバクター検出の原因である可能性があるとみて調査しています。県は11月2日付でこの旅館の調理部門に対し、原因の調査が進み調理場の衛生状態が確認されるまで営業禁止命令を発出しました。</t>
    <phoneticPr fontId="16"/>
  </si>
  <si>
    <t>https://topics.smt.docomo.ne.jp/article/suttv/region/suttv-24162</t>
    <phoneticPr fontId="16"/>
  </si>
  <si>
    <t xml:space="preserve">福井県内の飲食店でしめサバ食べた40代女性がアニサキス食中毒 3時間後に症状 - MSN </t>
    <phoneticPr fontId="16"/>
  </si>
  <si>
    <t>福井県は１１月２日、鯖江市の飲食店で締めさばを食べた同市内の４０代女性が胃痛などの症状を訴え、食中毒と断定したと発表した。女性の胃から魚介類に寄生するアニサキスが見つかった。女性は入院しておらず、症状は回復しているという。
　福井県丹南健康福祉センターは食品衛生法に基づき同店を２日の１日間営業停止処分とした。県によると、女性は１０月３０日午後９時ごろに同店で締めさばなどを食べ、約３時間後に症状が出て、１１月１日に医療機関を受診した。
⇒アニサキス予防に塩、ワサビは有効？</t>
    <phoneticPr fontId="16"/>
  </si>
  <si>
    <t>https://www.msn.com/ja-jp/news/opinion/%E7%A6%8F%E4%BA%95%E7%9C%8C%E5%86%85%E3%81%AE%E9%A3%B2%E9%A3%9F%E5%BA%97%E3%81%A7%E3%81%97%E3%82%81%E3%82%B5%E3%83%90%E9%A3%9F%E3%81%B9%E3%81%9F40%E4%BB%A3%E5%A5%B3%E6%80%A7%E3%81%8C%E3%82%A2%E3%83%8B%E3%82%B5%E3%82%AD%E3%82%B9%E9%A3%9F%E4%B8%AD%E6%AF%92-3%E6%99%82%E9%96%93%E5%BE%8C%E3%81%AB%E7%97%87%E7%8A%B6%E3%80%811%E6%97%A5%E9%96%93%E3%81%AE%E5%96%B6%E6%A5%AD%E5%81%9C%E6%AD%A2%E5%87%A6%E5%88%86%E3%81%AB/ar-AA1jirSc</t>
    <phoneticPr fontId="16"/>
  </si>
  <si>
    <t>福井県</t>
    <rPh sb="0" eb="3">
      <t>フクイケン</t>
    </rPh>
    <phoneticPr fontId="16"/>
  </si>
  <si>
    <t>福井新聞</t>
    <rPh sb="0" eb="4">
      <t>フクイシンブン</t>
    </rPh>
    <phoneticPr fontId="16"/>
  </si>
  <si>
    <t>毒キノコの食中毒で3人死亡、料理提供した女を逮捕 豪</t>
    <phoneticPr fontId="16"/>
  </si>
  <si>
    <t>オーストラリア警察は2日、キノコが入った料理を食べた3人が死亡し、1人が重症となった事件をめぐり、料理を提供した女を逮捕したと明らかにした。　逮捕されたのは、エリン・パターソン（Erin Patterson）容疑者（49）。警察は同日午前、メルボルンの南東約110キロの町リオンガサ（Leongatha）のパターソン容疑者の自宅を家宅捜査したが、今のところ起訴はしていない。
　パターソン容疑者は7月29日午後、疎遠だった義理の両親ドン・パターソンさんとゲイルさんと、地元のバブテスト教会の牧師イアン・ウィルキンソンさんと妻のヘザーさんを招き、キノコの入った牛肉料理を出した。その日の夜になり、4人の体調が急変。食中毒の症状で病院に搬送されたが、それから1週間のうちに3人が死亡した。
　警察は、4人の症状は猛毒のタマゴテングタケを食べた際のものと一致するとしている。69歳のイアンさんは生死の境をさまよったものの、命を取り留めた。2か月にわたり入院し、9月23日に退院した。パターソン容疑者は一貫して無実を主張。キノコはアジア系食品店から有毒とは知らずに購入したもので、事故だったと繰り返し訴えていた。また当初、豪メディアに声明で、キノコが中毒の原因かもしれないということに「打ちのめされている」とし「私には愛する人々を傷つける理由はまったくない」と主張している。
　タマゴテングタケはオーストラリア各地の雨が降る温暖な地域に自生しており、食用きのこと見た目が似ており間違えやすい。</t>
    <phoneticPr fontId="16"/>
  </si>
  <si>
    <t>https://news.livedoor.com/article/detail/25281654/</t>
    <phoneticPr fontId="16"/>
  </si>
  <si>
    <t>オーストラリア</t>
    <phoneticPr fontId="16"/>
  </si>
  <si>
    <t>AFP</t>
    <phoneticPr fontId="16"/>
  </si>
  <si>
    <t>姶良のペッパーランチで食中毒、2日間の営業停止　ハンバーグ食べた6歳男児からO157、他店客にも体調不良者</t>
    <phoneticPr fontId="16"/>
  </si>
  <si>
    <t>鹿児島県は2日、ホットパレット（東京）が運営する飲食チェーン「ペッパーランチ」のイオンタウン姶良店で食中毒があったと断定し、4日まで2日間の営業停止処分としたと発表した。県によると、10月14日に同店でハンバーグを食べた宮崎県在住の6歳男児から腸管出血性大腸菌O157が検出された。男児は17日におう吐や下痢の症状を訴え、現在も入院している。断定した理由として（1）男児から検出されたO157の遺伝子型が、山口県、大分市の2店舗で症状を訴えた客計5人と一致（2）共通食がペッパーランチで提供されたもの－などとしている。店は、31日から営業を自粛している。</t>
    <phoneticPr fontId="16"/>
  </si>
  <si>
    <t>https://nordot.app/1092774509231243380?c=113147194022725109</t>
    <phoneticPr fontId="16"/>
  </si>
  <si>
    <t>鹿児島県</t>
    <rPh sb="0" eb="4">
      <t>カゴシマケン</t>
    </rPh>
    <phoneticPr fontId="16"/>
  </si>
  <si>
    <t>南日本新聞</t>
    <rPh sb="0" eb="3">
      <t>ミナミニホン</t>
    </rPh>
    <rPh sb="3" eb="5">
      <t>シンブン</t>
    </rPh>
    <phoneticPr fontId="16"/>
  </si>
  <si>
    <t>毒キノコ「ツキヨタケ」食べ6人食中毒　秦野市の山林で誤って採取</t>
    <phoneticPr fontId="16"/>
  </si>
  <si>
    <t>秦野市で毒キノコ「ツキヨタケ」を誤って食べ、30代から70代の男女6人が食中毒になったことがわかりました。奈川県によりますと10月31日に秦野市内の家で、キノコのバター炒めを食べた県内の同じ会社に勤める男女グループ7人のうち6人が、嘔吐や吐き気などの症状を訴え病院で治療を受けました。いずれも入院はせず、体調は回復に向かっているということです。
保健所が調べたところ食べたキノコは毒キノコ「ツキヨタケ」とみられ、いずれも食中毒でした。このツキヨタケは、グループの中の1人が秦野市の山林で採取したもので、よく似た「ヒラタケ」と間違えたということです。 県内では毒キノコによる食中毒はことし初めてですが、保健所は「食用と判断できないキノコは絶対に食べないことはもちろん人にあげないで」と注意を呼び掛けています。</t>
    <phoneticPr fontId="16"/>
  </si>
  <si>
    <t>神奈川県</t>
    <rPh sb="0" eb="4">
      <t>カナガワケン</t>
    </rPh>
    <phoneticPr fontId="16"/>
  </si>
  <si>
    <t>https://news.yahoo.co.jp/articles/06155ec57a5792257da789ed77f80d735db75e15</t>
    <phoneticPr fontId="16"/>
  </si>
  <si>
    <t>テレビ神奈川</t>
    <rPh sb="3" eb="6">
      <t>カナガワ</t>
    </rPh>
    <phoneticPr fontId="16"/>
  </si>
  <si>
    <t>アニサキスを原因とする食中毒が発生しました</t>
    <phoneticPr fontId="16"/>
  </si>
  <si>
    <t>丹南健康福祉センターは本件を当該施設が調理提供した生食用鮮魚介類を原
因とする食中毒と断定しました。 
○患者は１０月３０日（月）の午後９時頃に当該施設で食事をしていました。
○医療機関において患者からアニサキス虫体が摘出されました。
○患者の症状および潜伏期間が胃アニサキス症と類似していました。
○患者が発症前数日以内に喫食した生食用鮮魚介類は、当該施設が調理提供したもののみでした。
○当該施設ではアニサキスが寄生する可能性のある魚介類について、十分な冷凍措置を行っていませんでした。
○患者を診察した医師から食中毒患者等届出票の提出がありました。</t>
    <phoneticPr fontId="16"/>
  </si>
  <si>
    <t>https://www2.pref.fukui.lg.jp/press/atfiles/pa1916988905578b.pdf</t>
    <phoneticPr fontId="16"/>
  </si>
  <si>
    <t>福井県公表</t>
    <rPh sb="0" eb="3">
      <t>フクイケン</t>
    </rPh>
    <rPh sb="3" eb="5">
      <t>コウヒョウ</t>
    </rPh>
    <phoneticPr fontId="16"/>
  </si>
  <si>
    <t>ペッパーランチの2店舗で計8人　『O157による食中毒』で入院患者も　保健所は取材に「ハンバーグの加熱不足が原因」</t>
    <phoneticPr fontId="16"/>
  </si>
  <si>
    <t>ステーキチェーン「ペーパーランチ」で、食事をした客8人が、腸管出血性大腸菌O157による食中毒に感染していたことが、保健所への取材でわかった。2人は一時入院山口県によると、ペーパーランチおのだサンパーク店（山陽小野田市）で、10月15日（日）に、ハンバーグを食べた10歳未満～70歳代の客3人が、下痢や腹痛、発熱などの症状を訴えた。
検査の結果、3人すべてがO157による食中毒と診断された。なお、3人のうち2人は一時入院したが、現在は快方に向かっているという。
生活衛生課の担当者は、トレンドニュースキャスターの取材に「ハンバーグの加熱不足が、今回の食中毒の原因と思われる」と述べた。
宇部環境保健所は、この店舗を1日（水）16時から4日（土）24時まで、営業停止処分とした。
原因食品は調査中
また、大分市によると、10月19日（木）から21日（土）に、ペーパーランチパークプレイス店（大分市松岡）で食事をした10歳未満から20代の男女計5名が、腹痛、発熱、倦怠感などを訴えた。検査の結果、5人全員がO157による食中毒と診断された。福祉保健部衛生課は、取材に「原因となった食品については、現在調査中」と語った。大分市保健所は、この店舗を食品衛生法に基づき、1日（水）から2日（木）まで営業停止処分とした。</t>
    <phoneticPr fontId="16"/>
  </si>
  <si>
    <t>https://news.nifty.com/article/entame/showbizd/12359-2637568/</t>
    <phoneticPr fontId="16"/>
  </si>
  <si>
    <t xml:space="preserve">
TREND NEWS CASTER</t>
    <phoneticPr fontId="16"/>
  </si>
  <si>
    <t>山口県</t>
    <rPh sb="0" eb="3">
      <t>ヤマグチケン</t>
    </rPh>
    <phoneticPr fontId="16"/>
  </si>
  <si>
    <t>神奈川県警察学校で学生３１人食中毒　１６人からウエルシュ菌検出</t>
    <phoneticPr fontId="16"/>
  </si>
  <si>
    <t>横浜市は２日、同市栄区の神奈川県警察学校の食堂で食事をした１０～２０代の学生３１人が下痢や腹痛などの症状を訴え、うち１６人の便からウエルシュ菌を検出したと発表した。既に全員が回復している。市によると、１０月１７日昼に学校から「朝から体調不良者が増えている」と連絡があった。校内で調理した１６日の昼食か夕食に菌が入っていた可能性がある。市保健所は改善が確認されるまで、食事を提供したコンパスグループ・ジャパン（東京）を営業禁止処分とした。</t>
    <phoneticPr fontId="16"/>
  </si>
  <si>
    <t>https://www.sanspo.com/article/20231102-S5LW3YIMBNKG5DLXZ6BRHHPRH4/</t>
    <phoneticPr fontId="16"/>
  </si>
  <si>
    <t>産経スポーツ</t>
    <rPh sb="0" eb="2">
      <t>サンケイ</t>
    </rPh>
    <phoneticPr fontId="16"/>
  </si>
  <si>
    <t>食中毒の発生についてお知らせします(大分市)</t>
    <rPh sb="18" eb="21">
      <t>オオイタシ</t>
    </rPh>
    <phoneticPr fontId="16"/>
  </si>
  <si>
    <t>10月28日（土曜日）午後2時38分、大分市保健予防課より、「本日発生届の提出されたO157患者が10月21日（土曜日）にペッパーランチパークプレイス店（大分市松岡）を利用している。また、10月26日（木曜日）にO157患者の発生届が提出された別の患者も10月19日（木曜日）に同一施設を利用している。」との連絡がありました。
調査の結果、10月19日（木曜日）から21日（土曜日）に当該飲食店の食事を喫食した4グループのうち5人に腹痛、血便、倦怠感等の症状があることが判明しました。
大分市保健所は、当該飲食店が提供した食事を原因とした腸管出血性大腸菌O157による食中毒と断定し、本日、食品衛生法に基づき、営業停止（2日間）を命令しました。</t>
    <phoneticPr fontId="16"/>
  </si>
  <si>
    <t>https://www.city.oita.oita.jp/o095/shokuhin/shokucyuudoku20231101.html</t>
    <phoneticPr fontId="16"/>
  </si>
  <si>
    <t>大分県</t>
    <rPh sb="0" eb="3">
      <t>オオイタケン</t>
    </rPh>
    <phoneticPr fontId="16"/>
  </si>
  <si>
    <t>大分市公表</t>
    <rPh sb="0" eb="5">
      <t>オオイタシコウヒョウ</t>
    </rPh>
    <phoneticPr fontId="16"/>
  </si>
  <si>
    <t>毒キノコ食べて68歳男性がおう吐し搬送　ツキヨタケか、山で採取</t>
    <phoneticPr fontId="16"/>
  </si>
  <si>
    <t>滋賀県は１０月３１日、東近江市の男性（６８）が市内の山中で採取した毒があるツキヨタケとみられるキノコを食べ、おう吐などの食中毒症状を訴えたと発表した。県によると、男性は３０日にキノコ１房を自宅に持ち帰り、昼食にみそ汁などとして食べた約１時間後に発症し、病院に搬送された。軽症で、現在は回復しているという。ツキヨタケは食用キノコに間違えやすいといい、県は「確実に判断できないキノコの採取や販売はやめてほしい」としている。</t>
    <phoneticPr fontId="16"/>
  </si>
  <si>
    <t>岐阜県</t>
    <rPh sb="0" eb="3">
      <t>ギフケン</t>
    </rPh>
    <phoneticPr fontId="16"/>
  </si>
  <si>
    <t>京都新聞</t>
    <phoneticPr fontId="16"/>
  </si>
  <si>
    <t>https://www.kyoto-np.co.jp/articles/-/1139377</t>
    <phoneticPr fontId="16"/>
  </si>
  <si>
    <t>毒キノコ「ツキヨタケ」で家族4人が食中毒　シイタケと間違え採取? 親族から譲り受け調理　香美町</t>
    <phoneticPr fontId="16"/>
  </si>
  <si>
    <t>兵庫県</t>
    <rPh sb="0" eb="3">
      <t>ヒョウゴケン</t>
    </rPh>
    <phoneticPr fontId="16"/>
  </si>
  <si>
    <t>神戸新聞</t>
    <rPh sb="0" eb="4">
      <t>コウベシンブン</t>
    </rPh>
    <phoneticPr fontId="16"/>
  </si>
  <si>
    <t>兵庫県豊岡健康福祉事務所は３１日、同県香美町内の１世帯４人が「ツキヨタケ」とみられる毒キノコを食べて食中毒になった、と発表した。県内でキノコによる食中毒の確認は２０１９年１１月以来で、今年初めて。嘔吐や下痢の症状がみられたが、全員快方に向かっているという。同事務所によると、４人は１５～６０歳までの男女で、同町内の親族から譲り受けたキノコを２９日午後８時半ごろに自宅で炒めて食べ、同日午後１０時ごろに発症した。３０日午前、豊岡市内の医療機関から連絡があり、同事務所は調理で残ったキノコの石づきなどから成分を分析。ツキヨタケの毒成分が検出されたことなどから、食中毒と断定した。シイタケと間違えて採取されたとみられるという。同事務所によると、ツキヨタケはブナの枯れ木に重なるように発生。シイタケやヒラタケなどと似ており、注意が必要という。</t>
    <phoneticPr fontId="16"/>
  </si>
  <si>
    <t>https://news.yahoo.co.jp/articles/6806ec18d78a3066ada49b297b4a2834753ef6d9</t>
    <phoneticPr fontId="16"/>
  </si>
  <si>
    <t>ペッパーランチがハンバーグメニュー休止、客の嘔吐や下痢相次ぐ</t>
    <phoneticPr fontId="16"/>
  </si>
  <si>
    <t>ステーキチェーン「ペッパーランチ」を運営するホットパレットは、ハンバーグを食べた人に嘔吐（おうと）や下痢の症状が相次いでいるとして、全てのハンバーグメニューの販売を２９日から休止したと発表した。運営会社ホットパレットの発表によると、ペッパーランチの一部店舗で、１０月１４日から２２日にかけて来店した客から下痢や嘔吐等など症状が確認されたという。
「発生原因については、保健所の指導の下に調査中」とした上で、症状が出た客が共通して食べてたい「特製ハンバーグ」を含む、ハンバーグメニューを一時販売休止した。「お客様に多大なご迷惑とご心配をおかけしましたことを重ねて深くお詫び申し上げます」と陳謝している。ペッパーランチは「いきなりステーキ」などを手掛けるペッパーフードサービスが運営していたが、同社は２０２０年にペッパーランチ事業を投資ファンドに売却、現在はホットパレットが運営している。</t>
    <phoneticPr fontId="16"/>
  </si>
  <si>
    <t>東京都</t>
    <rPh sb="0" eb="3">
      <t>トウキョウト</t>
    </rPh>
    <phoneticPr fontId="16"/>
  </si>
  <si>
    <t>ペッパーランチがハンバーグメニュー休止、客の嘔吐や下痢相次ぐ - zakzak：夕刊フジ公式サイト</t>
  </si>
  <si>
    <t>夕刊フジ</t>
    <rPh sb="0" eb="2">
      <t>ユウカン</t>
    </rPh>
    <phoneticPr fontId="16"/>
  </si>
  <si>
    <t>園祭 模擬店のカレーライス 大学生23人集団食中毒</t>
    <phoneticPr fontId="16"/>
  </si>
  <si>
    <t>香川県</t>
    <rPh sb="0" eb="3">
      <t>カガワケン</t>
    </rPh>
    <phoneticPr fontId="16"/>
  </si>
  <si>
    <t>10月21日・22日、香川県宇多津町の短期大学行われた学園祭において、模擬店で提供されたカレーライスを食べた大学生ら23人が下痢や腹痛などの症状を訴えました。患者が共通して食べていたことや、食品と患者の便からウエルシュ菌が検出されたことなどから、模擬店で提供されたカレーライスを原因とする食中毒と断定されました。
ウエルシュ菌の感染原因としては、カレーやシチュー、煮物、スープなどを大量調理し、しばらく放置したあとに口にすることがあげられ、一度に大量の調理を行う給食や飲食店、旅館などで感染が多くみられます。食中毒は、原因となる細菌やウイルス、有害物質が食品に付着し、それを食べることによって様々な症状が出る病気です。食中毒をひきおこす主な細菌や、それらによる健康被害について確認しましょう。</t>
    <phoneticPr fontId="16"/>
  </si>
  <si>
    <t>https://www.shokukanken.com/post-13373/</t>
    <phoneticPr fontId="16"/>
  </si>
  <si>
    <t>食環境衛生研究所</t>
    <rPh sb="0" eb="3">
      <t>ショクカンキョウ</t>
    </rPh>
    <rPh sb="3" eb="8">
      <t>エイセイケンキュウジョ</t>
    </rPh>
    <phoneticPr fontId="16"/>
  </si>
  <si>
    <t xml:space="preserve">物価また上昇か...ハンバーガー・ビール値上げ=韓国 - グノシー </t>
  </si>
  <si>
    <t>米カリフォルニア州知事、食品添加物4種の使用を禁止する法案に署名(米国) ｜  ジェトロ</t>
  </si>
  <si>
    <t>タイ、ビール市場寡占に風穴　栄養飲料カラバオが参入へ - 日本経済新聞</t>
  </si>
  <si>
    <t>即席麺、米国で火花　日清食品HDは3カ所目の新工場 - 日本経済新聞</t>
  </si>
  <si>
    <t xml:space="preserve">香港、シンガポール、マレーシアでカールスバーグ社とサッポロプレミアムビールの販売代理店 ... サッポロビール </t>
  </si>
  <si>
    <t>ALPS処理水の海洋放出を受けて、中国・香港・マカオ・ロシアが規制を強化</t>
  </si>
  <si>
    <t xml:space="preserve">中国では、10都県(福島、宮城、茨城、栃木、群馬、埼玉、千葉、東京、長野及び新潟)を経由したすべての食品・飼料等(新潟県産精米を除く)について、輸入停止措置 </t>
  </si>
  <si>
    <t>https://www.maff.go.jp/j/export/e_info/attach/pdf/hukushima_kakukokukensa-27.pdf</t>
    <phoneticPr fontId="86"/>
  </si>
  <si>
    <t xml:space="preserve"> 中国政府は、福島第一原発事故に伴い、新潟県産精米を除く 10 都県のすべての食品・飼料等について輸入を停止するとともに、37 道府県のすべての食品・飼料等について日本の政府機関が発行する証明書の添付を求めています。中国政府は、ALPS 処理水の海洋放出に伴い、2023 年 8 月 24 日以降、産地が日本である水産物（食用水産動物を含む）の輸入を全面的に暫定的に停止しています。　
地域 　１０都県 福島，宮城，茨城，栃木，群馬，埼玉，千葉，東京,長野　　　品 目 　全ての食品，　　規 制 内 容　　飼料 輸入停止　　　　　　　　　　　　　　　　　　
全ての食品，　　新潟 米 　＜産地証明書＞上記９都県以外で生産されたことの証明　　　米を除く食品，飼料 輸入停
１０都県以外　　野菜及びその製品，乳及び乳製品，茶葉及びその製品，果実及びその製品，薬用植物産品
放射性物質検査証明書について、中国はストロンチウム９０等の分析報告が必要と考えており、合意に至っていないため、実質輸入停止＜放射性物質検査証明書＞
中国の放射性物質基準に適合することの証明 ＜産地証明書＞１０都県以外で生産されたことの証明
</t>
    <phoneticPr fontId="86"/>
  </si>
  <si>
    <t>https://gunosy.com/articles/ajGWm</t>
    <phoneticPr fontId="86"/>
  </si>
  <si>
    <t>鈍化傾向を見せていた物価が、再び上がる可能性があるという懸念が高まっている。ハンバーガーとビール企業が出庫価格上昇を発表し、イスラエル・ハマスの戦闘が続く中東もまた物価を刺激している。29日、韓国統計庁の国家統計ポータルによると、先月の外食部門の消費者物価指数は118.34で、昨年同月より4.9％上昇した。これにより外食物価上昇率はことし4月（7.6%）以後5ヶ月間連続で鈍化した。加工食品物価上昇率も6月7.5%に高まった後、7月6.8%、8月6.3%、先月5.8%など、3ヶ月連続鈍化した。しかし最近、ハンバーガーやビールなどの価格が引き上げられ、物価負担が再び加重される可能性があるという懸念が出ている。
韓国のビール会社OB（オービー）ビールは、今月11日からCASS（カス）やHANMAC（ハンマック）など、主要ビール製品出庫価格を平均6.9%引き上げた。OBビールが国産ビール価格を引き上げたのは、昨年3月以降19ヶ月ぶりだ。
韓国人気ハンバーガー・チキンブランドMOMS TOUCH（マムズタッチ）は、来る31日から鶏胸肉を原料として使うバーガー4種の価格を引き上げる。マクドナルドは来月（11月）2日から13のメニュー価格を平均3.7％上げる。マクドナルドの価格引き上げはことし2月以後8ヶ月ぶりだ。
イスラエルとハマス間の戦闘激化など、中東の状況も韓国内の食物物価を刺激するという意見も出ている。
先月の加工食品消費者物価指数は、1年前より5.8％、2年前より15％それぞれ上昇した。食用油は1年前より0.1％下がったが、2年前と比較すると55.1％も上がり、小麦粉は44.8％上昇した。外食物価も1年前より4.9％、2年前より14.3％上昇した。ハンバーガーとジャジャン麺はそれぞれ2年前より19.6%、19.9%上がった。</t>
    <phoneticPr fontId="86"/>
  </si>
  <si>
    <t>韓国</t>
    <rPh sb="0" eb="2">
      <t>カンコク</t>
    </rPh>
    <phoneticPr fontId="86"/>
  </si>
  <si>
    <t>https://www.jetro.go.jp/biznews/2023/10/8ad5915f55a51ad8.html</t>
    <phoneticPr fontId="86"/>
  </si>
  <si>
    <t>米国カリフォルニア州のギャビン・ニューサム知事（民主党）は10月7日、食品添加物4種の使用を禁止する「カリフォルニア州食品安全法（AB418、California Food Safety Act）外部サイトへ、新しいウィンドウで開きます」に署名した。米国食品医薬品局（FDA）はこれら4種の食品添加物の使用を規制しておらず、カリフォルニア州は規制を講じた初めての州となった。同法により、2027年1月1日以降、臭素化植物油（VBO）、臭素酸カリウム、プロピルパラベン、赤色3号を含む食品の商業的な製造、販売、配達、流通、保有、販売目的での提供が禁止される。これら4種は食品添加物としての使用ができなくなることから、当該添加物を使用している企業は代替物への変更が求められる。違反した場合、最初の違反では5,000ドル以下、2回目以降では1万ドル以下の民事罰が科される。
なお、当初法案で規制対象とされた二酸化チタンについては（2023年6月27日記事参照）、最終的には対象から外れた。ただし、ニューヨーク州では二酸化チタンを含む食品の製造、販売を禁止する法案が審議されており、EUでは既に二酸化チタン使用が禁止されている（「ニューヨーク・タイムズ」紙電子版10月18日）。また、今回のカリフォルニア州の規制に先んじて、これら4種の食品添加物を使用した食品の販売を禁止したアマゾン傘下のホールフーズのように、自社独自の食品添加物基準を設ける企業もある。こうしたことも踏まえ、これら添加物を扱う場合は、州による規制強化だけでなく、企業動向にも注意する必要がある。</t>
    <phoneticPr fontId="86"/>
  </si>
  <si>
    <t>米国</t>
    <rPh sb="0" eb="2">
      <t>ベイコク</t>
    </rPh>
    <phoneticPr fontId="86"/>
  </si>
  <si>
    <t>https://www.nikkei.com/article/DGXZQOGS2616N0W3A021C2000000/</t>
    <phoneticPr fontId="86"/>
  </si>
  <si>
    <t xml:space="preserve">タイの栄養ドリンク大手カラバオグループが11月にもビールに本格参入する。タイのビール市場は長らく大手財閥系2社がほぼ独占してきた。2022年11月に実施された酒造規制の緩和と、消費者の嗜好の多様化を追い風にして、寡占に風穴を開ける狙いだ。
今後3〜5年でシェア20%目標
「カラバオはタイで3番手のビール大手として知られることになるだろう」。同社のサティエン・セタシット最高経営責任者（CEO）は日本経済新聞の取材で意欲を示した。24年に国内で10%のシェアを獲得し、今後3〜5年で20%まで高めることを目指す。関連会社がタイ中部チャイナートに持つ工場に、最大60億バーツ（約250億円）を投じて醸造設備などを整備する。まず年2億リットルの生産能力を確保し、市場の反応を見て同4億リットルに増強する。ビール事業の年間売上高を今後3〜5年で400億バーツに引き上げる計画だ。カラバオは栄養ドリンクでタイ2位の「カラバオ・デーン」を主力製品とする飲料メーカーだ。関連会社で小規模醸造のビールを提供する飲食店を経営し、20年以上にわたって本格参入の機会をうかがってきた。サティエン氏は小売りを含むビール市場への参入について「タイの飲料市場においてビールの割合は最も大きく、成長のために避けては通れない」と説明した。独スタティスタは、タイのビール市場が27年に22年比で23%増の104億ドル（約1兆5500億円）まで拡大すると予測する。高齢化や健康志向の高まりによりアルコール離れが指摘されるものの、外国人観光客の増加などで成長が期待できる市場だ。
財閥系2社が市場の9割寡占
しかし、これまでは財閥系2社が寡占してきた。老舗のブンロート・ブルワリーが1933年に獅子がトレードマークの「シンハー」の販売を始め、圧倒的な地位を確立。財閥大手TCCグループが95年に象のマークの「チャーン」で参入した。価格競争を仕掛けたTCCに、ブンロートは低価格ブランド「レオ」を投入して対抗した。英調査会社ユーロモニターによると、タイのビール市場のシェアは20年時点でブンロート（シンハーとレオの合計）が57%、TCC傘下のビール事業会社タイ・ビバレッジ（タイビバ）が34%で続く。2社合わせて市場の9割を占める状況だ。
</t>
    <phoneticPr fontId="86"/>
  </si>
  <si>
    <t>タイ</t>
    <phoneticPr fontId="86"/>
  </si>
  <si>
    <t>https://www.nikkei.com/article/DGXZQOUC13BM20T11C23A0000000/</t>
    <phoneticPr fontId="86"/>
  </si>
  <si>
    <t>即席麺大手が米国市場の開拓でしのぎを削っている。安価で保存が利く即席麺はインフレ下で消費者層が拡大。人口が増える米国では長期的な市場成長が見込める。メーカーの供給力は既に限界。機会損失を防ぐため、各社は生産増強を急ぐ。東洋水産、日清食品ホールディングス（HD）、そして韓国の農心。米国即席麺のビッグ3だ。この大手3社が現在、競うように米国の設備投資を強化している。世界ラーメン協会（大阪府池田市…</t>
    <phoneticPr fontId="86"/>
  </si>
  <si>
    <t>https://newsclip.be/archives/7769</t>
    <phoneticPr fontId="86"/>
  </si>
  <si>
    <t>サッポロビールは香港（およびマカオ）、シンガポール、マレーシアでの「サッポロプレミアムビール」の販売をデンマークのビール大手カールスバーグに委託する。1日、同社と販売代理店契約に向けた合意書を締結したと発表した。2024年1月1日から同社による販売開始を目指す。マレーシアについては、カールスバーグのマレーシア工場での生産委託契約に向けた合意書を締結した。カールスバーグは東アジア、東南アジア市場でシェアが高く、効率的な流通網を持つ。サッポロビールは今後、カールスバーグへの販売委託エリアを拡大し、2026年に東南アジアと香港で150万ケース(大びん20本換算)の販売を目指す。</t>
    <phoneticPr fontId="86"/>
  </si>
  <si>
    <t>シンガポール</t>
    <phoneticPr fontId="86"/>
  </si>
  <si>
    <t>https://www.maff.go.jp/j/export/e-shorisui/kaiyou_houshutsu.html</t>
    <phoneticPr fontId="86"/>
  </si>
  <si>
    <t xml:space="preserve">ロシア政府が公表した規制強化措置内容
露連邦動植物衛生監督庁は、日本からの水産物の供給に対する中国の制限措置に加わる。
●露連邦動植物衛生監督庁は、予防措置として2023年10 月16日からの日本からの魚介類の輸入に対する中国の一時的制限措置に参加する。
当該制限は、水産物の安全性とユーラシア経済同盟の要求事項への適合を確認するために必要な情報が提供され、露連邦動植物衛生監督庁の専門家によって分析されるまで課されることになる。
ロシア政府が公表した規制強化措置内容の詳細　Россельхознадзор присоединяется к ограничительным мерам Китая в отношении поставок рыбной продукции из Японии（外部リンク）
●中国政府が公表した規制強化措置内容
2023年8月24日以降、原産地が日本である水産物（食用水産動物を含む）の輸入を全面的に暫定的に停止（海関総署公告2023年第103号）（外部リンク）
●香港（2023年8月24日現在）
香港政府が公表した規制強化措置内容
2023年8月24日以降、10都県（福島、宮城、茨城、栃木、群馬、埼玉、千葉、東京、長野、新潟）の以下の産品について、輸入禁止
水産物（生きている、冷凍、冷蔵、乾燥、またはその他の方法で保存されたすべての水産物）　　海塩　海藻（加工品を含む）
現行の農畜産物に関する（放射性物質に係る）輸入規制措置は継続
</t>
    <phoneticPr fontId="86"/>
  </si>
  <si>
    <t>花王、HACCPの煩雑さ解消　クラウド型ツールを新提案　</t>
    <phoneticPr fontId="5"/>
  </si>
  <si>
    <t>原材料の入荷から製品の出荷に至る全工程の中で、食中毒菌汚染や異物混入等の危害要因を除去・低減させるために特に重要な工程を管理し製品の安全性を確保しようとする衛生管理手法の「HACCP（ハサップ）」。その実行にあたり、手書きで記入した紙の帳簿を保管するといった煩雑さを解消し、衛生管理において特に重要な温度・衛生・健康状態を監視・記録することで問題の早期発見を可能にするソリューションが「Kiralia‐HACCP」。
　これは、花王のグループ会社でBtoB衛生製品事業を手掛ける花王プロフェッショナル・サービス（KPS）が長年蓄積したノウハウを元に、現場がストレスなく衛生管理業務を遂行できるアプリとなる。クラウド型ツールのため、遠隔でも操作が可能。外食チェーンの本部にいる管理担当者が、現場に赴くことなく、複数店舗の衛生管理状況を確認できる。
既に紙で書いている帳票の内容に合わせて、項目を変更することができる。スタンダードな項目以外にも、水質管理など企業や団体に合わせて別の項目を追加することも可能。
　メインターゲットは外食産業やスーパーなど。今後は学校給食などの業態にも対応できるよう、改良を続けている。
　「Kiralia‐HACCP」は、KPSの100％子会社であるキラリアハイジーンが提供するサービスのひとつで、食品の衛生管理者向けのソリューションとしては「Kiralia‐MONITORING」「Kiralia‐MANUAL」「Kiralia‐TRAINING」を提供。　「Kiralia‐TRAINING」では、現場で実践できるよう食品衛生の知識の定着と教育をサポートする。今年1月に設立された花王グループのキラリアハイジーンは、衛生対策のサポートを手掛ける。食品衛生と感染予防の衛生対策について、顧客に最適なソリューションを継続的に提案している。</t>
    <phoneticPr fontId="16"/>
  </si>
  <si>
    <t>消費者庁／「規格基準型」導入へ／食品の機能性表示で新制度を構想（2023年11月02日号）</t>
    <phoneticPr fontId="16"/>
  </si>
  <si>
    <t>　消費者庁はこのほど、現行の機能性表示食品制度を補完するものとして、新たな規格基準型の機能性表示制度の導入を検討していることを明らかにした。特定保健用食品（トクホ）、機能性表示食品、栄養機能食品のいずれかの制度に付随する制度とすることを想定しているが、詳細な制度設計は未定だという。消費者庁の食品表示企画課では、「食品の機能性表示について、事業者や行政の負担が大幅に軽減される可能性がある」（依田学審議官）としている。現行の規格基準型トクホを拡充する形で制度設計が行われる可能性もありそうだ。
　消費者庁が構想している、規格基準型の機能性表示の仕組みでは、特定の食品成分について、消費者庁があらかじめ、「機能性表示の文言（ヘルスクレーム）」と「配合量の上限と下限」「使用条件」を定める。その基準を満たすものであれば、ヘルスクレームや認証マークなどを表示できるようにするという。
　消費者庁では、・・・・（続きは、「日本ネット経済新聞」１１月０２日号で）</t>
    <phoneticPr fontId="16"/>
  </si>
  <si>
    <t xml:space="preserve">給食産地偽装問題で相模原の食品加工会社捜索 神奈川県警、押収品分析へ 取引自治体は ... グノシー </t>
    <phoneticPr fontId="16"/>
  </si>
  <si>
    <t>川崎市立の小中学校の給食に使われた外国産の豚肉が国内産と偽って納品されていた問題で、神奈川県警生活経済課と川崎署は１日、不正競争防止法違反（誤認惹起（じゃっき））の疑いで、食品加工会社「寿食品」の本社（相模原市中央区）や厚木市内の食品加工工場などを家宅捜索した。同社と取引関係にある県内自治体は別の業者への切り替えや、納品済み食材の保管など対応に追われている。県警は押収品を分析し、関係者などから詳しく事情を聴いて偽装の実態を調べる方針。県は１０月２０、２３日に食品表示法に基づき同社本社や工場を立ち入り調査していた。食材の仕入れと出荷に関する伝票を確認し、冷蔵庫などの在庫状況を調べたほか、社員からも聞き取りを実施した。川崎市教育委員会によると同社は「十数年前から産地偽装していた」と話しているという。市から相談を受け県警が捜査していた。市教委は学校給食の食材について年１回産地判別検査を実施しており、今年９月１１日の検査で発覚した。県内では川崎市のほか、少なくとも横浜、海老名、厚木、大和、座間の各市と県立特別支援学校で、同社からの給食食材の納入が確認された。</t>
    <phoneticPr fontId="16"/>
  </si>
  <si>
    <t xml:space="preserve">食物アレルギーに関する出前授業初の対面で実施 ～大阪府の小学5・６年生145名と保護者が参加 　PR TIMES </t>
    <phoneticPr fontId="16"/>
  </si>
  <si>
    <t>2023年度より、新型コロナウイルス感染症の法上の分類が5類に移行したことから、オンラインと合わせて対面での出前授業の募集を開始。今回は、10月5日(木)に大阪府大東市立灰塚小学校で初の対面授業を実施しました。（※1）食物アレルギー配慮商品を持つ食品メーカー【オタフクソース、ケンミン食品、永谷園、日本ハム、ハウス食品※五十音順】は、『食物アレルギーの有無に関わらず、みんなで食事をおいしく楽しめる社会の実現』に貢献することを活動理念とし、食物アレルギー配慮商品の普及やレシピの協同開発、啓発活動に取り組んでいます。この協同取り組みを「プロジェクトＡ」と名付け活動しています。
（※2）副読本とは、小学校・中学校などの授業で使用される、文部科学省による検定に合格した「教科用図書(教科書)」を補完する図書。もしくは教科書がない教科の教科書の代わりとして使用される図書。
■プロジェクトAが実施する小学校向け出前授業も今年で3年目。初の対面授業はケンミン食品㈱が担当
この出前授業は、食物アレルギーについて理解・関心を深めてもらうことを目的にプロジェクトAが作成し、全国の小学校向けに無料で配布している副読本を活用し、さらに食物アレルギーに配慮した商品を製造する食品メーカーならではの取り組みを盛り込み、児童が楽しく学べる授業を小学校5・6年生向けに実施しています。2021年度は計4校、2022年度は計５校で実施し、これまでに2年間で延べ601名の児童が参加しました。今回の授業は「ケンミン食品」が講師を担当し、小学５年生79名、小学６年生66名を対象に授業を実施しました。また、対面授業当日はオープンスクールであったことから、保護者も参加されました。</t>
    <phoneticPr fontId="16"/>
  </si>
  <si>
    <t xml:space="preserve">国内最大級！キューサイ分析研究所が800項目の残留農薬の一斉分析を可能に［キューサイ］ </t>
    <phoneticPr fontId="16"/>
  </si>
  <si>
    <t>～食の安全と安心をお届けするキューサイ分析研究所の取り組み～ キューサイ株式会社（本社：福岡市中央区、代表取締役社長：神戸　聡、以下キューサイ）のグループ会社である株式会社キューサイ分析研究所（福岡県宗像市、代表取締役社長：吉岩　賢、以下キューサイ分析研究所）は、４月１９日より８００項目の残留農薬一…
ログイン後、続きをお読みいただけます。（無料コンテンツ）</t>
    <phoneticPr fontId="16"/>
  </si>
  <si>
    <t xml:space="preserve">完熟マスクメロン(グリーン) 一部残留農薬基準超過｜食品事故情報｜食の安全 - フーズチャネル </t>
    <phoneticPr fontId="16"/>
  </si>
  <si>
    <t>https://www.nikkei.com/compass/content/PRTKDB000000078_000003705/preview</t>
    <phoneticPr fontId="16"/>
  </si>
  <si>
    <t>2023年7月12日から10月20日に、日本アクセス、ナックス、三菱食品、三井食品、神明、WEB販売 に販売した「完熟マスクメロン(グリーン)」において、一律基準値0.01ppmを超える0.03ppmのクロルフェナピルが検出されたため、回収する。これまで健康被害の報告はない。(リコールプラス編集部)(リコールプラス)
【対象商品】商品名:完熟マスクメロン(グリーン)　　内容量:110g　　形態　:三方シール袋詰め　　保存方法:冷凍(-18℃以下で保存)
【JANコード】4959090 830829　　【ロット番号】TJ120813CD　　【賞味期限】2024.08.11
【輸入食品か否か】　　輸入食品:はい　原産国名:ベトナム　　販売地域:全国
販売先　:日本アクセス、ナックス、三菱食品、三井食品、神明、WEB販売
販売日　:2023年7月12日から10月20日まで　　販売数量:17,700個</t>
    <phoneticPr fontId="16"/>
  </si>
  <si>
    <t>https://www.foods-ch.com/anzen/kt_47759/</t>
    <phoneticPr fontId="16"/>
  </si>
  <si>
    <t>つがるワイナリー...</t>
  </si>
  <si>
    <t>グレープジュース 一部アルコール検出</t>
    <phoneticPr fontId="30"/>
  </si>
  <si>
    <t>ヤマナカ</t>
  </si>
  <si>
    <t>イトーヨーカ堂</t>
  </si>
  <si>
    <t>PEBORA</t>
  </si>
  <si>
    <t>まいばすけっと</t>
  </si>
  <si>
    <t>綿半パートナーズ...</t>
  </si>
  <si>
    <t>アルティフーズ</t>
  </si>
  <si>
    <t>生鉄火巻き 等16品 一部消費期限誤表示</t>
  </si>
  <si>
    <t>コロッケバーガー 一部ラベル誤貼付でアレルギー表示欠落</t>
  </si>
  <si>
    <t>お米屋のシフォンケーキ 食品表示の日付誤表示</t>
  </si>
  <si>
    <t>肉だんご 一部保存温度逸脱</t>
  </si>
  <si>
    <t>牛肉コロッケ 一部ラベル誤貼付で特定原材料(えび)表示欠落</t>
  </si>
  <si>
    <t>ポークソテー照り焼きペッパー 一部アレルギー表示欠落</t>
  </si>
  <si>
    <t>今週のお題(HACCPの制度化　衛生管理計画?　その2)</t>
    <rPh sb="12" eb="14">
      <t>セイド</t>
    </rPh>
    <rPh sb="14" eb="15">
      <t>カ</t>
    </rPh>
    <rPh sb="16" eb="18">
      <t>エイセイ</t>
    </rPh>
    <rPh sb="18" eb="20">
      <t>カンリ</t>
    </rPh>
    <rPh sb="20" eb="22">
      <t>ケイカク</t>
    </rPh>
    <phoneticPr fontId="5"/>
  </si>
  <si>
    <t>食品届出事業者は進んで食品安全を実践する責任が求められます(皆さんお済ですね)</t>
    <rPh sb="0" eb="2">
      <t>ショクヒン</t>
    </rPh>
    <rPh sb="2" eb="3">
      <t>トド</t>
    </rPh>
    <rPh sb="3" eb="4">
      <t>デ</t>
    </rPh>
    <rPh sb="4" eb="7">
      <t>ジギョウシャ</t>
    </rPh>
    <rPh sb="8" eb="9">
      <t>スス</t>
    </rPh>
    <rPh sb="11" eb="13">
      <t>ショクヒン</t>
    </rPh>
    <rPh sb="13" eb="15">
      <t>アンゼン</t>
    </rPh>
    <rPh sb="16" eb="18">
      <t>ジッセン</t>
    </rPh>
    <rPh sb="20" eb="22">
      <t>セキニン</t>
    </rPh>
    <rPh sb="23" eb="24">
      <t>モト</t>
    </rPh>
    <rPh sb="30" eb="31">
      <t>ミナ</t>
    </rPh>
    <rPh sb="34" eb="35">
      <t>スミ</t>
    </rPh>
    <phoneticPr fontId="5"/>
  </si>
  <si>
    <t>衛生管理計画とは
ご自身の施設で、食品安全のトラブルを出さないためにはどうするか　その問題を具体的にどのように活動するかを決めた宣言書と捉えてください。
この衛生管理計画書では、HACCPで管理する重要管理項目と今までの一般衛生管理で管理する一般衛生管理項目を記載します。
HACCPで管理する重要管理項目は、その事業所でこの工程を確実に管理すれば、食品安全上の問題が生じなくなるように決めます。</t>
    <rPh sb="0" eb="6">
      <t>エイセイカンリケイカク</t>
    </rPh>
    <rPh sb="10" eb="12">
      <t>ジシン</t>
    </rPh>
    <rPh sb="13" eb="15">
      <t>シセツ</t>
    </rPh>
    <phoneticPr fontId="86"/>
  </si>
  <si>
    <r>
      <t xml:space="preserve">何からやったらいいんだ?  コロナも流行しているから　それどころじゃないんだが・・・
</t>
    </r>
    <r>
      <rPr>
        <b/>
        <sz val="12"/>
        <color rgb="FFFFFF00"/>
        <rFont val="ＭＳ Ｐゴシック"/>
        <family val="3"/>
        <charset val="128"/>
      </rPr>
      <t xml:space="preserve">ちょっと待ってください!　　　コロナと食品安全は別の話です。
</t>
    </r>
    <r>
      <rPr>
        <b/>
        <sz val="12"/>
        <color theme="9" tint="0.79998168889431442"/>
        <rFont val="ＭＳ Ｐゴシック"/>
        <family val="3"/>
        <charset val="128"/>
      </rPr>
      <t xml:space="preserve">食品製造・販売は安心安全　良い品質の食べ物を消費者に提供することが使命です。まず1～3を確認しましょう。
</t>
    </r>
    <r>
      <rPr>
        <b/>
        <sz val="14"/>
        <color theme="9" tint="0.59999389629810485"/>
        <rFont val="ＭＳ Ｐゴシック"/>
        <family val="3"/>
        <charset val="128"/>
      </rPr>
      <t>1.良質な原材料(肉、魚、生鮮野菜、果物)は新鮮で良いものを受け入れていますか?「検品」　鮮度・温度・規格
2.調理する安全ポイントをきめていますか　調理温度と時間、提供までの温度、保管前の冷却温度時間
3.調理・製造前の施設清掃、身支度、仕事前の手洗い方法など</t>
    </r>
    <r>
      <rPr>
        <b/>
        <sz val="12"/>
        <color theme="9" tint="0.79998168889431442"/>
        <rFont val="ＭＳ Ｐゴシック"/>
        <family val="3"/>
        <charset val="128"/>
      </rPr>
      <t xml:space="preserve">
</t>
    </r>
    <r>
      <rPr>
        <b/>
        <sz val="12"/>
        <color rgb="FFFFFF00"/>
        <rFont val="ＭＳ Ｐゴシック"/>
        <family val="3"/>
        <charset val="128"/>
      </rPr>
      <t xml:space="preserve">
次回より　ひとつずつ　解説していきます。以上の3点に対して何するか具体的に決めればいいんですね!</t>
    </r>
    <rPh sb="0" eb="1">
      <t>ナニ</t>
    </rPh>
    <rPh sb="18" eb="20">
      <t>リュウコウ</t>
    </rPh>
    <rPh sb="48" eb="49">
      <t>マ</t>
    </rPh>
    <rPh sb="63" eb="65">
      <t>ショクヒン</t>
    </rPh>
    <rPh sb="65" eb="67">
      <t>アンゼン</t>
    </rPh>
    <rPh sb="68" eb="69">
      <t>ベツ</t>
    </rPh>
    <rPh sb="70" eb="71">
      <t>ハナシ</t>
    </rPh>
    <rPh sb="75" eb="77">
      <t>ショクヒン</t>
    </rPh>
    <rPh sb="77" eb="79">
      <t>セイゾウ</t>
    </rPh>
    <rPh sb="80" eb="82">
      <t>ハンバイ</t>
    </rPh>
    <rPh sb="83" eb="85">
      <t>アンシン</t>
    </rPh>
    <rPh sb="85" eb="87">
      <t>アンゼン</t>
    </rPh>
    <rPh sb="88" eb="89">
      <t>ヨ</t>
    </rPh>
    <rPh sb="90" eb="92">
      <t>ヒンシツ</t>
    </rPh>
    <rPh sb="93" eb="94">
      <t>タ</t>
    </rPh>
    <rPh sb="95" eb="96">
      <t>モノ</t>
    </rPh>
    <rPh sb="97" eb="100">
      <t>ショウヒシャ</t>
    </rPh>
    <rPh sb="101" eb="103">
      <t>テイキョウ</t>
    </rPh>
    <rPh sb="108" eb="110">
      <t>シメイ</t>
    </rPh>
    <rPh sb="119" eb="121">
      <t>カクニン</t>
    </rPh>
    <rPh sb="131" eb="133">
      <t>リョウシツ</t>
    </rPh>
    <rPh sb="134" eb="137">
      <t>ゲンザイリョウ</t>
    </rPh>
    <rPh sb="138" eb="139">
      <t>ニク</t>
    </rPh>
    <rPh sb="140" eb="141">
      <t>サカナ</t>
    </rPh>
    <rPh sb="142" eb="144">
      <t>セイセン</t>
    </rPh>
    <rPh sb="144" eb="146">
      <t>ヤサイ</t>
    </rPh>
    <rPh sb="147" eb="149">
      <t>クダモノ</t>
    </rPh>
    <rPh sb="151" eb="153">
      <t>シンセン</t>
    </rPh>
    <rPh sb="154" eb="155">
      <t>ヨ</t>
    </rPh>
    <rPh sb="159" eb="160">
      <t>ウ</t>
    </rPh>
    <rPh sb="161" eb="162">
      <t>イ</t>
    </rPh>
    <rPh sb="170" eb="172">
      <t>ケンピン</t>
    </rPh>
    <rPh sb="174" eb="176">
      <t>センド</t>
    </rPh>
    <rPh sb="177" eb="179">
      <t>オンド</t>
    </rPh>
    <rPh sb="180" eb="182">
      <t>キカク</t>
    </rPh>
    <rPh sb="185" eb="187">
      <t>チョウリ</t>
    </rPh>
    <rPh sb="189" eb="191">
      <t>アンゼン</t>
    </rPh>
    <rPh sb="204" eb="206">
      <t>チョウリ</t>
    </rPh>
    <rPh sb="206" eb="208">
      <t>オンド</t>
    </rPh>
    <rPh sb="209" eb="211">
      <t>ジカン</t>
    </rPh>
    <rPh sb="212" eb="214">
      <t>テイキョウ</t>
    </rPh>
    <rPh sb="217" eb="219">
      <t>オンド</t>
    </rPh>
    <rPh sb="220" eb="222">
      <t>ホカン</t>
    </rPh>
    <rPh sb="222" eb="223">
      <t>マエ</t>
    </rPh>
    <rPh sb="224" eb="226">
      <t>レイキャク</t>
    </rPh>
    <rPh sb="226" eb="228">
      <t>オンド</t>
    </rPh>
    <rPh sb="228" eb="230">
      <t>ジカン</t>
    </rPh>
    <rPh sb="233" eb="235">
      <t>チョウリ</t>
    </rPh>
    <rPh sb="236" eb="238">
      <t>セイゾウ</t>
    </rPh>
    <rPh sb="238" eb="239">
      <t>マエ</t>
    </rPh>
    <rPh sb="240" eb="242">
      <t>シセツ</t>
    </rPh>
    <rPh sb="242" eb="244">
      <t>セイソウ</t>
    </rPh>
    <rPh sb="245" eb="248">
      <t>ミジタク</t>
    </rPh>
    <rPh sb="249" eb="251">
      <t>シゴト</t>
    </rPh>
    <rPh sb="251" eb="252">
      <t>マエ</t>
    </rPh>
    <rPh sb="253" eb="255">
      <t>テアラ</t>
    </rPh>
    <rPh sb="256" eb="258">
      <t>ホウホウ</t>
    </rPh>
    <rPh sb="262" eb="264">
      <t>ジカイ</t>
    </rPh>
    <rPh sb="273" eb="275">
      <t>カイセツ</t>
    </rPh>
    <rPh sb="282" eb="284">
      <t>イジョウ</t>
    </rPh>
    <rPh sb="286" eb="287">
      <t>テン</t>
    </rPh>
    <rPh sb="288" eb="289">
      <t>タイ</t>
    </rPh>
    <rPh sb="291" eb="292">
      <t>ナニ</t>
    </rPh>
    <rPh sb="295" eb="298">
      <t>グタイテキ</t>
    </rPh>
    <rPh sb="299" eb="300">
      <t>キ</t>
    </rPh>
    <phoneticPr fontId="86"/>
  </si>
  <si>
    <t>2023/42週</t>
    <phoneticPr fontId="86"/>
  </si>
  <si>
    <t>2023/43週</t>
    <phoneticPr fontId="86"/>
  </si>
  <si>
    <t>ロシア
中国
香港</t>
    <rPh sb="4" eb="6">
      <t>チュウゴク</t>
    </rPh>
    <rPh sb="7" eb="9">
      <t>ホンコン</t>
    </rPh>
    <phoneticPr fontId="86"/>
  </si>
  <si>
    <t>中国</t>
    <rPh sb="0" eb="2">
      <t>チュウゴク</t>
    </rPh>
    <phoneticPr fontId="86"/>
  </si>
  <si>
    <t>※2023年 第43週（10/23～10/29） 現在</t>
    <phoneticPr fontId="5"/>
  </si>
  <si>
    <t>2023年 第42週（10月16日〜 10月22日）</t>
    <phoneticPr fontId="86"/>
  </si>
  <si>
    <t>細菌性赤痢1例 菌種：S. flexneri（B群）＿感染地域：インドネシア</t>
    <rPh sb="0" eb="3">
      <t>サイキンセイ</t>
    </rPh>
    <rPh sb="3" eb="5">
      <t>セキリ</t>
    </rPh>
    <rPh sb="6" eb="7">
      <t>レイ</t>
    </rPh>
    <rPh sb="8" eb="10">
      <t>キンシュ</t>
    </rPh>
    <rPh sb="24" eb="25">
      <t>グン</t>
    </rPh>
    <rPh sb="27" eb="29">
      <t>カンセン</t>
    </rPh>
    <rPh sb="29" eb="31">
      <t>チイキ</t>
    </rPh>
    <phoneticPr fontId="86"/>
  </si>
  <si>
    <t>3類感染症　
細菌性赤痢1</t>
    <phoneticPr fontId="5"/>
  </si>
  <si>
    <t xml:space="preserve">腸管出血性大腸菌感染症98例（有症者52例、うちHUS 2例）
感染地域：‌国内74例、韓国2例、ベトナム1例、国内・国外不明21例国内の感染地域：‌大阪府9例、福岡県8例、沖縄県7例、岩手県5例、東京都5例、北海道3例、茨城県3例、静岡県3例、山口県3例、栃木県2例、群馬県2例、熊本県2例、青森県1例、山形県1例、神奈川県1例、石川県1例、岐阜県1例、愛知県1例、兵庫県1例、岡山県1例、広島県1例、大分県1例、鹿児島県1例、国内（都道府県不明）11例
</t>
    <phoneticPr fontId="86"/>
  </si>
  <si>
    <t>EE型肝炎10例 感染地域（感染源）：‌埼玉県2例（豚レバー1例、不明1例）、岩手
県1例（不明）、宮城県1例（レバー）、石川県1例（不明）、長野県1例（不明）、
岐阜県1例（不明）、国内（都道府県不明）3例（豚肉1例、不明2例）
A型肝炎1例 感染地域：タイ</t>
    <phoneticPr fontId="86"/>
  </si>
  <si>
    <t>レジオネラ症44例（肺炎型44例）
感染地域：‌千葉県4例、埼玉県3例、愛知県3例、北海道2例、茨城県2例、神奈川県2例、新潟県2例、山形県1例、栃木県1例、群馬県1例、石川県1例、福井県1例、長野県1例、岐阜県1例、静岡県1例、京都府1例、大阪府1例、島根県1例、山口県1例、 長崎県1例、熊本県1例、長野県/静岡県1例、静岡県/島根県1例、大阪府/福岡県1例、国内（都道府県不明）3例、
国内・国外不明6例
年齢群：‌30代（1例）、40代（1例）、50代（11例）、60代（10例）、70代（9例）、80代（8例）、90代以上（4例）累積報告数：1,856例</t>
    <phoneticPr fontId="86"/>
  </si>
  <si>
    <t>アメーバ赤痢5例（腸管アメーバ症5例）
感染地域：京都府1例、鹿児島県1例、国内・国外不明3例
感染経路：‌性的接触1例（異性間・同性間不明）、経口感染/性的接触（異性間）1例、その他・不明3例</t>
    <phoneticPr fontId="86"/>
  </si>
  <si>
    <r>
      <t xml:space="preserve">対前週
</t>
    </r>
    <r>
      <rPr>
        <b/>
        <sz val="14"/>
        <color rgb="FFFF0000"/>
        <rFont val="ＭＳ Ｐゴシック"/>
        <family val="3"/>
        <charset val="128"/>
      </rPr>
      <t>インフルエンザ 　148.3%   増加</t>
    </r>
    <r>
      <rPr>
        <b/>
        <sz val="11"/>
        <rFont val="ＭＳ Ｐゴシック"/>
        <family val="3"/>
        <charset val="128"/>
      </rPr>
      <t xml:space="preserve">
</t>
    </r>
    <r>
      <rPr>
        <b/>
        <sz val="14"/>
        <color rgb="FF0070C0"/>
        <rFont val="ＭＳ Ｐゴシック"/>
        <family val="3"/>
        <charset val="128"/>
      </rPr>
      <t>新型コロナウイルス  13.5%減少</t>
    </r>
    <rPh sb="0" eb="3">
      <t>タイゼンシュウ</t>
    </rPh>
    <rPh sb="22" eb="24">
      <t>ゾウカ</t>
    </rPh>
    <rPh sb="25" eb="27">
      <t>シンガタ</t>
    </rPh>
    <rPh sb="41" eb="43">
      <t>ゲンショウ</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</si>
</sst>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b/>
      <sz val="14"/>
      <color rgb="FF0070C0"/>
      <name val="ＭＳ Ｐゴシック"/>
      <family val="3"/>
      <charset val="128"/>
    </font>
    <font>
      <b/>
      <sz val="14"/>
      <color indexed="8"/>
      <name val="游ゴシック"/>
      <family val="3"/>
      <charset val="128"/>
    </font>
    <font>
      <b/>
      <sz val="18"/>
      <name val="游ゴシック"/>
      <family val="3"/>
      <charset val="128"/>
    </font>
    <font>
      <sz val="20"/>
      <color indexed="9"/>
      <name val="ＭＳ Ｐゴシック"/>
      <family val="3"/>
      <charset val="128"/>
    </font>
    <font>
      <b/>
      <sz val="16"/>
      <color indexed="53"/>
      <name val="ＭＳ Ｐゴシック"/>
      <family val="3"/>
      <charset val="128"/>
    </font>
    <font>
      <b/>
      <sz val="16"/>
      <color indexed="9"/>
      <name val="ＭＳ Ｐゴシック"/>
      <family val="3"/>
      <charset val="128"/>
    </font>
    <font>
      <b/>
      <sz val="16"/>
      <color indexed="13"/>
      <name val="ＭＳ Ｐゴシック"/>
      <family val="3"/>
      <charset val="128"/>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b/>
      <sz val="12"/>
      <color rgb="FFFFFF00"/>
      <name val="ＭＳ Ｐゴシック"/>
      <family val="3"/>
      <charset val="128"/>
    </font>
    <font>
      <b/>
      <sz val="14"/>
      <color indexed="12"/>
      <name val="ＭＳ Ｐゴシック"/>
      <family val="3"/>
      <charset val="128"/>
    </font>
    <font>
      <b/>
      <sz val="8"/>
      <color indexed="10"/>
      <name val="ＭＳ Ｐゴシック"/>
      <family val="3"/>
      <charset val="128"/>
    </font>
    <font>
      <b/>
      <sz val="12"/>
      <color theme="9" tint="0.79998168889431442"/>
      <name val="ＭＳ Ｐゴシック"/>
      <family val="3"/>
      <charset val="128"/>
    </font>
    <font>
      <b/>
      <sz val="14"/>
      <color theme="9" tint="0.59999389629810485"/>
      <name val="ＭＳ Ｐゴシック"/>
      <family val="3"/>
      <charset val="128"/>
    </font>
    <font>
      <sz val="11"/>
      <color theme="9" tint="0.79998168889431442"/>
      <name val="ＭＳ Ｐゴシック"/>
      <family val="3"/>
      <charset val="128"/>
      <scheme val="minor"/>
    </font>
    <font>
      <sz val="10"/>
      <name val="Arial"/>
      <family val="2"/>
    </font>
    <font>
      <sz val="12"/>
      <color indexed="9"/>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12"/>
        <bgColor indexed="64"/>
      </patternFill>
    </fill>
    <fill>
      <patternFill patternType="solid">
        <fgColor indexed="61"/>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6DDDF7"/>
        <bgColor indexed="64"/>
      </patternFill>
    </fill>
  </fills>
  <borders count="267">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auto="1"/>
      </right>
      <top style="dash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9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38" fillId="0" borderId="206"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07"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1"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1" xfId="1" applyBorder="1" applyAlignment="1" applyProtection="1">
      <alignment vertical="top" wrapText="1"/>
    </xf>
    <xf numFmtId="0" fontId="32" fillId="23" borderId="220" xfId="2" applyFont="1" applyFill="1" applyBorder="1" applyAlignment="1">
      <alignment horizontal="center" vertical="center" wrapText="1"/>
    </xf>
    <xf numFmtId="0" fontId="154" fillId="21" borderId="217" xfId="2" applyFont="1" applyFill="1" applyBorder="1" applyAlignment="1">
      <alignment horizontal="center" vertical="center"/>
    </xf>
    <xf numFmtId="0" fontId="154"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2" xfId="0" applyFont="1" applyFill="1" applyBorder="1" applyAlignment="1">
      <alignment horizontal="left" vertical="center"/>
    </xf>
    <xf numFmtId="0" fontId="117" fillId="19" borderId="223" xfId="0" applyFont="1" applyFill="1" applyBorder="1" applyAlignment="1">
      <alignment horizontal="left" vertical="center"/>
    </xf>
    <xf numFmtId="14" fontId="117" fillId="19" borderId="223" xfId="0" applyNumberFormat="1" applyFont="1" applyFill="1" applyBorder="1" applyAlignment="1">
      <alignment horizontal="center" vertical="center"/>
    </xf>
    <xf numFmtId="14" fontId="117" fillId="19" borderId="224"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0" fillId="32" borderId="0" xfId="0" applyFill="1">
      <alignment vertical="center"/>
    </xf>
    <xf numFmtId="0" fontId="158"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59" fillId="21" borderId="159" xfId="1" applyFont="1" applyFill="1" applyBorder="1" applyAlignment="1" applyProtection="1">
      <alignment horizontal="center" vertical="center" wrapText="1"/>
    </xf>
    <xf numFmtId="0" fontId="160" fillId="36" borderId="0" xfId="0" applyFont="1" applyFill="1" applyAlignment="1">
      <alignment horizontal="center"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2" fillId="21" borderId="187" xfId="0" applyFont="1" applyFill="1" applyBorder="1" applyAlignment="1">
      <alignment horizontal="center" vertical="center" wrapText="1"/>
    </xf>
    <xf numFmtId="0" fontId="163" fillId="0" borderId="139" xfId="0" applyFont="1" applyBorder="1" applyAlignment="1">
      <alignment horizontal="left" vertical="top" wrapText="1"/>
    </xf>
    <xf numFmtId="0" fontId="0" fillId="38" borderId="0" xfId="0" applyFill="1">
      <alignment vertical="center"/>
    </xf>
    <xf numFmtId="0" fontId="126" fillId="38" borderId="0" xfId="0" applyFont="1" applyFill="1">
      <alignment vertical="center"/>
    </xf>
    <xf numFmtId="0" fontId="146" fillId="38" borderId="0" xfId="0" applyFont="1" applyFill="1">
      <alignment vertical="center"/>
    </xf>
    <xf numFmtId="0" fontId="147" fillId="38" borderId="0" xfId="0" applyFont="1" applyFill="1">
      <alignment vertical="center"/>
    </xf>
    <xf numFmtId="0" fontId="145" fillId="38" borderId="0" xfId="0" applyFont="1" applyFill="1">
      <alignment vertical="center"/>
    </xf>
    <xf numFmtId="0" fontId="115" fillId="38" borderId="0" xfId="0" applyFont="1" applyFill="1">
      <alignment vertical="center"/>
    </xf>
    <xf numFmtId="0" fontId="143" fillId="38" borderId="0" xfId="0" applyFont="1" applyFill="1">
      <alignment vertical="center"/>
    </xf>
    <xf numFmtId="0" fontId="150" fillId="38" borderId="0" xfId="0" applyFont="1" applyFill="1">
      <alignment vertical="center"/>
    </xf>
    <xf numFmtId="0" fontId="134" fillId="38" borderId="0" xfId="0" applyFont="1" applyFill="1" applyAlignment="1">
      <alignment vertical="center" wrapText="1"/>
    </xf>
    <xf numFmtId="0" fontId="148" fillId="38" borderId="0" xfId="0" applyFont="1" applyFill="1">
      <alignment vertical="center"/>
    </xf>
    <xf numFmtId="0" fontId="149" fillId="38" borderId="0" xfId="0" applyFont="1" applyFill="1">
      <alignment vertical="center"/>
    </xf>
    <xf numFmtId="0" fontId="121" fillId="38" borderId="0" xfId="1" applyFont="1" applyFill="1" applyAlignment="1" applyProtection="1">
      <alignment vertical="center"/>
    </xf>
    <xf numFmtId="0" fontId="120" fillId="38" borderId="0" xfId="0" applyFont="1" applyFill="1">
      <alignment vertical="center"/>
    </xf>
    <xf numFmtId="0" fontId="0" fillId="32" borderId="0" xfId="0" applyFill="1" applyAlignment="1">
      <alignment horizontal="center" vertical="center"/>
    </xf>
    <xf numFmtId="0" fontId="117" fillId="19" borderId="227" xfId="0" applyFont="1" applyFill="1" applyBorder="1" applyAlignment="1">
      <alignment horizontal="left" vertical="center"/>
    </xf>
    <xf numFmtId="0" fontId="117" fillId="19" borderId="228" xfId="0" applyFont="1" applyFill="1" applyBorder="1" applyAlignment="1">
      <alignment horizontal="left" vertical="center"/>
    </xf>
    <xf numFmtId="14" fontId="117" fillId="19" borderId="228" xfId="0" applyNumberFormat="1" applyFont="1" applyFill="1" applyBorder="1" applyAlignment="1">
      <alignment horizontal="center" vertical="center"/>
    </xf>
    <xf numFmtId="14" fontId="117" fillId="19" borderId="229" xfId="0" applyNumberFormat="1" applyFont="1" applyFill="1" applyBorder="1" applyAlignment="1">
      <alignment horizontal="center" vertical="center"/>
    </xf>
    <xf numFmtId="0" fontId="161" fillId="0" borderId="230" xfId="2" applyFont="1" applyBorder="1" applyAlignment="1">
      <alignment horizontal="left" vertical="top" wrapText="1"/>
    </xf>
    <xf numFmtId="180" fontId="50" fillId="11" borderId="231" xfId="17" applyNumberFormat="1" applyFont="1" applyFill="1" applyBorder="1" applyAlignment="1">
      <alignment horizontal="center" vertical="center"/>
    </xf>
    <xf numFmtId="0" fontId="13" fillId="0" borderId="233" xfId="2"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64"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152" fillId="30" borderId="0" xfId="0" applyFont="1" applyFill="1" applyAlignment="1">
      <alignment horizontal="center" vertical="center" wrapText="1"/>
    </xf>
    <xf numFmtId="0" fontId="154" fillId="21" borderId="217" xfId="2" applyFont="1" applyFill="1" applyBorder="1" applyAlignment="1">
      <alignment horizontal="center" vertical="center" shrinkToFit="1"/>
    </xf>
    <xf numFmtId="0" fontId="0" fillId="39" borderId="0" xfId="0" applyFill="1">
      <alignment vertical="center"/>
    </xf>
    <xf numFmtId="0" fontId="6" fillId="0" borderId="0" xfId="2" applyAlignment="1">
      <alignment horizontal="center" vertical="center" wrapText="1"/>
    </xf>
    <xf numFmtId="14" fontId="23" fillId="19" borderId="135" xfId="17" applyNumberFormat="1" applyFont="1" applyFill="1" applyBorder="1" applyAlignment="1">
      <alignment horizontal="center" vertical="center"/>
    </xf>
    <xf numFmtId="0" fontId="0" fillId="39" borderId="105" xfId="0" applyFill="1" applyBorder="1">
      <alignment vertical="center"/>
    </xf>
    <xf numFmtId="0" fontId="0" fillId="39" borderId="236" xfId="0" applyFill="1" applyBorder="1">
      <alignment vertical="center"/>
    </xf>
    <xf numFmtId="0" fontId="71" fillId="29" borderId="239" xfId="0" applyFont="1"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0" fillId="19" borderId="243" xfId="0" applyFill="1" applyBorder="1">
      <alignment vertical="center"/>
    </xf>
    <xf numFmtId="0" fontId="0" fillId="19" borderId="244" xfId="0" applyFill="1" applyBorder="1">
      <alignment vertical="center"/>
    </xf>
    <xf numFmtId="0" fontId="0" fillId="19" borderId="245" xfId="0" applyFill="1" applyBorder="1">
      <alignment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0" fillId="23" borderId="237" xfId="0" applyFill="1" applyBorder="1" applyAlignment="1">
      <alignment horizontal="left" vertical="center"/>
    </xf>
    <xf numFmtId="0" fontId="0" fillId="23" borderId="238" xfId="0" applyFill="1" applyBorder="1" applyAlignment="1">
      <alignment horizontal="left" vertical="center"/>
    </xf>
    <xf numFmtId="0" fontId="71" fillId="29" borderId="238"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52" fillId="0" borderId="0" xfId="0" applyFont="1" applyAlignment="1">
      <alignment vertical="center" wrapText="1"/>
    </xf>
    <xf numFmtId="0" fontId="85" fillId="0" borderId="251" xfId="0" applyFont="1" applyBorder="1" applyAlignment="1">
      <alignment horizontal="center" vertical="center" wrapText="1"/>
    </xf>
    <xf numFmtId="0" fontId="85" fillId="0" borderId="252" xfId="0" applyFont="1" applyBorder="1" applyAlignment="1">
      <alignment horizontal="center" vertical="center" wrapText="1"/>
    </xf>
    <xf numFmtId="0" fontId="85" fillId="0" borderId="253" xfId="0" applyFont="1" applyBorder="1" applyAlignment="1">
      <alignment horizontal="center" vertical="center" wrapText="1"/>
    </xf>
    <xf numFmtId="0" fontId="117" fillId="19" borderId="254" xfId="0" applyFont="1" applyFill="1" applyBorder="1" applyAlignment="1">
      <alignment horizontal="left" vertical="center"/>
    </xf>
    <xf numFmtId="0" fontId="117" fillId="19" borderId="255" xfId="0" applyFont="1" applyFill="1" applyBorder="1" applyAlignment="1">
      <alignment horizontal="left" vertical="center"/>
    </xf>
    <xf numFmtId="14" fontId="117" fillId="19" borderId="255" xfId="0" applyNumberFormat="1" applyFont="1" applyFill="1" applyBorder="1" applyAlignment="1">
      <alignment horizontal="center" vertical="center"/>
    </xf>
    <xf numFmtId="14" fontId="117" fillId="19" borderId="256" xfId="0" applyNumberFormat="1" applyFont="1" applyFill="1" applyBorder="1" applyAlignment="1">
      <alignment horizontal="center" vertical="center"/>
    </xf>
    <xf numFmtId="0" fontId="161" fillId="0" borderId="257" xfId="1" applyFont="1" applyFill="1" applyBorder="1" applyAlignment="1" applyProtection="1">
      <alignment vertical="top" wrapText="1"/>
    </xf>
    <xf numFmtId="0" fontId="0" fillId="19" borderId="258" xfId="0" applyFill="1" applyBorder="1">
      <alignment vertical="center"/>
    </xf>
    <xf numFmtId="0" fontId="0" fillId="19" borderId="259" xfId="0" applyFill="1" applyBorder="1">
      <alignment vertical="center"/>
    </xf>
    <xf numFmtId="0" fontId="0" fillId="19" borderId="260" xfId="0" applyFill="1" applyBorder="1">
      <alignment vertical="center"/>
    </xf>
    <xf numFmtId="0" fontId="0" fillId="0" borderId="258" xfId="0" applyBorder="1">
      <alignment vertical="center"/>
    </xf>
    <xf numFmtId="0" fontId="0" fillId="0" borderId="259" xfId="0" applyBorder="1">
      <alignment vertical="center"/>
    </xf>
    <xf numFmtId="0" fontId="0" fillId="0" borderId="260" xfId="0" applyBorder="1">
      <alignment vertical="center"/>
    </xf>
    <xf numFmtId="0" fontId="167" fillId="21" borderId="153" xfId="2" applyFont="1" applyFill="1" applyBorder="1" applyAlignment="1">
      <alignment horizontal="center" vertical="center" wrapText="1"/>
    </xf>
    <xf numFmtId="184" fontId="0" fillId="40" borderId="258" xfId="0" applyNumberFormat="1" applyFill="1" applyBorder="1">
      <alignment vertical="center"/>
    </xf>
    <xf numFmtId="184" fontId="0" fillId="40" borderId="259" xfId="0" applyNumberFormat="1" applyFill="1" applyBorder="1">
      <alignment vertical="center"/>
    </xf>
    <xf numFmtId="184" fontId="0" fillId="40" borderId="260" xfId="0" applyNumberFormat="1" applyFill="1" applyBorder="1">
      <alignment vertical="center"/>
    </xf>
    <xf numFmtId="0" fontId="6" fillId="0" borderId="0" xfId="4"/>
    <xf numFmtId="0" fontId="68" fillId="9" borderId="0" xfId="4" applyFont="1" applyFill="1" applyAlignment="1">
      <alignment vertical="top"/>
    </xf>
    <xf numFmtId="0" fontId="68" fillId="9" borderId="0" xfId="2" applyFont="1" applyFill="1" applyAlignment="1">
      <alignment vertical="top"/>
    </xf>
    <xf numFmtId="0" fontId="172" fillId="3" borderId="0" xfId="4" applyFont="1" applyFill="1" applyAlignment="1">
      <alignment vertical="top"/>
    </xf>
    <xf numFmtId="0" fontId="172" fillId="3" borderId="0" xfId="2" applyFont="1" applyFill="1" applyAlignment="1">
      <alignment horizontal="center" vertical="center"/>
    </xf>
    <xf numFmtId="0" fontId="172" fillId="3" borderId="0" xfId="2" applyFont="1" applyFill="1" applyAlignment="1">
      <alignment vertical="top"/>
    </xf>
    <xf numFmtId="0" fontId="7" fillId="3" borderId="0" xfId="2" applyFont="1" applyFill="1" applyAlignment="1">
      <alignment vertical="top"/>
    </xf>
    <xf numFmtId="0" fontId="176" fillId="3" borderId="0" xfId="2" applyFont="1" applyFill="1" applyAlignment="1">
      <alignment vertical="top"/>
    </xf>
    <xf numFmtId="0" fontId="34" fillId="3" borderId="0" xfId="2" applyFont="1" applyFill="1" applyAlignment="1">
      <alignment vertical="top"/>
    </xf>
    <xf numFmtId="0" fontId="177" fillId="3" borderId="0" xfId="2" applyFont="1" applyFill="1" applyAlignment="1">
      <alignment vertical="top"/>
    </xf>
    <xf numFmtId="0" fontId="6" fillId="3" borderId="0" xfId="2" applyFill="1" applyAlignment="1">
      <alignment horizontal="left" vertical="center"/>
    </xf>
    <xf numFmtId="0" fontId="17" fillId="43" borderId="0" xfId="4" applyFont="1" applyFill="1" applyAlignment="1">
      <alignment vertical="center"/>
    </xf>
    <xf numFmtId="0" fontId="6" fillId="0" borderId="0" xfId="4" applyAlignment="1">
      <alignment horizontal="center" vertical="center"/>
    </xf>
    <xf numFmtId="0" fontId="6" fillId="43" borderId="0" xfId="4" applyFill="1" applyAlignment="1">
      <alignment vertical="center"/>
    </xf>
    <xf numFmtId="0" fontId="28" fillId="32" borderId="105" xfId="2" applyFont="1" applyFill="1" applyBorder="1" applyAlignment="1">
      <alignment horizontal="center" vertical="center" wrapText="1" shrinkToFit="1"/>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100" fillId="21" borderId="0" xfId="0" applyFont="1" applyFill="1" applyAlignment="1">
      <alignment horizontal="center" vertical="center" wrapText="1"/>
    </xf>
    <xf numFmtId="14" fontId="13" fillId="21" borderId="135" xfId="17" applyNumberFormat="1" applyFont="1" applyFill="1" applyBorder="1" applyAlignment="1">
      <alignment horizontal="center" vertical="center" wrapText="1"/>
    </xf>
    <xf numFmtId="0" fontId="117" fillId="21" borderId="223" xfId="0" applyFont="1" applyFill="1" applyBorder="1" applyAlignment="1">
      <alignment horizontal="left" vertical="center"/>
    </xf>
    <xf numFmtId="0" fontId="117" fillId="21" borderId="228" xfId="0" applyFont="1" applyFill="1" applyBorder="1" applyAlignment="1">
      <alignment horizontal="left" vertical="center"/>
    </xf>
    <xf numFmtId="0" fontId="117" fillId="21" borderId="255" xfId="0" applyFont="1" applyFill="1" applyBorder="1" applyAlignment="1">
      <alignment horizontal="left" vertical="center"/>
    </xf>
    <xf numFmtId="0" fontId="117" fillId="29" borderId="223" xfId="0" applyFont="1" applyFill="1" applyBorder="1" applyAlignment="1">
      <alignment horizontal="left" vertical="center"/>
    </xf>
    <xf numFmtId="0" fontId="117" fillId="29" borderId="228" xfId="0" applyFont="1" applyFill="1" applyBorder="1" applyAlignment="1">
      <alignment horizontal="left" vertical="center"/>
    </xf>
    <xf numFmtId="0" fontId="117" fillId="44" borderId="228" xfId="0" applyFont="1" applyFill="1" applyBorder="1" applyAlignment="1">
      <alignment horizontal="left" vertical="center"/>
    </xf>
    <xf numFmtId="0" fontId="117" fillId="45" borderId="255" xfId="0" applyFont="1" applyFill="1" applyBorder="1" applyAlignment="1">
      <alignment horizontal="left" vertical="center"/>
    </xf>
    <xf numFmtId="0" fontId="117" fillId="28" borderId="255" xfId="0" applyFont="1" applyFill="1" applyBorder="1" applyAlignment="1">
      <alignment horizontal="left" vertical="center"/>
    </xf>
    <xf numFmtId="0" fontId="117" fillId="28" borderId="228" xfId="0" applyFont="1" applyFill="1" applyBorder="1" applyAlignment="1">
      <alignment horizontal="left" vertical="center"/>
    </xf>
    <xf numFmtId="0" fontId="117" fillId="46" borderId="228" xfId="0" applyFont="1" applyFill="1" applyBorder="1" applyAlignment="1">
      <alignment horizontal="left" vertical="center"/>
    </xf>
    <xf numFmtId="0" fontId="138" fillId="0" borderId="30" xfId="1" applyFont="1" applyBorder="1" applyAlignment="1" applyProtection="1">
      <alignment horizontal="left" vertical="top" wrapText="1"/>
    </xf>
    <xf numFmtId="0" fontId="117" fillId="29" borderId="255" xfId="0" applyFont="1" applyFill="1" applyBorder="1" applyAlignment="1">
      <alignment horizontal="left" vertical="center"/>
    </xf>
    <xf numFmtId="0" fontId="117" fillId="46" borderId="255" xfId="0" applyFont="1" applyFill="1" applyBorder="1" applyAlignment="1">
      <alignment horizontal="left" vertical="center"/>
    </xf>
    <xf numFmtId="0" fontId="117" fillId="45" borderId="223" xfId="0" applyFont="1" applyFill="1" applyBorder="1" applyAlignment="1">
      <alignment horizontal="left" vertical="center"/>
    </xf>
    <xf numFmtId="0" fontId="181" fillId="0" borderId="0" xfId="2" applyFont="1">
      <alignment vertical="center"/>
    </xf>
    <xf numFmtId="0" fontId="154" fillId="21" borderId="217" xfId="2" applyFont="1" applyFill="1" applyBorder="1" applyAlignment="1">
      <alignment horizontal="center" vertical="center" wrapText="1"/>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38"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34" xfId="17" applyFont="1" applyFill="1" applyBorder="1" applyAlignment="1">
      <alignment horizontal="center" vertical="center" wrapText="1"/>
    </xf>
    <xf numFmtId="0" fontId="10" fillId="6" borderId="232" xfId="17" applyFont="1" applyFill="1" applyBorder="1" applyAlignment="1">
      <alignment horizontal="center" vertical="center" wrapText="1"/>
    </xf>
    <xf numFmtId="0" fontId="10" fillId="6" borderId="235"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13" fillId="21" borderId="163" xfId="17" applyFont="1" applyFill="1" applyBorder="1" applyAlignment="1">
      <alignment horizontal="left" vertical="top" wrapText="1"/>
    </xf>
    <xf numFmtId="0" fontId="13" fillId="21" borderId="164" xfId="17" applyFont="1" applyFill="1" applyBorder="1" applyAlignment="1">
      <alignment horizontal="left" vertical="top" wrapText="1"/>
    </xf>
    <xf numFmtId="0" fontId="13" fillId="21"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178" fillId="43" borderId="0" xfId="4" applyFont="1" applyFill="1" applyAlignment="1">
      <alignment vertical="center" wrapText="1"/>
    </xf>
    <xf numFmtId="0" fontId="180" fillId="43" borderId="0" xfId="0" applyFont="1" applyFill="1">
      <alignment vertical="center"/>
    </xf>
    <xf numFmtId="0" fontId="168" fillId="41" borderId="0" xfId="2" applyFont="1" applyFill="1" applyAlignment="1">
      <alignment horizontal="center" vertical="center"/>
    </xf>
    <xf numFmtId="0" fontId="6" fillId="0" borderId="0" xfId="2">
      <alignment vertical="center"/>
    </xf>
    <xf numFmtId="0" fontId="21" fillId="0" borderId="0" xfId="2" applyFont="1" applyAlignment="1">
      <alignment horizontal="center" vertical="center"/>
    </xf>
    <xf numFmtId="0" fontId="169" fillId="0" borderId="0" xfId="2" applyFont="1" applyAlignment="1">
      <alignment horizontal="center" vertical="center"/>
    </xf>
    <xf numFmtId="0" fontId="170" fillId="9" borderId="0" xfId="2" applyFont="1" applyFill="1" applyAlignment="1">
      <alignment horizontal="center" vertical="center"/>
    </xf>
    <xf numFmtId="0" fontId="21" fillId="9" borderId="0" xfId="2" applyFont="1" applyFill="1" applyAlignment="1">
      <alignment horizontal="center" vertical="center"/>
    </xf>
    <xf numFmtId="0" fontId="171" fillId="9" borderId="0" xfId="2" applyFont="1" applyFill="1" applyAlignment="1">
      <alignment horizontal="center" vertical="center"/>
    </xf>
    <xf numFmtId="0" fontId="173" fillId="3" borderId="0" xfId="2" applyFont="1" applyFill="1" applyAlignment="1">
      <alignment vertical="top" wrapText="1"/>
    </xf>
    <xf numFmtId="0" fontId="174" fillId="3" borderId="0" xfId="2" applyFont="1" applyFill="1" applyAlignment="1">
      <alignment vertical="top" wrapText="1"/>
    </xf>
    <xf numFmtId="0" fontId="6" fillId="3" borderId="0" xfId="2" applyFill="1" applyAlignment="1">
      <alignment vertical="top" wrapText="1"/>
    </xf>
    <xf numFmtId="0" fontId="51" fillId="42" borderId="0" xfId="2" applyFont="1" applyFill="1" applyAlignment="1">
      <alignment horizontal="left" vertical="center" wrapText="1" indent="1"/>
    </xf>
    <xf numFmtId="0" fontId="182" fillId="42" borderId="0" xfId="2" applyFont="1" applyFill="1" applyAlignment="1">
      <alignment horizontal="left" vertical="center" wrapText="1" indent="1"/>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88"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wrapText="1"/>
    </xf>
    <xf numFmtId="0" fontId="14" fillId="5" borderId="211" xfId="2" applyFont="1" applyFill="1" applyBorder="1" applyAlignment="1">
      <alignment horizontal="center" vertical="center" wrapText="1"/>
    </xf>
    <xf numFmtId="0" fontId="14" fillId="5" borderId="212" xfId="2" applyFont="1" applyFill="1" applyBorder="1" applyAlignment="1">
      <alignment horizontal="center"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37" xfId="0" applyFill="1" applyBorder="1" applyAlignment="1">
      <alignment horizontal="center" vertical="center"/>
    </xf>
    <xf numFmtId="0" fontId="0" fillId="23" borderId="238" xfId="0" applyFill="1" applyBorder="1" applyAlignment="1">
      <alignment horizontal="center" vertical="center"/>
    </xf>
    <xf numFmtId="0" fontId="71" fillId="29" borderId="238" xfId="0" applyFont="1" applyFill="1" applyBorder="1" applyAlignment="1">
      <alignment horizontal="center" vertical="center"/>
    </xf>
    <xf numFmtId="0" fontId="71" fillId="29" borderId="239" xfId="0" applyFont="1" applyFill="1" applyBorder="1" applyAlignment="1">
      <alignment horizontal="center" vertical="center"/>
    </xf>
    <xf numFmtId="0" fontId="0" fillId="23" borderId="246"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7" xfId="0" applyFont="1" applyFill="1" applyBorder="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9"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40" fillId="29" borderId="225"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26"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6" fillId="29" borderId="55" xfId="2" applyFont="1" applyFill="1" applyBorder="1" applyAlignment="1">
      <alignment horizontal="left" vertical="top" wrapText="1" shrinkToFit="1"/>
    </xf>
    <xf numFmtId="0" fontId="166" fillId="29" borderId="56" xfId="2" applyFont="1" applyFill="1" applyBorder="1" applyAlignment="1">
      <alignment horizontal="left" vertical="top" wrapText="1" shrinkToFit="1"/>
    </xf>
    <xf numFmtId="0" fontId="166"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8"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6" fillId="19" borderId="261" xfId="2" applyFill="1" applyBorder="1" applyAlignment="1">
      <alignment horizontal="center" vertical="center" wrapText="1"/>
    </xf>
    <xf numFmtId="0" fontId="6" fillId="19" borderId="262" xfId="2" applyFill="1" applyBorder="1" applyAlignment="1">
      <alignment horizontal="center" vertical="center"/>
    </xf>
    <xf numFmtId="0" fontId="6" fillId="19" borderId="262" xfId="2" applyFill="1" applyBorder="1" applyAlignment="1">
      <alignment horizontal="center" vertical="center" wrapText="1"/>
    </xf>
    <xf numFmtId="0" fontId="6" fillId="19" borderId="263" xfId="2" applyFill="1" applyBorder="1" applyAlignment="1">
      <alignment horizontal="center" vertical="center"/>
    </xf>
    <xf numFmtId="0" fontId="0" fillId="0" borderId="264" xfId="0" applyBorder="1">
      <alignment vertical="center"/>
    </xf>
    <xf numFmtId="0" fontId="0" fillId="0" borderId="265" xfId="0" applyBorder="1">
      <alignment vertical="center"/>
    </xf>
    <xf numFmtId="0" fontId="0" fillId="0" borderId="266" xfId="0" applyBorder="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D4FDC3"/>
      <color rgb="FFFF99FF"/>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'43　感染症統計'!$A$7</c:f>
              <c:strCache>
                <c:ptCount val="1"/>
                <c:pt idx="0">
                  <c:v>2023年</c:v>
                </c:pt>
              </c:strCache>
            </c:strRef>
          </c:tx>
          <c:spPr>
            <a:ln w="63500" cap="rnd">
              <a:solidFill>
                <a:srgbClr val="FF0000"/>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380</c:v>
                </c:pt>
              </c:numCache>
            </c:numRef>
          </c:val>
          <c:smooth val="0"/>
          <c:extLst>
            <c:ext xmlns:c16="http://schemas.microsoft.com/office/drawing/2014/chart" uri="{C3380CC4-5D6E-409C-BE32-E72D297353CC}">
              <c16:uniqueId val="{00000000-EF25-4824-8530-875CCEE0B185}"/>
            </c:ext>
          </c:extLst>
        </c:ser>
        <c:ser>
          <c:idx val="7"/>
          <c:order val="1"/>
          <c:tx>
            <c:strRef>
              <c:f>'43　感染症統計'!$A$8</c:f>
              <c:strCache>
                <c:ptCount val="1"/>
                <c:pt idx="0">
                  <c:v>2022年</c:v>
                </c:pt>
              </c:strCache>
            </c:strRef>
          </c:tx>
          <c:spPr>
            <a:ln w="25400" cap="rnd">
              <a:solidFill>
                <a:schemeClr val="accent6">
                  <a:lumMod val="75000"/>
                </a:schemeClr>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'43　感染症統計'!$A$9</c:f>
              <c:strCache>
                <c:ptCount val="1"/>
                <c:pt idx="0">
                  <c:v>2021年</c:v>
                </c:pt>
              </c:strCache>
            </c:strRef>
          </c:tx>
          <c:spPr>
            <a:ln w="28575" cap="rnd">
              <a:solidFill>
                <a:schemeClr val="accent6"/>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'43　感染症統計'!$A$10</c:f>
              <c:strCache>
                <c:ptCount val="1"/>
                <c:pt idx="0">
                  <c:v>2020年</c:v>
                </c:pt>
              </c:strCache>
            </c:strRef>
          </c:tx>
          <c:spPr>
            <a:ln w="12700" cap="rnd">
              <a:solidFill>
                <a:srgbClr val="FF0066"/>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'43　感染症統計'!$A$11</c:f>
              <c:strCache>
                <c:ptCount val="1"/>
                <c:pt idx="0">
                  <c:v>2019年</c:v>
                </c:pt>
              </c:strCache>
            </c:strRef>
          </c:tx>
          <c:spPr>
            <a:ln w="19050" cap="rnd">
              <a:solidFill>
                <a:srgbClr val="0070C0"/>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'43　感染症統計'!$A$12</c:f>
              <c:strCache>
                <c:ptCount val="1"/>
                <c:pt idx="0">
                  <c:v>2018年</c:v>
                </c:pt>
              </c:strCache>
            </c:strRef>
          </c:tx>
          <c:spPr>
            <a:ln w="12700" cap="rnd">
              <a:solidFill>
                <a:schemeClr val="accent4"/>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'43　感染症統計'!$A$13</c:f>
              <c:strCache>
                <c:ptCount val="1"/>
                <c:pt idx="0">
                  <c:v>2017年</c:v>
                </c:pt>
              </c:strCache>
            </c:strRef>
          </c:tx>
          <c:spPr>
            <a:ln w="12700" cap="rnd">
              <a:solidFill>
                <a:schemeClr val="accent5"/>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'43　感染症統計'!$A$14</c:f>
              <c:strCache>
                <c:ptCount val="1"/>
                <c:pt idx="0">
                  <c:v>2016年</c:v>
                </c:pt>
              </c:strCache>
            </c:strRef>
          </c:tx>
          <c:spPr>
            <a:ln w="12700" cap="rnd">
              <a:solidFill>
                <a:schemeClr val="tx2"/>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'43　感染症統計'!$A$15</c:f>
              <c:strCache>
                <c:ptCount val="1"/>
                <c:pt idx="0">
                  <c:v>2015年</c:v>
                </c:pt>
              </c:strCache>
            </c:strRef>
          </c:tx>
          <c:spPr>
            <a:ln w="28575" cap="rnd">
              <a:solidFill>
                <a:schemeClr val="accent3">
                  <a:lumMod val="60000"/>
                </a:schemeClr>
              </a:solidFill>
              <a:round/>
            </a:ln>
            <a:effectLst/>
          </c:spPr>
          <c:marker>
            <c:symbol val="none"/>
          </c:marker>
          <c:cat>
            <c:multiLvlStrRef>
              <c:f>'43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380 </c:v>
                  </c:pt>
                </c:lvl>
              </c:multiLvlStrCache>
            </c:multiLvlStrRef>
          </c:cat>
          <c:val>
            <c:numRef>
              <c:f>'43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'43　感染症統計'!$P$7</c:f>
              <c:strCache>
                <c:ptCount val="1"/>
                <c:pt idx="0">
                  <c:v>2023年</c:v>
                </c:pt>
              </c:strCache>
            </c:strRef>
          </c:tx>
          <c:spPr>
            <a:ln w="63500" cap="rnd">
              <a:solidFill>
                <a:srgbClr val="FF0000"/>
              </a:solidFill>
              <a:round/>
            </a:ln>
            <a:effectLst/>
          </c:spPr>
          <c:marker>
            <c:symbol val="none"/>
          </c:marker>
          <c:val>
            <c:numRef>
              <c:f>'43　感染症統計'!$Q$7:$AB$7</c:f>
              <c:numCache>
                <c:formatCode>#,##0_ </c:formatCode>
                <c:ptCount val="12"/>
                <c:pt idx="0" formatCode="General">
                  <c:v>1</c:v>
                </c:pt>
                <c:pt idx="1">
                  <c:v>1</c:v>
                </c:pt>
                <c:pt idx="2">
                  <c:v>4</c:v>
                </c:pt>
                <c:pt idx="3">
                  <c:v>2</c:v>
                </c:pt>
                <c:pt idx="4">
                  <c:v>2</c:v>
                </c:pt>
                <c:pt idx="5">
                  <c:v>7</c:v>
                </c:pt>
                <c:pt idx="6">
                  <c:v>7</c:v>
                </c:pt>
                <c:pt idx="7">
                  <c:v>3</c:v>
                </c:pt>
                <c:pt idx="8">
                  <c:v>1</c:v>
                </c:pt>
                <c:pt idx="9">
                  <c:v>4</c:v>
                </c:pt>
              </c:numCache>
            </c:numRef>
          </c:val>
          <c:smooth val="0"/>
          <c:extLst>
            <c:ext xmlns:c16="http://schemas.microsoft.com/office/drawing/2014/chart" uri="{C3380CC4-5D6E-409C-BE32-E72D297353CC}">
              <c16:uniqueId val="{00000000-691A-4A61-BF12-3A5977548A2F}"/>
            </c:ext>
          </c:extLst>
        </c:ser>
        <c:ser>
          <c:idx val="7"/>
          <c:order val="1"/>
          <c:tx>
            <c:strRef>
              <c:f>'43　感染症統計'!$P$8</c:f>
              <c:strCache>
                <c:ptCount val="1"/>
                <c:pt idx="0">
                  <c:v>2022年</c:v>
                </c:pt>
              </c:strCache>
            </c:strRef>
          </c:tx>
          <c:spPr>
            <a:ln w="25400" cap="rnd">
              <a:solidFill>
                <a:schemeClr val="accent6">
                  <a:lumMod val="75000"/>
                </a:schemeClr>
              </a:solidFill>
              <a:round/>
            </a:ln>
            <a:effectLst/>
          </c:spPr>
          <c:marker>
            <c:symbol val="none"/>
          </c:marker>
          <c:val>
            <c:numRef>
              <c:f>'43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'43　感染症統計'!$P$9</c:f>
              <c:strCache>
                <c:ptCount val="1"/>
                <c:pt idx="0">
                  <c:v>2021年</c:v>
                </c:pt>
              </c:strCache>
            </c:strRef>
          </c:tx>
          <c:spPr>
            <a:ln w="28575" cap="rnd">
              <a:solidFill>
                <a:srgbClr val="FF0066"/>
              </a:solidFill>
              <a:round/>
            </a:ln>
            <a:effectLst/>
          </c:spPr>
          <c:marker>
            <c:symbol val="none"/>
          </c:marker>
          <c:val>
            <c:numRef>
              <c:f>'43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'43　感染症統計'!$P$10</c:f>
              <c:strCache>
                <c:ptCount val="1"/>
                <c:pt idx="0">
                  <c:v>2020年</c:v>
                </c:pt>
              </c:strCache>
            </c:strRef>
          </c:tx>
          <c:spPr>
            <a:ln w="28575" cap="rnd">
              <a:solidFill>
                <a:schemeClr val="accent2"/>
              </a:solidFill>
              <a:round/>
            </a:ln>
            <a:effectLst/>
          </c:spPr>
          <c:marker>
            <c:symbol val="none"/>
          </c:marker>
          <c:val>
            <c:numRef>
              <c:f>'43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'43　感染症統計'!$P$11</c:f>
              <c:strCache>
                <c:ptCount val="1"/>
                <c:pt idx="0">
                  <c:v>2019年</c:v>
                </c:pt>
              </c:strCache>
            </c:strRef>
          </c:tx>
          <c:spPr>
            <a:ln w="28575" cap="rnd">
              <a:solidFill>
                <a:schemeClr val="accent3">
                  <a:lumMod val="50000"/>
                </a:schemeClr>
              </a:solidFill>
              <a:round/>
            </a:ln>
            <a:effectLst/>
          </c:spPr>
          <c:marker>
            <c:symbol val="none"/>
          </c:marker>
          <c:val>
            <c:numRef>
              <c:f>'43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'43　感染症統計'!$P$12</c:f>
              <c:strCache>
                <c:ptCount val="1"/>
                <c:pt idx="0">
                  <c:v>2018年</c:v>
                </c:pt>
              </c:strCache>
            </c:strRef>
          </c:tx>
          <c:spPr>
            <a:ln w="28575" cap="rnd">
              <a:solidFill>
                <a:schemeClr val="accent4">
                  <a:lumMod val="75000"/>
                </a:schemeClr>
              </a:solidFill>
              <a:round/>
            </a:ln>
            <a:effectLst/>
          </c:spPr>
          <c:marker>
            <c:symbol val="none"/>
          </c:marker>
          <c:val>
            <c:numRef>
              <c:f>'43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'43　感染症統計'!$P$13</c:f>
              <c:strCache>
                <c:ptCount val="1"/>
                <c:pt idx="0">
                  <c:v>2017年</c:v>
                </c:pt>
              </c:strCache>
            </c:strRef>
          </c:tx>
          <c:spPr>
            <a:ln w="28575" cap="rnd">
              <a:solidFill>
                <a:schemeClr val="accent5"/>
              </a:solidFill>
              <a:round/>
            </a:ln>
            <a:effectLst/>
          </c:spPr>
          <c:marker>
            <c:symbol val="none"/>
          </c:marker>
          <c:val>
            <c:numRef>
              <c:f>'43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'43　感染症統計'!$P$14</c:f>
              <c:strCache>
                <c:ptCount val="1"/>
                <c:pt idx="0">
                  <c:v>2016年</c:v>
                </c:pt>
              </c:strCache>
            </c:strRef>
          </c:tx>
          <c:spPr>
            <a:ln w="28575" cap="rnd">
              <a:solidFill>
                <a:srgbClr val="3399FF"/>
              </a:solidFill>
              <a:round/>
            </a:ln>
            <a:effectLst/>
          </c:spPr>
          <c:marker>
            <c:symbol val="none"/>
          </c:marker>
          <c:val>
            <c:numRef>
              <c:f>'43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307730</xdr:colOff>
      <xdr:row>0</xdr:row>
      <xdr:rowOff>131885</xdr:rowOff>
    </xdr:from>
    <xdr:to>
      <xdr:col>17</xdr:col>
      <xdr:colOff>588065</xdr:colOff>
      <xdr:row>31</xdr:row>
      <xdr:rowOff>16565</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31885"/>
          <a:ext cx="9001922" cy="634511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41413</xdr:colOff>
      <xdr:row>0</xdr:row>
      <xdr:rowOff>157370</xdr:rowOff>
    </xdr:from>
    <xdr:to>
      <xdr:col>26</xdr:col>
      <xdr:colOff>0</xdr:colOff>
      <xdr:row>31</xdr:row>
      <xdr:rowOff>33130</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8274326" y="157370"/>
          <a:ext cx="4671391" cy="5673586"/>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339588</xdr:colOff>
      <xdr:row>0</xdr:row>
      <xdr:rowOff>173935</xdr:rowOff>
    </xdr:from>
    <xdr:to>
      <xdr:col>16</xdr:col>
      <xdr:colOff>118297</xdr:colOff>
      <xdr:row>30</xdr:row>
      <xdr:rowOff>127705</xdr:rowOff>
    </xdr:to>
    <xdr:pic>
      <xdr:nvPicPr>
        <xdr:cNvPr id="7" name="図 6">
          <a:extLst>
            <a:ext uri="{FF2B5EF4-FFF2-40B4-BE49-F238E27FC236}">
              <a16:creationId xmlns:a16="http://schemas.microsoft.com/office/drawing/2014/main" id="{9BA01761-DB10-57C7-B009-F184E37B8D59}"/>
            </a:ext>
          </a:extLst>
        </xdr:cNvPr>
        <xdr:cNvPicPr>
          <a:picLocks noChangeAspect="1"/>
        </xdr:cNvPicPr>
      </xdr:nvPicPr>
      <xdr:blipFill>
        <a:blip xmlns:r="http://schemas.openxmlformats.org/officeDocument/2006/relationships" r:embed="rId1"/>
        <a:stretch>
          <a:fillRect/>
        </a:stretch>
      </xdr:blipFill>
      <xdr:spPr>
        <a:xfrm>
          <a:off x="339588" y="173935"/>
          <a:ext cx="7887383" cy="5585944"/>
        </a:xfrm>
        <a:prstGeom prst="rect">
          <a:avLst/>
        </a:prstGeom>
        <a:solidFill>
          <a:schemeClr val="accent6">
            <a:lumMod val="40000"/>
            <a:lumOff val="60000"/>
          </a:schemeClr>
        </a:solidFill>
      </xdr:spPr>
    </xdr:pic>
    <xdr:clientData/>
  </xdr:twoCellAnchor>
  <xdr:twoCellAnchor editAs="oneCell">
    <xdr:from>
      <xdr:col>19</xdr:col>
      <xdr:colOff>323022</xdr:colOff>
      <xdr:row>0</xdr:row>
      <xdr:rowOff>173934</xdr:rowOff>
    </xdr:from>
    <xdr:to>
      <xdr:col>23</xdr:col>
      <xdr:colOff>424291</xdr:colOff>
      <xdr:row>4</xdr:row>
      <xdr:rowOff>60708</xdr:rowOff>
    </xdr:to>
    <xdr:pic>
      <xdr:nvPicPr>
        <xdr:cNvPr id="8" name="図 7">
          <a:extLst>
            <a:ext uri="{FF2B5EF4-FFF2-40B4-BE49-F238E27FC236}">
              <a16:creationId xmlns:a16="http://schemas.microsoft.com/office/drawing/2014/main" id="{61ABEFD2-1076-24A6-23F4-2C446A74DB1E}"/>
            </a:ext>
          </a:extLst>
        </xdr:cNvPr>
        <xdr:cNvPicPr>
          <a:picLocks noChangeAspect="1"/>
        </xdr:cNvPicPr>
      </xdr:nvPicPr>
      <xdr:blipFill>
        <a:blip xmlns:r="http://schemas.openxmlformats.org/officeDocument/2006/relationships" r:embed="rId2"/>
        <a:stretch>
          <a:fillRect/>
        </a:stretch>
      </xdr:blipFill>
      <xdr:spPr>
        <a:xfrm>
          <a:off x="9168848" y="173934"/>
          <a:ext cx="2552921" cy="922100"/>
        </a:xfrm>
        <a:prstGeom prst="rect">
          <a:avLst/>
        </a:prstGeom>
      </xdr:spPr>
    </xdr:pic>
    <xdr:clientData/>
  </xdr:twoCellAnchor>
  <xdr:twoCellAnchor>
    <xdr:from>
      <xdr:col>18</xdr:col>
      <xdr:colOff>281609</xdr:colOff>
      <xdr:row>4</xdr:row>
      <xdr:rowOff>107671</xdr:rowOff>
    </xdr:from>
    <xdr:to>
      <xdr:col>25</xdr:col>
      <xdr:colOff>215347</xdr:colOff>
      <xdr:row>30</xdr:row>
      <xdr:rowOff>66261</xdr:rowOff>
    </xdr:to>
    <xdr:sp macro="" textlink="">
      <xdr:nvSpPr>
        <xdr:cNvPr id="9" name="テキスト ボックス 8">
          <a:extLst>
            <a:ext uri="{FF2B5EF4-FFF2-40B4-BE49-F238E27FC236}">
              <a16:creationId xmlns:a16="http://schemas.microsoft.com/office/drawing/2014/main" id="{29096BD8-5800-29F6-54C5-5EAB6B8AE210}"/>
            </a:ext>
          </a:extLst>
        </xdr:cNvPr>
        <xdr:cNvSpPr txBox="1"/>
      </xdr:nvSpPr>
      <xdr:spPr>
        <a:xfrm>
          <a:off x="8514522" y="1142997"/>
          <a:ext cx="4224129" cy="4555438"/>
        </a:xfrm>
        <a:prstGeom prst="rect">
          <a:avLst/>
        </a:prstGeom>
        <a:solidFill>
          <a:srgbClr val="D4FD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0070C0"/>
              </a:solidFill>
            </a:rPr>
            <a:t>プリンタートナーは純正品ですか</a:t>
          </a:r>
          <a:r>
            <a:rPr kumimoji="1" lang="en-US" altLang="ja-JP" sz="2000">
              <a:solidFill>
                <a:srgbClr val="0070C0"/>
              </a:solidFill>
            </a:rPr>
            <a:t>?</a:t>
          </a:r>
        </a:p>
        <a:p>
          <a:pPr algn="l"/>
          <a:endParaRPr kumimoji="1" lang="en-US" altLang="ja-JP" sz="2000">
            <a:solidFill>
              <a:srgbClr val="FF0000"/>
            </a:solidFill>
          </a:endParaRPr>
        </a:p>
        <a:p>
          <a:pPr algn="l"/>
          <a:r>
            <a:rPr kumimoji="1" lang="ja-JP" altLang="en-US" sz="2000">
              <a:solidFill>
                <a:srgbClr val="FF0000"/>
              </a:solidFill>
            </a:rPr>
            <a:t>純正品しか使えない</a:t>
          </a:r>
          <a:r>
            <a:rPr kumimoji="1" lang="en-US" altLang="ja-JP" sz="2000">
              <a:solidFill>
                <a:srgbClr val="FF0000"/>
              </a:solidFill>
            </a:rPr>
            <a:t>?  </a:t>
          </a:r>
          <a:r>
            <a:rPr kumimoji="1" lang="ja-JP" altLang="en-US" sz="2000">
              <a:solidFill>
                <a:srgbClr val="FF0000"/>
              </a:solidFill>
            </a:rPr>
            <a:t>　　　　　 　　　純正品以外は故障する</a:t>
          </a:r>
          <a:r>
            <a:rPr kumimoji="1" lang="en-US" altLang="ja-JP" sz="2000">
              <a:solidFill>
                <a:srgbClr val="FF0000"/>
              </a:solidFill>
            </a:rPr>
            <a:t>?  </a:t>
          </a:r>
          <a:r>
            <a:rPr kumimoji="1" lang="ja-JP" altLang="en-US" sz="2000">
              <a:solidFill>
                <a:srgbClr val="FF0000"/>
              </a:solidFill>
            </a:rPr>
            <a:t>　　　　 　　非純正品をご使用時にはメーカーメンテナンスが受けられない　　　　　　　　</a:t>
          </a:r>
          <a:r>
            <a:rPr kumimoji="1" lang="ja-JP" altLang="en-US" sz="2000">
              <a:solidFill>
                <a:srgbClr val="002060"/>
              </a:solidFill>
            </a:rPr>
            <a:t>　　　　　</a:t>
          </a:r>
        </a:p>
        <a:p>
          <a:pPr algn="l"/>
          <a:r>
            <a:rPr kumimoji="1" lang="ja-JP" altLang="en-US" sz="2000">
              <a:solidFill>
                <a:srgbClr val="002060"/>
              </a:solidFill>
            </a:rPr>
            <a:t>　　　　　　　　　　　　　　　　　　　　　　　　　　　　　　　　　これらはすべて誤解です。</a:t>
          </a:r>
          <a:endParaRPr kumimoji="1" lang="en-US" altLang="ja-JP" sz="2000">
            <a:solidFill>
              <a:srgbClr val="002060"/>
            </a:solidFill>
          </a:endParaRPr>
        </a:p>
        <a:p>
          <a:pPr algn="l"/>
          <a:r>
            <a:rPr kumimoji="1" lang="ja-JP" altLang="en-US" sz="2000">
              <a:solidFill>
                <a:srgbClr val="002060"/>
              </a:solidFill>
            </a:rPr>
            <a:t>左は再生トナー</a:t>
          </a:r>
          <a:r>
            <a:rPr kumimoji="1" lang="en-US" altLang="ja-JP" sz="2000">
              <a:solidFill>
                <a:srgbClr val="002060"/>
              </a:solidFill>
            </a:rPr>
            <a:t>(</a:t>
          </a:r>
          <a:r>
            <a:rPr kumimoji="1" lang="ja-JP" altLang="en-US" sz="2000">
              <a:solidFill>
                <a:srgbClr val="002060"/>
              </a:solidFill>
            </a:rPr>
            <a:t>非純正品</a:t>
          </a:r>
          <a:r>
            <a:rPr kumimoji="1" lang="en-US" altLang="ja-JP" sz="2000">
              <a:solidFill>
                <a:srgbClr val="002060"/>
              </a:solidFill>
            </a:rPr>
            <a:t>)</a:t>
          </a:r>
          <a:r>
            <a:rPr kumimoji="1" lang="ja-JP" altLang="en-US" sz="2000">
              <a:solidFill>
                <a:srgbClr val="002060"/>
              </a:solidFill>
            </a:rPr>
            <a:t>使用時の　経済効果です。                                                     </a:t>
          </a:r>
          <a:endParaRPr kumimoji="1" lang="en-US" altLang="ja-JP" sz="2000">
            <a:solidFill>
              <a:srgbClr val="002060"/>
            </a:solidFill>
          </a:endParaRPr>
        </a:p>
        <a:p>
          <a:pPr algn="l"/>
          <a:r>
            <a:rPr kumimoji="1" lang="en-US" altLang="ja-JP" sz="2000">
              <a:solidFill>
                <a:srgbClr val="002060"/>
              </a:solidFill>
            </a:rPr>
            <a:t>                                                                               </a:t>
          </a:r>
          <a:r>
            <a:rPr kumimoji="1" lang="ja-JP" altLang="en-US" sz="2000">
              <a:solidFill>
                <a:srgbClr val="FF0000"/>
              </a:solidFill>
            </a:rPr>
            <a:t>これでも検討しないのは基本的に    間違っていませんか</a:t>
          </a:r>
          <a:r>
            <a:rPr kumimoji="1" lang="en-US" altLang="ja-JP" sz="2000">
              <a:solidFill>
                <a:srgbClr val="FF0000"/>
              </a:solidFill>
            </a:rPr>
            <a:t>?</a:t>
          </a:r>
          <a:endParaRPr kumimoji="1" lang="ja-JP" altLang="en-US" sz="2000">
            <a:solidFill>
              <a:srgbClr val="FF0000"/>
            </a:solidFill>
          </a:endParaRPr>
        </a:p>
        <a:p>
          <a:pPr algn="l"/>
          <a:endParaRPr kumimoji="1" lang="ja-JP" altLang="en-US" sz="2000">
            <a:solidFill>
              <a:srgbClr val="002060"/>
            </a:solidFill>
          </a:endParaRPr>
        </a:p>
      </xdr:txBody>
    </xdr:sp>
    <xdr:clientData/>
  </xdr:twoCellAnchor>
  <xdr:twoCellAnchor>
    <xdr:from>
      <xdr:col>12</xdr:col>
      <xdr:colOff>513522</xdr:colOff>
      <xdr:row>0</xdr:row>
      <xdr:rowOff>223630</xdr:rowOff>
    </xdr:from>
    <xdr:to>
      <xdr:col>18</xdr:col>
      <xdr:colOff>41413</xdr:colOff>
      <xdr:row>2</xdr:row>
      <xdr:rowOff>149087</xdr:rowOff>
    </xdr:to>
    <xdr:sp macro="" textlink="">
      <xdr:nvSpPr>
        <xdr:cNvPr id="2" name="吹き出し: 四角形 1">
          <a:extLst>
            <a:ext uri="{FF2B5EF4-FFF2-40B4-BE49-F238E27FC236}">
              <a16:creationId xmlns:a16="http://schemas.microsoft.com/office/drawing/2014/main" id="{398B02D9-8751-A7E5-46EA-E6E0549B2DE8}"/>
            </a:ext>
          </a:extLst>
        </xdr:cNvPr>
        <xdr:cNvSpPr/>
      </xdr:nvSpPr>
      <xdr:spPr>
        <a:xfrm>
          <a:off x="6452152" y="223630"/>
          <a:ext cx="1822174" cy="554935"/>
        </a:xfrm>
        <a:prstGeom prst="wedgeRectCallout">
          <a:avLst>
            <a:gd name="adj1" fmla="val -64015"/>
            <a:gd name="adj2" fmla="val 14739"/>
          </a:avLst>
        </a:prstGeom>
        <a:solidFill>
          <a:schemeClr val="accent6">
            <a:lumMod val="40000"/>
            <a:lumOff val="6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solidFill>
                <a:srgbClr val="FF0000"/>
              </a:solidFill>
            </a:rPr>
            <a:t>必見</a:t>
          </a:r>
        </a:p>
      </xdr:txBody>
    </xdr:sp>
    <xdr:clientData/>
  </xdr:twoCellAnchor>
  <xdr:twoCellAnchor>
    <xdr:from>
      <xdr:col>2</xdr:col>
      <xdr:colOff>165653</xdr:colOff>
      <xdr:row>0</xdr:row>
      <xdr:rowOff>273326</xdr:rowOff>
    </xdr:from>
    <xdr:to>
      <xdr:col>12</xdr:col>
      <xdr:colOff>447261</xdr:colOff>
      <xdr:row>2</xdr:row>
      <xdr:rowOff>207065</xdr:rowOff>
    </xdr:to>
    <xdr:sp macro="" textlink="">
      <xdr:nvSpPr>
        <xdr:cNvPr id="3" name="四角形: 角を丸くする 2">
          <a:extLst>
            <a:ext uri="{FF2B5EF4-FFF2-40B4-BE49-F238E27FC236}">
              <a16:creationId xmlns:a16="http://schemas.microsoft.com/office/drawing/2014/main" id="{1BD1A4A8-AC23-BA17-7CCE-5AF6816B53DB}"/>
            </a:ext>
          </a:extLst>
        </xdr:cNvPr>
        <xdr:cNvSpPr/>
      </xdr:nvSpPr>
      <xdr:spPr>
        <a:xfrm>
          <a:off x="1151283" y="273326"/>
          <a:ext cx="5234608" cy="563217"/>
        </a:xfrm>
        <a:prstGeom prst="roundRect">
          <a:avLst/>
        </a:prstGeom>
        <a:noFill/>
        <a:ln w="76200">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144780</xdr:colOff>
      <xdr:row>18</xdr:row>
      <xdr:rowOff>15240</xdr:rowOff>
    </xdr:to>
    <xdr:pic>
      <xdr:nvPicPr>
        <xdr:cNvPr id="28" name="図 27" descr="感染性胃腸炎患者報告数　直近5シーズン">
          <a:extLst>
            <a:ext uri="{FF2B5EF4-FFF2-40B4-BE49-F238E27FC236}">
              <a16:creationId xmlns:a16="http://schemas.microsoft.com/office/drawing/2014/main" id="{000A07AE-229C-721E-AA01-03A235D5D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5330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3.33</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09604"/>
            <a:gd name="adj6" fmla="val -14138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1501864</xdr:colOff>
      <xdr:row>14</xdr:row>
      <xdr:rowOff>99060</xdr:rowOff>
    </xdr:from>
    <xdr:to>
      <xdr:col>7</xdr:col>
      <xdr:colOff>1824682</xdr:colOff>
      <xdr:row>16</xdr:row>
      <xdr:rowOff>68580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035764" y="281940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xdr:row>
      <xdr:rowOff>133350</xdr:rowOff>
    </xdr:from>
    <xdr:to>
      <xdr:col>4</xdr:col>
      <xdr:colOff>657225</xdr:colOff>
      <xdr:row>15</xdr:row>
      <xdr:rowOff>57150</xdr:rowOff>
    </xdr:to>
    <xdr:sp macro="" textlink="">
      <xdr:nvSpPr>
        <xdr:cNvPr id="2" name="正方形/長方形 1">
          <a:extLst>
            <a:ext uri="{FF2B5EF4-FFF2-40B4-BE49-F238E27FC236}">
              <a16:creationId xmlns:a16="http://schemas.microsoft.com/office/drawing/2014/main" id="{E9790BB3-F871-4BF4-866C-280E9C4E4AA6}"/>
            </a:ext>
          </a:extLst>
        </xdr:cNvPr>
        <xdr:cNvSpPr>
          <a:spLocks noChangeArrowheads="1"/>
        </xdr:cNvSpPr>
      </xdr:nvSpPr>
      <xdr:spPr bwMode="auto">
        <a:xfrm>
          <a:off x="354965" y="1744980"/>
          <a:ext cx="2514600" cy="2392680"/>
        </a:xfrm>
        <a:prstGeom prst="rect">
          <a:avLst/>
        </a:prstGeom>
        <a:noFill/>
        <a:ln w="63500" algn="ctr">
          <a:solidFill>
            <a:srgbClr val="0000FF"/>
          </a:solidFill>
          <a:round/>
          <a:headEnd/>
          <a:tailEnd/>
        </a:ln>
      </xdr:spPr>
    </xdr:sp>
    <xdr:clientData/>
  </xdr:twoCellAnchor>
  <xdr:twoCellAnchor>
    <xdr:from>
      <xdr:col>5</xdr:col>
      <xdr:colOff>194510</xdr:colOff>
      <xdr:row>8</xdr:row>
      <xdr:rowOff>158417</xdr:rowOff>
    </xdr:from>
    <xdr:to>
      <xdr:col>6</xdr:col>
      <xdr:colOff>423110</xdr:colOff>
      <xdr:row>11</xdr:row>
      <xdr:rowOff>234617</xdr:rowOff>
    </xdr:to>
    <xdr:sp macro="" textlink="">
      <xdr:nvSpPr>
        <xdr:cNvPr id="3" name="右矢印 1">
          <a:extLst>
            <a:ext uri="{FF2B5EF4-FFF2-40B4-BE49-F238E27FC236}">
              <a16:creationId xmlns:a16="http://schemas.microsoft.com/office/drawing/2014/main" id="{6A6B89F3-E315-4E8C-9DB3-5756672C8325}"/>
            </a:ext>
          </a:extLst>
        </xdr:cNvPr>
        <xdr:cNvSpPr/>
      </xdr:nvSpPr>
      <xdr:spPr>
        <a:xfrm>
          <a:off x="3068520" y="2316147"/>
          <a:ext cx="86106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40107</xdr:colOff>
      <xdr:row>6</xdr:row>
      <xdr:rowOff>152400</xdr:rowOff>
    </xdr:from>
    <xdr:to>
      <xdr:col>4</xdr:col>
      <xdr:colOff>599039</xdr:colOff>
      <xdr:row>15</xdr:row>
      <xdr:rowOff>29544</xdr:rowOff>
    </xdr:to>
    <xdr:pic>
      <xdr:nvPicPr>
        <xdr:cNvPr id="4" name="図 3">
          <a:extLst>
            <a:ext uri="{FF2B5EF4-FFF2-40B4-BE49-F238E27FC236}">
              <a16:creationId xmlns:a16="http://schemas.microsoft.com/office/drawing/2014/main" id="{6D3294BE-A76E-4DA4-96A3-682C0A8D9287}"/>
            </a:ext>
          </a:extLst>
        </xdr:cNvPr>
        <xdr:cNvPicPr>
          <a:picLocks noChangeAspect="1"/>
        </xdr:cNvPicPr>
      </xdr:nvPicPr>
      <xdr:blipFill>
        <a:blip xmlns:r="http://schemas.openxmlformats.org/officeDocument/2006/relationships" r:embed="rId1"/>
        <a:stretch>
          <a:fillRect/>
        </a:stretch>
      </xdr:blipFill>
      <xdr:spPr>
        <a:xfrm>
          <a:off x="383007" y="1760220"/>
          <a:ext cx="2457582" cy="23472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106680</xdr:colOff>
      <xdr:row>14</xdr:row>
      <xdr:rowOff>34741</xdr:rowOff>
    </xdr:from>
    <xdr:to>
      <xdr:col>2</xdr:col>
      <xdr:colOff>4610100</xdr:colOff>
      <xdr:row>32</xdr:row>
      <xdr:rowOff>131487</xdr:rowOff>
    </xdr:to>
    <xdr:pic>
      <xdr:nvPicPr>
        <xdr:cNvPr id="3" name="図 2">
          <a:extLst>
            <a:ext uri="{FF2B5EF4-FFF2-40B4-BE49-F238E27FC236}">
              <a16:creationId xmlns:a16="http://schemas.microsoft.com/office/drawing/2014/main" id="{7409EC05-273D-992B-3F7F-7506B62FF57C}"/>
            </a:ext>
          </a:extLst>
        </xdr:cNvPr>
        <xdr:cNvPicPr>
          <a:picLocks noChangeAspect="1"/>
        </xdr:cNvPicPr>
      </xdr:nvPicPr>
      <xdr:blipFill>
        <a:blip xmlns:r="http://schemas.openxmlformats.org/officeDocument/2006/relationships" r:embed="rId2"/>
        <a:stretch>
          <a:fillRect/>
        </a:stretch>
      </xdr:blipFill>
      <xdr:spPr>
        <a:xfrm>
          <a:off x="2217420" y="6488881"/>
          <a:ext cx="4503420" cy="32057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23</xdr:col>
      <xdr:colOff>296333</xdr:colOff>
      <xdr:row>45</xdr:row>
      <xdr:rowOff>16933</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3944386"/>
          <a:ext cx="2605779" cy="3802614"/>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9</xdr:col>
      <xdr:colOff>372533</xdr:colOff>
      <xdr:row>41</xdr:row>
      <xdr:rowOff>118533</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152000"/>
          <a:ext cx="2694788" cy="32309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foods-ch.com/anzen/kt_47759/" TargetMode="External"/><Relationship Id="rId1" Type="http://schemas.openxmlformats.org/officeDocument/2006/relationships/hyperlink" Target="https://www.nikkei.com/compass/content/PRTKDB000000078_000003705/pre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anspo.com/article/20231102-S5LW3YIMBNKG5DLXZ6BRHHPRH4/" TargetMode="External"/><Relationship Id="rId13" Type="http://schemas.openxmlformats.org/officeDocument/2006/relationships/hyperlink" Target="https://www.shokukanken.com/post-13373/" TargetMode="External"/><Relationship Id="rId3" Type="http://schemas.openxmlformats.org/officeDocument/2006/relationships/hyperlink" Target="https://news.livedoor.com/article/detail/25281654/" TargetMode="External"/><Relationship Id="rId7" Type="http://schemas.openxmlformats.org/officeDocument/2006/relationships/hyperlink" Target="https://news.nifty.com/article/entame/showbizd/12359-2637568/" TargetMode="External"/><Relationship Id="rId12" Type="http://schemas.openxmlformats.org/officeDocument/2006/relationships/hyperlink" Target="https://www.zakzak.co.jp/article/20231030-ANZNVIDVJZI4XIJRA5C3JE7GCI/" TargetMode="External"/><Relationship Id="rId2" Type="http://schemas.openxmlformats.org/officeDocument/2006/relationships/hyperlink" Target="https://topics.smt.docomo.ne.jp/article/suttv/region/suttv-24162" TargetMode="External"/><Relationship Id="rId1" Type="http://schemas.openxmlformats.org/officeDocument/2006/relationships/hyperlink" Target="https://news.biglobe.ne.jp/domestic/1104/ym_231104_5456634245.html" TargetMode="External"/><Relationship Id="rId6" Type="http://schemas.openxmlformats.org/officeDocument/2006/relationships/hyperlink" Target="https://www2.pref.fukui.lg.jp/press/atfiles/pa1916988905578b.pdf" TargetMode="External"/><Relationship Id="rId11" Type="http://schemas.openxmlformats.org/officeDocument/2006/relationships/hyperlink" Target="https://news.yahoo.co.jp/articles/6806ec18d78a3066ada49b297b4a2834753ef6d9" TargetMode="External"/><Relationship Id="rId5" Type="http://schemas.openxmlformats.org/officeDocument/2006/relationships/hyperlink" Target="https://news.yahoo.co.jp/articles/06155ec57a5792257da789ed77f80d735db75e15" TargetMode="External"/><Relationship Id="rId10" Type="http://schemas.openxmlformats.org/officeDocument/2006/relationships/hyperlink" Target="https://www.kyoto-np.co.jp/articles/-/1139377" TargetMode="External"/><Relationship Id="rId4" Type="http://schemas.openxmlformats.org/officeDocument/2006/relationships/hyperlink" Target="https://nordot.app/1092774509231243380?c=113147194022725109" TargetMode="External"/><Relationship Id="rId9" Type="http://schemas.openxmlformats.org/officeDocument/2006/relationships/hyperlink" Target="https://www.city.oita.oita.jp/o095/shokuhin/shokucyuudoku20231101.html"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jetro.go.jp/biznews/2023/10/8ad5915f55a51ad8.html" TargetMode="External"/><Relationship Id="rId7" Type="http://schemas.openxmlformats.org/officeDocument/2006/relationships/hyperlink" Target="https://www.maff.go.jp/j/export/e-shorisui/kaiyou_houshutsu.html" TargetMode="External"/><Relationship Id="rId2" Type="http://schemas.openxmlformats.org/officeDocument/2006/relationships/hyperlink" Target="https://gunosy.com/articles/ajGWm" TargetMode="External"/><Relationship Id="rId1" Type="http://schemas.openxmlformats.org/officeDocument/2006/relationships/hyperlink" Target="https://www.maff.go.jp/j/export/e_info/attach/pdf/hukushima_kakukokukensa-27.pdf" TargetMode="External"/><Relationship Id="rId6" Type="http://schemas.openxmlformats.org/officeDocument/2006/relationships/hyperlink" Target="https://newsclip.be/archives/7769" TargetMode="External"/><Relationship Id="rId5" Type="http://schemas.openxmlformats.org/officeDocument/2006/relationships/hyperlink" Target="https://www.nikkei.com/article/DGXZQOUC13BM20T11C23A0000000/" TargetMode="External"/><Relationship Id="rId4" Type="http://schemas.openxmlformats.org/officeDocument/2006/relationships/hyperlink" Target="https://www.nikkei.com/article/DGXZQOGS2616N0W3A021C200000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F24" sqref="A14:H24"/>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222</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59" t="s">
        <v>28</v>
      </c>
      <c r="B3" s="560"/>
      <c r="C3" s="560"/>
      <c r="D3" s="560"/>
      <c r="E3" s="560"/>
      <c r="F3" s="560"/>
      <c r="G3" s="560"/>
      <c r="H3" s="561"/>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181</v>
      </c>
      <c r="B10" s="172"/>
      <c r="C10" s="173"/>
      <c r="D10" s="173"/>
      <c r="E10" s="173"/>
      <c r="F10" s="173"/>
      <c r="G10" s="173"/>
      <c r="H10" s="173"/>
      <c r="I10" s="101"/>
    </row>
    <row r="11" spans="1:9" ht="15" customHeight="1">
      <c r="A11" s="360" t="s">
        <v>182</v>
      </c>
      <c r="B11" s="172"/>
      <c r="C11" s="173"/>
      <c r="D11" s="173"/>
      <c r="E11" s="173"/>
      <c r="F11" s="173"/>
      <c r="G11" s="173"/>
      <c r="H11" s="173"/>
      <c r="I11" s="101"/>
    </row>
    <row r="12" spans="1:9" ht="15" customHeight="1">
      <c r="A12" s="360" t="s">
        <v>183</v>
      </c>
      <c r="G12" s="173" t="s">
        <v>28</v>
      </c>
      <c r="H12" s="173"/>
      <c r="I12" s="101"/>
    </row>
    <row r="13" spans="1:9" ht="15" customHeight="1">
      <c r="A13" s="360"/>
      <c r="G13" s="173"/>
      <c r="H13" s="173"/>
      <c r="I13" s="101"/>
    </row>
    <row r="14" spans="1:9" ht="15" customHeight="1">
      <c r="A14" s="360" t="s">
        <v>184</v>
      </c>
      <c r="B14" s="172" t="str">
        <f>+'43　食中毒記事等 '!A2</f>
        <v>駅弁集団食中毒「吉田屋」の営業禁止処分を解除、患者は２９都道府県で５５４人に</v>
      </c>
      <c r="C14" s="172"/>
      <c r="D14" s="174"/>
      <c r="E14" s="172"/>
      <c r="F14" s="175"/>
      <c r="G14" s="173"/>
      <c r="H14" s="173"/>
      <c r="I14" s="101"/>
    </row>
    <row r="15" spans="1:9" ht="15" customHeight="1">
      <c r="A15" s="360" t="s">
        <v>185</v>
      </c>
      <c r="B15" s="172" t="s">
        <v>186</v>
      </c>
      <c r="C15" s="172"/>
      <c r="D15" s="172" t="s">
        <v>187</v>
      </c>
      <c r="E15" s="172"/>
      <c r="F15" s="174">
        <f>+'43　ノロウイルス関連情報 '!G73</f>
        <v>3.33</v>
      </c>
      <c r="G15" s="172" t="str">
        <f>+'43　ノロウイルス関連情報 '!H73</f>
        <v>　：先週より</v>
      </c>
      <c r="H15" s="407">
        <f>+'43　ノロウイルス関連情報 '!I73</f>
        <v>0.27</v>
      </c>
      <c r="I15" s="101"/>
    </row>
    <row r="16" spans="1:9" s="113" customFormat="1" ht="15" customHeight="1">
      <c r="A16" s="176" t="s">
        <v>120</v>
      </c>
      <c r="B16" s="565" t="str">
        <f>+'43　残留農薬　等 '!A2</f>
        <v xml:space="preserve">国内最大級！キューサイ分析研究所が800項目の残留農薬の一斉分析を可能に［キューサイ］ </v>
      </c>
      <c r="C16" s="565"/>
      <c r="D16" s="565"/>
      <c r="E16" s="565"/>
      <c r="F16" s="565"/>
      <c r="G16" s="565"/>
      <c r="H16" s="177"/>
      <c r="I16" s="112"/>
    </row>
    <row r="17" spans="1:16" ht="15" customHeight="1">
      <c r="A17" s="171" t="s">
        <v>121</v>
      </c>
      <c r="B17" s="565" t="str">
        <f>+'43　食品表示'!A2</f>
        <v>花王、HACCPの煩雑さ解消　クラウド型ツールを新提案　</v>
      </c>
      <c r="C17" s="565"/>
      <c r="D17" s="565"/>
      <c r="E17" s="565"/>
      <c r="F17" s="565"/>
      <c r="G17" s="565"/>
      <c r="H17" s="173"/>
      <c r="I17" s="101"/>
    </row>
    <row r="18" spans="1:16" ht="15" customHeight="1">
      <c r="A18" s="171" t="s">
        <v>122</v>
      </c>
      <c r="B18" s="173" t="str">
        <f>+'43　海外情報'!A2</f>
        <v xml:space="preserve">物価また上昇か...ハンバーガー・ビール値上げ=韓国 - グノシー </v>
      </c>
      <c r="D18" s="173"/>
      <c r="E18" s="173"/>
      <c r="F18" s="173"/>
      <c r="G18" s="173"/>
      <c r="H18" s="173"/>
      <c r="I18" s="101"/>
    </row>
    <row r="19" spans="1:16" ht="15" customHeight="1">
      <c r="A19" s="178" t="s">
        <v>123</v>
      </c>
      <c r="B19" s="179" t="str">
        <f>+'43　海外情報'!A5</f>
        <v>米カリフォルニア州知事、食品添加物4種の使用を禁止する法案に署名(米国) ｜  ジェトロ</v>
      </c>
      <c r="C19" s="562" t="s">
        <v>191</v>
      </c>
      <c r="D19" s="562"/>
      <c r="E19" s="562"/>
      <c r="F19" s="562"/>
      <c r="G19" s="562"/>
      <c r="H19" s="563"/>
      <c r="I19" s="101"/>
    </row>
    <row r="20" spans="1:16" ht="15" customHeight="1">
      <c r="A20" s="171" t="s">
        <v>124</v>
      </c>
      <c r="B20" s="172" t="str">
        <f>+'43　感染症統計'!A21</f>
        <v>※2023年 第43週（10/23～10/29） 現在</v>
      </c>
      <c r="C20" s="173"/>
      <c r="D20" s="172" t="s">
        <v>21</v>
      </c>
      <c r="E20" s="173"/>
      <c r="F20" s="173"/>
      <c r="G20" s="173"/>
      <c r="H20" s="173"/>
      <c r="I20" s="101"/>
    </row>
    <row r="21" spans="1:16" ht="15" customHeight="1">
      <c r="A21" s="171" t="s">
        <v>125</v>
      </c>
      <c r="B21" s="564" t="s">
        <v>220</v>
      </c>
      <c r="C21" s="564"/>
      <c r="D21" s="564"/>
      <c r="E21" s="564"/>
      <c r="F21" s="564"/>
      <c r="G21" s="564"/>
      <c r="H21" s="173"/>
      <c r="I21" s="101"/>
    </row>
    <row r="22" spans="1:16" ht="15" customHeight="1">
      <c r="A22" s="171" t="s">
        <v>163</v>
      </c>
      <c r="B22" s="286" t="str">
        <f>+'43  衛生訓話'!A2</f>
        <v>今週のお題(HACCPの制度化　衛生管理計画?　その2)</v>
      </c>
      <c r="C22" s="173"/>
      <c r="D22" s="173"/>
      <c r="E22" s="173"/>
      <c r="F22" s="180"/>
      <c r="G22" s="173"/>
      <c r="H22" s="173"/>
      <c r="I22" s="101"/>
    </row>
    <row r="23" spans="1:16" ht="15" customHeight="1">
      <c r="A23" s="171" t="s">
        <v>194</v>
      </c>
      <c r="B23" s="318" t="s">
        <v>240</v>
      </c>
      <c r="C23" s="173"/>
      <c r="D23" s="173"/>
      <c r="E23" s="173"/>
      <c r="F23" s="173" t="s">
        <v>21</v>
      </c>
      <c r="G23" s="173"/>
      <c r="H23" s="173"/>
      <c r="I23" s="101"/>
      <c r="P23" t="s">
        <v>173</v>
      </c>
    </row>
    <row r="24" spans="1:16" ht="15" customHeight="1">
      <c r="A24" s="171" t="s">
        <v>21</v>
      </c>
      <c r="C24" s="173"/>
      <c r="D24" s="173"/>
      <c r="E24" s="173"/>
      <c r="F24" s="173"/>
      <c r="G24" s="173"/>
      <c r="H24" s="173"/>
      <c r="I24" s="101"/>
      <c r="L24" t="s">
        <v>191</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66" t="s">
        <v>130</v>
      </c>
      <c r="B43" s="566"/>
      <c r="C43" s="566"/>
      <c r="D43" s="566"/>
      <c r="E43" s="566"/>
      <c r="F43" s="566"/>
      <c r="G43" s="566"/>
    </row>
    <row r="44" spans="1:9" ht="30.75" customHeight="1">
      <c r="A44" s="558" t="s">
        <v>131</v>
      </c>
      <c r="B44" s="558"/>
      <c r="C44" s="558"/>
      <c r="D44" s="558"/>
      <c r="E44" s="558"/>
      <c r="F44" s="558"/>
      <c r="G44" s="558"/>
    </row>
    <row r="45" spans="1:9" ht="15">
      <c r="A45" s="118"/>
    </row>
    <row r="46" spans="1:9" ht="69.75" customHeight="1">
      <c r="A46" s="553" t="s">
        <v>139</v>
      </c>
      <c r="B46" s="553"/>
      <c r="C46" s="553"/>
      <c r="D46" s="553"/>
      <c r="E46" s="553"/>
      <c r="F46" s="553"/>
      <c r="G46" s="553"/>
    </row>
    <row r="47" spans="1:9" ht="35.25" customHeight="1">
      <c r="A47" s="558" t="s">
        <v>132</v>
      </c>
      <c r="B47" s="558"/>
      <c r="C47" s="558"/>
      <c r="D47" s="558"/>
      <c r="E47" s="558"/>
      <c r="F47" s="558"/>
      <c r="G47" s="558"/>
    </row>
    <row r="48" spans="1:9" ht="59.25" customHeight="1">
      <c r="A48" s="553" t="s">
        <v>133</v>
      </c>
      <c r="B48" s="553"/>
      <c r="C48" s="553"/>
      <c r="D48" s="553"/>
      <c r="E48" s="553"/>
      <c r="F48" s="553"/>
      <c r="G48" s="553"/>
    </row>
    <row r="49" spans="1:7" ht="15">
      <c r="A49" s="119"/>
    </row>
    <row r="50" spans="1:7" ht="27.75" customHeight="1">
      <c r="A50" s="555" t="s">
        <v>134</v>
      </c>
      <c r="B50" s="555"/>
      <c r="C50" s="555"/>
      <c r="D50" s="555"/>
      <c r="E50" s="555"/>
      <c r="F50" s="555"/>
      <c r="G50" s="555"/>
    </row>
    <row r="51" spans="1:7" ht="53.25" customHeight="1">
      <c r="A51" s="554" t="s">
        <v>140</v>
      </c>
      <c r="B51" s="553"/>
      <c r="C51" s="553"/>
      <c r="D51" s="553"/>
      <c r="E51" s="553"/>
      <c r="F51" s="553"/>
      <c r="G51" s="553"/>
    </row>
    <row r="52" spans="1:7" ht="15">
      <c r="A52" s="119"/>
    </row>
    <row r="53" spans="1:7" ht="32.25" customHeight="1">
      <c r="A53" s="555" t="s">
        <v>135</v>
      </c>
      <c r="B53" s="555"/>
      <c r="C53" s="555"/>
      <c r="D53" s="555"/>
      <c r="E53" s="555"/>
      <c r="F53" s="555"/>
      <c r="G53" s="555"/>
    </row>
    <row r="54" spans="1:7" ht="15">
      <c r="A54" s="118"/>
    </row>
    <row r="55" spans="1:7" ht="87" customHeight="1">
      <c r="A55" s="554" t="s">
        <v>141</v>
      </c>
      <c r="B55" s="553"/>
      <c r="C55" s="553"/>
      <c r="D55" s="553"/>
      <c r="E55" s="553"/>
      <c r="F55" s="553"/>
      <c r="G55" s="553"/>
    </row>
    <row r="56" spans="1:7" ht="15">
      <c r="A56" s="119"/>
    </row>
    <row r="57" spans="1:7" ht="32.25" customHeight="1">
      <c r="A57" s="555" t="s">
        <v>136</v>
      </c>
      <c r="B57" s="555"/>
      <c r="C57" s="555"/>
      <c r="D57" s="555"/>
      <c r="E57" s="555"/>
      <c r="F57" s="555"/>
      <c r="G57" s="555"/>
    </row>
    <row r="58" spans="1:7" ht="29.25" customHeight="1">
      <c r="A58" s="553" t="s">
        <v>137</v>
      </c>
      <c r="B58" s="553"/>
      <c r="C58" s="553"/>
      <c r="D58" s="553"/>
      <c r="E58" s="553"/>
      <c r="F58" s="553"/>
      <c r="G58" s="553"/>
    </row>
    <row r="59" spans="1:7" ht="15">
      <c r="A59" s="119"/>
    </row>
    <row r="60" spans="1:7" s="113" customFormat="1" ht="110.25" customHeight="1">
      <c r="A60" s="556" t="s">
        <v>142</v>
      </c>
      <c r="B60" s="557"/>
      <c r="C60" s="557"/>
      <c r="D60" s="557"/>
      <c r="E60" s="557"/>
      <c r="F60" s="557"/>
      <c r="G60" s="557"/>
    </row>
    <row r="61" spans="1:7" ht="34.5" customHeight="1">
      <c r="A61" s="558" t="s">
        <v>138</v>
      </c>
      <c r="B61" s="558"/>
      <c r="C61" s="558"/>
      <c r="D61" s="558"/>
      <c r="E61" s="558"/>
      <c r="F61" s="558"/>
      <c r="G61" s="558"/>
    </row>
    <row r="62" spans="1:7" ht="114" customHeight="1">
      <c r="A62" s="554" t="s">
        <v>143</v>
      </c>
      <c r="B62" s="553"/>
      <c r="C62" s="553"/>
      <c r="D62" s="553"/>
      <c r="E62" s="553"/>
      <c r="F62" s="553"/>
      <c r="G62" s="553"/>
    </row>
    <row r="63" spans="1:7" ht="109.5" customHeight="1">
      <c r="A63" s="553"/>
      <c r="B63" s="553"/>
      <c r="C63" s="553"/>
      <c r="D63" s="553"/>
      <c r="E63" s="553"/>
      <c r="F63" s="553"/>
      <c r="G63" s="553"/>
    </row>
    <row r="64" spans="1:7" ht="15">
      <c r="A64" s="119"/>
    </row>
    <row r="65" spans="1:7" s="116" customFormat="1" ht="57.75" customHeight="1">
      <c r="A65" s="553"/>
      <c r="B65" s="553"/>
      <c r="C65" s="553"/>
      <c r="D65" s="553"/>
      <c r="E65" s="553"/>
      <c r="F65" s="553"/>
      <c r="G65" s="553"/>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1"/>
  <sheetViews>
    <sheetView view="pageBreakPreview" zoomScale="97" zoomScaleNormal="100" zoomScaleSheetLayoutView="97" workbookViewId="0">
      <selection activeCell="C9" sqref="C9:D9"/>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247</v>
      </c>
      <c r="B1" s="275" t="s">
        <v>157</v>
      </c>
      <c r="C1" s="343" t="s">
        <v>172</v>
      </c>
      <c r="D1" s="276" t="s">
        <v>25</v>
      </c>
      <c r="E1" s="277" t="s">
        <v>26</v>
      </c>
    </row>
    <row r="2" spans="1:5" s="106" customFormat="1" ht="24" customHeight="1">
      <c r="A2" s="426" t="s">
        <v>253</v>
      </c>
      <c r="B2" s="427" t="s">
        <v>419</v>
      </c>
      <c r="C2" s="537" t="s">
        <v>425</v>
      </c>
      <c r="D2" s="428">
        <v>45232</v>
      </c>
      <c r="E2" s="429">
        <v>45236</v>
      </c>
    </row>
    <row r="3" spans="1:5" s="106" customFormat="1" ht="24" customHeight="1">
      <c r="A3" s="503" t="s">
        <v>253</v>
      </c>
      <c r="B3" s="504" t="s">
        <v>420</v>
      </c>
      <c r="C3" s="548" t="s">
        <v>426</v>
      </c>
      <c r="D3" s="505">
        <v>45232</v>
      </c>
      <c r="E3" s="506">
        <v>45236</v>
      </c>
    </row>
    <row r="4" spans="1:5" s="106" customFormat="1" ht="24" customHeight="1">
      <c r="A4" s="503" t="s">
        <v>253</v>
      </c>
      <c r="B4" s="504" t="s">
        <v>421</v>
      </c>
      <c r="C4" s="549" t="s">
        <v>427</v>
      </c>
      <c r="D4" s="505">
        <v>45232</v>
      </c>
      <c r="E4" s="506">
        <v>45236</v>
      </c>
    </row>
    <row r="5" spans="1:5" s="106" customFormat="1" ht="24" customHeight="1">
      <c r="A5" s="503" t="s">
        <v>253</v>
      </c>
      <c r="B5" s="504" t="s">
        <v>422</v>
      </c>
      <c r="C5" s="504" t="s">
        <v>428</v>
      </c>
      <c r="D5" s="505">
        <v>45232</v>
      </c>
      <c r="E5" s="506">
        <v>45236</v>
      </c>
    </row>
    <row r="6" spans="1:5" s="106" customFormat="1" ht="24" customHeight="1">
      <c r="A6" s="426" t="s">
        <v>253</v>
      </c>
      <c r="B6" s="427" t="s">
        <v>423</v>
      </c>
      <c r="C6" s="540" t="s">
        <v>429</v>
      </c>
      <c r="D6" s="428">
        <v>45232</v>
      </c>
      <c r="E6" s="429">
        <v>45236</v>
      </c>
    </row>
    <row r="7" spans="1:5" s="106" customFormat="1" ht="24" customHeight="1">
      <c r="A7" s="426" t="s">
        <v>253</v>
      </c>
      <c r="B7" s="427" t="s">
        <v>424</v>
      </c>
      <c r="C7" s="540" t="s">
        <v>430</v>
      </c>
      <c r="D7" s="428">
        <v>45232</v>
      </c>
      <c r="E7" s="429">
        <v>45236</v>
      </c>
    </row>
    <row r="8" spans="1:5" ht="24" customHeight="1">
      <c r="A8" s="426" t="s">
        <v>253</v>
      </c>
      <c r="B8" s="427" t="s">
        <v>417</v>
      </c>
      <c r="C8" s="550" t="s">
        <v>418</v>
      </c>
      <c r="D8" s="428">
        <v>45233</v>
      </c>
      <c r="E8" s="429">
        <v>45236</v>
      </c>
    </row>
    <row r="9" spans="1:5" s="106" customFormat="1" ht="22.95" customHeight="1">
      <c r="A9" s="426" t="s">
        <v>253</v>
      </c>
      <c r="B9" s="427" t="s">
        <v>254</v>
      </c>
      <c r="C9" s="540" t="s">
        <v>255</v>
      </c>
      <c r="D9" s="428">
        <v>45231</v>
      </c>
      <c r="E9" s="429">
        <v>45232</v>
      </c>
    </row>
    <row r="10" spans="1:5" s="106" customFormat="1" ht="22.95" customHeight="1">
      <c r="A10" s="426" t="s">
        <v>253</v>
      </c>
      <c r="B10" s="427" t="s">
        <v>256</v>
      </c>
      <c r="C10" s="540" t="s">
        <v>257</v>
      </c>
      <c r="D10" s="428">
        <v>45231</v>
      </c>
      <c r="E10" s="429">
        <v>45232</v>
      </c>
    </row>
    <row r="11" spans="1:5" s="106" customFormat="1" ht="22.95" customHeight="1">
      <c r="A11" s="106" t="s">
        <v>253</v>
      </c>
      <c r="B11" s="427" t="s">
        <v>258</v>
      </c>
      <c r="C11" s="427" t="s">
        <v>259</v>
      </c>
      <c r="D11" s="428">
        <v>45231</v>
      </c>
      <c r="E11" s="429">
        <v>45232</v>
      </c>
    </row>
    <row r="12" spans="1:5" s="106" customFormat="1" ht="22.95" customHeight="1">
      <c r="A12" s="426" t="s">
        <v>253</v>
      </c>
      <c r="B12" s="427" t="s">
        <v>260</v>
      </c>
      <c r="C12" s="537" t="s">
        <v>261</v>
      </c>
      <c r="D12" s="428">
        <v>45231</v>
      </c>
      <c r="E12" s="429">
        <v>45232</v>
      </c>
    </row>
    <row r="13" spans="1:5" s="106" customFormat="1" ht="22.95" customHeight="1">
      <c r="A13" s="465" t="s">
        <v>253</v>
      </c>
      <c r="B13" s="466" t="s">
        <v>262</v>
      </c>
      <c r="C13" s="541" t="s">
        <v>263</v>
      </c>
      <c r="D13" s="467">
        <v>45231</v>
      </c>
      <c r="E13" s="468">
        <v>45232</v>
      </c>
    </row>
    <row r="14" spans="1:5" s="106" customFormat="1" ht="22.95" customHeight="1">
      <c r="A14" s="465" t="s">
        <v>264</v>
      </c>
      <c r="B14" s="466" t="s">
        <v>265</v>
      </c>
      <c r="C14" s="546" t="s">
        <v>266</v>
      </c>
      <c r="D14" s="467">
        <v>45231</v>
      </c>
      <c r="E14" s="468">
        <v>45232</v>
      </c>
    </row>
    <row r="15" spans="1:5" s="106" customFormat="1" ht="22.95" customHeight="1">
      <c r="A15" s="465" t="s">
        <v>253</v>
      </c>
      <c r="B15" s="466" t="s">
        <v>267</v>
      </c>
      <c r="C15" s="541" t="s">
        <v>268</v>
      </c>
      <c r="D15" s="467">
        <v>45231</v>
      </c>
      <c r="E15" s="468">
        <v>45232</v>
      </c>
    </row>
    <row r="16" spans="1:5" s="106" customFormat="1" ht="22.95" customHeight="1">
      <c r="A16" s="465" t="s">
        <v>253</v>
      </c>
      <c r="B16" s="466" t="s">
        <v>269</v>
      </c>
      <c r="C16" s="546" t="s">
        <v>270</v>
      </c>
      <c r="D16" s="467">
        <v>45231</v>
      </c>
      <c r="E16" s="468">
        <v>45232</v>
      </c>
    </row>
    <row r="17" spans="1:5" s="106" customFormat="1" ht="22.95" customHeight="1">
      <c r="A17" s="465" t="s">
        <v>253</v>
      </c>
      <c r="B17" s="466" t="s">
        <v>271</v>
      </c>
      <c r="C17" s="538" t="s">
        <v>272</v>
      </c>
      <c r="D17" s="467">
        <v>45231</v>
      </c>
      <c r="E17" s="468">
        <v>45232</v>
      </c>
    </row>
    <row r="18" spans="1:5" s="106" customFormat="1" ht="22.95" customHeight="1">
      <c r="A18" s="465" t="s">
        <v>273</v>
      </c>
      <c r="B18" s="466" t="s">
        <v>274</v>
      </c>
      <c r="C18" s="538" t="s">
        <v>275</v>
      </c>
      <c r="D18" s="467">
        <v>45231</v>
      </c>
      <c r="E18" s="468">
        <v>45232</v>
      </c>
    </row>
    <row r="19" spans="1:5" s="106" customFormat="1" ht="22.95" customHeight="1">
      <c r="A19" s="465" t="s">
        <v>264</v>
      </c>
      <c r="B19" s="466" t="s">
        <v>276</v>
      </c>
      <c r="C19" s="542" t="s">
        <v>277</v>
      </c>
      <c r="D19" s="467">
        <v>45231</v>
      </c>
      <c r="E19" s="468">
        <v>45232</v>
      </c>
    </row>
    <row r="20" spans="1:5" s="106" customFormat="1" ht="22.95" customHeight="1">
      <c r="A20" s="465" t="s">
        <v>273</v>
      </c>
      <c r="B20" s="466" t="s">
        <v>278</v>
      </c>
      <c r="C20" s="545" t="s">
        <v>279</v>
      </c>
      <c r="D20" s="467">
        <v>45230</v>
      </c>
      <c r="E20" s="468">
        <v>45231</v>
      </c>
    </row>
    <row r="21" spans="1:5" s="106" customFormat="1" ht="22.95" customHeight="1">
      <c r="A21" s="465" t="s">
        <v>273</v>
      </c>
      <c r="B21" s="466" t="s">
        <v>280</v>
      </c>
      <c r="C21" s="541" t="s">
        <v>281</v>
      </c>
      <c r="D21" s="467">
        <v>45230</v>
      </c>
      <c r="E21" s="468">
        <v>45231</v>
      </c>
    </row>
    <row r="22" spans="1:5" s="106" customFormat="1" ht="22.95" customHeight="1">
      <c r="A22" s="465" t="s">
        <v>253</v>
      </c>
      <c r="B22" s="466" t="s">
        <v>282</v>
      </c>
      <c r="C22" s="538" t="s">
        <v>283</v>
      </c>
      <c r="D22" s="467">
        <v>45230</v>
      </c>
      <c r="E22" s="468">
        <v>45231</v>
      </c>
    </row>
    <row r="23" spans="1:5" s="106" customFormat="1" ht="22.95" customHeight="1">
      <c r="A23" s="465" t="s">
        <v>253</v>
      </c>
      <c r="B23" s="466" t="s">
        <v>284</v>
      </c>
      <c r="C23" s="541" t="s">
        <v>285</v>
      </c>
      <c r="D23" s="467">
        <v>45230</v>
      </c>
      <c r="E23" s="468">
        <v>45231</v>
      </c>
    </row>
    <row r="24" spans="1:5" s="106" customFormat="1" ht="22.95" customHeight="1">
      <c r="A24" s="465" t="s">
        <v>253</v>
      </c>
      <c r="B24" s="466" t="s">
        <v>284</v>
      </c>
      <c r="C24" s="538" t="s">
        <v>286</v>
      </c>
      <c r="D24" s="467">
        <v>45230</v>
      </c>
      <c r="E24" s="468">
        <v>45231</v>
      </c>
    </row>
    <row r="25" spans="1:5" s="106" customFormat="1" ht="22.95" customHeight="1">
      <c r="A25" s="465" t="s">
        <v>287</v>
      </c>
      <c r="B25" s="466" t="s">
        <v>288</v>
      </c>
      <c r="C25" s="466" t="s">
        <v>289</v>
      </c>
      <c r="D25" s="467">
        <v>45230</v>
      </c>
      <c r="E25" s="468">
        <v>45231</v>
      </c>
    </row>
    <row r="26" spans="1:5" s="106" customFormat="1" ht="22.95" customHeight="1">
      <c r="A26" s="465" t="s">
        <v>253</v>
      </c>
      <c r="B26" s="466" t="s">
        <v>290</v>
      </c>
      <c r="C26" s="538" t="s">
        <v>291</v>
      </c>
      <c r="D26" s="467">
        <v>45230</v>
      </c>
      <c r="E26" s="468">
        <v>45230</v>
      </c>
    </row>
    <row r="27" spans="1:5" s="106" customFormat="1" ht="22.95" customHeight="1">
      <c r="A27" s="465" t="s">
        <v>253</v>
      </c>
      <c r="B27" s="466" t="s">
        <v>292</v>
      </c>
      <c r="C27" s="541" t="s">
        <v>293</v>
      </c>
      <c r="D27" s="467">
        <v>45230</v>
      </c>
      <c r="E27" s="468">
        <v>45230</v>
      </c>
    </row>
    <row r="28" spans="1:5" s="106" customFormat="1" ht="22.95" customHeight="1">
      <c r="A28" s="465" t="s">
        <v>253</v>
      </c>
      <c r="B28" s="466" t="s">
        <v>294</v>
      </c>
      <c r="C28" s="466" t="s">
        <v>295</v>
      </c>
      <c r="D28" s="467">
        <v>45230</v>
      </c>
      <c r="E28" s="468">
        <v>45230</v>
      </c>
    </row>
    <row r="29" spans="1:5" s="106" customFormat="1" ht="22.95" customHeight="1">
      <c r="A29" s="465" t="s">
        <v>273</v>
      </c>
      <c r="B29" s="466" t="s">
        <v>296</v>
      </c>
      <c r="C29" s="538" t="s">
        <v>297</v>
      </c>
      <c r="D29" s="467">
        <v>45229</v>
      </c>
      <c r="E29" s="468">
        <v>45230</v>
      </c>
    </row>
    <row r="30" spans="1:5" s="106" customFormat="1" ht="22.95" customHeight="1">
      <c r="A30" s="503" t="s">
        <v>287</v>
      </c>
      <c r="B30" s="504" t="s">
        <v>298</v>
      </c>
      <c r="C30" s="504" t="s">
        <v>299</v>
      </c>
      <c r="D30" s="505">
        <v>45229</v>
      </c>
      <c r="E30" s="506">
        <v>45229</v>
      </c>
    </row>
    <row r="31" spans="1:5" s="106" customFormat="1" ht="22.95" customHeight="1">
      <c r="A31" s="503" t="s">
        <v>253</v>
      </c>
      <c r="B31" s="504" t="s">
        <v>300</v>
      </c>
      <c r="C31" s="543" t="s">
        <v>301</v>
      </c>
      <c r="D31" s="505">
        <v>45229</v>
      </c>
      <c r="E31" s="506">
        <v>45229</v>
      </c>
    </row>
    <row r="32" spans="1:5" s="106" customFormat="1" ht="22.95" customHeight="1">
      <c r="A32" s="503" t="s">
        <v>253</v>
      </c>
      <c r="B32" s="504" t="s">
        <v>302</v>
      </c>
      <c r="C32" s="504" t="s">
        <v>303</v>
      </c>
      <c r="D32" s="505">
        <v>45229</v>
      </c>
      <c r="E32" s="506">
        <v>45229</v>
      </c>
    </row>
    <row r="33" spans="1:11" s="106" customFormat="1" ht="22.95" customHeight="1">
      <c r="A33" s="503" t="s">
        <v>253</v>
      </c>
      <c r="B33" s="504" t="s">
        <v>304</v>
      </c>
      <c r="C33" s="539" t="s">
        <v>305</v>
      </c>
      <c r="D33" s="505">
        <v>45229</v>
      </c>
      <c r="E33" s="506">
        <v>45229</v>
      </c>
    </row>
    <row r="34" spans="1:11" s="106" customFormat="1" ht="22.95" customHeight="1">
      <c r="A34" s="503" t="s">
        <v>264</v>
      </c>
      <c r="B34" s="504" t="s">
        <v>306</v>
      </c>
      <c r="C34" s="544" t="s">
        <v>307</v>
      </c>
      <c r="D34" s="505">
        <v>45226</v>
      </c>
      <c r="E34" s="506">
        <v>45229</v>
      </c>
    </row>
    <row r="35" spans="1:11" s="106" customFormat="1" ht="22.95" customHeight="1">
      <c r="A35" s="503" t="s">
        <v>287</v>
      </c>
      <c r="B35" s="504" t="s">
        <v>308</v>
      </c>
      <c r="C35" s="539" t="s">
        <v>309</v>
      </c>
      <c r="D35" s="505">
        <v>45226</v>
      </c>
      <c r="E35" s="506">
        <v>45229</v>
      </c>
    </row>
    <row r="36" spans="1:11" s="106" customFormat="1" ht="22.95" customHeight="1">
      <c r="A36" s="503"/>
      <c r="B36" s="504"/>
      <c r="C36" s="504"/>
      <c r="D36" s="505"/>
      <c r="E36" s="506"/>
    </row>
    <row r="37" spans="1:11" s="106" customFormat="1" ht="22.95" customHeight="1">
      <c r="A37" s="503"/>
      <c r="B37" s="504"/>
      <c r="C37" s="504"/>
      <c r="D37" s="505"/>
      <c r="E37" s="506"/>
    </row>
    <row r="38" spans="1:11" s="106" customFormat="1" ht="22.95" customHeight="1">
      <c r="A38" s="503"/>
      <c r="B38" s="504"/>
      <c r="C38" s="504"/>
      <c r="D38" s="505"/>
      <c r="E38" s="506"/>
    </row>
    <row r="39" spans="1:11" s="106" customFormat="1" ht="22.95" customHeight="1">
      <c r="A39" s="503"/>
      <c r="B39" s="504"/>
      <c r="C39" s="504"/>
      <c r="D39" s="505"/>
      <c r="E39" s="506"/>
    </row>
    <row r="40" spans="1:11" s="106" customFormat="1" ht="22.95" customHeight="1">
      <c r="A40" s="503"/>
      <c r="B40" s="504"/>
      <c r="C40" s="504"/>
      <c r="D40" s="505"/>
      <c r="E40" s="506"/>
    </row>
    <row r="41" spans="1:11" s="106" customFormat="1" ht="22.95" customHeight="1">
      <c r="A41" s="503"/>
      <c r="B41" s="504"/>
      <c r="C41" s="504"/>
      <c r="D41" s="505"/>
      <c r="E41" s="506"/>
    </row>
    <row r="42" spans="1:11" s="106" customFormat="1" ht="22.95" customHeight="1">
      <c r="A42" s="503"/>
      <c r="B42" s="504"/>
      <c r="C42" s="504"/>
      <c r="D42" s="505"/>
      <c r="E42" s="506"/>
    </row>
    <row r="43" spans="1:11" s="106" customFormat="1" ht="22.95" customHeight="1">
      <c r="A43" s="503"/>
      <c r="B43" s="504"/>
      <c r="C43" s="504"/>
      <c r="D43" s="505"/>
      <c r="E43" s="506"/>
    </row>
    <row r="44" spans="1:11" s="106" customFormat="1" ht="22.95" customHeight="1">
      <c r="A44" s="465"/>
      <c r="B44" s="466"/>
      <c r="C44" s="466"/>
      <c r="D44" s="467"/>
      <c r="E44" s="468"/>
    </row>
    <row r="45" spans="1:11" s="106" customFormat="1" ht="22.95" customHeight="1">
      <c r="A45" s="465"/>
      <c r="B45" s="466"/>
      <c r="C45" s="466"/>
      <c r="D45" s="467"/>
      <c r="E45" s="468"/>
    </row>
    <row r="46" spans="1:11" s="106" customFormat="1" ht="22.95" customHeight="1">
      <c r="A46" s="465"/>
      <c r="B46" s="466"/>
      <c r="C46" s="466"/>
      <c r="D46" s="467"/>
      <c r="E46" s="468"/>
    </row>
    <row r="47" spans="1:11" ht="20.25" customHeight="1">
      <c r="A47" s="309"/>
      <c r="B47" s="310"/>
      <c r="C47" s="258"/>
      <c r="D47" s="311"/>
      <c r="E47" s="311"/>
      <c r="J47" s="124"/>
      <c r="K47" s="124"/>
    </row>
    <row r="48" spans="1:11" ht="20.25" customHeight="1">
      <c r="A48" s="39"/>
      <c r="B48" s="40"/>
      <c r="C48" s="258" t="s">
        <v>168</v>
      </c>
      <c r="D48" s="41"/>
      <c r="E48" s="41"/>
      <c r="J48" s="124"/>
      <c r="K48" s="124"/>
    </row>
    <row r="49" spans="1:11" ht="20.25" customHeight="1">
      <c r="A49" s="309"/>
      <c r="B49" s="310"/>
      <c r="C49" s="258"/>
      <c r="D49" s="311"/>
      <c r="E49" s="311"/>
      <c r="J49" s="124"/>
      <c r="K49" s="124"/>
    </row>
    <row r="50" spans="1:11">
      <c r="A50" s="259" t="s">
        <v>144</v>
      </c>
      <c r="B50" s="259"/>
      <c r="C50" s="259"/>
      <c r="D50" s="312"/>
      <c r="E50" s="312"/>
    </row>
    <row r="51" spans="1:11">
      <c r="A51" s="746" t="s">
        <v>27</v>
      </c>
      <c r="B51" s="746"/>
      <c r="C51" s="746"/>
      <c r="D51" s="313"/>
      <c r="E51" s="313"/>
    </row>
  </sheetData>
  <mergeCells count="1">
    <mergeCell ref="A51:C51"/>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C9" sqref="C9:D9"/>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47" t="s">
        <v>248</v>
      </c>
      <c r="B1" s="748"/>
      <c r="C1" s="748"/>
      <c r="D1" s="748"/>
      <c r="E1" s="748"/>
      <c r="F1" s="748"/>
      <c r="G1" s="748"/>
      <c r="H1" s="748"/>
      <c r="I1" s="748"/>
      <c r="J1" s="748"/>
      <c r="K1" s="748"/>
      <c r="L1" s="748"/>
      <c r="M1" s="748"/>
      <c r="N1" s="749"/>
    </row>
    <row r="2" spans="1:16" ht="47.4" customHeight="1">
      <c r="A2" s="750" t="s">
        <v>403</v>
      </c>
      <c r="B2" s="751"/>
      <c r="C2" s="751"/>
      <c r="D2" s="751"/>
      <c r="E2" s="751"/>
      <c r="F2" s="751"/>
      <c r="G2" s="751"/>
      <c r="H2" s="751"/>
      <c r="I2" s="751"/>
      <c r="J2" s="751"/>
      <c r="K2" s="751"/>
      <c r="L2" s="751"/>
      <c r="M2" s="751"/>
      <c r="N2" s="752"/>
    </row>
    <row r="3" spans="1:16" ht="233.4" customHeight="1" thickBot="1">
      <c r="A3" s="753" t="s">
        <v>404</v>
      </c>
      <c r="B3" s="754"/>
      <c r="C3" s="754"/>
      <c r="D3" s="754"/>
      <c r="E3" s="754"/>
      <c r="F3" s="754"/>
      <c r="G3" s="754"/>
      <c r="H3" s="754"/>
      <c r="I3" s="754"/>
      <c r="J3" s="754"/>
      <c r="K3" s="754"/>
      <c r="L3" s="754"/>
      <c r="M3" s="754"/>
      <c r="N3" s="755"/>
      <c r="P3" s="299"/>
    </row>
    <row r="4" spans="1:16" ht="46.2" customHeight="1">
      <c r="A4" s="756" t="s">
        <v>405</v>
      </c>
      <c r="B4" s="757"/>
      <c r="C4" s="757"/>
      <c r="D4" s="757"/>
      <c r="E4" s="757"/>
      <c r="F4" s="757"/>
      <c r="G4" s="757"/>
      <c r="H4" s="757"/>
      <c r="I4" s="757"/>
      <c r="J4" s="757"/>
      <c r="K4" s="757"/>
      <c r="L4" s="757"/>
      <c r="M4" s="757"/>
      <c r="N4" s="758"/>
    </row>
    <row r="5" spans="1:16" ht="145.19999999999999" customHeight="1" thickBot="1">
      <c r="A5" s="759" t="s">
        <v>406</v>
      </c>
      <c r="B5" s="760"/>
      <c r="C5" s="760"/>
      <c r="D5" s="760"/>
      <c r="E5" s="760"/>
      <c r="F5" s="760"/>
      <c r="G5" s="760"/>
      <c r="H5" s="760"/>
      <c r="I5" s="760"/>
      <c r="J5" s="760"/>
      <c r="K5" s="760"/>
      <c r="L5" s="760"/>
      <c r="M5" s="760"/>
      <c r="N5" s="761"/>
    </row>
    <row r="6" spans="1:16" ht="58.2" customHeight="1" thickBot="1">
      <c r="A6" s="762" t="s">
        <v>407</v>
      </c>
      <c r="B6" s="763"/>
      <c r="C6" s="763"/>
      <c r="D6" s="763"/>
      <c r="E6" s="763"/>
      <c r="F6" s="763"/>
      <c r="G6" s="763"/>
      <c r="H6" s="763"/>
      <c r="I6" s="763"/>
      <c r="J6" s="763"/>
      <c r="K6" s="763"/>
      <c r="L6" s="763"/>
      <c r="M6" s="763"/>
      <c r="N6" s="764"/>
    </row>
    <row r="7" spans="1:16" ht="144.6" customHeight="1" thickBot="1">
      <c r="A7" s="765" t="s">
        <v>408</v>
      </c>
      <c r="B7" s="766"/>
      <c r="C7" s="766"/>
      <c r="D7" s="766"/>
      <c r="E7" s="766"/>
      <c r="F7" s="766"/>
      <c r="G7" s="766"/>
      <c r="H7" s="766"/>
      <c r="I7" s="766"/>
      <c r="J7" s="766"/>
      <c r="K7" s="766"/>
      <c r="L7" s="766"/>
      <c r="M7" s="766"/>
      <c r="N7" s="767"/>
      <c r="O7" s="44" t="s">
        <v>188</v>
      </c>
    </row>
    <row r="8" spans="1:16" ht="50.4" customHeight="1" thickBot="1">
      <c r="A8" s="771" t="s">
        <v>409</v>
      </c>
      <c r="B8" s="772"/>
      <c r="C8" s="772"/>
      <c r="D8" s="772"/>
      <c r="E8" s="772"/>
      <c r="F8" s="772"/>
      <c r="G8" s="772"/>
      <c r="H8" s="772"/>
      <c r="I8" s="772"/>
      <c r="J8" s="772"/>
      <c r="K8" s="772"/>
      <c r="L8" s="772"/>
      <c r="M8" s="772"/>
      <c r="N8" s="773"/>
      <c r="O8" s="47"/>
    </row>
    <row r="9" spans="1:16" ht="255" customHeight="1" thickBot="1">
      <c r="A9" s="774" t="s">
        <v>410</v>
      </c>
      <c r="B9" s="775"/>
      <c r="C9" s="775"/>
      <c r="D9" s="775"/>
      <c r="E9" s="775"/>
      <c r="F9" s="775"/>
      <c r="G9" s="775"/>
      <c r="H9" s="775"/>
      <c r="I9" s="775"/>
      <c r="J9" s="775"/>
      <c r="K9" s="775"/>
      <c r="L9" s="775"/>
      <c r="M9" s="775"/>
      <c r="N9" s="776"/>
      <c r="O9" s="47"/>
    </row>
    <row r="10" spans="1:16" s="106" customFormat="1" ht="46.8" hidden="1" customHeight="1">
      <c r="A10" s="777"/>
      <c r="B10" s="778"/>
      <c r="C10" s="778"/>
      <c r="D10" s="778"/>
      <c r="E10" s="778"/>
      <c r="F10" s="778"/>
      <c r="G10" s="778"/>
      <c r="H10" s="778"/>
      <c r="I10" s="778"/>
      <c r="J10" s="778"/>
      <c r="K10" s="778"/>
      <c r="L10" s="778"/>
      <c r="M10" s="778"/>
      <c r="N10" s="779"/>
      <c r="O10" s="280"/>
    </row>
    <row r="11" spans="1:16" s="106" customFormat="1" ht="210" hidden="1" customHeight="1" thickBot="1">
      <c r="A11" s="780"/>
      <c r="B11" s="781"/>
      <c r="C11" s="781"/>
      <c r="D11" s="781"/>
      <c r="E11" s="781"/>
      <c r="F11" s="781"/>
      <c r="G11" s="781"/>
      <c r="H11" s="781"/>
      <c r="I11" s="781"/>
      <c r="J11" s="781"/>
      <c r="K11" s="781"/>
      <c r="L11" s="781"/>
      <c r="M11" s="781"/>
      <c r="N11" s="782"/>
      <c r="O11" s="280"/>
    </row>
    <row r="12" spans="1:16" ht="48.6" hidden="1" customHeight="1">
      <c r="A12" s="783"/>
      <c r="B12" s="784"/>
      <c r="C12" s="784"/>
      <c r="D12" s="784"/>
      <c r="E12" s="784"/>
      <c r="F12" s="784"/>
      <c r="G12" s="784"/>
      <c r="H12" s="784"/>
      <c r="I12" s="784"/>
      <c r="J12" s="784"/>
      <c r="K12" s="784"/>
      <c r="L12" s="784"/>
      <c r="M12" s="784"/>
      <c r="N12" s="785"/>
    </row>
    <row r="13" spans="1:16" ht="126" hidden="1" customHeight="1" thickBot="1">
      <c r="A13" s="786"/>
      <c r="B13" s="787"/>
      <c r="C13" s="787"/>
      <c r="D13" s="787"/>
      <c r="E13" s="787"/>
      <c r="F13" s="787"/>
      <c r="G13" s="787"/>
      <c r="H13" s="787"/>
      <c r="I13" s="787"/>
      <c r="J13" s="787"/>
      <c r="K13" s="787"/>
      <c r="L13" s="787"/>
      <c r="M13" s="787"/>
      <c r="N13" s="788"/>
    </row>
    <row r="14" spans="1:16" ht="24.6" customHeight="1">
      <c r="A14" s="770" t="s">
        <v>28</v>
      </c>
      <c r="B14" s="770"/>
      <c r="C14" s="770"/>
      <c r="D14" s="770"/>
      <c r="E14" s="770"/>
      <c r="F14" s="770"/>
      <c r="G14" s="770"/>
      <c r="H14" s="770"/>
      <c r="I14" s="770"/>
      <c r="J14" s="770"/>
      <c r="K14" s="770"/>
      <c r="L14" s="770"/>
      <c r="M14" s="770"/>
      <c r="N14" s="770"/>
    </row>
    <row r="15" spans="1:16" ht="24.6" customHeight="1">
      <c r="A15" s="768" t="s">
        <v>27</v>
      </c>
      <c r="B15" s="769"/>
      <c r="C15" s="769"/>
      <c r="D15" s="769"/>
      <c r="E15" s="769"/>
      <c r="F15" s="769"/>
      <c r="G15" s="769"/>
      <c r="H15" s="769"/>
      <c r="I15" s="769"/>
      <c r="J15" s="769"/>
      <c r="K15" s="769"/>
      <c r="L15" s="769"/>
      <c r="M15" s="769"/>
      <c r="N15" s="769"/>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499"/>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86" zoomScaleNormal="75" zoomScaleSheetLayoutView="86" workbookViewId="0">
      <selection activeCell="C9" sqref="C9:D9"/>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230</v>
      </c>
      <c r="B1" s="45" t="s">
        <v>0</v>
      </c>
      <c r="C1" s="46" t="s">
        <v>2</v>
      </c>
    </row>
    <row r="2" spans="1:3" ht="46.8" customHeight="1">
      <c r="A2" s="306" t="s">
        <v>411</v>
      </c>
      <c r="B2" s="2"/>
      <c r="C2" s="789"/>
    </row>
    <row r="3" spans="1:3" ht="85.2" customHeight="1">
      <c r="A3" s="547" t="s">
        <v>412</v>
      </c>
      <c r="B3" s="48"/>
      <c r="C3" s="790"/>
    </row>
    <row r="4" spans="1:3" ht="34.799999999999997" customHeight="1" thickBot="1">
      <c r="A4" s="120" t="s">
        <v>414</v>
      </c>
      <c r="B4" s="1"/>
      <c r="C4" s="1"/>
    </row>
    <row r="5" spans="1:3" ht="41.4" customHeight="1">
      <c r="A5" s="443" t="s">
        <v>413</v>
      </c>
      <c r="B5" s="2"/>
      <c r="C5" s="789"/>
    </row>
    <row r="6" spans="1:3" ht="171.6" customHeight="1">
      <c r="A6" s="392" t="s">
        <v>415</v>
      </c>
      <c r="B6" s="48"/>
      <c r="C6" s="790"/>
    </row>
    <row r="7" spans="1:3" ht="33.6" customHeight="1">
      <c r="A7" s="299" t="s">
        <v>416</v>
      </c>
      <c r="B7" s="1"/>
      <c r="C7" s="1"/>
    </row>
    <row r="8" spans="1:3" ht="43.2" hidden="1" customHeight="1">
      <c r="A8" s="476"/>
      <c r="B8" s="157"/>
      <c r="C8" s="789"/>
    </row>
    <row r="9" spans="1:3" ht="58.2" hidden="1" customHeight="1" thickBot="1">
      <c r="A9" s="413"/>
      <c r="B9" s="158"/>
      <c r="C9" s="790"/>
    </row>
    <row r="10" spans="1:3" ht="36" hidden="1" customHeight="1">
      <c r="A10" s="351"/>
      <c r="B10" s="1"/>
      <c r="C10" s="1"/>
    </row>
    <row r="11" spans="1:3" s="354" customFormat="1" ht="42.6" hidden="1" customHeight="1">
      <c r="A11" s="352"/>
      <c r="B11" s="353"/>
      <c r="C11" s="353"/>
    </row>
    <row r="12" spans="1:3" ht="121.8" hidden="1" customHeight="1" thickBot="1">
      <c r="A12" s="393"/>
      <c r="B12" s="355"/>
      <c r="C12" s="355"/>
    </row>
    <row r="13" spans="1:3" s="357" customFormat="1" ht="34.200000000000003" hidden="1" customHeight="1">
      <c r="A13" s="356"/>
    </row>
    <row r="14" spans="1:3" s="354" customFormat="1" ht="42.6" hidden="1" customHeight="1">
      <c r="A14" s="532" t="s">
        <v>248</v>
      </c>
      <c r="B14" s="353"/>
      <c r="C14" s="353"/>
    </row>
    <row r="15" spans="1:3" ht="140.4" hidden="1" customHeight="1" thickBot="1">
      <c r="A15" s="393"/>
      <c r="B15" s="355"/>
      <c r="C15" s="355"/>
    </row>
    <row r="16" spans="1:3" ht="33.6" hidden="1" customHeight="1">
      <c r="A16" s="359"/>
      <c r="B16" s="358"/>
      <c r="C16" s="358"/>
    </row>
    <row r="17" spans="1:3" ht="33.6" hidden="1" customHeight="1">
      <c r="A17" s="394"/>
      <c r="B17" s="358"/>
      <c r="C17" s="358"/>
    </row>
    <row r="18" spans="1:3" s="357" customFormat="1" ht="126.6" hidden="1" customHeight="1">
      <c r="A18" s="396"/>
    </row>
    <row r="19" spans="1:3" ht="29.4" hidden="1" customHeight="1">
      <c r="A19" s="395"/>
      <c r="B19" s="1"/>
      <c r="C19" s="1"/>
    </row>
    <row r="20" spans="1:3" ht="29.4" customHeight="1">
      <c r="A20" s="395"/>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5D3BDC1C-0F21-4719-834E-4386FE091450}"/>
    <hyperlink ref="A7" r:id="rId2" xr:uid="{C351F8C1-DC98-41CE-A4C3-147C8348BE8F}"/>
  </hyperlinks>
  <pageMargins left="0" right="0" top="0.19685039370078741" bottom="0.39370078740157483" header="0" footer="0.19685039370078741"/>
  <pageSetup paperSize="9" scale="66" orientation="portrait" r:id="rId3"/>
  <headerFooter alignWithMargins="0"/>
  <rowBreaks count="1" manualBreakCount="1">
    <brk id="16"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1"/>
  <sheetViews>
    <sheetView view="pageBreakPreview" zoomScale="92" zoomScaleNormal="100" zoomScaleSheetLayoutView="92" workbookViewId="0">
      <selection activeCell="C9" sqref="C9:D9"/>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17" max="17" width="1.77734375" customWidth="1"/>
    <col min="18" max="18" width="8.88671875" hidden="1" customWidth="1"/>
    <col min="26" max="26" width="6.109375" customWidth="1"/>
  </cols>
  <sheetData>
    <row r="1" spans="1:32" ht="24.6" customHeight="1">
      <c r="A1" s="451"/>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38"/>
      <c r="AC1" s="438"/>
      <c r="AD1" s="438"/>
      <c r="AE1" s="438"/>
      <c r="AF1" s="438"/>
    </row>
    <row r="2" spans="1:32" ht="24.6" customHeight="1">
      <c r="A2" s="451"/>
      <c r="B2" s="452"/>
      <c r="C2" s="453"/>
      <c r="D2" s="454"/>
      <c r="E2" s="454"/>
      <c r="F2" s="454"/>
      <c r="G2" s="454"/>
      <c r="H2" s="454"/>
      <c r="I2" s="454"/>
      <c r="J2" s="454"/>
      <c r="K2" s="454"/>
      <c r="L2" s="454"/>
      <c r="M2" s="454"/>
      <c r="N2" s="454"/>
      <c r="O2" s="454"/>
      <c r="P2" s="455"/>
      <c r="Q2" s="451"/>
      <c r="R2" s="451"/>
      <c r="S2" s="451"/>
      <c r="T2" s="451"/>
      <c r="U2" s="451"/>
      <c r="V2" s="451"/>
      <c r="W2" s="451"/>
      <c r="X2" s="451"/>
      <c r="Y2" s="451"/>
      <c r="Z2" s="451"/>
      <c r="AA2" s="451"/>
      <c r="AB2" s="438"/>
      <c r="AC2" s="438"/>
      <c r="AD2" s="438"/>
      <c r="AE2" s="438"/>
      <c r="AF2" s="438"/>
    </row>
    <row r="3" spans="1:32" ht="24.6" customHeight="1">
      <c r="A3" s="451"/>
      <c r="B3" s="451"/>
      <c r="C3" s="456"/>
      <c r="D3" s="457"/>
      <c r="E3" s="457"/>
      <c r="F3" s="457"/>
      <c r="G3" s="457"/>
      <c r="H3" s="457"/>
      <c r="I3" s="457"/>
      <c r="J3" s="457"/>
      <c r="K3" s="457"/>
      <c r="L3" s="457"/>
      <c r="M3" s="458"/>
      <c r="N3" s="458"/>
      <c r="O3" s="458"/>
      <c r="P3" s="458"/>
      <c r="Q3" s="451"/>
      <c r="R3" s="451"/>
      <c r="S3" s="451"/>
      <c r="T3" s="451"/>
      <c r="U3" s="451"/>
      <c r="V3" s="451"/>
      <c r="W3" s="451"/>
      <c r="X3" s="451"/>
      <c r="Y3" s="451"/>
      <c r="Z3" s="451"/>
      <c r="AA3" s="451"/>
      <c r="AB3" s="438"/>
      <c r="AC3" s="438"/>
      <c r="AD3" s="438"/>
      <c r="AE3" s="438"/>
      <c r="AF3" s="438"/>
    </row>
    <row r="4" spans="1:32" ht="7.2" customHeight="1">
      <c r="A4" s="451"/>
      <c r="B4" s="451"/>
      <c r="C4" s="456"/>
      <c r="D4" s="451"/>
      <c r="E4" s="451"/>
      <c r="F4" s="451"/>
      <c r="G4" s="451"/>
      <c r="H4" s="459"/>
      <c r="I4" s="459"/>
      <c r="J4" s="459"/>
      <c r="K4" s="459"/>
      <c r="L4" s="459"/>
      <c r="M4" s="459"/>
      <c r="N4" s="459"/>
      <c r="O4" s="459"/>
      <c r="P4" s="459"/>
      <c r="Q4" s="451"/>
      <c r="R4" s="451"/>
      <c r="S4" s="451"/>
      <c r="T4" s="451"/>
      <c r="U4" s="451"/>
      <c r="V4" s="451"/>
      <c r="W4" s="451"/>
      <c r="X4" s="451"/>
      <c r="Y4" s="451"/>
      <c r="Z4" s="451"/>
      <c r="AA4" s="451"/>
      <c r="AB4" s="438"/>
      <c r="AC4" s="438"/>
      <c r="AD4" s="438"/>
      <c r="AE4" s="438"/>
      <c r="AF4" s="438"/>
    </row>
    <row r="5" spans="1:32" ht="24.6" customHeight="1">
      <c r="A5" s="451"/>
      <c r="B5" s="451"/>
      <c r="C5" s="460"/>
      <c r="D5" s="461"/>
      <c r="E5" s="461"/>
      <c r="F5" s="461"/>
      <c r="G5" s="461"/>
      <c r="H5" s="461"/>
      <c r="I5" s="461"/>
      <c r="J5" s="461"/>
      <c r="K5" s="461"/>
      <c r="L5" s="461"/>
      <c r="M5" s="461"/>
      <c r="N5" s="461"/>
      <c r="O5" s="461"/>
      <c r="P5" s="461"/>
      <c r="Q5" s="451"/>
      <c r="R5" s="451"/>
      <c r="S5" s="451"/>
      <c r="T5" s="451"/>
      <c r="U5" s="451"/>
      <c r="V5" s="451"/>
      <c r="W5" s="451"/>
      <c r="X5" s="451"/>
      <c r="Y5" s="451"/>
      <c r="Z5" s="451"/>
      <c r="AA5" s="451"/>
      <c r="AB5" s="438"/>
      <c r="AC5" s="438"/>
      <c r="AD5" s="438"/>
      <c r="AE5" s="438"/>
      <c r="AF5" s="438"/>
    </row>
    <row r="6" spans="1:32" ht="13.2" customHeight="1">
      <c r="A6" s="451"/>
      <c r="B6" s="451"/>
      <c r="C6" s="451"/>
      <c r="D6" s="451"/>
      <c r="E6" s="451"/>
      <c r="F6" s="451"/>
      <c r="G6" s="451"/>
      <c r="H6" s="459"/>
      <c r="I6" s="459"/>
      <c r="J6" s="459"/>
      <c r="K6" s="459"/>
      <c r="L6" s="459"/>
      <c r="M6" s="459"/>
      <c r="N6" s="459"/>
      <c r="O6" s="459"/>
      <c r="P6" s="459"/>
      <c r="Q6" s="451"/>
      <c r="R6" s="451"/>
      <c r="S6" s="451"/>
      <c r="T6" s="451"/>
      <c r="U6" s="451"/>
      <c r="V6" s="451"/>
      <c r="W6" s="451"/>
      <c r="X6" s="451"/>
      <c r="Y6" s="451"/>
      <c r="Z6" s="451"/>
      <c r="AA6" s="451"/>
      <c r="AB6" s="438"/>
      <c r="AC6" s="438"/>
      <c r="AD6" s="438"/>
      <c r="AE6" s="438"/>
      <c r="AF6" s="438"/>
    </row>
    <row r="7" spans="1:32" ht="13.2" customHeight="1">
      <c r="A7" s="451"/>
      <c r="B7" s="451"/>
      <c r="C7" s="451"/>
      <c r="D7" s="451"/>
      <c r="E7" s="451"/>
      <c r="F7" s="451"/>
      <c r="G7" s="451"/>
      <c r="H7" s="459"/>
      <c r="I7" s="459"/>
      <c r="J7" s="459"/>
      <c r="K7" s="459"/>
      <c r="L7" s="459"/>
      <c r="M7" s="459"/>
      <c r="N7" s="459"/>
      <c r="O7" s="459"/>
      <c r="P7" s="459"/>
      <c r="Q7" s="451"/>
      <c r="R7" s="451"/>
      <c r="S7" s="451"/>
      <c r="T7" s="451"/>
      <c r="U7" s="451"/>
      <c r="V7" s="451"/>
      <c r="W7" s="451"/>
      <c r="X7" s="451"/>
      <c r="Y7" s="451"/>
      <c r="Z7" s="451"/>
      <c r="AA7" s="451"/>
      <c r="AB7" s="438"/>
      <c r="AC7" s="438"/>
      <c r="AD7" s="438"/>
      <c r="AE7" s="438"/>
      <c r="AF7" s="438"/>
    </row>
    <row r="8" spans="1:32" ht="13.2" customHeight="1">
      <c r="A8" s="451"/>
      <c r="B8" s="451"/>
      <c r="C8" s="451"/>
      <c r="D8" s="451"/>
      <c r="E8" s="451"/>
      <c r="F8" s="451"/>
      <c r="G8" s="451"/>
      <c r="H8" s="459"/>
      <c r="I8" s="459"/>
      <c r="J8" s="459"/>
      <c r="K8" s="459"/>
      <c r="L8" s="459"/>
      <c r="M8" s="459"/>
      <c r="N8" s="459"/>
      <c r="O8" s="459"/>
      <c r="P8" s="459"/>
      <c r="Q8" s="459"/>
      <c r="R8" s="459"/>
      <c r="S8" s="459"/>
      <c r="T8" s="459"/>
      <c r="U8" s="459"/>
      <c r="V8" s="451"/>
      <c r="W8" s="451"/>
      <c r="X8" s="451"/>
      <c r="Y8" s="451"/>
      <c r="Z8" s="451"/>
      <c r="AA8" s="451"/>
      <c r="AB8" s="438"/>
      <c r="AC8" s="438"/>
      <c r="AD8" s="438"/>
      <c r="AE8" s="438"/>
      <c r="AF8" s="438"/>
    </row>
    <row r="9" spans="1:32" ht="13.2" customHeight="1">
      <c r="A9" s="451"/>
      <c r="B9" s="451"/>
      <c r="C9" s="451"/>
      <c r="D9" s="451"/>
      <c r="E9" s="451"/>
      <c r="F9" s="451"/>
      <c r="G9" s="451"/>
      <c r="H9" s="459"/>
      <c r="I9" s="459"/>
      <c r="J9" s="459"/>
      <c r="K9" s="459"/>
      <c r="L9" s="459"/>
      <c r="M9" s="459"/>
      <c r="N9" s="459"/>
      <c r="O9" s="459"/>
      <c r="P9" s="459"/>
      <c r="Q9" s="459"/>
      <c r="R9" s="459"/>
      <c r="S9" s="459"/>
      <c r="T9" s="459"/>
      <c r="U9" s="459"/>
      <c r="V9" s="451"/>
      <c r="W9" s="451"/>
      <c r="X9" s="451"/>
      <c r="Y9" s="451"/>
      <c r="Z9" s="451"/>
      <c r="AA9" s="451"/>
      <c r="AB9" s="438"/>
      <c r="AC9" s="438"/>
      <c r="AD9" s="438"/>
      <c r="AE9" s="438"/>
      <c r="AF9" s="438"/>
    </row>
    <row r="10" spans="1:32">
      <c r="A10" s="451"/>
      <c r="B10" s="451"/>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38"/>
      <c r="AC10" s="438"/>
      <c r="AD10" s="438"/>
      <c r="AE10" s="438"/>
      <c r="AF10" s="438"/>
    </row>
    <row r="11" spans="1:32" ht="21" customHeight="1">
      <c r="A11" s="451"/>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38"/>
      <c r="AC11" s="438"/>
      <c r="AD11" s="438"/>
      <c r="AE11" s="438"/>
      <c r="AF11" s="438"/>
    </row>
    <row r="12" spans="1:32" ht="13.2" customHeight="1">
      <c r="A12" s="451"/>
      <c r="B12" s="451"/>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38"/>
      <c r="AC12" s="438"/>
      <c r="AD12" s="438"/>
      <c r="AE12" s="438"/>
      <c r="AF12" s="438"/>
    </row>
    <row r="13" spans="1:32" ht="13.2" customHeight="1">
      <c r="A13" s="451"/>
      <c r="B13" s="451"/>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38"/>
      <c r="AC13" s="438"/>
      <c r="AD13" s="438"/>
      <c r="AE13" s="438"/>
      <c r="AF13" s="438"/>
    </row>
    <row r="14" spans="1:32">
      <c r="A14" s="451"/>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38"/>
      <c r="AC14" s="438"/>
      <c r="AD14" s="438"/>
      <c r="AE14" s="438"/>
      <c r="AF14" s="438"/>
    </row>
    <row r="15" spans="1:32">
      <c r="A15" s="451"/>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38"/>
      <c r="AC15" s="438"/>
      <c r="AD15" s="438"/>
      <c r="AE15" s="438"/>
      <c r="AF15" s="464"/>
    </row>
    <row r="16" spans="1:32">
      <c r="A16" s="451"/>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38"/>
      <c r="AC16" s="438"/>
      <c r="AD16" s="438"/>
      <c r="AE16" s="438"/>
      <c r="AF16" s="438"/>
    </row>
    <row r="17" spans="1:32">
      <c r="A17" s="451"/>
      <c r="B17" s="567"/>
      <c r="C17" s="567"/>
      <c r="D17" s="567"/>
      <c r="E17" s="567"/>
      <c r="F17" s="567"/>
      <c r="G17" s="567"/>
      <c r="H17" s="451"/>
      <c r="I17" s="451"/>
      <c r="J17" s="451"/>
      <c r="K17" s="451"/>
      <c r="L17" s="451"/>
      <c r="M17" s="451"/>
      <c r="N17" s="451"/>
      <c r="O17" s="451"/>
      <c r="P17" s="451"/>
      <c r="Q17" s="451"/>
      <c r="R17" s="451"/>
      <c r="S17" s="451"/>
      <c r="T17" s="451"/>
      <c r="U17" s="451"/>
      <c r="V17" s="451"/>
      <c r="W17" s="451"/>
      <c r="X17" s="451"/>
      <c r="Y17" s="451"/>
      <c r="Z17" s="451"/>
      <c r="AA17" s="451"/>
      <c r="AB17" s="438"/>
      <c r="AC17" s="438"/>
      <c r="AD17" s="438"/>
      <c r="AE17" s="438"/>
      <c r="AF17" s="438"/>
    </row>
    <row r="18" spans="1:32">
      <c r="A18" s="451"/>
      <c r="B18" s="567"/>
      <c r="C18" s="567"/>
      <c r="D18" s="567"/>
      <c r="E18" s="567"/>
      <c r="F18" s="567"/>
      <c r="G18" s="567"/>
      <c r="H18" s="451"/>
      <c r="I18" s="451"/>
      <c r="J18" s="451"/>
      <c r="K18" s="451"/>
      <c r="L18" s="451"/>
      <c r="M18" s="451"/>
      <c r="N18" s="451"/>
      <c r="O18" s="451"/>
      <c r="P18" s="451"/>
      <c r="Q18" s="451"/>
      <c r="R18" s="451"/>
      <c r="S18" s="451"/>
      <c r="T18" s="451"/>
      <c r="U18" s="451"/>
      <c r="V18" s="451"/>
      <c r="W18" s="451"/>
      <c r="X18" s="451"/>
      <c r="Y18" s="451"/>
      <c r="Z18" s="451"/>
      <c r="AA18" s="451"/>
      <c r="AB18" s="438"/>
      <c r="AC18" s="438"/>
      <c r="AD18" s="438"/>
      <c r="AE18" s="438"/>
      <c r="AF18" s="438"/>
    </row>
    <row r="19" spans="1:32">
      <c r="A19" s="451"/>
      <c r="B19" s="567"/>
      <c r="C19" s="567"/>
      <c r="D19" s="567"/>
      <c r="E19" s="567"/>
      <c r="F19" s="567"/>
      <c r="G19" s="567"/>
      <c r="H19" s="451"/>
      <c r="I19" s="451"/>
      <c r="J19" s="451"/>
      <c r="K19" s="451"/>
      <c r="L19" s="451"/>
      <c r="M19" s="451"/>
      <c r="N19" s="451"/>
      <c r="O19" s="451"/>
      <c r="P19" s="451"/>
      <c r="Q19" s="451"/>
      <c r="R19" s="451"/>
      <c r="S19" s="451"/>
      <c r="T19" s="451"/>
      <c r="U19" s="451"/>
      <c r="V19" s="451"/>
      <c r="W19" s="451"/>
      <c r="X19" s="451"/>
      <c r="Y19" s="451"/>
      <c r="Z19" s="451"/>
      <c r="AA19" s="451"/>
      <c r="AB19" s="438"/>
      <c r="AC19" s="438"/>
      <c r="AD19" s="438"/>
      <c r="AE19" s="438"/>
      <c r="AF19" s="438"/>
    </row>
    <row r="20" spans="1:32">
      <c r="A20" s="451"/>
      <c r="B20" s="567"/>
      <c r="C20" s="567"/>
      <c r="D20" s="567"/>
      <c r="E20" s="567"/>
      <c r="F20" s="567"/>
      <c r="G20" s="567"/>
      <c r="H20" s="451"/>
      <c r="I20" s="451"/>
      <c r="J20" s="451"/>
      <c r="K20" s="451"/>
      <c r="L20" s="451"/>
      <c r="M20" s="451"/>
      <c r="N20" s="451"/>
      <c r="O20" s="451"/>
      <c r="P20" s="451"/>
      <c r="Q20" s="451"/>
      <c r="R20" s="451"/>
      <c r="S20" s="451"/>
      <c r="T20" s="451"/>
      <c r="U20" s="451"/>
      <c r="V20" s="451"/>
      <c r="W20" s="451"/>
      <c r="X20" s="451"/>
      <c r="Y20" s="451"/>
      <c r="Z20" s="451"/>
      <c r="AA20" s="451"/>
      <c r="AB20" s="438"/>
      <c r="AC20" s="438"/>
      <c r="AD20" s="438"/>
      <c r="AE20" s="438"/>
      <c r="AF20" s="438"/>
    </row>
    <row r="21" spans="1:32">
      <c r="A21" s="451"/>
      <c r="B21" s="567"/>
      <c r="C21" s="567"/>
      <c r="D21" s="567"/>
      <c r="E21" s="567"/>
      <c r="F21" s="567"/>
      <c r="G21" s="567"/>
      <c r="H21" s="451"/>
      <c r="I21" s="451"/>
      <c r="J21" s="451"/>
      <c r="K21" s="451"/>
      <c r="L21" s="451"/>
      <c r="M21" s="451"/>
      <c r="N21" s="451"/>
      <c r="O21" s="451"/>
      <c r="P21" s="451"/>
      <c r="Q21" s="451"/>
      <c r="R21" s="451"/>
      <c r="S21" s="451"/>
      <c r="T21" s="451"/>
      <c r="U21" s="451"/>
      <c r="V21" s="451"/>
      <c r="W21" s="451"/>
      <c r="X21" s="451"/>
      <c r="Y21" s="451"/>
      <c r="Z21" s="451"/>
      <c r="AA21" s="451"/>
      <c r="AB21" s="438"/>
      <c r="AC21" s="438"/>
      <c r="AD21" s="438"/>
      <c r="AE21" s="438"/>
      <c r="AF21" s="438"/>
    </row>
    <row r="22" spans="1:32">
      <c r="A22" s="451"/>
      <c r="B22" s="567"/>
      <c r="C22" s="567"/>
      <c r="D22" s="567"/>
      <c r="E22" s="567"/>
      <c r="F22" s="567"/>
      <c r="G22" s="567"/>
      <c r="H22" s="451"/>
      <c r="I22" s="451"/>
      <c r="J22" s="451"/>
      <c r="K22" s="451"/>
      <c r="L22" s="451"/>
      <c r="M22" s="451"/>
      <c r="N22" s="451"/>
      <c r="O22" s="451"/>
      <c r="P22" s="451"/>
      <c r="Q22" s="451"/>
      <c r="R22" s="451"/>
      <c r="S22" s="451"/>
      <c r="T22" s="451"/>
      <c r="U22" s="451"/>
      <c r="V22" s="451"/>
      <c r="W22" s="451"/>
      <c r="X22" s="451"/>
      <c r="Y22" s="451"/>
      <c r="Z22" s="451"/>
      <c r="AA22" s="451"/>
      <c r="AB22" s="438"/>
      <c r="AC22" s="438"/>
      <c r="AD22" s="438"/>
      <c r="AE22" s="438"/>
      <c r="AF22" s="438"/>
    </row>
    <row r="23" spans="1:32">
      <c r="A23" s="451"/>
      <c r="B23" s="567"/>
      <c r="C23" s="567"/>
      <c r="D23" s="567"/>
      <c r="E23" s="567"/>
      <c r="F23" s="567"/>
      <c r="G23" s="567"/>
      <c r="H23" s="451"/>
      <c r="I23" s="451"/>
      <c r="J23" s="451"/>
      <c r="K23" s="451"/>
      <c r="L23" s="451"/>
      <c r="M23" s="451"/>
      <c r="N23" s="451"/>
      <c r="O23" s="451"/>
      <c r="P23" s="451"/>
      <c r="Q23" s="451"/>
      <c r="R23" s="451"/>
      <c r="S23" s="451"/>
      <c r="T23" s="451"/>
      <c r="U23" s="451"/>
      <c r="V23" s="451"/>
      <c r="W23" s="451"/>
      <c r="X23" s="451"/>
      <c r="Y23" s="451"/>
      <c r="Z23" s="451"/>
      <c r="AA23" s="451"/>
      <c r="AB23" s="438"/>
      <c r="AC23" s="438"/>
      <c r="AD23" s="438"/>
      <c r="AE23" s="438"/>
      <c r="AF23" s="438"/>
    </row>
    <row r="24" spans="1:32">
      <c r="A24" s="451"/>
      <c r="B24" s="567"/>
      <c r="C24" s="567"/>
      <c r="D24" s="567"/>
      <c r="E24" s="567"/>
      <c r="F24" s="567"/>
      <c r="G24" s="567"/>
      <c r="H24" s="451"/>
      <c r="I24" s="451"/>
      <c r="J24" s="451"/>
      <c r="K24" s="451"/>
      <c r="L24" s="451"/>
      <c r="M24" s="451"/>
      <c r="N24" s="451"/>
      <c r="O24" s="451"/>
      <c r="P24" s="451"/>
      <c r="Q24" s="451"/>
      <c r="R24" s="451"/>
      <c r="S24" s="451"/>
      <c r="T24" s="451"/>
      <c r="U24" s="451"/>
      <c r="V24" s="451"/>
      <c r="W24" s="451"/>
      <c r="X24" s="451"/>
      <c r="Y24" s="451"/>
      <c r="Z24" s="451"/>
      <c r="AA24" s="451"/>
      <c r="AB24" s="438"/>
      <c r="AC24" s="438"/>
      <c r="AD24" s="438"/>
      <c r="AE24" s="438"/>
      <c r="AF24" s="438"/>
    </row>
    <row r="25" spans="1:32">
      <c r="A25" s="451"/>
      <c r="B25" s="567"/>
      <c r="C25" s="567"/>
      <c r="D25" s="567"/>
      <c r="E25" s="567"/>
      <c r="F25" s="567"/>
      <c r="G25" s="567"/>
      <c r="H25" s="451"/>
      <c r="I25" s="451"/>
      <c r="J25" s="451"/>
      <c r="K25" s="451"/>
      <c r="L25" s="451"/>
      <c r="M25" s="451"/>
      <c r="N25" s="451"/>
      <c r="O25" s="451"/>
      <c r="P25" s="451"/>
      <c r="Q25" s="451"/>
      <c r="R25" s="451"/>
      <c r="S25" s="451"/>
      <c r="T25" s="451"/>
      <c r="U25" s="451"/>
      <c r="V25" s="451"/>
      <c r="W25" s="451"/>
      <c r="X25" s="451"/>
      <c r="Y25" s="451"/>
      <c r="Z25" s="451"/>
      <c r="AA25" s="451"/>
      <c r="AB25" s="438"/>
      <c r="AC25" s="438"/>
      <c r="AD25" s="438"/>
      <c r="AE25" s="438"/>
      <c r="AF25" s="438"/>
    </row>
    <row r="26" spans="1:32">
      <c r="A26" s="451"/>
      <c r="B26" s="567"/>
      <c r="C26" s="567"/>
      <c r="D26" s="567"/>
      <c r="E26" s="567"/>
      <c r="F26" s="567"/>
      <c r="G26" s="567"/>
      <c r="H26" s="451"/>
      <c r="I26" s="451"/>
      <c r="J26" s="451"/>
      <c r="K26" s="451"/>
      <c r="L26" s="451"/>
      <c r="M26" s="451"/>
      <c r="N26" s="451"/>
      <c r="O26" s="451"/>
      <c r="P26" s="451"/>
      <c r="Q26" s="451"/>
      <c r="R26" s="451"/>
      <c r="S26" s="451"/>
      <c r="T26" s="451"/>
      <c r="U26" s="451"/>
      <c r="V26" s="451"/>
      <c r="W26" s="451"/>
      <c r="X26" s="451"/>
      <c r="Y26" s="451"/>
      <c r="Z26" s="451"/>
      <c r="AA26" s="451"/>
      <c r="AB26" s="438"/>
      <c r="AC26" s="438"/>
      <c r="AD26" s="438"/>
      <c r="AE26" s="438"/>
      <c r="AF26" s="438"/>
    </row>
    <row r="27" spans="1:32">
      <c r="A27" s="451"/>
      <c r="B27" s="567"/>
      <c r="C27" s="567"/>
      <c r="D27" s="567"/>
      <c r="E27" s="567"/>
      <c r="F27" s="567"/>
      <c r="G27" s="567"/>
      <c r="H27" s="451"/>
      <c r="I27" s="451"/>
      <c r="J27" s="451"/>
      <c r="K27" s="451"/>
      <c r="L27" s="451"/>
      <c r="M27" s="451"/>
      <c r="N27" s="451"/>
      <c r="O27" s="451"/>
      <c r="P27" s="451"/>
      <c r="Q27" s="451"/>
      <c r="R27" s="451"/>
      <c r="S27" s="451"/>
      <c r="T27" s="451"/>
      <c r="U27" s="451"/>
      <c r="V27" s="451"/>
      <c r="W27" s="451"/>
      <c r="X27" s="451"/>
      <c r="Y27" s="451"/>
      <c r="Z27" s="451"/>
      <c r="AA27" s="451"/>
      <c r="AB27" s="438"/>
      <c r="AC27" s="438"/>
      <c r="AD27" s="438"/>
      <c r="AE27" s="438"/>
      <c r="AF27" s="438"/>
    </row>
    <row r="28" spans="1:32">
      <c r="A28" s="451"/>
      <c r="B28" s="451"/>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38"/>
      <c r="AC28" s="438"/>
      <c r="AD28" s="438"/>
      <c r="AE28" s="438"/>
      <c r="AF28" s="438"/>
    </row>
    <row r="29" spans="1:32" ht="16.2">
      <c r="A29" s="451"/>
      <c r="B29" s="462"/>
      <c r="C29" s="463"/>
      <c r="D29" s="463"/>
      <c r="E29" s="463"/>
      <c r="F29" s="463"/>
      <c r="G29" s="463"/>
      <c r="H29" s="463"/>
      <c r="I29" s="451"/>
      <c r="J29" s="451"/>
      <c r="K29" s="451"/>
      <c r="L29" s="451"/>
      <c r="M29" s="451"/>
      <c r="N29" s="451"/>
      <c r="O29" s="451"/>
      <c r="P29" s="451"/>
      <c r="Q29" s="451"/>
      <c r="R29" s="451"/>
      <c r="S29" s="451"/>
      <c r="T29" s="451"/>
      <c r="U29" s="451"/>
      <c r="V29" s="451"/>
      <c r="W29" s="451"/>
      <c r="X29" s="451"/>
      <c r="Y29" s="451"/>
      <c r="Z29" s="451"/>
      <c r="AA29" s="451"/>
      <c r="AB29" s="438"/>
      <c r="AC29" s="438"/>
      <c r="AD29" s="438"/>
      <c r="AE29" s="438"/>
      <c r="AF29" s="438"/>
    </row>
    <row r="30" spans="1:32">
      <c r="A30" s="451"/>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38"/>
      <c r="AC30" s="438"/>
      <c r="AD30" s="438"/>
      <c r="AE30" s="438"/>
      <c r="AF30" s="438"/>
    </row>
    <row r="31" spans="1:32">
      <c r="A31" s="451"/>
      <c r="B31" s="451"/>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38"/>
      <c r="AC31" s="438"/>
      <c r="AD31" s="438"/>
      <c r="AE31" s="438"/>
      <c r="AF31" s="438"/>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2" sqref="N2"/>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654" t="s">
        <v>189</v>
      </c>
      <c r="J2" s="654"/>
      <c r="K2" s="654"/>
      <c r="L2" s="654"/>
      <c r="M2" s="654"/>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568" t="s">
        <v>242</v>
      </c>
      <c r="B17" s="569"/>
      <c r="C17" s="569"/>
      <c r="D17" s="192"/>
      <c r="E17" s="193"/>
      <c r="F17" s="569" t="s">
        <v>243</v>
      </c>
      <c r="G17" s="570"/>
      <c r="H17" s="377"/>
      <c r="I17" s="375"/>
      <c r="J17" s="368"/>
      <c r="K17" s="372"/>
      <c r="L17" s="369"/>
      <c r="M17" s="373"/>
      <c r="N17" s="191" t="s">
        <v>127</v>
      </c>
    </row>
    <row r="18" spans="1:19" ht="39" customHeight="1" thickTop="1">
      <c r="A18" s="571" t="s">
        <v>41</v>
      </c>
      <c r="B18" s="572"/>
      <c r="C18" s="573"/>
      <c r="D18" s="194" t="s">
        <v>42</v>
      </c>
      <c r="E18" s="195"/>
      <c r="F18" s="574" t="s">
        <v>43</v>
      </c>
      <c r="G18" s="575"/>
      <c r="H18" s="363"/>
      <c r="I18" s="375"/>
      <c r="J18" s="363"/>
      <c r="K18" s="372"/>
      <c r="L18" s="372"/>
      <c r="M18" s="373"/>
      <c r="Q18" s="54" t="s">
        <v>28</v>
      </c>
      <c r="S18" s="54" t="s">
        <v>21</v>
      </c>
    </row>
    <row r="19" spans="1:19" ht="30" customHeight="1">
      <c r="A19" s="576" t="s">
        <v>193</v>
      </c>
      <c r="B19" s="576"/>
      <c r="C19" s="576"/>
      <c r="D19" s="576"/>
      <c r="E19" s="576"/>
      <c r="F19" s="576"/>
      <c r="G19" s="576"/>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577">
        <v>45236</v>
      </c>
      <c r="C21" s="578"/>
      <c r="D21" s="199" t="s">
        <v>47</v>
      </c>
      <c r="E21" s="579" t="s">
        <v>48</v>
      </c>
      <c r="F21" s="580"/>
      <c r="G21" s="59" t="s">
        <v>49</v>
      </c>
      <c r="H21" s="587" t="s">
        <v>244</v>
      </c>
      <c r="I21" s="588"/>
      <c r="J21" s="588"/>
      <c r="K21" s="588"/>
      <c r="L21" s="588"/>
      <c r="M21" s="383">
        <v>9</v>
      </c>
      <c r="N21" s="385"/>
    </row>
    <row r="22" spans="1:19" ht="36" customHeight="1" thickTop="1" thickBot="1">
      <c r="A22" s="200" t="s">
        <v>50</v>
      </c>
      <c r="B22" s="589" t="s">
        <v>51</v>
      </c>
      <c r="C22" s="590"/>
      <c r="D22" s="591"/>
      <c r="E22" s="67" t="s">
        <v>435</v>
      </c>
      <c r="F22" s="67" t="s">
        <v>436</v>
      </c>
      <c r="G22" s="201" t="s">
        <v>52</v>
      </c>
      <c r="H22" s="592" t="s">
        <v>190</v>
      </c>
      <c r="I22" s="593"/>
      <c r="J22" s="593"/>
      <c r="K22" s="593"/>
      <c r="L22" s="594"/>
      <c r="M22" s="384" t="s">
        <v>53</v>
      </c>
      <c r="N22" s="386" t="s">
        <v>54</v>
      </c>
      <c r="R22" s="54" t="s">
        <v>28</v>
      </c>
    </row>
    <row r="23" spans="1:19" ht="79.2" customHeight="1" thickBot="1">
      <c r="A23" s="471" t="s">
        <v>55</v>
      </c>
      <c r="B23" s="581" t="str">
        <f>IF(G23&gt;5,"☆☆☆☆",IF(AND(G23&gt;=2.39,G23&lt;5),"☆☆☆",IF(AND(G23&gt;=1.39,G23&lt;2.4),"☆☆",IF(AND(G23&gt;0,G23&lt;1.4),"☆",IF(AND(G23&gt;=-1.39,G23&lt;0),"★",IF(AND(G23&gt;=-2.39,G23&lt;-1.4),"★★",IF(AND(G23&gt;=-3.39,G23&lt;-2.4),"★★★")))))))</f>
        <v>☆</v>
      </c>
      <c r="C23" s="582"/>
      <c r="D23" s="583"/>
      <c r="E23" s="347">
        <v>1.1100000000000001</v>
      </c>
      <c r="F23" s="347">
        <v>1.57</v>
      </c>
      <c r="G23" s="291">
        <f t="shared" ref="G23:G69" si="0">F23-E23</f>
        <v>0.45999999999999996</v>
      </c>
      <c r="H23" s="585"/>
      <c r="I23" s="585"/>
      <c r="J23" s="585"/>
      <c r="K23" s="585"/>
      <c r="L23" s="586"/>
      <c r="M23" s="401"/>
      <c r="N23" s="435"/>
      <c r="O23" s="261" t="s">
        <v>162</v>
      </c>
    </row>
    <row r="24" spans="1:19" ht="66" customHeight="1" thickBot="1">
      <c r="A24" s="202" t="s">
        <v>56</v>
      </c>
      <c r="B24" s="581" t="str">
        <f t="shared" ref="B24:B70" si="1">IF(G24&gt;5,"☆☆☆☆",IF(AND(G24&gt;=2.39,G24&lt;5),"☆☆☆",IF(AND(G24&gt;=1.39,G24&lt;2.4),"☆☆",IF(AND(G24&gt;0,G24&lt;1.4),"☆",IF(AND(G24&gt;=-1.39,G24&lt;0),"★",IF(AND(G24&gt;=-2.39,G24&lt;-1.4),"★★",IF(AND(G24&gt;=-3.39,G24&lt;-2.4),"★★★")))))))</f>
        <v>☆</v>
      </c>
      <c r="C24" s="582"/>
      <c r="D24" s="583"/>
      <c r="E24" s="347">
        <v>1.58</v>
      </c>
      <c r="F24" s="347">
        <v>2.11</v>
      </c>
      <c r="G24" s="470">
        <f t="shared" si="0"/>
        <v>0.5299999999999998</v>
      </c>
      <c r="H24" s="595"/>
      <c r="I24" s="596"/>
      <c r="J24" s="596"/>
      <c r="K24" s="596"/>
      <c r="L24" s="597"/>
      <c r="M24" s="152"/>
      <c r="N24" s="153"/>
      <c r="O24" s="261" t="s">
        <v>56</v>
      </c>
      <c r="Q24" s="54" t="s">
        <v>28</v>
      </c>
    </row>
    <row r="25" spans="1:19" ht="81" customHeight="1" thickBot="1">
      <c r="A25" s="267" t="s">
        <v>57</v>
      </c>
      <c r="B25" s="581" t="str">
        <f t="shared" si="1"/>
        <v>☆</v>
      </c>
      <c r="C25" s="582"/>
      <c r="D25" s="583"/>
      <c r="E25" s="123">
        <v>3.85</v>
      </c>
      <c r="F25" s="123">
        <v>4.18</v>
      </c>
      <c r="G25" s="291">
        <f t="shared" si="0"/>
        <v>0.32999999999999963</v>
      </c>
      <c r="H25" s="584"/>
      <c r="I25" s="585"/>
      <c r="J25" s="585"/>
      <c r="K25" s="585"/>
      <c r="L25" s="586"/>
      <c r="M25" s="401"/>
      <c r="N25" s="153"/>
      <c r="O25" s="261" t="s">
        <v>57</v>
      </c>
    </row>
    <row r="26" spans="1:19" ht="83.25" customHeight="1" thickBot="1">
      <c r="A26" s="267" t="s">
        <v>58</v>
      </c>
      <c r="B26" s="581" t="str">
        <f t="shared" si="1"/>
        <v>★</v>
      </c>
      <c r="C26" s="582"/>
      <c r="D26" s="583"/>
      <c r="E26" s="347">
        <v>2</v>
      </c>
      <c r="F26" s="347">
        <v>1.95</v>
      </c>
      <c r="G26" s="291">
        <f t="shared" si="0"/>
        <v>-5.0000000000000044E-2</v>
      </c>
      <c r="H26" s="584"/>
      <c r="I26" s="585"/>
      <c r="J26" s="585"/>
      <c r="K26" s="585"/>
      <c r="L26" s="586"/>
      <c r="M26" s="152"/>
      <c r="N26" s="153"/>
      <c r="O26" s="261" t="s">
        <v>58</v>
      </c>
    </row>
    <row r="27" spans="1:19" ht="78.599999999999994" customHeight="1" thickBot="1">
      <c r="A27" s="267" t="s">
        <v>59</v>
      </c>
      <c r="B27" s="581" t="str">
        <f t="shared" si="1"/>
        <v>☆</v>
      </c>
      <c r="C27" s="582"/>
      <c r="D27" s="583"/>
      <c r="E27" s="347">
        <v>2.0299999999999998</v>
      </c>
      <c r="F27" s="347">
        <v>2.4700000000000002</v>
      </c>
      <c r="G27" s="291">
        <f t="shared" si="0"/>
        <v>0.44000000000000039</v>
      </c>
      <c r="H27" s="584"/>
      <c r="I27" s="585"/>
      <c r="J27" s="585"/>
      <c r="K27" s="585"/>
      <c r="L27" s="586"/>
      <c r="M27" s="152"/>
      <c r="N27" s="153"/>
      <c r="O27" s="261" t="s">
        <v>59</v>
      </c>
    </row>
    <row r="28" spans="1:19" ht="87" customHeight="1" thickBot="1">
      <c r="A28" s="267" t="s">
        <v>60</v>
      </c>
      <c r="B28" s="581" t="str">
        <f t="shared" si="1"/>
        <v>☆</v>
      </c>
      <c r="C28" s="582"/>
      <c r="D28" s="583"/>
      <c r="E28" s="347">
        <v>2.57</v>
      </c>
      <c r="F28" s="123">
        <v>3.21</v>
      </c>
      <c r="G28" s="291">
        <f t="shared" si="0"/>
        <v>0.64000000000000012</v>
      </c>
      <c r="H28" s="584"/>
      <c r="I28" s="585"/>
      <c r="J28" s="585"/>
      <c r="K28" s="585"/>
      <c r="L28" s="586"/>
      <c r="M28" s="152"/>
      <c r="N28" s="153"/>
      <c r="O28" s="261" t="s">
        <v>60</v>
      </c>
    </row>
    <row r="29" spans="1:19" ht="81" customHeight="1" thickBot="1">
      <c r="A29" s="267" t="s">
        <v>61</v>
      </c>
      <c r="B29" s="581" t="str">
        <f t="shared" si="1"/>
        <v>★</v>
      </c>
      <c r="C29" s="582"/>
      <c r="D29" s="583"/>
      <c r="E29" s="347">
        <v>1.49</v>
      </c>
      <c r="F29" s="347">
        <v>1.31</v>
      </c>
      <c r="G29" s="291">
        <f t="shared" si="0"/>
        <v>-0.17999999999999994</v>
      </c>
      <c r="H29" s="584"/>
      <c r="I29" s="585"/>
      <c r="J29" s="585"/>
      <c r="K29" s="585"/>
      <c r="L29" s="586"/>
      <c r="M29" s="152"/>
      <c r="N29" s="153"/>
      <c r="O29" s="261" t="s">
        <v>61</v>
      </c>
    </row>
    <row r="30" spans="1:19" ht="73.5" customHeight="1" thickBot="1">
      <c r="A30" s="267" t="s">
        <v>62</v>
      </c>
      <c r="B30" s="581" t="str">
        <f t="shared" si="1"/>
        <v>☆</v>
      </c>
      <c r="C30" s="582"/>
      <c r="D30" s="583"/>
      <c r="E30" s="347">
        <v>2.72</v>
      </c>
      <c r="F30" s="347">
        <v>2.73</v>
      </c>
      <c r="G30" s="291">
        <f t="shared" si="0"/>
        <v>9.9999999999997868E-3</v>
      </c>
      <c r="H30" s="584"/>
      <c r="I30" s="585"/>
      <c r="J30" s="585"/>
      <c r="K30" s="585"/>
      <c r="L30" s="586"/>
      <c r="M30" s="152"/>
      <c r="N30" s="153"/>
      <c r="O30" s="261" t="s">
        <v>62</v>
      </c>
    </row>
    <row r="31" spans="1:19" ht="75.75" customHeight="1" thickBot="1">
      <c r="A31" s="267" t="s">
        <v>63</v>
      </c>
      <c r="B31" s="581" t="str">
        <f t="shared" si="1"/>
        <v>☆</v>
      </c>
      <c r="C31" s="582"/>
      <c r="D31" s="583"/>
      <c r="E31" s="347">
        <v>1.33</v>
      </c>
      <c r="F31" s="347">
        <v>1.52</v>
      </c>
      <c r="G31" s="291">
        <f t="shared" si="0"/>
        <v>0.18999999999999995</v>
      </c>
      <c r="H31" s="584"/>
      <c r="I31" s="585"/>
      <c r="J31" s="585"/>
      <c r="K31" s="585"/>
      <c r="L31" s="586"/>
      <c r="M31" s="152"/>
      <c r="N31" s="153"/>
      <c r="O31" s="261" t="s">
        <v>63</v>
      </c>
    </row>
    <row r="32" spans="1:19" ht="90" customHeight="1" thickBot="1">
      <c r="A32" s="268" t="s">
        <v>64</v>
      </c>
      <c r="B32" s="581" t="str">
        <f t="shared" si="1"/>
        <v>☆</v>
      </c>
      <c r="C32" s="582"/>
      <c r="D32" s="583"/>
      <c r="E32" s="123">
        <v>3.91</v>
      </c>
      <c r="F32" s="123">
        <v>4.0199999999999996</v>
      </c>
      <c r="G32" s="291">
        <f t="shared" si="0"/>
        <v>0.10999999999999943</v>
      </c>
      <c r="H32" s="584"/>
      <c r="I32" s="585"/>
      <c r="J32" s="585"/>
      <c r="K32" s="585"/>
      <c r="L32" s="586"/>
      <c r="M32" s="152"/>
      <c r="N32" s="153"/>
      <c r="O32" s="261" t="s">
        <v>64</v>
      </c>
    </row>
    <row r="33" spans="1:16" ht="74.400000000000006" customHeight="1" thickBot="1">
      <c r="A33" s="269" t="s">
        <v>65</v>
      </c>
      <c r="B33" s="581" t="str">
        <f t="shared" si="1"/>
        <v>☆</v>
      </c>
      <c r="C33" s="582"/>
      <c r="D33" s="583"/>
      <c r="E33" s="123">
        <v>3.99</v>
      </c>
      <c r="F33" s="123">
        <v>4.18</v>
      </c>
      <c r="G33" s="291">
        <f t="shared" si="0"/>
        <v>0.1899999999999995</v>
      </c>
      <c r="H33" s="584"/>
      <c r="I33" s="585"/>
      <c r="J33" s="585"/>
      <c r="K33" s="585"/>
      <c r="L33" s="586"/>
      <c r="M33" s="152"/>
      <c r="N33" s="153"/>
      <c r="O33" s="261" t="s">
        <v>65</v>
      </c>
    </row>
    <row r="34" spans="1:16" ht="122.4" customHeight="1" thickBot="1">
      <c r="A34" s="202" t="s">
        <v>66</v>
      </c>
      <c r="B34" s="581" t="str">
        <f t="shared" si="1"/>
        <v>☆</v>
      </c>
      <c r="C34" s="582"/>
      <c r="D34" s="583"/>
      <c r="E34" s="123">
        <v>3.09</v>
      </c>
      <c r="F34" s="123">
        <v>3.4</v>
      </c>
      <c r="G34" s="291">
        <f t="shared" si="0"/>
        <v>0.31000000000000005</v>
      </c>
      <c r="H34" s="598" t="s">
        <v>251</v>
      </c>
      <c r="I34" s="599"/>
      <c r="J34" s="599"/>
      <c r="K34" s="599"/>
      <c r="L34" s="600"/>
      <c r="M34" s="535" t="s">
        <v>252</v>
      </c>
      <c r="N34" s="536">
        <v>45231</v>
      </c>
      <c r="O34" s="261" t="s">
        <v>66</v>
      </c>
    </row>
    <row r="35" spans="1:16" ht="94.5" customHeight="1" thickBot="1">
      <c r="A35" s="268" t="s">
        <v>67</v>
      </c>
      <c r="B35" s="581" t="str">
        <f t="shared" si="1"/>
        <v>☆</v>
      </c>
      <c r="C35" s="582"/>
      <c r="D35" s="583"/>
      <c r="E35" s="123">
        <v>3.64</v>
      </c>
      <c r="F35" s="123">
        <v>3.69</v>
      </c>
      <c r="G35" s="291">
        <f t="shared" si="0"/>
        <v>4.9999999999999822E-2</v>
      </c>
      <c r="H35" s="601"/>
      <c r="I35" s="602"/>
      <c r="J35" s="602"/>
      <c r="K35" s="602"/>
      <c r="L35" s="603"/>
      <c r="M35" s="440"/>
      <c r="N35" s="441"/>
      <c r="O35" s="261" t="s">
        <v>67</v>
      </c>
    </row>
    <row r="36" spans="1:16" ht="92.4" customHeight="1" thickBot="1">
      <c r="A36" s="270" t="s">
        <v>68</v>
      </c>
      <c r="B36" s="581" t="str">
        <f t="shared" si="1"/>
        <v>☆</v>
      </c>
      <c r="C36" s="582"/>
      <c r="D36" s="583"/>
      <c r="E36" s="347">
        <v>2.7</v>
      </c>
      <c r="F36" s="123">
        <v>3.09</v>
      </c>
      <c r="G36" s="291">
        <f t="shared" si="0"/>
        <v>0.38999999999999968</v>
      </c>
      <c r="H36" s="584"/>
      <c r="I36" s="585"/>
      <c r="J36" s="585"/>
      <c r="K36" s="585"/>
      <c r="L36" s="586"/>
      <c r="M36" s="314"/>
      <c r="N36" s="315"/>
      <c r="O36" s="261" t="s">
        <v>68</v>
      </c>
    </row>
    <row r="37" spans="1:16" ht="87.75" customHeight="1" thickBot="1">
      <c r="A37" s="267" t="s">
        <v>69</v>
      </c>
      <c r="B37" s="581" t="str">
        <f t="shared" si="1"/>
        <v>★</v>
      </c>
      <c r="C37" s="582"/>
      <c r="D37" s="583"/>
      <c r="E37" s="347">
        <v>2.71</v>
      </c>
      <c r="F37" s="347">
        <v>2.62</v>
      </c>
      <c r="G37" s="291">
        <f t="shared" si="0"/>
        <v>-8.9999999999999858E-2</v>
      </c>
      <c r="H37" s="584"/>
      <c r="I37" s="585"/>
      <c r="J37" s="585"/>
      <c r="K37" s="585"/>
      <c r="L37" s="586"/>
      <c r="M37" s="152"/>
      <c r="N37" s="153"/>
      <c r="O37" s="261" t="s">
        <v>69</v>
      </c>
    </row>
    <row r="38" spans="1:16" ht="75.75" customHeight="1" thickBot="1">
      <c r="A38" s="267" t="s">
        <v>70</v>
      </c>
      <c r="B38" s="581" t="str">
        <f t="shared" si="1"/>
        <v>★</v>
      </c>
      <c r="C38" s="582"/>
      <c r="D38" s="583"/>
      <c r="E38" s="123">
        <v>3.34</v>
      </c>
      <c r="F38" s="347">
        <v>2.93</v>
      </c>
      <c r="G38" s="291">
        <f t="shared" si="0"/>
        <v>-0.4099999999999997</v>
      </c>
      <c r="H38" s="584"/>
      <c r="I38" s="585"/>
      <c r="J38" s="585"/>
      <c r="K38" s="585"/>
      <c r="L38" s="586"/>
      <c r="M38" s="152"/>
      <c r="N38" s="153"/>
      <c r="O38" s="261" t="s">
        <v>70</v>
      </c>
    </row>
    <row r="39" spans="1:16" ht="70.2" customHeight="1" thickBot="1">
      <c r="A39" s="267" t="s">
        <v>71</v>
      </c>
      <c r="B39" s="581" t="str">
        <f t="shared" si="1"/>
        <v>☆</v>
      </c>
      <c r="C39" s="582"/>
      <c r="D39" s="583"/>
      <c r="E39" s="123">
        <v>4.93</v>
      </c>
      <c r="F39" s="123">
        <v>5.69</v>
      </c>
      <c r="G39" s="291">
        <f t="shared" si="0"/>
        <v>0.76000000000000068</v>
      </c>
      <c r="H39" s="584"/>
      <c r="I39" s="585"/>
      <c r="J39" s="585"/>
      <c r="K39" s="585"/>
      <c r="L39" s="586"/>
      <c r="M39" s="314"/>
      <c r="N39" s="315"/>
      <c r="O39" s="261" t="s">
        <v>71</v>
      </c>
    </row>
    <row r="40" spans="1:16" ht="78.75" customHeight="1" thickBot="1">
      <c r="A40" s="267" t="s">
        <v>72</v>
      </c>
      <c r="B40" s="581" t="str">
        <f t="shared" si="1"/>
        <v>★</v>
      </c>
      <c r="C40" s="582"/>
      <c r="D40" s="583"/>
      <c r="E40" s="445">
        <v>6.4</v>
      </c>
      <c r="F40" s="445">
        <v>6.28</v>
      </c>
      <c r="G40" s="291">
        <f t="shared" si="0"/>
        <v>-0.12000000000000011</v>
      </c>
      <c r="H40" s="584"/>
      <c r="I40" s="585"/>
      <c r="J40" s="585"/>
      <c r="K40" s="585"/>
      <c r="L40" s="586"/>
      <c r="M40" s="152"/>
      <c r="N40" s="153"/>
      <c r="O40" s="261" t="s">
        <v>72</v>
      </c>
    </row>
    <row r="41" spans="1:16" ht="66" customHeight="1" thickBot="1">
      <c r="A41" s="267" t="s">
        <v>73</v>
      </c>
      <c r="B41" s="581" t="str">
        <f t="shared" si="1"/>
        <v>☆</v>
      </c>
      <c r="C41" s="582"/>
      <c r="D41" s="583"/>
      <c r="E41" s="123">
        <v>4.29</v>
      </c>
      <c r="F41" s="123">
        <v>4.33</v>
      </c>
      <c r="G41" s="291">
        <f t="shared" si="0"/>
        <v>4.0000000000000036E-2</v>
      </c>
      <c r="H41" s="584" t="s">
        <v>228</v>
      </c>
      <c r="I41" s="585"/>
      <c r="J41" s="585"/>
      <c r="K41" s="585"/>
      <c r="L41" s="586"/>
      <c r="M41" s="152" t="s">
        <v>229</v>
      </c>
      <c r="N41" s="153">
        <v>45225</v>
      </c>
      <c r="O41" s="261" t="s">
        <v>73</v>
      </c>
    </row>
    <row r="42" spans="1:16" ht="77.25" customHeight="1" thickBot="1">
      <c r="A42" s="267" t="s">
        <v>74</v>
      </c>
      <c r="B42" s="581" t="str">
        <f t="shared" si="1"/>
        <v>☆</v>
      </c>
      <c r="C42" s="582"/>
      <c r="D42" s="583"/>
      <c r="E42" s="347">
        <v>2.41</v>
      </c>
      <c r="F42" s="347">
        <v>2.67</v>
      </c>
      <c r="G42" s="291">
        <f t="shared" si="0"/>
        <v>0.25999999999999979</v>
      </c>
      <c r="H42" s="584"/>
      <c r="I42" s="585"/>
      <c r="J42" s="585"/>
      <c r="K42" s="585"/>
      <c r="L42" s="586"/>
      <c r="M42" s="314"/>
      <c r="N42" s="153"/>
      <c r="O42" s="261" t="s">
        <v>74</v>
      </c>
      <c r="P42" s="54" t="s">
        <v>149</v>
      </c>
    </row>
    <row r="43" spans="1:16" ht="77.400000000000006" customHeight="1" thickBot="1">
      <c r="A43" s="267" t="s">
        <v>75</v>
      </c>
      <c r="B43" s="581" t="str">
        <f t="shared" si="1"/>
        <v>★</v>
      </c>
      <c r="C43" s="582"/>
      <c r="D43" s="583"/>
      <c r="E43" s="347">
        <v>2.4500000000000002</v>
      </c>
      <c r="F43" s="347">
        <v>2.13</v>
      </c>
      <c r="G43" s="291">
        <f t="shared" si="0"/>
        <v>-0.32000000000000028</v>
      </c>
      <c r="H43" s="604" t="s">
        <v>249</v>
      </c>
      <c r="I43" s="605"/>
      <c r="J43" s="605"/>
      <c r="K43" s="605"/>
      <c r="L43" s="606"/>
      <c r="M43" s="533" t="s">
        <v>250</v>
      </c>
      <c r="N43" s="534">
        <v>45233</v>
      </c>
      <c r="O43" s="261" t="s">
        <v>75</v>
      </c>
    </row>
    <row r="44" spans="1:16" ht="77.25" customHeight="1" thickBot="1">
      <c r="A44" s="271" t="s">
        <v>76</v>
      </c>
      <c r="B44" s="581" t="str">
        <f t="shared" si="1"/>
        <v>☆</v>
      </c>
      <c r="C44" s="582"/>
      <c r="D44" s="583"/>
      <c r="E44" s="347">
        <v>2.46</v>
      </c>
      <c r="F44" s="347">
        <v>2.64</v>
      </c>
      <c r="G44" s="291">
        <f t="shared" si="0"/>
        <v>0.18000000000000016</v>
      </c>
      <c r="H44" s="607"/>
      <c r="I44" s="608"/>
      <c r="J44" s="608"/>
      <c r="K44" s="608"/>
      <c r="L44" s="608"/>
      <c r="M44" s="152"/>
      <c r="N44" s="412"/>
      <c r="O44" s="261" t="s">
        <v>76</v>
      </c>
    </row>
    <row r="45" spans="1:16" ht="81.75" customHeight="1" thickBot="1">
      <c r="A45" s="267" t="s">
        <v>77</v>
      </c>
      <c r="B45" s="581" t="str">
        <f t="shared" si="1"/>
        <v>☆</v>
      </c>
      <c r="C45" s="582"/>
      <c r="D45" s="583"/>
      <c r="E45" s="347">
        <v>2.5499999999999998</v>
      </c>
      <c r="F45" s="347">
        <v>2.6</v>
      </c>
      <c r="G45" s="291">
        <f t="shared" si="0"/>
        <v>5.0000000000000266E-2</v>
      </c>
      <c r="H45" s="609"/>
      <c r="I45" s="610"/>
      <c r="J45" s="610"/>
      <c r="K45" s="610"/>
      <c r="L45" s="611"/>
      <c r="M45" s="152"/>
      <c r="N45" s="410"/>
      <c r="O45" s="261" t="s">
        <v>77</v>
      </c>
    </row>
    <row r="46" spans="1:16" ht="72.75" customHeight="1" thickBot="1">
      <c r="A46" s="267" t="s">
        <v>78</v>
      </c>
      <c r="B46" s="581" t="str">
        <f t="shared" si="1"/>
        <v>☆</v>
      </c>
      <c r="C46" s="582"/>
      <c r="D46" s="583"/>
      <c r="E46" s="123">
        <v>3.73</v>
      </c>
      <c r="F46" s="123">
        <v>4.5999999999999996</v>
      </c>
      <c r="G46" s="291">
        <f t="shared" si="0"/>
        <v>0.86999999999999966</v>
      </c>
      <c r="H46" s="584"/>
      <c r="I46" s="585"/>
      <c r="J46" s="585"/>
      <c r="K46" s="585"/>
      <c r="L46" s="586"/>
      <c r="M46" s="152"/>
      <c r="N46" s="153"/>
      <c r="O46" s="261" t="s">
        <v>78</v>
      </c>
    </row>
    <row r="47" spans="1:16" ht="91.2" customHeight="1" thickBot="1">
      <c r="A47" s="267" t="s">
        <v>79</v>
      </c>
      <c r="B47" s="581" t="str">
        <f t="shared" si="1"/>
        <v>☆</v>
      </c>
      <c r="C47" s="582"/>
      <c r="D47" s="583"/>
      <c r="E47" s="347">
        <v>2.5</v>
      </c>
      <c r="F47" s="347">
        <v>2.81</v>
      </c>
      <c r="G47" s="291">
        <f t="shared" si="0"/>
        <v>0.31000000000000005</v>
      </c>
      <c r="H47" s="584"/>
      <c r="I47" s="585"/>
      <c r="J47" s="585"/>
      <c r="K47" s="585"/>
      <c r="L47" s="586"/>
      <c r="M47" s="389"/>
      <c r="N47" s="153"/>
      <c r="O47" s="261" t="s">
        <v>79</v>
      </c>
    </row>
    <row r="48" spans="1:16" ht="78.75" customHeight="1" thickBot="1">
      <c r="A48" s="267" t="s">
        <v>80</v>
      </c>
      <c r="B48" s="581" t="str">
        <f t="shared" si="1"/>
        <v>☆</v>
      </c>
      <c r="C48" s="582"/>
      <c r="D48" s="583"/>
      <c r="E48" s="347">
        <v>1.78</v>
      </c>
      <c r="F48" s="347">
        <v>2.25</v>
      </c>
      <c r="G48" s="291">
        <f t="shared" si="0"/>
        <v>0.47</v>
      </c>
      <c r="H48" s="612"/>
      <c r="I48" s="613"/>
      <c r="J48" s="613"/>
      <c r="K48" s="613"/>
      <c r="L48" s="614"/>
      <c r="M48" s="152"/>
      <c r="N48" s="153"/>
      <c r="O48" s="261" t="s">
        <v>80</v>
      </c>
    </row>
    <row r="49" spans="1:15" ht="74.25" customHeight="1" thickBot="1">
      <c r="A49" s="267" t="s">
        <v>81</v>
      </c>
      <c r="B49" s="581" t="str">
        <f t="shared" si="1"/>
        <v>☆</v>
      </c>
      <c r="C49" s="582"/>
      <c r="D49" s="583"/>
      <c r="E49" s="123">
        <v>3.14</v>
      </c>
      <c r="F49" s="123">
        <v>3.44</v>
      </c>
      <c r="G49" s="291">
        <f t="shared" si="0"/>
        <v>0.29999999999999982</v>
      </c>
      <c r="H49" s="584"/>
      <c r="I49" s="585"/>
      <c r="J49" s="585"/>
      <c r="K49" s="585"/>
      <c r="L49" s="586"/>
      <c r="M49" s="152"/>
      <c r="N49" s="153"/>
      <c r="O49" s="261" t="s">
        <v>81</v>
      </c>
    </row>
    <row r="50" spans="1:15" ht="73.2" customHeight="1" thickBot="1">
      <c r="A50" s="267" t="s">
        <v>82</v>
      </c>
      <c r="B50" s="581" t="str">
        <f t="shared" si="1"/>
        <v>☆</v>
      </c>
      <c r="C50" s="582"/>
      <c r="D50" s="583"/>
      <c r="E50" s="123">
        <v>3.71</v>
      </c>
      <c r="F50" s="123">
        <v>4.0199999999999996</v>
      </c>
      <c r="G50" s="291">
        <f t="shared" si="0"/>
        <v>0.30999999999999961</v>
      </c>
      <c r="H50" s="612"/>
      <c r="I50" s="613"/>
      <c r="J50" s="613"/>
      <c r="K50" s="613"/>
      <c r="L50" s="614"/>
      <c r="M50" s="152"/>
      <c r="N50" s="480"/>
      <c r="O50" s="261" t="s">
        <v>82</v>
      </c>
    </row>
    <row r="51" spans="1:15" ht="73.5" customHeight="1" thickBot="1">
      <c r="A51" s="267" t="s">
        <v>83</v>
      </c>
      <c r="B51" s="581" t="str">
        <f t="shared" si="1"/>
        <v>☆</v>
      </c>
      <c r="C51" s="582"/>
      <c r="D51" s="583"/>
      <c r="E51" s="347">
        <v>2.65</v>
      </c>
      <c r="F51" s="123">
        <v>3.35</v>
      </c>
      <c r="G51" s="291">
        <f t="shared" si="0"/>
        <v>0.70000000000000018</v>
      </c>
      <c r="H51" s="584"/>
      <c r="I51" s="585"/>
      <c r="J51" s="585"/>
      <c r="K51" s="585"/>
      <c r="L51" s="586"/>
      <c r="M51" s="316"/>
      <c r="N51" s="317"/>
      <c r="O51" s="261" t="s">
        <v>83</v>
      </c>
    </row>
    <row r="52" spans="1:15" ht="75" customHeight="1" thickBot="1">
      <c r="A52" s="267" t="s">
        <v>84</v>
      </c>
      <c r="B52" s="581" t="str">
        <f t="shared" si="1"/>
        <v>☆☆</v>
      </c>
      <c r="C52" s="582"/>
      <c r="D52" s="583"/>
      <c r="E52" s="347">
        <v>1.7</v>
      </c>
      <c r="F52" s="123">
        <v>3.4</v>
      </c>
      <c r="G52" s="291">
        <f t="shared" si="0"/>
        <v>1.7</v>
      </c>
      <c r="H52" s="584"/>
      <c r="I52" s="585"/>
      <c r="J52" s="585"/>
      <c r="K52" s="585"/>
      <c r="L52" s="586"/>
      <c r="M52" s="152"/>
      <c r="N52" s="153"/>
      <c r="O52" s="261" t="s">
        <v>84</v>
      </c>
    </row>
    <row r="53" spans="1:15" ht="77.25" customHeight="1" thickBot="1">
      <c r="A53" s="267" t="s">
        <v>85</v>
      </c>
      <c r="B53" s="581" t="str">
        <f t="shared" ref="B53" si="2">IF(G53&gt;5,"☆☆☆☆",IF(AND(G53&gt;=2.39,G53&lt;5),"☆☆☆",IF(AND(G53&gt;=1.39,G53&lt;2.4),"☆☆",IF(AND(G53&gt;0,G53&lt;1.4),"☆",IF(AND(G53&gt;=-1.39,G53&lt;0),"★",IF(AND(G53&gt;=-2.39,G53&lt;-1.4),"★★",IF(AND(G53&gt;=-3.39,G53&lt;-2.4),"★★★")))))))</f>
        <v>☆</v>
      </c>
      <c r="C53" s="582"/>
      <c r="D53" s="583"/>
      <c r="E53" s="123">
        <v>3.16</v>
      </c>
      <c r="F53" s="123">
        <v>3.42</v>
      </c>
      <c r="G53" s="291">
        <f t="shared" si="0"/>
        <v>0.25999999999999979</v>
      </c>
      <c r="H53" s="584"/>
      <c r="I53" s="585"/>
      <c r="J53" s="585"/>
      <c r="K53" s="585"/>
      <c r="L53" s="586"/>
      <c r="M53" s="152"/>
      <c r="N53" s="153"/>
      <c r="O53" s="261" t="s">
        <v>85</v>
      </c>
    </row>
    <row r="54" spans="1:15" ht="70.8" customHeight="1" thickBot="1">
      <c r="A54" s="267" t="s">
        <v>86</v>
      </c>
      <c r="B54" s="581" t="str">
        <f t="shared" si="1"/>
        <v>★</v>
      </c>
      <c r="C54" s="582"/>
      <c r="D54" s="583"/>
      <c r="E54" s="123">
        <v>4.17</v>
      </c>
      <c r="F54" s="123">
        <v>4.13</v>
      </c>
      <c r="G54" s="291">
        <f t="shared" si="0"/>
        <v>-4.0000000000000036E-2</v>
      </c>
      <c r="H54" s="584"/>
      <c r="I54" s="585"/>
      <c r="J54" s="585"/>
      <c r="K54" s="585"/>
      <c r="L54" s="586"/>
      <c r="M54" s="152"/>
      <c r="N54" s="153"/>
      <c r="O54" s="261" t="s">
        <v>86</v>
      </c>
    </row>
    <row r="55" spans="1:15" ht="69" customHeight="1" thickBot="1">
      <c r="A55" s="267" t="s">
        <v>87</v>
      </c>
      <c r="B55" s="581" t="str">
        <f t="shared" si="1"/>
        <v>☆</v>
      </c>
      <c r="C55" s="582"/>
      <c r="D55" s="583"/>
      <c r="E55" s="347">
        <v>2.87</v>
      </c>
      <c r="F55" s="123">
        <v>3.26</v>
      </c>
      <c r="G55" s="291">
        <f t="shared" si="0"/>
        <v>0.38999999999999968</v>
      </c>
      <c r="H55" s="584"/>
      <c r="I55" s="585"/>
      <c r="J55" s="585"/>
      <c r="K55" s="585"/>
      <c r="L55" s="586"/>
      <c r="M55" s="152"/>
      <c r="N55" s="153"/>
      <c r="O55" s="261" t="s">
        <v>87</v>
      </c>
    </row>
    <row r="56" spans="1:15" ht="69" customHeight="1" thickBot="1">
      <c r="A56" s="267" t="s">
        <v>88</v>
      </c>
      <c r="B56" s="581" t="str">
        <f t="shared" si="1"/>
        <v>★</v>
      </c>
      <c r="C56" s="582"/>
      <c r="D56" s="583"/>
      <c r="E56" s="123">
        <v>3.17</v>
      </c>
      <c r="F56" s="123">
        <v>3.13</v>
      </c>
      <c r="G56" s="291">
        <f t="shared" si="0"/>
        <v>-4.0000000000000036E-2</v>
      </c>
      <c r="H56" s="584"/>
      <c r="I56" s="585"/>
      <c r="J56" s="585"/>
      <c r="K56" s="585"/>
      <c r="L56" s="586"/>
      <c r="M56" s="152"/>
      <c r="N56" s="153"/>
      <c r="O56" s="261" t="s">
        <v>88</v>
      </c>
    </row>
    <row r="57" spans="1:15" ht="63.75" customHeight="1" thickBot="1">
      <c r="A57" s="267" t="s">
        <v>89</v>
      </c>
      <c r="B57" s="581" t="str">
        <f t="shared" si="1"/>
        <v>☆</v>
      </c>
      <c r="C57" s="582"/>
      <c r="D57" s="583"/>
      <c r="E57" s="347">
        <v>2.65</v>
      </c>
      <c r="F57" s="123">
        <v>3.7</v>
      </c>
      <c r="G57" s="291">
        <f t="shared" si="0"/>
        <v>1.0500000000000003</v>
      </c>
      <c r="H57" s="612"/>
      <c r="I57" s="613"/>
      <c r="J57" s="613"/>
      <c r="K57" s="613"/>
      <c r="L57" s="614"/>
      <c r="M57" s="152"/>
      <c r="N57" s="153"/>
      <c r="O57" s="261" t="s">
        <v>89</v>
      </c>
    </row>
    <row r="58" spans="1:15" ht="69.75" customHeight="1" thickBot="1">
      <c r="A58" s="267" t="s">
        <v>90</v>
      </c>
      <c r="B58" s="581" t="str">
        <f t="shared" si="1"/>
        <v>★</v>
      </c>
      <c r="C58" s="582"/>
      <c r="D58" s="583"/>
      <c r="E58" s="347">
        <v>2.57</v>
      </c>
      <c r="F58" s="347">
        <v>2.4300000000000002</v>
      </c>
      <c r="G58" s="291">
        <f t="shared" si="0"/>
        <v>-0.13999999999999968</v>
      </c>
      <c r="H58" s="584"/>
      <c r="I58" s="585"/>
      <c r="J58" s="585"/>
      <c r="K58" s="585"/>
      <c r="L58" s="586"/>
      <c r="M58" s="152"/>
      <c r="N58" s="153"/>
      <c r="O58" s="261" t="s">
        <v>90</v>
      </c>
    </row>
    <row r="59" spans="1:15" ht="76.2" customHeight="1" thickBot="1">
      <c r="A59" s="267" t="s">
        <v>91</v>
      </c>
      <c r="B59" s="581" t="str">
        <f t="shared" si="1"/>
        <v>☆</v>
      </c>
      <c r="C59" s="582"/>
      <c r="D59" s="583"/>
      <c r="E59" s="445">
        <v>7.32</v>
      </c>
      <c r="F59" s="445">
        <v>7.86</v>
      </c>
      <c r="G59" s="291">
        <f t="shared" si="0"/>
        <v>0.54</v>
      </c>
      <c r="H59" s="584"/>
      <c r="I59" s="585"/>
      <c r="J59" s="585"/>
      <c r="K59" s="585"/>
      <c r="L59" s="586"/>
      <c r="M59" s="316"/>
      <c r="N59" s="317"/>
      <c r="O59" s="261" t="s">
        <v>91</v>
      </c>
    </row>
    <row r="60" spans="1:15" ht="91.95" customHeight="1" thickBot="1">
      <c r="A60" s="267" t="s">
        <v>92</v>
      </c>
      <c r="B60" s="581" t="str">
        <f t="shared" si="1"/>
        <v>☆☆</v>
      </c>
      <c r="C60" s="582"/>
      <c r="D60" s="583"/>
      <c r="E60" s="347">
        <v>2.46</v>
      </c>
      <c r="F60" s="123">
        <v>4.1900000000000004</v>
      </c>
      <c r="G60" s="291">
        <f t="shared" si="0"/>
        <v>1.7300000000000004</v>
      </c>
      <c r="H60" s="584"/>
      <c r="I60" s="585"/>
      <c r="J60" s="585"/>
      <c r="K60" s="585"/>
      <c r="L60" s="586"/>
      <c r="M60" s="152"/>
      <c r="N60" s="153"/>
      <c r="O60" s="261" t="s">
        <v>92</v>
      </c>
    </row>
    <row r="61" spans="1:15" ht="81" customHeight="1" thickBot="1">
      <c r="A61" s="267" t="s">
        <v>93</v>
      </c>
      <c r="B61" s="581" t="str">
        <f t="shared" ref="B61:B62" si="3">IF(G61&gt;5,"☆☆☆☆",IF(AND(G61&gt;=2.39,G61&lt;5),"☆☆☆",IF(AND(G61&gt;=1.39,G61&lt;2.4),"☆☆",IF(AND(G61&gt;0,G61&lt;1.4),"☆",IF(AND(G61&gt;=-1.39,G61&lt;0),"★",IF(AND(G61&gt;=-2.39,G61&lt;-1.4),"★★",IF(AND(G61&gt;=-3.39,G61&lt;-2.4),"★★★")))))))</f>
        <v>☆</v>
      </c>
      <c r="C61" s="582"/>
      <c r="D61" s="583"/>
      <c r="E61" s="347">
        <v>1</v>
      </c>
      <c r="F61" s="347">
        <v>1.1499999999999999</v>
      </c>
      <c r="G61" s="291">
        <f t="shared" si="0"/>
        <v>0.14999999999999991</v>
      </c>
      <c r="H61" s="584"/>
      <c r="I61" s="585"/>
      <c r="J61" s="585"/>
      <c r="K61" s="585"/>
      <c r="L61" s="586"/>
      <c r="M61" s="152"/>
      <c r="N61" s="153"/>
      <c r="O61" s="261" t="s">
        <v>93</v>
      </c>
    </row>
    <row r="62" spans="1:15" ht="75.599999999999994" customHeight="1" thickBot="1">
      <c r="A62" s="267" t="s">
        <v>94</v>
      </c>
      <c r="B62" s="581" t="str">
        <f t="shared" si="3"/>
        <v>☆</v>
      </c>
      <c r="C62" s="582"/>
      <c r="D62" s="583"/>
      <c r="E62" s="123">
        <v>4.4800000000000004</v>
      </c>
      <c r="F62" s="123">
        <v>5.33</v>
      </c>
      <c r="G62" s="291">
        <f t="shared" si="0"/>
        <v>0.84999999999999964</v>
      </c>
      <c r="H62" s="584"/>
      <c r="I62" s="585"/>
      <c r="J62" s="585"/>
      <c r="K62" s="585"/>
      <c r="L62" s="586"/>
      <c r="M62" s="408"/>
      <c r="N62" s="153"/>
      <c r="O62" s="261" t="s">
        <v>94</v>
      </c>
    </row>
    <row r="63" spans="1:15" ht="87" customHeight="1" thickBot="1">
      <c r="A63" s="267" t="s">
        <v>95</v>
      </c>
      <c r="B63" s="581" t="str">
        <f t="shared" si="1"/>
        <v>★</v>
      </c>
      <c r="C63" s="582"/>
      <c r="D63" s="583"/>
      <c r="E63" s="347">
        <v>2.74</v>
      </c>
      <c r="F63" s="347">
        <v>2.13</v>
      </c>
      <c r="G63" s="291">
        <f t="shared" si="0"/>
        <v>-0.61000000000000032</v>
      </c>
      <c r="H63" s="584"/>
      <c r="I63" s="585"/>
      <c r="J63" s="585"/>
      <c r="K63" s="585"/>
      <c r="L63" s="586"/>
      <c r="M63" s="340"/>
      <c r="N63" s="153"/>
      <c r="O63" s="261" t="s">
        <v>95</v>
      </c>
    </row>
    <row r="64" spans="1:15" ht="73.2" customHeight="1" thickBot="1">
      <c r="A64" s="267" t="s">
        <v>96</v>
      </c>
      <c r="B64" s="581" t="str">
        <f t="shared" si="1"/>
        <v>☆</v>
      </c>
      <c r="C64" s="582"/>
      <c r="D64" s="583"/>
      <c r="E64" s="347">
        <v>1.61</v>
      </c>
      <c r="F64" s="347">
        <v>2.14</v>
      </c>
      <c r="G64" s="291">
        <f t="shared" si="0"/>
        <v>0.53</v>
      </c>
      <c r="H64" s="655"/>
      <c r="I64" s="656"/>
      <c r="J64" s="656"/>
      <c r="K64" s="656"/>
      <c r="L64" s="657"/>
      <c r="M64" s="152"/>
      <c r="N64" s="153"/>
      <c r="O64" s="261" t="s">
        <v>96</v>
      </c>
    </row>
    <row r="65" spans="1:18" ht="80.25" customHeight="1" thickBot="1">
      <c r="A65" s="267" t="s">
        <v>97</v>
      </c>
      <c r="B65" s="581" t="str">
        <f t="shared" si="1"/>
        <v>★</v>
      </c>
      <c r="C65" s="582"/>
      <c r="D65" s="583"/>
      <c r="E65" s="123">
        <v>5.64</v>
      </c>
      <c r="F65" s="123">
        <v>5.16</v>
      </c>
      <c r="G65" s="291">
        <f t="shared" si="0"/>
        <v>-0.47999999999999954</v>
      </c>
      <c r="H65" s="612"/>
      <c r="I65" s="613"/>
      <c r="J65" s="613"/>
      <c r="K65" s="613"/>
      <c r="L65" s="614"/>
      <c r="M65" s="397"/>
      <c r="N65" s="153"/>
      <c r="O65" s="261" t="s">
        <v>97</v>
      </c>
    </row>
    <row r="66" spans="1:18" ht="88.5" customHeight="1" thickBot="1">
      <c r="A66" s="267" t="s">
        <v>98</v>
      </c>
      <c r="B66" s="581" t="str">
        <f t="shared" si="1"/>
        <v>☆☆</v>
      </c>
      <c r="C66" s="582"/>
      <c r="D66" s="583"/>
      <c r="E66" s="445">
        <v>6.5</v>
      </c>
      <c r="F66" s="445">
        <v>7.89</v>
      </c>
      <c r="G66" s="291">
        <f t="shared" si="0"/>
        <v>1.3899999999999997</v>
      </c>
      <c r="H66" s="612"/>
      <c r="I66" s="613"/>
      <c r="J66" s="613"/>
      <c r="K66" s="613"/>
      <c r="L66" s="614"/>
      <c r="M66" s="152"/>
      <c r="N66" s="153"/>
      <c r="O66" s="261" t="s">
        <v>98</v>
      </c>
    </row>
    <row r="67" spans="1:18" ht="78.75" customHeight="1" thickBot="1">
      <c r="A67" s="267" t="s">
        <v>99</v>
      </c>
      <c r="B67" s="581" t="str">
        <f t="shared" si="1"/>
        <v>★</v>
      </c>
      <c r="C67" s="582"/>
      <c r="D67" s="583"/>
      <c r="E67" s="123">
        <v>4.72</v>
      </c>
      <c r="F67" s="123">
        <v>4.1100000000000003</v>
      </c>
      <c r="G67" s="291">
        <f t="shared" si="0"/>
        <v>-0.60999999999999943</v>
      </c>
      <c r="H67" s="584"/>
      <c r="I67" s="585"/>
      <c r="J67" s="585"/>
      <c r="K67" s="585"/>
      <c r="L67" s="586"/>
      <c r="M67" s="152"/>
      <c r="N67" s="153"/>
      <c r="O67" s="261" t="s">
        <v>99</v>
      </c>
    </row>
    <row r="68" spans="1:18" ht="63" customHeight="1" thickBot="1">
      <c r="A68" s="270" t="s">
        <v>100</v>
      </c>
      <c r="B68" s="581" t="str">
        <f t="shared" si="1"/>
        <v>☆</v>
      </c>
      <c r="C68" s="582"/>
      <c r="D68" s="583"/>
      <c r="E68" s="123">
        <v>3.67</v>
      </c>
      <c r="F68" s="123">
        <v>3.69</v>
      </c>
      <c r="G68" s="291">
        <f t="shared" si="0"/>
        <v>2.0000000000000018E-2</v>
      </c>
      <c r="H68" s="584"/>
      <c r="I68" s="585"/>
      <c r="J68" s="585"/>
      <c r="K68" s="585"/>
      <c r="L68" s="586"/>
      <c r="M68" s="316"/>
      <c r="N68" s="153"/>
      <c r="O68" s="261" t="s">
        <v>100</v>
      </c>
    </row>
    <row r="69" spans="1:18" ht="72.75" customHeight="1" thickBot="1">
      <c r="A69" s="268" t="s">
        <v>101</v>
      </c>
      <c r="B69" s="581" t="str">
        <f t="shared" si="1"/>
        <v>☆</v>
      </c>
      <c r="C69" s="582"/>
      <c r="D69" s="583"/>
      <c r="E69" s="411">
        <v>1.1000000000000001</v>
      </c>
      <c r="F69" s="411">
        <v>1.23</v>
      </c>
      <c r="G69" s="291">
        <f t="shared" si="0"/>
        <v>0.12999999999999989</v>
      </c>
      <c r="H69" s="612"/>
      <c r="I69" s="613"/>
      <c r="J69" s="613"/>
      <c r="K69" s="613"/>
      <c r="L69" s="614"/>
      <c r="M69" s="152"/>
      <c r="N69" s="153"/>
      <c r="O69" s="261" t="s">
        <v>101</v>
      </c>
    </row>
    <row r="70" spans="1:18" ht="58.5" customHeight="1" thickBot="1">
      <c r="A70" s="203" t="s">
        <v>102</v>
      </c>
      <c r="B70" s="581" t="str">
        <f t="shared" si="1"/>
        <v>☆</v>
      </c>
      <c r="C70" s="582"/>
      <c r="D70" s="583"/>
      <c r="E70" s="123">
        <v>3.06</v>
      </c>
      <c r="F70" s="123">
        <v>3.33</v>
      </c>
      <c r="G70" s="388">
        <f t="shared" ref="G70" si="4">F70-E70</f>
        <v>0.27</v>
      </c>
      <c r="H70" s="584"/>
      <c r="I70" s="585"/>
      <c r="J70" s="585"/>
      <c r="K70" s="585"/>
      <c r="L70" s="586"/>
      <c r="M70" s="204"/>
      <c r="N70" s="153"/>
      <c r="O70" s="261"/>
    </row>
    <row r="71" spans="1:18" ht="42.75" customHeight="1" thickBot="1">
      <c r="A71" s="205"/>
      <c r="B71" s="205"/>
      <c r="C71" s="205"/>
      <c r="D71" s="205"/>
      <c r="E71" s="645"/>
      <c r="F71" s="645"/>
      <c r="G71" s="645"/>
      <c r="H71" s="645"/>
      <c r="I71" s="645"/>
      <c r="J71" s="645"/>
      <c r="K71" s="645"/>
      <c r="L71" s="645"/>
      <c r="M71" s="55">
        <f>COUNTIF(E24:E69,"&gt;=10")</f>
        <v>0</v>
      </c>
      <c r="N71" s="55">
        <f>COUNTIF(F24:F69,"&gt;=10")</f>
        <v>0</v>
      </c>
      <c r="O71" s="55" t="s">
        <v>28</v>
      </c>
    </row>
    <row r="72" spans="1:18" ht="36.75" customHeight="1" thickBot="1">
      <c r="A72" s="68" t="s">
        <v>21</v>
      </c>
      <c r="B72" s="69"/>
      <c r="C72" s="115"/>
      <c r="D72" s="115"/>
      <c r="E72" s="646" t="s">
        <v>20</v>
      </c>
      <c r="F72" s="646"/>
      <c r="G72" s="646"/>
      <c r="H72" s="647" t="s">
        <v>180</v>
      </c>
      <c r="I72" s="648"/>
      <c r="J72" s="69"/>
      <c r="K72" s="70"/>
      <c r="L72" s="70"/>
      <c r="M72" s="71"/>
      <c r="N72" s="72"/>
    </row>
    <row r="73" spans="1:18" ht="36.75" customHeight="1" thickBot="1">
      <c r="A73" s="73"/>
      <c r="B73" s="206"/>
      <c r="C73" s="651" t="s">
        <v>174</v>
      </c>
      <c r="D73" s="652"/>
      <c r="E73" s="652"/>
      <c r="F73" s="653"/>
      <c r="G73" s="74">
        <f>+F70</f>
        <v>3.33</v>
      </c>
      <c r="H73" s="75" t="s">
        <v>103</v>
      </c>
      <c r="I73" s="649">
        <f>+G70</f>
        <v>0.27</v>
      </c>
      <c r="J73" s="650"/>
      <c r="K73" s="207"/>
      <c r="L73" s="207"/>
      <c r="M73" s="208"/>
      <c r="N73" s="76"/>
    </row>
    <row r="74" spans="1:18" ht="36.75" customHeight="1" thickBot="1">
      <c r="A74" s="73"/>
      <c r="B74" s="206"/>
      <c r="C74" s="615" t="s">
        <v>104</v>
      </c>
      <c r="D74" s="616"/>
      <c r="E74" s="616"/>
      <c r="F74" s="617"/>
      <c r="G74" s="77">
        <f>+F35</f>
        <v>3.69</v>
      </c>
      <c r="H74" s="78" t="s">
        <v>103</v>
      </c>
      <c r="I74" s="618">
        <f>+G35</f>
        <v>4.9999999999999822E-2</v>
      </c>
      <c r="J74" s="619"/>
      <c r="K74" s="207"/>
      <c r="L74" s="207"/>
      <c r="M74" s="208"/>
      <c r="N74" s="76"/>
      <c r="R74" s="245" t="s">
        <v>21</v>
      </c>
    </row>
    <row r="75" spans="1:18" ht="36.75" customHeight="1" thickBot="1">
      <c r="A75" s="73"/>
      <c r="B75" s="206"/>
      <c r="C75" s="620" t="s">
        <v>105</v>
      </c>
      <c r="D75" s="621"/>
      <c r="E75" s="621"/>
      <c r="F75" s="79" t="str">
        <f>VLOOKUP(G75,F:P,10,0)</f>
        <v>大分県</v>
      </c>
      <c r="G75" s="80">
        <f>MAX(F23:F70)</f>
        <v>7.89</v>
      </c>
      <c r="H75" s="622" t="s">
        <v>106</v>
      </c>
      <c r="I75" s="623"/>
      <c r="J75" s="623"/>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624">
        <v>2</v>
      </c>
      <c r="B79" s="627" t="s">
        <v>178</v>
      </c>
      <c r="C79" s="628"/>
      <c r="D79" s="628"/>
      <c r="E79" s="628"/>
      <c r="F79" s="629"/>
      <c r="G79" s="636" t="s">
        <v>179</v>
      </c>
      <c r="H79" s="637"/>
      <c r="I79" s="637"/>
      <c r="J79" s="637"/>
      <c r="K79" s="637"/>
      <c r="L79" s="637"/>
      <c r="M79" s="637"/>
      <c r="N79" s="638"/>
    </row>
    <row r="80" spans="1:18" ht="24.75" customHeight="1">
      <c r="A80" s="625"/>
      <c r="B80" s="630"/>
      <c r="C80" s="631"/>
      <c r="D80" s="631"/>
      <c r="E80" s="631"/>
      <c r="F80" s="632"/>
      <c r="G80" s="639"/>
      <c r="H80" s="640"/>
      <c r="I80" s="640"/>
      <c r="J80" s="640"/>
      <c r="K80" s="640"/>
      <c r="L80" s="640"/>
      <c r="M80" s="640"/>
      <c r="N80" s="641"/>
      <c r="O80" s="215" t="s">
        <v>28</v>
      </c>
      <c r="P80" s="215"/>
    </row>
    <row r="81" spans="1:16" ht="24.75" customHeight="1">
      <c r="A81" s="625"/>
      <c r="B81" s="630"/>
      <c r="C81" s="631"/>
      <c r="D81" s="631"/>
      <c r="E81" s="631"/>
      <c r="F81" s="632"/>
      <c r="G81" s="639"/>
      <c r="H81" s="640"/>
      <c r="I81" s="640"/>
      <c r="J81" s="640"/>
      <c r="K81" s="640"/>
      <c r="L81" s="640"/>
      <c r="M81" s="640"/>
      <c r="N81" s="641"/>
      <c r="O81" s="215" t="s">
        <v>21</v>
      </c>
      <c r="P81" s="215" t="s">
        <v>108</v>
      </c>
    </row>
    <row r="82" spans="1:16" ht="24.75" customHeight="1">
      <c r="A82" s="625"/>
      <c r="B82" s="630"/>
      <c r="C82" s="631"/>
      <c r="D82" s="631"/>
      <c r="E82" s="631"/>
      <c r="F82" s="632"/>
      <c r="G82" s="639"/>
      <c r="H82" s="640"/>
      <c r="I82" s="640"/>
      <c r="J82" s="640"/>
      <c r="K82" s="640"/>
      <c r="L82" s="640"/>
      <c r="M82" s="640"/>
      <c r="N82" s="641"/>
      <c r="O82" s="216"/>
      <c r="P82" s="215"/>
    </row>
    <row r="83" spans="1:16" ht="46.2" customHeight="1" thickBot="1">
      <c r="A83" s="626"/>
      <c r="B83" s="633"/>
      <c r="C83" s="634"/>
      <c r="D83" s="634"/>
      <c r="E83" s="634"/>
      <c r="F83" s="635"/>
      <c r="G83" s="642"/>
      <c r="H83" s="643"/>
      <c r="I83" s="643"/>
      <c r="J83" s="643"/>
      <c r="K83" s="643"/>
      <c r="L83" s="643"/>
      <c r="M83" s="643"/>
      <c r="N83" s="64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21DB-5D2D-470C-9CA7-B7451E6E68E0}">
  <sheetPr>
    <pageSetUpPr fitToPage="1"/>
  </sheetPr>
  <dimension ref="A1:P38"/>
  <sheetViews>
    <sheetView view="pageBreakPreview" zoomScale="95" zoomScaleNormal="100" zoomScaleSheetLayoutView="95" workbookViewId="0">
      <selection activeCell="U21" sqref="U21"/>
    </sheetView>
  </sheetViews>
  <sheetFormatPr defaultColWidth="9" defaultRowHeight="13.2"/>
  <cols>
    <col min="1" max="1" width="4.88671875" style="518" customWidth="1"/>
    <col min="2" max="8" width="9" style="518"/>
    <col min="9" max="9" width="6" style="518" customWidth="1"/>
    <col min="10" max="10" width="9" style="518"/>
    <col min="11" max="11" width="5.88671875" style="518" customWidth="1"/>
    <col min="12" max="12" width="34.77734375" style="518" customWidth="1"/>
    <col min="13" max="13" width="6.33203125" style="518" customWidth="1"/>
    <col min="14" max="14" width="3.44140625" style="518" customWidth="1"/>
    <col min="15" max="16384" width="9" style="518"/>
  </cols>
  <sheetData>
    <row r="1" spans="1:14" ht="23.4">
      <c r="A1" s="660" t="s">
        <v>238</v>
      </c>
      <c r="B1" s="660"/>
      <c r="C1" s="660"/>
      <c r="D1" s="660"/>
      <c r="E1" s="660"/>
      <c r="F1" s="660"/>
      <c r="G1" s="660"/>
      <c r="H1" s="660"/>
      <c r="I1" s="660"/>
      <c r="J1" s="661"/>
      <c r="K1" s="661"/>
      <c r="L1" s="661"/>
      <c r="M1" s="661"/>
    </row>
    <row r="2" spans="1:14" s="1" customFormat="1" ht="26.25" customHeight="1">
      <c r="A2" s="662" t="s">
        <v>431</v>
      </c>
      <c r="B2" s="662"/>
      <c r="C2" s="662"/>
      <c r="D2" s="662"/>
      <c r="E2" s="662"/>
      <c r="F2" s="662"/>
      <c r="G2" s="662"/>
      <c r="H2" s="662"/>
      <c r="I2" s="662"/>
      <c r="J2" s="662"/>
      <c r="K2" s="662"/>
      <c r="L2" s="662"/>
      <c r="M2" s="662"/>
    </row>
    <row r="3" spans="1:14" s="1" customFormat="1" ht="26.25" customHeight="1">
      <c r="A3" s="663" t="s">
        <v>239</v>
      </c>
      <c r="B3" s="663"/>
      <c r="C3" s="663"/>
      <c r="D3" s="663"/>
      <c r="E3" s="663"/>
      <c r="F3" s="663"/>
      <c r="G3" s="663"/>
      <c r="H3" s="663"/>
      <c r="I3" s="663"/>
      <c r="J3" s="663"/>
      <c r="K3" s="663"/>
      <c r="L3" s="662"/>
      <c r="M3" s="662"/>
    </row>
    <row r="4" spans="1:14" s="1" customFormat="1" ht="22.2" customHeight="1">
      <c r="A4" s="664" t="s">
        <v>241</v>
      </c>
      <c r="B4" s="664"/>
      <c r="C4" s="664"/>
      <c r="D4" s="664"/>
      <c r="E4" s="664"/>
      <c r="F4" s="664"/>
      <c r="G4" s="664"/>
      <c r="H4" s="664"/>
      <c r="I4" s="664"/>
      <c r="J4" s="664"/>
      <c r="K4" s="664"/>
      <c r="L4" s="665"/>
      <c r="M4" s="665"/>
    </row>
    <row r="5" spans="1:14" ht="22.2" customHeight="1">
      <c r="A5" s="519"/>
      <c r="B5" s="666" t="s">
        <v>432</v>
      </c>
      <c r="C5" s="666"/>
      <c r="D5" s="666"/>
      <c r="E5" s="666"/>
      <c r="F5" s="666"/>
      <c r="G5" s="666"/>
      <c r="H5" s="666"/>
      <c r="I5" s="666"/>
      <c r="J5" s="666"/>
      <c r="K5" s="666"/>
      <c r="L5" s="666"/>
      <c r="M5" s="520"/>
      <c r="N5" s="551"/>
    </row>
    <row r="6" spans="1:14" ht="7.2" customHeight="1">
      <c r="A6" s="521"/>
      <c r="B6" s="522"/>
      <c r="C6" s="522"/>
      <c r="D6" s="522"/>
      <c r="E6" s="522"/>
      <c r="F6" s="522"/>
      <c r="G6" s="522"/>
      <c r="H6" s="522"/>
      <c r="I6" s="522"/>
      <c r="J6" s="522"/>
      <c r="K6" s="522"/>
      <c r="L6" s="522"/>
      <c r="M6" s="523"/>
      <c r="N6" s="551"/>
    </row>
    <row r="7" spans="1:14" ht="21.75" customHeight="1">
      <c r="A7" s="524"/>
      <c r="B7" s="667"/>
      <c r="C7" s="668"/>
      <c r="D7" s="668"/>
      <c r="E7" s="668"/>
      <c r="F7" s="524"/>
      <c r="G7" s="524" t="s">
        <v>21</v>
      </c>
      <c r="H7" s="670" t="s">
        <v>433</v>
      </c>
      <c r="I7" s="671"/>
      <c r="J7" s="671"/>
      <c r="K7" s="671"/>
      <c r="L7" s="671"/>
      <c r="M7" s="524"/>
      <c r="N7" s="551"/>
    </row>
    <row r="8" spans="1:14" ht="21.75" customHeight="1">
      <c r="A8" s="524"/>
      <c r="B8" s="668"/>
      <c r="C8" s="668"/>
      <c r="D8" s="668"/>
      <c r="E8" s="668"/>
      <c r="F8" s="524"/>
      <c r="G8" s="524"/>
      <c r="H8" s="671"/>
      <c r="I8" s="671"/>
      <c r="J8" s="671"/>
      <c r="K8" s="671"/>
      <c r="L8" s="671"/>
      <c r="M8" s="524"/>
      <c r="N8" s="551"/>
    </row>
    <row r="9" spans="1:14" ht="21.75" customHeight="1">
      <c r="A9" s="524"/>
      <c r="B9" s="668"/>
      <c r="C9" s="668"/>
      <c r="D9" s="668"/>
      <c r="E9" s="668"/>
      <c r="F9" s="524"/>
      <c r="G9" s="524"/>
      <c r="H9" s="671"/>
      <c r="I9" s="671"/>
      <c r="J9" s="671"/>
      <c r="K9" s="671"/>
      <c r="L9" s="671"/>
      <c r="M9" s="524"/>
    </row>
    <row r="10" spans="1:14" ht="21.75" customHeight="1">
      <c r="A10" s="524"/>
      <c r="B10" s="668"/>
      <c r="C10" s="668"/>
      <c r="D10" s="668"/>
      <c r="E10" s="668"/>
      <c r="F10" s="524"/>
      <c r="G10" s="524"/>
      <c r="H10" s="671"/>
      <c r="I10" s="671"/>
      <c r="J10" s="671"/>
      <c r="K10" s="671"/>
      <c r="L10" s="671"/>
      <c r="M10" s="524"/>
    </row>
    <row r="11" spans="1:14" ht="21.75" customHeight="1">
      <c r="A11" s="524"/>
      <c r="B11" s="668"/>
      <c r="C11" s="668"/>
      <c r="D11" s="668"/>
      <c r="E11" s="668"/>
      <c r="F11" s="524"/>
      <c r="G11" s="524"/>
      <c r="H11" s="671"/>
      <c r="I11" s="671"/>
      <c r="J11" s="671"/>
      <c r="K11" s="671"/>
      <c r="L11" s="671"/>
      <c r="M11" s="524"/>
    </row>
    <row r="12" spans="1:14" ht="21.75" customHeight="1">
      <c r="A12" s="524"/>
      <c r="B12" s="668"/>
      <c r="C12" s="668"/>
      <c r="D12" s="668"/>
      <c r="E12" s="668"/>
      <c r="F12" s="525"/>
      <c r="G12" s="525"/>
      <c r="H12" s="671"/>
      <c r="I12" s="671"/>
      <c r="J12" s="671"/>
      <c r="K12" s="671"/>
      <c r="L12" s="671"/>
      <c r="M12" s="524"/>
    </row>
    <row r="13" spans="1:14" ht="21.75" customHeight="1">
      <c r="A13" s="524"/>
      <c r="B13" s="668"/>
      <c r="C13" s="668"/>
      <c r="D13" s="668"/>
      <c r="E13" s="668"/>
      <c r="F13" s="526"/>
      <c r="G13" s="526"/>
      <c r="H13" s="671"/>
      <c r="I13" s="671"/>
      <c r="J13" s="671"/>
      <c r="K13" s="671"/>
      <c r="L13" s="671"/>
      <c r="M13" s="524"/>
    </row>
    <row r="14" spans="1:14" ht="21.75" customHeight="1">
      <c r="A14" s="524"/>
      <c r="B14" s="669"/>
      <c r="C14" s="669"/>
      <c r="D14" s="669"/>
      <c r="E14" s="669"/>
      <c r="F14" s="526"/>
      <c r="G14" s="526"/>
      <c r="H14" s="671"/>
      <c r="I14" s="671"/>
      <c r="J14" s="671"/>
      <c r="K14" s="671"/>
      <c r="L14" s="671"/>
      <c r="M14" s="524"/>
    </row>
    <row r="15" spans="1:14" ht="21.75" customHeight="1">
      <c r="A15" s="524"/>
      <c r="B15" s="669"/>
      <c r="C15" s="669"/>
      <c r="D15" s="669"/>
      <c r="E15" s="669"/>
      <c r="F15" s="525"/>
      <c r="G15" s="525"/>
      <c r="H15" s="671"/>
      <c r="I15" s="671"/>
      <c r="J15" s="671"/>
      <c r="K15" s="671"/>
      <c r="L15" s="671"/>
      <c r="M15" s="524"/>
    </row>
    <row r="16" spans="1:14" ht="11.4" customHeight="1">
      <c r="A16" s="527"/>
      <c r="B16" s="528" t="s">
        <v>21</v>
      </c>
      <c r="C16" s="524"/>
      <c r="D16" s="524"/>
      <c r="E16" s="524"/>
      <c r="F16" s="524"/>
      <c r="G16" s="524"/>
      <c r="H16" s="524"/>
      <c r="I16" s="524"/>
      <c r="J16" s="524"/>
      <c r="K16" s="524"/>
      <c r="L16" s="524"/>
      <c r="M16" s="524"/>
    </row>
    <row r="17" spans="1:16" ht="21.75" customHeight="1">
      <c r="A17" s="529"/>
      <c r="B17" s="658" t="s">
        <v>434</v>
      </c>
      <c r="C17" s="659"/>
      <c r="D17" s="659"/>
      <c r="E17" s="659"/>
      <c r="F17" s="659"/>
      <c r="G17" s="659"/>
      <c r="H17" s="659"/>
      <c r="I17" s="659"/>
      <c r="J17" s="659"/>
      <c r="K17" s="659"/>
      <c r="L17" s="659"/>
      <c r="M17" s="659"/>
    </row>
    <row r="18" spans="1:16" ht="13.5" customHeight="1">
      <c r="A18" s="529"/>
      <c r="B18" s="659"/>
      <c r="C18" s="659"/>
      <c r="D18" s="659"/>
      <c r="E18" s="659"/>
      <c r="F18" s="659"/>
      <c r="G18" s="659"/>
      <c r="H18" s="659"/>
      <c r="I18" s="659"/>
      <c r="J18" s="659"/>
      <c r="K18" s="659"/>
      <c r="L18" s="659"/>
      <c r="M18" s="659"/>
    </row>
    <row r="19" spans="1:16" ht="37.5" customHeight="1">
      <c r="A19" s="529"/>
      <c r="B19" s="659"/>
      <c r="C19" s="659"/>
      <c r="D19" s="659"/>
      <c r="E19" s="659"/>
      <c r="F19" s="659"/>
      <c r="G19" s="659"/>
      <c r="H19" s="659"/>
      <c r="I19" s="659"/>
      <c r="J19" s="659"/>
      <c r="K19" s="659"/>
      <c r="L19" s="659"/>
      <c r="M19" s="659"/>
      <c r="P19" s="530"/>
    </row>
    <row r="20" spans="1:16" ht="37.5" customHeight="1">
      <c r="A20" s="529"/>
      <c r="B20" s="659"/>
      <c r="C20" s="659"/>
      <c r="D20" s="659"/>
      <c r="E20" s="659"/>
      <c r="F20" s="659"/>
      <c r="G20" s="659"/>
      <c r="H20" s="659"/>
      <c r="I20" s="659"/>
      <c r="J20" s="659"/>
      <c r="K20" s="659"/>
      <c r="L20" s="659"/>
      <c r="M20" s="659"/>
    </row>
    <row r="21" spans="1:16" ht="37.5" customHeight="1">
      <c r="A21" s="529"/>
      <c r="B21" s="659"/>
      <c r="C21" s="659"/>
      <c r="D21" s="659"/>
      <c r="E21" s="659"/>
      <c r="F21" s="659"/>
      <c r="G21" s="659"/>
      <c r="H21" s="659"/>
      <c r="I21" s="659"/>
      <c r="J21" s="659"/>
      <c r="K21" s="659"/>
      <c r="L21" s="659"/>
      <c r="M21" s="659"/>
    </row>
    <row r="22" spans="1:16" ht="24" customHeight="1">
      <c r="A22" s="531"/>
      <c r="B22" s="659"/>
      <c r="C22" s="659"/>
      <c r="D22" s="659"/>
      <c r="E22" s="659"/>
      <c r="F22" s="659"/>
      <c r="G22" s="659"/>
      <c r="H22" s="659"/>
      <c r="I22" s="659"/>
      <c r="J22" s="659"/>
      <c r="K22" s="659"/>
      <c r="L22" s="659"/>
      <c r="M22" s="659"/>
    </row>
    <row r="23" spans="1:16">
      <c r="G23" s="113"/>
      <c r="H23" s="113"/>
      <c r="I23" s="113"/>
      <c r="J23" s="113"/>
      <c r="K23" s="113"/>
      <c r="L23" s="113"/>
      <c r="M23" s="113"/>
    </row>
    <row r="24" spans="1:16">
      <c r="G24" s="113"/>
      <c r="H24" s="113"/>
      <c r="I24" s="113"/>
      <c r="J24" s="113"/>
      <c r="K24" s="113"/>
      <c r="L24" s="113"/>
      <c r="M24" s="113"/>
    </row>
    <row r="25" spans="1:16">
      <c r="G25" s="113"/>
      <c r="H25" s="113"/>
      <c r="I25" s="113"/>
      <c r="J25" s="113"/>
      <c r="K25" s="113"/>
      <c r="L25" s="113"/>
      <c r="M25" s="113"/>
    </row>
    <row r="26" spans="1:16">
      <c r="G26" s="113"/>
      <c r="H26" s="113"/>
      <c r="I26" s="113"/>
      <c r="J26" s="113"/>
      <c r="K26" s="113"/>
      <c r="L26" s="113"/>
      <c r="M26" s="113"/>
    </row>
    <row r="27" spans="1:16">
      <c r="G27" s="113"/>
      <c r="H27" s="113"/>
      <c r="I27" s="113"/>
      <c r="J27" s="113"/>
      <c r="K27" s="113"/>
      <c r="L27" s="113"/>
      <c r="M27" s="113"/>
    </row>
    <row r="28" spans="1:16">
      <c r="G28" s="113"/>
      <c r="H28" s="113"/>
      <c r="I28" s="113"/>
      <c r="J28" s="113"/>
      <c r="K28" s="113"/>
      <c r="L28" s="113"/>
      <c r="M28" s="113"/>
    </row>
    <row r="29" spans="1:16">
      <c r="G29" s="113"/>
      <c r="H29" s="113"/>
      <c r="I29" s="113"/>
      <c r="J29" s="113"/>
      <c r="K29" s="113"/>
      <c r="L29" s="113"/>
      <c r="M29" s="113"/>
    </row>
    <row r="30" spans="1:16">
      <c r="G30" s="113"/>
      <c r="H30" s="113"/>
      <c r="I30" s="113"/>
      <c r="J30" s="113"/>
      <c r="K30" s="113"/>
      <c r="L30" s="113"/>
      <c r="M30" s="113"/>
    </row>
    <row r="31" spans="1:16">
      <c r="G31" s="113"/>
      <c r="H31" s="113"/>
      <c r="I31" s="113"/>
      <c r="J31" s="113"/>
      <c r="K31" s="113"/>
      <c r="L31" s="113"/>
      <c r="M31" s="113"/>
    </row>
    <row r="32" spans="1:16">
      <c r="G32" s="113"/>
      <c r="H32" s="113"/>
      <c r="I32" s="113"/>
      <c r="J32" s="113"/>
      <c r="K32" s="113"/>
      <c r="L32" s="113"/>
      <c r="M32" s="113"/>
    </row>
    <row r="33" spans="7:13">
      <c r="G33" s="113"/>
      <c r="H33" s="113"/>
      <c r="I33" s="113"/>
      <c r="J33" s="113"/>
      <c r="K33" s="113"/>
      <c r="L33" s="113"/>
      <c r="M33" s="113"/>
    </row>
    <row r="34" spans="7:13">
      <c r="G34" s="113"/>
      <c r="H34" s="113"/>
      <c r="I34" s="113"/>
      <c r="J34" s="113"/>
      <c r="K34" s="113"/>
      <c r="L34" s="113"/>
      <c r="M34" s="113"/>
    </row>
    <row r="35" spans="7:13">
      <c r="G35" s="113"/>
      <c r="H35" s="113"/>
      <c r="I35" s="113"/>
      <c r="J35" s="113"/>
      <c r="K35" s="113"/>
      <c r="L35" s="113"/>
      <c r="M35" s="113"/>
    </row>
    <row r="36" spans="7:13">
      <c r="G36" s="113"/>
      <c r="H36" s="113"/>
      <c r="I36" s="113"/>
      <c r="J36" s="113"/>
      <c r="K36" s="113"/>
      <c r="L36" s="113"/>
      <c r="M36" s="113"/>
    </row>
    <row r="37" spans="7:13">
      <c r="G37" s="113"/>
      <c r="H37" s="113"/>
      <c r="I37" s="113"/>
      <c r="J37" s="113"/>
      <c r="K37" s="113"/>
      <c r="L37" s="113"/>
      <c r="M37" s="113"/>
    </row>
    <row r="38" spans="7:13">
      <c r="G38" s="113"/>
      <c r="H38" s="113"/>
      <c r="I38" s="113"/>
      <c r="J38" s="113"/>
      <c r="K38" s="113"/>
      <c r="L38" s="113"/>
      <c r="M38" s="113"/>
    </row>
  </sheetData>
  <mergeCells count="8">
    <mergeCell ref="B17:M22"/>
    <mergeCell ref="A1:M1"/>
    <mergeCell ref="A2:M2"/>
    <mergeCell ref="A3:M3"/>
    <mergeCell ref="A4:M4"/>
    <mergeCell ref="B5:L5"/>
    <mergeCell ref="B7:E15"/>
    <mergeCell ref="H7:L15"/>
  </mergeCells>
  <phoneticPr fontId="86"/>
  <pageMargins left="0.74803149606299213" right="0.74803149606299213" top="0.98425196850393704" bottom="0.98425196850393704"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7"/>
  <sheetViews>
    <sheetView showGridLines="0" zoomScale="102" zoomScaleNormal="102" zoomScaleSheetLayoutView="79" workbookViewId="0">
      <selection activeCell="C8" sqref="C8:D10"/>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245</v>
      </c>
      <c r="B1" s="166" t="s">
        <v>0</v>
      </c>
      <c r="C1" s="167" t="s">
        <v>1</v>
      </c>
      <c r="D1" s="281" t="s">
        <v>2</v>
      </c>
    </row>
    <row r="2" spans="1:4" s="42" customFormat="1" ht="49.8" customHeight="1" thickTop="1">
      <c r="A2" s="162" t="s">
        <v>310</v>
      </c>
      <c r="B2" s="295"/>
      <c r="C2" s="678" t="s">
        <v>314</v>
      </c>
      <c r="D2" s="298" t="s">
        <v>219</v>
      </c>
    </row>
    <row r="3" spans="1:4" s="42" customFormat="1" ht="115.8" customHeight="1">
      <c r="A3" s="507" t="s">
        <v>311</v>
      </c>
      <c r="B3" s="498" t="s">
        <v>313</v>
      </c>
      <c r="C3" s="673"/>
      <c r="D3" s="296">
        <v>45234</v>
      </c>
    </row>
    <row r="4" spans="1:4" s="42" customFormat="1" ht="40.200000000000003" customHeight="1" thickBot="1">
      <c r="A4" s="163" t="s">
        <v>312</v>
      </c>
      <c r="B4" s="293"/>
      <c r="C4" s="674"/>
      <c r="D4" s="297"/>
    </row>
    <row r="5" spans="1:4" s="42" customFormat="1" ht="48" customHeight="1" thickTop="1">
      <c r="A5" s="162" t="s">
        <v>315</v>
      </c>
      <c r="B5" s="295"/>
      <c r="C5" s="672" t="s">
        <v>317</v>
      </c>
      <c r="D5" s="298"/>
    </row>
    <row r="6" spans="1:4" s="42" customFormat="1" ht="205.8" customHeight="1">
      <c r="A6" s="414" t="s">
        <v>318</v>
      </c>
      <c r="B6" s="498" t="s">
        <v>316</v>
      </c>
      <c r="C6" s="673"/>
      <c r="D6" s="296">
        <v>45233</v>
      </c>
    </row>
    <row r="7" spans="1:4" s="42" customFormat="1" ht="36.6" customHeight="1" thickBot="1">
      <c r="A7" s="163" t="s">
        <v>319</v>
      </c>
      <c r="B7" s="293"/>
      <c r="C7" s="674"/>
      <c r="D7" s="297"/>
    </row>
    <row r="8" spans="1:4" s="42" customFormat="1" ht="49.8" customHeight="1" thickTop="1">
      <c r="A8" s="425" t="s">
        <v>320</v>
      </c>
      <c r="B8" s="295"/>
      <c r="C8" s="678" t="s">
        <v>324</v>
      </c>
      <c r="D8" s="298"/>
    </row>
    <row r="9" spans="1:4" s="42" customFormat="1" ht="115.2" customHeight="1">
      <c r="A9" s="414" t="s">
        <v>321</v>
      </c>
      <c r="B9" s="498" t="s">
        <v>323</v>
      </c>
      <c r="C9" s="673"/>
      <c r="D9" s="296">
        <v>45233</v>
      </c>
    </row>
    <row r="10" spans="1:4" s="42" customFormat="1" ht="36.6" customHeight="1" thickBot="1">
      <c r="A10" s="163" t="s">
        <v>322</v>
      </c>
      <c r="B10" s="293"/>
      <c r="C10" s="674"/>
      <c r="D10" s="297"/>
    </row>
    <row r="11" spans="1:4" s="42" customFormat="1" ht="47.4" customHeight="1" thickTop="1">
      <c r="A11" s="350" t="s">
        <v>325</v>
      </c>
      <c r="B11" s="295"/>
      <c r="C11" s="672" t="s">
        <v>329</v>
      </c>
      <c r="D11" s="298"/>
    </row>
    <row r="12" spans="1:4" s="42" customFormat="1" ht="256.2" customHeight="1" thickBot="1">
      <c r="A12" s="436" t="s">
        <v>326</v>
      </c>
      <c r="B12" s="300" t="s">
        <v>328</v>
      </c>
      <c r="C12" s="673"/>
      <c r="D12" s="296">
        <v>45232</v>
      </c>
    </row>
    <row r="13" spans="1:4" s="42" customFormat="1" ht="36.6" customHeight="1" thickTop="1" thickBot="1">
      <c r="A13" s="399" t="s">
        <v>327</v>
      </c>
      <c r="B13" s="293"/>
      <c r="C13" s="674"/>
      <c r="D13" s="297"/>
    </row>
    <row r="14" spans="1:4" s="42" customFormat="1" ht="43.8" customHeight="1" thickTop="1">
      <c r="A14" s="301" t="s">
        <v>330</v>
      </c>
      <c r="B14" s="345"/>
      <c r="C14" s="695" t="s">
        <v>334</v>
      </c>
      <c r="D14" s="692">
        <v>45232</v>
      </c>
    </row>
    <row r="15" spans="1:4" s="42" customFormat="1" ht="115.8" customHeight="1">
      <c r="A15" s="414" t="s">
        <v>331</v>
      </c>
      <c r="B15" s="300" t="s">
        <v>333</v>
      </c>
      <c r="C15" s="696"/>
      <c r="D15" s="693"/>
    </row>
    <row r="16" spans="1:4" s="42" customFormat="1" ht="36.6" customHeight="1" thickBot="1">
      <c r="A16" s="163" t="s">
        <v>332</v>
      </c>
      <c r="B16" s="161"/>
      <c r="C16" s="697"/>
      <c r="D16" s="694"/>
    </row>
    <row r="17" spans="1:4" s="42" customFormat="1" ht="44.25" customHeight="1" thickTop="1">
      <c r="A17" s="390" t="s">
        <v>335</v>
      </c>
      <c r="B17" s="295"/>
      <c r="C17" s="672" t="s">
        <v>339</v>
      </c>
      <c r="D17" s="298"/>
    </row>
    <row r="18" spans="1:4" s="42" customFormat="1" ht="142.80000000000001" customHeight="1">
      <c r="A18" s="414" t="s">
        <v>336</v>
      </c>
      <c r="B18" s="498" t="s">
        <v>337</v>
      </c>
      <c r="C18" s="673"/>
      <c r="D18" s="296">
        <v>45232</v>
      </c>
    </row>
    <row r="19" spans="1:4" s="42" customFormat="1" ht="42" customHeight="1" thickBot="1">
      <c r="A19" s="163" t="s">
        <v>338</v>
      </c>
      <c r="B19" s="293"/>
      <c r="C19" s="674"/>
      <c r="D19" s="297"/>
    </row>
    <row r="20" spans="1:4" s="42" customFormat="1" ht="48" customHeight="1" thickTop="1">
      <c r="A20" s="514" t="s">
        <v>340</v>
      </c>
      <c r="B20" s="295"/>
      <c r="C20" s="678" t="s">
        <v>343</v>
      </c>
      <c r="D20" s="298"/>
    </row>
    <row r="21" spans="1:4" s="42" customFormat="1" ht="187.2" customHeight="1">
      <c r="A21" s="414" t="s">
        <v>341</v>
      </c>
      <c r="B21" s="498" t="s">
        <v>323</v>
      </c>
      <c r="C21" s="673"/>
      <c r="D21" s="296">
        <v>45231</v>
      </c>
    </row>
    <row r="22" spans="1:4" s="42" customFormat="1" ht="32.4" customHeight="1" thickBot="1">
      <c r="A22" s="163" t="s">
        <v>342</v>
      </c>
      <c r="B22" s="293"/>
      <c r="C22" s="674"/>
      <c r="D22" s="297" t="s">
        <v>219</v>
      </c>
    </row>
    <row r="23" spans="1:4" s="42" customFormat="1" ht="54" customHeight="1" thickTop="1">
      <c r="A23" s="390" t="s">
        <v>344</v>
      </c>
      <c r="B23" s="295"/>
      <c r="C23" s="678" t="s">
        <v>347</v>
      </c>
      <c r="D23" s="298"/>
    </row>
    <row r="24" spans="1:4" s="42" customFormat="1" ht="261" customHeight="1">
      <c r="A24" s="444" t="s">
        <v>345</v>
      </c>
      <c r="B24" s="498" t="s">
        <v>348</v>
      </c>
      <c r="C24" s="673"/>
      <c r="D24" s="446">
        <v>45232</v>
      </c>
    </row>
    <row r="25" spans="1:4" s="42" customFormat="1" ht="35.4" customHeight="1" thickBot="1">
      <c r="A25" s="409" t="s">
        <v>346</v>
      </c>
      <c r="B25" s="293"/>
      <c r="C25" s="674"/>
      <c r="D25" s="297"/>
    </row>
    <row r="26" spans="1:4" s="42" customFormat="1" ht="48.6" customHeight="1" thickTop="1">
      <c r="A26" s="442" t="s">
        <v>349</v>
      </c>
      <c r="B26" s="679" t="s">
        <v>337</v>
      </c>
      <c r="C26" s="682" t="s">
        <v>352</v>
      </c>
      <c r="D26" s="698">
        <v>45232</v>
      </c>
    </row>
    <row r="27" spans="1:4" s="42" customFormat="1" ht="100.2" customHeight="1">
      <c r="A27" s="434" t="s">
        <v>350</v>
      </c>
      <c r="B27" s="680"/>
      <c r="C27" s="683"/>
      <c r="D27" s="699"/>
    </row>
    <row r="28" spans="1:4" s="42" customFormat="1" ht="36" customHeight="1" thickBot="1">
      <c r="A28" s="341" t="s">
        <v>351</v>
      </c>
      <c r="B28" s="681"/>
      <c r="C28" s="684"/>
      <c r="D28" s="700"/>
    </row>
    <row r="29" spans="1:4" s="42" customFormat="1" ht="40.799999999999997" customHeight="1" thickTop="1" thickBot="1">
      <c r="A29" s="447" t="s">
        <v>353</v>
      </c>
      <c r="B29" s="676" t="s">
        <v>356</v>
      </c>
      <c r="C29" s="685" t="s">
        <v>357</v>
      </c>
      <c r="D29" s="694">
        <v>45231</v>
      </c>
    </row>
    <row r="30" spans="1:4" s="42" customFormat="1" ht="164.4" customHeight="1" thickBot="1">
      <c r="A30" s="437" t="s">
        <v>354</v>
      </c>
      <c r="B30" s="676"/>
      <c r="C30" s="685"/>
      <c r="D30" s="690"/>
    </row>
    <row r="31" spans="1:4" s="42" customFormat="1" ht="31.8" customHeight="1" thickBot="1">
      <c r="A31" s="289" t="s">
        <v>355</v>
      </c>
      <c r="B31" s="677"/>
      <c r="C31" s="686"/>
      <c r="D31" s="691"/>
    </row>
    <row r="32" spans="1:4" s="42" customFormat="1" ht="37.200000000000003" customHeight="1" thickTop="1" thickBot="1">
      <c r="A32" s="164" t="s">
        <v>358</v>
      </c>
      <c r="B32" s="675" t="s">
        <v>360</v>
      </c>
      <c r="C32" s="701" t="s">
        <v>361</v>
      </c>
      <c r="D32" s="689">
        <v>45230</v>
      </c>
    </row>
    <row r="33" spans="1:5" s="42" customFormat="1" ht="98.4" customHeight="1" thickBot="1">
      <c r="A33" s="437" t="s">
        <v>359</v>
      </c>
      <c r="B33" s="676"/>
      <c r="C33" s="685"/>
      <c r="D33" s="690"/>
    </row>
    <row r="34" spans="1:5" s="42" customFormat="1" ht="40.950000000000003" customHeight="1" thickBot="1">
      <c r="A34" s="289" t="s">
        <v>362</v>
      </c>
      <c r="B34" s="677"/>
      <c r="C34" s="686"/>
      <c r="D34" s="691"/>
    </row>
    <row r="35" spans="1:5" s="42" customFormat="1" ht="40.950000000000003" customHeight="1" thickTop="1" thickBot="1">
      <c r="A35" s="164" t="s">
        <v>363</v>
      </c>
      <c r="B35" s="675" t="s">
        <v>364</v>
      </c>
      <c r="C35" s="701" t="s">
        <v>365</v>
      </c>
      <c r="D35" s="689">
        <v>45230</v>
      </c>
    </row>
    <row r="36" spans="1:5" s="42" customFormat="1" ht="160.19999999999999" customHeight="1" thickBot="1">
      <c r="A36" s="437" t="s">
        <v>366</v>
      </c>
      <c r="B36" s="676"/>
      <c r="C36" s="685"/>
      <c r="D36" s="690"/>
    </row>
    <row r="37" spans="1:5" s="42" customFormat="1" ht="43.8" customHeight="1" thickBot="1">
      <c r="A37" s="289" t="s">
        <v>367</v>
      </c>
      <c r="B37" s="677"/>
      <c r="C37" s="686"/>
      <c r="D37" s="691"/>
    </row>
    <row r="38" spans="1:5" s="42" customFormat="1" ht="47.4" customHeight="1" thickTop="1">
      <c r="A38" s="448" t="s">
        <v>368</v>
      </c>
      <c r="B38" s="295"/>
      <c r="C38" s="672" t="s">
        <v>372</v>
      </c>
      <c r="D38" s="298"/>
    </row>
    <row r="39" spans="1:5" s="42" customFormat="1" ht="163.19999999999999" customHeight="1">
      <c r="A39" s="414" t="s">
        <v>369</v>
      </c>
      <c r="B39" s="307" t="s">
        <v>370</v>
      </c>
      <c r="C39" s="673"/>
      <c r="D39" s="296">
        <v>45229</v>
      </c>
      <c r="E39" s="42" t="s">
        <v>219</v>
      </c>
    </row>
    <row r="40" spans="1:5" s="42" customFormat="1" ht="37.200000000000003" customHeight="1" thickBot="1">
      <c r="A40" s="299" t="s">
        <v>371</v>
      </c>
      <c r="B40" s="293"/>
      <c r="C40" s="674"/>
      <c r="D40" s="297"/>
    </row>
    <row r="41" spans="1:5" s="42" customFormat="1" ht="47.4" customHeight="1" thickTop="1">
      <c r="A41" s="449" t="s">
        <v>373</v>
      </c>
      <c r="B41" s="295"/>
      <c r="C41" s="678" t="s">
        <v>377</v>
      </c>
      <c r="D41" s="298"/>
    </row>
    <row r="42" spans="1:5" s="42" customFormat="1" ht="141" customHeight="1">
      <c r="A42" s="450" t="s">
        <v>375</v>
      </c>
      <c r="B42" s="300" t="s">
        <v>374</v>
      </c>
      <c r="C42" s="673"/>
      <c r="D42" s="296">
        <v>45229</v>
      </c>
    </row>
    <row r="43" spans="1:5" s="42" customFormat="1" ht="37.200000000000003" customHeight="1" thickBot="1">
      <c r="A43" s="346" t="s">
        <v>376</v>
      </c>
      <c r="B43" s="293"/>
      <c r="C43" s="674"/>
      <c r="D43" s="297"/>
    </row>
    <row r="44" spans="1:5" ht="44.4" hidden="1" customHeight="1" thickTop="1">
      <c r="A44" s="294"/>
      <c r="B44" s="295"/>
      <c r="C44" s="678"/>
      <c r="D44" s="298"/>
    </row>
    <row r="45" spans="1:5" ht="194.4" hidden="1" customHeight="1">
      <c r="A45" s="400"/>
      <c r="B45" s="300"/>
      <c r="C45" s="687"/>
      <c r="D45" s="296"/>
    </row>
    <row r="46" spans="1:5" ht="37.200000000000003" hidden="1" customHeight="1" thickBot="1">
      <c r="A46" s="402"/>
      <c r="B46" s="405"/>
      <c r="C46" s="688"/>
      <c r="D46" s="406"/>
    </row>
    <row r="47" spans="1:5" ht="56.4" hidden="1" customHeight="1" thickTop="1">
      <c r="A47" s="294"/>
      <c r="B47" s="403"/>
      <c r="C47" s="687"/>
      <c r="D47" s="404"/>
    </row>
    <row r="48" spans="1:5" ht="353.4" hidden="1" customHeight="1">
      <c r="A48" s="348"/>
      <c r="B48" s="300"/>
      <c r="C48" s="673"/>
      <c r="D48" s="296"/>
    </row>
    <row r="49" spans="1:4" ht="40.200000000000003" hidden="1" customHeight="1" thickBot="1">
      <c r="A49" s="346"/>
      <c r="B49" s="293"/>
      <c r="C49" s="674"/>
      <c r="D49" s="297"/>
    </row>
    <row r="50" spans="1:4" ht="46.8" hidden="1" customHeight="1" thickTop="1">
      <c r="A50" s="294"/>
      <c r="B50" s="295"/>
      <c r="C50" s="678"/>
      <c r="D50" s="298"/>
    </row>
    <row r="51" spans="1:4" ht="139.80000000000001" hidden="1" customHeight="1">
      <c r="A51" s="348"/>
      <c r="B51" s="300"/>
      <c r="C51" s="673"/>
      <c r="D51" s="296"/>
    </row>
    <row r="52" spans="1:4" ht="43.8" hidden="1" customHeight="1" thickBot="1">
      <c r="A52" s="346"/>
      <c r="B52" s="293"/>
      <c r="C52" s="674"/>
      <c r="D52" s="297"/>
    </row>
    <row r="53" spans="1:4" ht="46.8" hidden="1" customHeight="1" thickTop="1">
      <c r="A53" s="294"/>
      <c r="B53" s="295"/>
      <c r="C53" s="678"/>
      <c r="D53" s="298"/>
    </row>
    <row r="54" spans="1:4" ht="93" hidden="1" customHeight="1">
      <c r="A54" s="348"/>
      <c r="B54" s="300"/>
      <c r="C54" s="673"/>
      <c r="D54" s="296"/>
    </row>
    <row r="55" spans="1:4" ht="43.8" hidden="1" customHeight="1" thickBot="1">
      <c r="A55" s="346"/>
      <c r="B55" s="293"/>
      <c r="C55" s="674"/>
      <c r="D55" s="297"/>
    </row>
    <row r="56" spans="1:4" ht="42.6" customHeight="1"/>
    <row r="57" spans="1:4" ht="42.6" customHeight="1"/>
  </sheetData>
  <mergeCells count="27">
    <mergeCell ref="D35:D37"/>
    <mergeCell ref="D14:D16"/>
    <mergeCell ref="C14:C16"/>
    <mergeCell ref="C20:C22"/>
    <mergeCell ref="C23:C25"/>
    <mergeCell ref="D32:D34"/>
    <mergeCell ref="C17:C19"/>
    <mergeCell ref="D26:D28"/>
    <mergeCell ref="D29:D31"/>
    <mergeCell ref="C32:C34"/>
    <mergeCell ref="C35:C37"/>
    <mergeCell ref="C44:C46"/>
    <mergeCell ref="C53:C55"/>
    <mergeCell ref="C50:C52"/>
    <mergeCell ref="C47:C49"/>
    <mergeCell ref="C41:C43"/>
    <mergeCell ref="C38:C40"/>
    <mergeCell ref="B35:B37"/>
    <mergeCell ref="B29:B31"/>
    <mergeCell ref="B32:B34"/>
    <mergeCell ref="C2:C4"/>
    <mergeCell ref="B26:B28"/>
    <mergeCell ref="C26:C28"/>
    <mergeCell ref="C5:C7"/>
    <mergeCell ref="C29:C31"/>
    <mergeCell ref="C11:C13"/>
    <mergeCell ref="C8:C10"/>
  </mergeCells>
  <phoneticPr fontId="16"/>
  <hyperlinks>
    <hyperlink ref="A4" r:id="rId1" xr:uid="{0EAB05CA-0DDB-4D29-8880-84F0B29B2919}"/>
    <hyperlink ref="A7" r:id="rId2" xr:uid="{384A42E8-3E90-407E-ACF4-780C05FA50D0}"/>
    <hyperlink ref="A13" r:id="rId3" xr:uid="{3D8117C1-8DD8-4BD3-B146-93E1582982DD}"/>
    <hyperlink ref="A16" r:id="rId4" xr:uid="{AEAD9889-D7BD-4303-A2DA-E2876A4E3678}"/>
    <hyperlink ref="A19" r:id="rId5" xr:uid="{90CC4966-2C60-4A06-AEEB-0B8898A2C508}"/>
    <hyperlink ref="A22" r:id="rId6" xr:uid="{84B15F53-D5BC-4B0A-B84D-151B942E4D07}"/>
    <hyperlink ref="A25" r:id="rId7" xr:uid="{7737CE82-43EF-4085-8B01-53027926FAF2}"/>
    <hyperlink ref="A28" r:id="rId8" xr:uid="{C83C0FA0-CB79-4C84-A3E2-B4732E5C5C81}"/>
    <hyperlink ref="A31" r:id="rId9" xr:uid="{8BF8AE3D-B2F2-48BC-97F0-68E04E30D584}"/>
    <hyperlink ref="A34" r:id="rId10" xr:uid="{CC0A5012-194A-46BC-83FE-A3E61C01D0B1}"/>
    <hyperlink ref="A37" r:id="rId11" xr:uid="{DB0313D8-A524-46F1-831C-7FAE2673B6DC}"/>
    <hyperlink ref="A40" r:id="rId12" display="https://www.zakzak.co.jp/article/20231030-ANZNVIDVJZI4XIJRA5C3JE7GCI/" xr:uid="{4D1D2DBB-4918-407C-B468-2064D8DE4A20}"/>
    <hyperlink ref="A43" r:id="rId13" xr:uid="{4E784280-BEC7-4540-8114-A665B92EB413}"/>
  </hyperlinks>
  <pageMargins left="0" right="0" top="0.19685039370078741" bottom="0.39370078740157483" header="0" footer="0.19685039370078741"/>
  <pageSetup paperSize="8" scale="28" orientation="portrait" horizontalDpi="300" verticalDpi="300"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2"/>
  <sheetViews>
    <sheetView defaultGridColor="0" view="pageBreakPreview" colorId="56" zoomScale="87" zoomScaleNormal="66" zoomScaleSheetLayoutView="87" workbookViewId="0">
      <selection activeCell="C22" sqref="C22"/>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246</v>
      </c>
      <c r="B1" s="278" t="s">
        <v>24</v>
      </c>
      <c r="C1" s="279" t="s">
        <v>2</v>
      </c>
    </row>
    <row r="2" spans="1:3" ht="40.200000000000003" customHeight="1">
      <c r="A2" s="125" t="s">
        <v>378</v>
      </c>
      <c r="B2" s="130"/>
      <c r="C2" s="131"/>
    </row>
    <row r="3" spans="1:3" ht="251.4" customHeight="1">
      <c r="A3" s="344" t="s">
        <v>388</v>
      </c>
      <c r="B3" s="342" t="s">
        <v>389</v>
      </c>
      <c r="C3" s="132">
        <v>45231</v>
      </c>
    </row>
    <row r="4" spans="1:3" ht="40.200000000000003" customHeight="1" thickBot="1">
      <c r="A4" s="290" t="s">
        <v>387</v>
      </c>
      <c r="B4" s="133"/>
      <c r="C4" s="134"/>
    </row>
    <row r="5" spans="1:3" ht="40.200000000000003" customHeight="1">
      <c r="A5" s="125" t="s">
        <v>379</v>
      </c>
      <c r="B5" s="130"/>
      <c r="C5" s="131"/>
    </row>
    <row r="6" spans="1:3" ht="211.8" customHeight="1">
      <c r="A6" s="344" t="s">
        <v>391</v>
      </c>
      <c r="B6" s="292" t="s">
        <v>392</v>
      </c>
      <c r="C6" s="132">
        <v>45231</v>
      </c>
    </row>
    <row r="7" spans="1:3" ht="40.200000000000003" customHeight="1" thickBot="1">
      <c r="A7" s="290" t="s">
        <v>390</v>
      </c>
      <c r="B7" s="133"/>
      <c r="C7" s="134"/>
    </row>
    <row r="8" spans="1:3" ht="40.200000000000003" customHeight="1">
      <c r="A8" s="125" t="s">
        <v>380</v>
      </c>
      <c r="B8" s="130"/>
      <c r="C8" s="131"/>
    </row>
    <row r="9" spans="1:3" ht="338.4" customHeight="1">
      <c r="A9" s="344" t="s">
        <v>394</v>
      </c>
      <c r="B9" s="342" t="s">
        <v>395</v>
      </c>
      <c r="C9" s="132">
        <v>45231</v>
      </c>
    </row>
    <row r="10" spans="1:3" ht="40.200000000000003" customHeight="1" thickBot="1">
      <c r="A10" s="290" t="s">
        <v>393</v>
      </c>
      <c r="B10" s="133"/>
      <c r="C10" s="134"/>
    </row>
    <row r="11" spans="1:3" s="391" customFormat="1" ht="40.200000000000003" customHeight="1">
      <c r="A11" s="125" t="s">
        <v>381</v>
      </c>
      <c r="B11" s="130"/>
      <c r="C11" s="131"/>
    </row>
    <row r="12" spans="1:3" s="391" customFormat="1" ht="79.2" customHeight="1">
      <c r="A12" s="344" t="s">
        <v>397</v>
      </c>
      <c r="B12" s="439" t="s">
        <v>392</v>
      </c>
      <c r="C12" s="132">
        <v>45229</v>
      </c>
    </row>
    <row r="13" spans="1:3" ht="40.200000000000003" customHeight="1" thickBot="1">
      <c r="A13" s="420" t="s">
        <v>396</v>
      </c>
      <c r="B13" s="415"/>
      <c r="C13" s="132"/>
    </row>
    <row r="14" spans="1:3" ht="40.200000000000003" customHeight="1">
      <c r="A14" s="422" t="s">
        <v>382</v>
      </c>
      <c r="B14" s="424"/>
      <c r="C14" s="416"/>
    </row>
    <row r="15" spans="1:3" ht="94.8" customHeight="1">
      <c r="A15" s="469" t="s">
        <v>399</v>
      </c>
      <c r="B15" s="423" t="s">
        <v>400</v>
      </c>
      <c r="C15" s="417">
        <v>45229</v>
      </c>
    </row>
    <row r="16" spans="1:3" ht="40.200000000000003" customHeight="1" thickBot="1">
      <c r="A16" s="421" t="s">
        <v>398</v>
      </c>
      <c r="B16" s="418"/>
      <c r="C16" s="419"/>
    </row>
    <row r="17" spans="1:3" ht="40.200000000000003" customHeight="1">
      <c r="A17" s="422" t="s">
        <v>383</v>
      </c>
      <c r="B17" s="424"/>
      <c r="C17" s="416"/>
    </row>
    <row r="18" spans="1:3" ht="305.39999999999998" customHeight="1">
      <c r="A18" s="469" t="s">
        <v>402</v>
      </c>
      <c r="B18" s="552" t="s">
        <v>437</v>
      </c>
      <c r="C18" s="417">
        <v>45231</v>
      </c>
    </row>
    <row r="19" spans="1:3" ht="40.200000000000003" customHeight="1" thickBot="1">
      <c r="A19" s="421" t="s">
        <v>401</v>
      </c>
      <c r="B19" s="418"/>
      <c r="C19" s="419"/>
    </row>
    <row r="20" spans="1:3" ht="46.2" customHeight="1">
      <c r="A20" s="422" t="s">
        <v>384</v>
      </c>
      <c r="B20" s="424"/>
      <c r="C20" s="416"/>
    </row>
    <row r="21" spans="1:3" ht="182.4" customHeight="1">
      <c r="A21" s="469" t="s">
        <v>386</v>
      </c>
      <c r="B21" s="477" t="s">
        <v>438</v>
      </c>
      <c r="C21" s="417">
        <v>45231</v>
      </c>
    </row>
    <row r="22" spans="1:3" ht="40.200000000000003" customHeight="1" thickBot="1">
      <c r="A22" s="421" t="s">
        <v>385</v>
      </c>
      <c r="B22" s="418"/>
      <c r="C22" s="419"/>
    </row>
    <row r="23" spans="1:3" ht="40.200000000000003" hidden="1" customHeight="1">
      <c r="A23" s="422"/>
      <c r="B23" s="424"/>
      <c r="C23" s="416"/>
    </row>
    <row r="24" spans="1:3" ht="329.4" hidden="1" customHeight="1">
      <c r="A24" s="469"/>
      <c r="B24" s="423"/>
      <c r="C24" s="417"/>
    </row>
    <row r="25" spans="1:3" ht="40.200000000000003" hidden="1" customHeight="1" thickBot="1">
      <c r="A25" s="421"/>
      <c r="B25" s="418"/>
      <c r="C25" s="419"/>
    </row>
    <row r="26" spans="1:3" ht="40.200000000000003" hidden="1" customHeight="1">
      <c r="A26" s="422"/>
      <c r="B26" s="424"/>
      <c r="C26" s="416"/>
    </row>
    <row r="27" spans="1:3" ht="172.2" hidden="1" customHeight="1">
      <c r="A27" s="469"/>
      <c r="B27" s="423"/>
      <c r="C27" s="417"/>
    </row>
    <row r="28" spans="1:3" ht="40.200000000000003" hidden="1" customHeight="1" thickBot="1">
      <c r="A28" s="421"/>
      <c r="B28" s="418"/>
      <c r="C28" s="419"/>
    </row>
    <row r="29" spans="1:3" ht="27" customHeight="1">
      <c r="A29" s="288" t="s">
        <v>149</v>
      </c>
    </row>
    <row r="30" spans="1:3" ht="27" customHeight="1"/>
    <row r="31" spans="1:3" ht="27" customHeight="1"/>
    <row r="32" spans="1:3" ht="27" customHeight="1"/>
  </sheetData>
  <phoneticPr fontId="86"/>
  <hyperlinks>
    <hyperlink ref="A22" r:id="rId1" xr:uid="{39374AD5-6F50-470A-B34A-DCCAA48EB183}"/>
    <hyperlink ref="A4" r:id="rId2" xr:uid="{786B8AC3-EF68-4C42-8D57-8FC1DE8A5742}"/>
    <hyperlink ref="A7" r:id="rId3" xr:uid="{56D76654-0EA8-4692-8BEB-873867230E2F}"/>
    <hyperlink ref="A10" r:id="rId4" xr:uid="{AFCC5120-897F-445A-848C-AD5448EC34A3}"/>
    <hyperlink ref="A13" r:id="rId5" xr:uid="{299DFD27-4781-472D-B755-6B4CBA3C9D5F}"/>
    <hyperlink ref="A16" r:id="rId6" xr:uid="{30357079-53F5-40CA-89D6-1D1F803D3084}"/>
    <hyperlink ref="A19" r:id="rId7" xr:uid="{FED6FEF1-22A9-4CE0-AD67-B7AEE814F969}"/>
  </hyperlinks>
  <pageMargins left="0.74803149606299213" right="0.74803149606299213" top="0.98425196850393704" bottom="0.98425196850393704" header="0.51181102362204722" footer="0.51181102362204722"/>
  <pageSetup paperSize="9" scale="16" fitToHeight="3" orientation="portrait"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D28" sqref="D28"/>
    </sheetView>
  </sheetViews>
  <sheetFormatPr defaultColWidth="9" defaultRowHeight="13.2"/>
  <cols>
    <col min="1" max="1" width="5" style="1" customWidth="1"/>
    <col min="2" max="2" width="25.77734375" style="90" customWidth="1"/>
    <col min="3" max="3" width="69.109375" style="1" customWidth="1"/>
    <col min="4" max="4" width="106.109375" style="1" customWidth="1"/>
    <col min="5" max="5" width="3.88671875" style="1" customWidth="1"/>
    <col min="6" max="16384" width="9" style="1"/>
  </cols>
  <sheetData>
    <row r="1" spans="1:7" ht="18.75" customHeight="1">
      <c r="B1" s="90" t="s">
        <v>109</v>
      </c>
    </row>
    <row r="2" spans="1:7" ht="17.25" customHeight="1" thickBot="1">
      <c r="B2" t="s">
        <v>440</v>
      </c>
      <c r="D2" s="707"/>
      <c r="E2" s="661"/>
    </row>
    <row r="3" spans="1:7" ht="16.5" customHeight="1" thickBot="1">
      <c r="B3" s="91" t="s">
        <v>110</v>
      </c>
      <c r="C3" s="181" t="s">
        <v>111</v>
      </c>
      <c r="D3" s="140" t="s">
        <v>153</v>
      </c>
    </row>
    <row r="4" spans="1:7" ht="17.25" customHeight="1" thickBot="1">
      <c r="B4" s="92" t="s">
        <v>112</v>
      </c>
      <c r="C4" s="114" t="s">
        <v>231</v>
      </c>
      <c r="D4" s="93"/>
    </row>
    <row r="5" spans="1:7" ht="17.25" customHeight="1">
      <c r="B5" s="708" t="s">
        <v>145</v>
      </c>
      <c r="C5" s="711" t="s">
        <v>150</v>
      </c>
      <c r="D5" s="712"/>
    </row>
    <row r="6" spans="1:7" ht="19.2" customHeight="1">
      <c r="B6" s="709"/>
      <c r="C6" s="713" t="s">
        <v>151</v>
      </c>
      <c r="D6" s="714"/>
      <c r="G6" s="154"/>
    </row>
    <row r="7" spans="1:7" ht="19.95" customHeight="1">
      <c r="B7" s="709"/>
      <c r="C7" s="182" t="s">
        <v>152</v>
      </c>
      <c r="D7" s="183"/>
      <c r="G7" s="154"/>
    </row>
    <row r="8" spans="1:7" ht="25.2" customHeight="1" thickBot="1">
      <c r="B8" s="710"/>
      <c r="C8" s="156" t="s">
        <v>154</v>
      </c>
      <c r="D8" s="155"/>
      <c r="G8" s="154"/>
    </row>
    <row r="9" spans="1:7" ht="49.2" customHeight="1" thickBot="1">
      <c r="B9" s="94" t="s">
        <v>442</v>
      </c>
      <c r="C9" s="715" t="s">
        <v>441</v>
      </c>
      <c r="D9" s="716"/>
    </row>
    <row r="10" spans="1:7" ht="79.2" customHeight="1" thickBot="1">
      <c r="B10" s="95" t="s">
        <v>113</v>
      </c>
      <c r="C10" s="717" t="s">
        <v>443</v>
      </c>
      <c r="D10" s="718"/>
    </row>
    <row r="11" spans="1:7" ht="66" customHeight="1" thickBot="1">
      <c r="B11" s="96"/>
      <c r="C11" s="97" t="s">
        <v>232</v>
      </c>
      <c r="D11" s="160" t="s">
        <v>233</v>
      </c>
      <c r="F11" s="1" t="s">
        <v>21</v>
      </c>
    </row>
    <row r="12" spans="1:7" ht="37.799999999999997" hidden="1" customHeight="1" thickBot="1">
      <c r="B12" s="94" t="s">
        <v>195</v>
      </c>
      <c r="C12" s="717" t="s">
        <v>234</v>
      </c>
      <c r="D12" s="718"/>
    </row>
    <row r="13" spans="1:7" ht="97.8" customHeight="1" thickBot="1">
      <c r="B13" s="98" t="s">
        <v>114</v>
      </c>
      <c r="C13" s="99" t="s">
        <v>444</v>
      </c>
      <c r="D13" s="137" t="s">
        <v>445</v>
      </c>
      <c r="F13" t="s">
        <v>28</v>
      </c>
    </row>
    <row r="14" spans="1:7" ht="66.599999999999994" customHeight="1" thickBot="1">
      <c r="A14" t="s">
        <v>149</v>
      </c>
      <c r="B14" s="100" t="s">
        <v>115</v>
      </c>
      <c r="C14" s="705" t="s">
        <v>446</v>
      </c>
      <c r="D14" s="706"/>
    </row>
    <row r="15" spans="1:7" ht="17.25" customHeight="1"/>
    <row r="16" spans="1:7" ht="17.25" customHeight="1">
      <c r="B16" s="702" t="s">
        <v>192</v>
      </c>
      <c r="C16" s="303"/>
      <c r="D16" s="1" t="s">
        <v>149</v>
      </c>
    </row>
    <row r="17" spans="2:5">
      <c r="B17" s="702"/>
      <c r="C17"/>
    </row>
    <row r="18" spans="2:5">
      <c r="B18" s="702"/>
      <c r="E18" s="1" t="s">
        <v>21</v>
      </c>
    </row>
    <row r="19" spans="2:5">
      <c r="B19" s="702"/>
    </row>
    <row r="20" spans="2:5">
      <c r="B20" s="702"/>
    </row>
    <row r="21" spans="2:5">
      <c r="B21" s="702"/>
    </row>
    <row r="22" spans="2:5">
      <c r="B22" s="702"/>
    </row>
    <row r="23" spans="2:5">
      <c r="B23" s="702"/>
      <c r="D23" s="703" t="s">
        <v>447</v>
      </c>
    </row>
    <row r="24" spans="2:5">
      <c r="B24" s="702"/>
      <c r="D24" s="704"/>
    </row>
    <row r="25" spans="2:5">
      <c r="B25" s="702"/>
      <c r="D25" s="704"/>
    </row>
    <row r="26" spans="2:5">
      <c r="B26" s="702"/>
      <c r="D26" s="704"/>
    </row>
    <row r="27" spans="2:5">
      <c r="B27" s="702"/>
      <c r="D27" s="704"/>
    </row>
    <row r="28" spans="2:5">
      <c r="B28" s="702"/>
    </row>
    <row r="29" spans="2:5">
      <c r="B29" s="702"/>
      <c r="D29" s="1" t="s">
        <v>149</v>
      </c>
    </row>
    <row r="30" spans="2:5">
      <c r="B30" s="702"/>
      <c r="D30" s="1" t="s">
        <v>149</v>
      </c>
    </row>
    <row r="31" spans="2:5">
      <c r="B31" s="702"/>
    </row>
    <row r="32" spans="2:5">
      <c r="B32" s="702"/>
    </row>
    <row r="33" spans="2:2">
      <c r="B33" s="702"/>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3" zoomScale="90" zoomScaleNormal="90" zoomScaleSheetLayoutView="100" workbookViewId="0">
      <selection activeCell="AD28" sqref="AD28"/>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22" t="s">
        <v>3</v>
      </c>
      <c r="B1" s="723"/>
      <c r="C1" s="723"/>
      <c r="D1" s="723"/>
      <c r="E1" s="723"/>
      <c r="F1" s="723"/>
      <c r="G1" s="723"/>
      <c r="H1" s="723"/>
      <c r="I1" s="723"/>
      <c r="J1" s="723"/>
      <c r="K1" s="723"/>
      <c r="L1" s="723"/>
      <c r="M1" s="723"/>
      <c r="N1" s="724"/>
      <c r="P1" s="725" t="s">
        <v>4</v>
      </c>
      <c r="Q1" s="726"/>
      <c r="R1" s="726"/>
      <c r="S1" s="726"/>
      <c r="T1" s="726"/>
      <c r="U1" s="726"/>
      <c r="V1" s="726"/>
      <c r="W1" s="726"/>
      <c r="X1" s="726"/>
      <c r="Y1" s="726"/>
      <c r="Z1" s="726"/>
      <c r="AA1" s="726"/>
      <c r="AB1" s="726"/>
      <c r="AC1" s="727"/>
    </row>
    <row r="2" spans="1:29" ht="18" customHeight="1" thickBot="1">
      <c r="A2" s="728" t="s">
        <v>5</v>
      </c>
      <c r="B2" s="729"/>
      <c r="C2" s="729"/>
      <c r="D2" s="729"/>
      <c r="E2" s="729"/>
      <c r="F2" s="729"/>
      <c r="G2" s="729"/>
      <c r="H2" s="729"/>
      <c r="I2" s="729"/>
      <c r="J2" s="729"/>
      <c r="K2" s="729"/>
      <c r="L2" s="729"/>
      <c r="M2" s="729"/>
      <c r="N2" s="730"/>
      <c r="P2" s="731" t="s">
        <v>6</v>
      </c>
      <c r="Q2" s="729"/>
      <c r="R2" s="729"/>
      <c r="S2" s="729"/>
      <c r="T2" s="729"/>
      <c r="U2" s="729"/>
      <c r="V2" s="729"/>
      <c r="W2" s="729"/>
      <c r="X2" s="729"/>
      <c r="Y2" s="729"/>
      <c r="Z2" s="729"/>
      <c r="AA2" s="729"/>
      <c r="AB2" s="729"/>
      <c r="AC2" s="732"/>
    </row>
    <row r="3" spans="1:29" ht="13.8" thickBot="1">
      <c r="A3" s="6"/>
      <c r="B3" s="141" t="s">
        <v>166</v>
      </c>
      <c r="C3" s="141" t="s">
        <v>7</v>
      </c>
      <c r="D3" s="141" t="s">
        <v>8</v>
      </c>
      <c r="E3" s="141" t="s">
        <v>9</v>
      </c>
      <c r="F3" s="141" t="s">
        <v>10</v>
      </c>
      <c r="G3" s="141" t="s">
        <v>11</v>
      </c>
      <c r="H3" s="141" t="s">
        <v>12</v>
      </c>
      <c r="I3" s="141" t="s">
        <v>13</v>
      </c>
      <c r="J3" s="141" t="s">
        <v>14</v>
      </c>
      <c r="K3" s="138" t="s">
        <v>15</v>
      </c>
      <c r="L3" s="141" t="s">
        <v>16</v>
      </c>
      <c r="M3" s="141" t="s">
        <v>17</v>
      </c>
      <c r="N3" s="7" t="s">
        <v>18</v>
      </c>
      <c r="P3" s="8"/>
      <c r="Q3" s="141" t="s">
        <v>166</v>
      </c>
      <c r="R3" s="141" t="s">
        <v>7</v>
      </c>
      <c r="S3" s="141" t="s">
        <v>8</v>
      </c>
      <c r="T3" s="141" t="s">
        <v>9</v>
      </c>
      <c r="U3" s="141" t="s">
        <v>10</v>
      </c>
      <c r="V3" s="141" t="s">
        <v>11</v>
      </c>
      <c r="W3" s="141" t="s">
        <v>12</v>
      </c>
      <c r="X3" s="141" t="s">
        <v>13</v>
      </c>
      <c r="Y3" s="141" t="s">
        <v>14</v>
      </c>
      <c r="Z3" s="138"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866.16666666666663</v>
      </c>
      <c r="J4" s="338">
        <f t="shared" si="0"/>
        <v>555.5</v>
      </c>
      <c r="K4" s="338">
        <f t="shared" ref="K4" si="1">AVERAGE(K7:K18)</f>
        <v>365.08333333333331</v>
      </c>
      <c r="L4" s="338">
        <f t="shared" si="0"/>
        <v>207</v>
      </c>
      <c r="M4" s="338">
        <f t="shared" si="0"/>
        <v>134.81818181818181</v>
      </c>
      <c r="N4" s="338">
        <f>AVERAGE(N7:N18)</f>
        <v>3639.7272727272725</v>
      </c>
      <c r="O4" s="10"/>
      <c r="P4" s="339" t="str">
        <f>+A4</f>
        <v>12-21年月平均</v>
      </c>
      <c r="Q4" s="338">
        <f>AVERAGE(Q7:Q18)</f>
        <v>8.1666666666666661</v>
      </c>
      <c r="R4" s="338">
        <f t="shared" ref="R4:AC4" si="2">AVERAGE(R7:R18)</f>
        <v>8.75</v>
      </c>
      <c r="S4" s="338">
        <f t="shared" si="2"/>
        <v>13.25</v>
      </c>
      <c r="T4" s="338">
        <f t="shared" si="2"/>
        <v>6.5</v>
      </c>
      <c r="U4" s="338">
        <f t="shared" si="2"/>
        <v>9.1666666666666661</v>
      </c>
      <c r="V4" s="338">
        <f t="shared" si="2"/>
        <v>8.9166666666666661</v>
      </c>
      <c r="W4" s="338">
        <f t="shared" si="2"/>
        <v>8.0833333333333339</v>
      </c>
      <c r="X4" s="338">
        <f t="shared" si="2"/>
        <v>10.833333333333334</v>
      </c>
      <c r="Y4" s="338">
        <f t="shared" ref="Y4" si="3">AVERAGE(Y7:Y18)</f>
        <v>9.1666666666666661</v>
      </c>
      <c r="Z4" s="338">
        <f t="shared" ref="Z4" si="4">AVERAGE(Z7:Z18)</f>
        <v>18.5</v>
      </c>
      <c r="AA4" s="338">
        <f t="shared" si="2"/>
        <v>11.636363636363637</v>
      </c>
      <c r="AB4" s="338">
        <f t="shared" si="2"/>
        <v>12.181818181818182</v>
      </c>
      <c r="AC4" s="338">
        <f t="shared" si="2"/>
        <v>131.45454545454547</v>
      </c>
    </row>
    <row r="5" spans="1:29" ht="19.8" customHeight="1" thickBot="1">
      <c r="A5" s="251"/>
      <c r="B5" s="251"/>
      <c r="C5" s="251"/>
      <c r="D5" s="251"/>
      <c r="E5" s="251"/>
      <c r="F5" s="251"/>
      <c r="G5" s="251"/>
      <c r="H5" s="251"/>
      <c r="I5" s="251"/>
      <c r="J5" s="251"/>
      <c r="K5" s="11" t="s">
        <v>20</v>
      </c>
      <c r="L5" s="105"/>
      <c r="M5" s="105"/>
      <c r="N5" s="218"/>
      <c r="O5" s="106"/>
      <c r="P5" s="139"/>
      <c r="Q5" s="139"/>
      <c r="R5" s="139"/>
      <c r="S5" s="251"/>
      <c r="T5" s="251"/>
      <c r="U5" s="251"/>
      <c r="V5" s="251"/>
      <c r="W5" s="251"/>
      <c r="X5" s="251"/>
      <c r="Y5" s="251"/>
      <c r="Z5" s="11" t="s">
        <v>20</v>
      </c>
      <c r="AA5" s="105"/>
      <c r="AB5" s="105"/>
      <c r="AC5" s="218"/>
    </row>
    <row r="6" spans="1:29" ht="19.8" customHeight="1" thickBot="1">
      <c r="A6" s="251"/>
      <c r="B6" s="251"/>
      <c r="C6" s="251"/>
      <c r="D6" s="251"/>
      <c r="E6" s="251"/>
      <c r="F6" s="251"/>
      <c r="G6" s="251"/>
      <c r="H6" s="251"/>
      <c r="I6" s="251"/>
      <c r="J6" s="251"/>
      <c r="K6" s="327">
        <v>104</v>
      </c>
      <c r="L6" s="326"/>
      <c r="M6" s="326"/>
      <c r="N6" s="320"/>
      <c r="O6" s="106"/>
      <c r="P6" s="139"/>
      <c r="Q6" s="139"/>
      <c r="R6" s="139"/>
      <c r="S6" s="251"/>
      <c r="T6" s="251"/>
      <c r="U6" s="251"/>
      <c r="V6" s="251"/>
      <c r="W6" s="251"/>
      <c r="X6" s="251"/>
      <c r="Y6" s="251"/>
      <c r="Z6" s="327">
        <v>1</v>
      </c>
      <c r="AA6" s="326"/>
      <c r="AB6" s="326"/>
      <c r="AC6" s="320"/>
    </row>
    <row r="7" spans="1:29" ht="18" customHeight="1" thickBot="1">
      <c r="A7" s="321" t="s">
        <v>170</v>
      </c>
      <c r="B7" s="334">
        <v>82</v>
      </c>
      <c r="C7" s="332">
        <v>62</v>
      </c>
      <c r="D7" s="387">
        <v>99</v>
      </c>
      <c r="E7" s="332">
        <v>112</v>
      </c>
      <c r="F7" s="500">
        <v>224</v>
      </c>
      <c r="G7" s="501">
        <v>524</v>
      </c>
      <c r="H7" s="502">
        <v>521</v>
      </c>
      <c r="I7" s="332">
        <v>767</v>
      </c>
      <c r="J7" s="332">
        <v>454</v>
      </c>
      <c r="K7" s="332">
        <v>380</v>
      </c>
      <c r="L7" s="332"/>
      <c r="M7" s="335"/>
      <c r="N7" s="333"/>
      <c r="O7" s="10"/>
      <c r="P7" s="325" t="s">
        <v>170</v>
      </c>
      <c r="Q7" s="432">
        <v>1</v>
      </c>
      <c r="R7" s="433">
        <v>1</v>
      </c>
      <c r="S7" s="433">
        <v>4</v>
      </c>
      <c r="T7" s="433">
        <v>2</v>
      </c>
      <c r="U7" s="433">
        <v>2</v>
      </c>
      <c r="V7" s="332">
        <v>7</v>
      </c>
      <c r="W7" s="332">
        <v>7</v>
      </c>
      <c r="X7" s="332">
        <v>3</v>
      </c>
      <c r="Y7" s="332">
        <v>1</v>
      </c>
      <c r="Z7" s="332">
        <v>4</v>
      </c>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5">SUM(B8:M8)</f>
        <v>3329</v>
      </c>
      <c r="O8" s="111" t="s">
        <v>21</v>
      </c>
      <c r="P8" s="430" t="s">
        <v>165</v>
      </c>
      <c r="Q8" s="474">
        <v>0</v>
      </c>
      <c r="R8" s="475">
        <v>5</v>
      </c>
      <c r="S8" s="475">
        <v>4</v>
      </c>
      <c r="T8" s="475">
        <v>1</v>
      </c>
      <c r="U8" s="475">
        <v>1</v>
      </c>
      <c r="V8" s="475">
        <v>1</v>
      </c>
      <c r="W8" s="475">
        <v>1</v>
      </c>
      <c r="X8" s="475">
        <v>1</v>
      </c>
      <c r="Y8" s="474">
        <v>0</v>
      </c>
      <c r="Z8" s="474">
        <v>0</v>
      </c>
      <c r="AA8" s="474">
        <v>0</v>
      </c>
      <c r="AB8" s="474">
        <v>2</v>
      </c>
      <c r="AC8" s="431">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5"/>
        <v>3184</v>
      </c>
      <c r="O9" s="250"/>
      <c r="P9" s="430" t="s">
        <v>147</v>
      </c>
      <c r="Q9" s="472">
        <v>1</v>
      </c>
      <c r="R9" s="472">
        <v>2</v>
      </c>
      <c r="S9" s="472">
        <v>1</v>
      </c>
      <c r="T9" s="472">
        <v>0</v>
      </c>
      <c r="U9" s="472">
        <v>0</v>
      </c>
      <c r="V9" s="472">
        <v>0</v>
      </c>
      <c r="W9" s="472">
        <v>1</v>
      </c>
      <c r="X9" s="472">
        <v>1</v>
      </c>
      <c r="Y9" s="472">
        <v>0</v>
      </c>
      <c r="Z9" s="472">
        <v>1</v>
      </c>
      <c r="AA9" s="472">
        <v>0</v>
      </c>
      <c r="AB9" s="472">
        <v>0</v>
      </c>
      <c r="AC9" s="473">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33" t="s">
        <v>439</v>
      </c>
      <c r="B21" s="734"/>
      <c r="C21" s="734"/>
      <c r="D21" s="734"/>
      <c r="E21" s="734"/>
      <c r="F21" s="734"/>
      <c r="G21" s="734"/>
      <c r="H21" s="734"/>
      <c r="I21" s="734"/>
      <c r="J21" s="734"/>
      <c r="K21" s="734"/>
      <c r="L21" s="734"/>
      <c r="M21" s="734"/>
      <c r="N21" s="735"/>
      <c r="O21" s="10"/>
      <c r="P21" s="733" t="str">
        <f>+A21</f>
        <v>※2023年 第43週（10/23～10/29） 現在</v>
      </c>
      <c r="Q21" s="734"/>
      <c r="R21" s="734"/>
      <c r="S21" s="734"/>
      <c r="T21" s="734"/>
      <c r="U21" s="734"/>
      <c r="V21" s="734"/>
      <c r="W21" s="734"/>
      <c r="X21" s="734"/>
      <c r="Y21" s="734"/>
      <c r="Z21" s="734"/>
      <c r="AA21" s="734"/>
      <c r="AB21" s="734"/>
      <c r="AC21" s="735"/>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33" customHeight="1" thickBot="1">
      <c r="A23" s="24"/>
      <c r="B23" s="243" t="s">
        <v>158</v>
      </c>
      <c r="C23" s="10"/>
      <c r="D23" s="302" t="s">
        <v>221</v>
      </c>
      <c r="E23" s="28"/>
      <c r="F23" s="10"/>
      <c r="G23" s="10" t="s">
        <v>21</v>
      </c>
      <c r="H23" s="10"/>
      <c r="I23" s="10"/>
      <c r="J23" s="10"/>
      <c r="K23" s="10"/>
      <c r="L23" s="10"/>
      <c r="M23" s="10"/>
      <c r="N23" s="25"/>
      <c r="O23" s="111" t="s">
        <v>21</v>
      </c>
      <c r="P23" s="151"/>
      <c r="Q23" s="398" t="s">
        <v>159</v>
      </c>
      <c r="R23" s="719" t="s">
        <v>237</v>
      </c>
      <c r="S23" s="720"/>
      <c r="T23" s="721"/>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1:O118"/>
  <sheetViews>
    <sheetView topLeftCell="A91" workbookViewId="0">
      <selection activeCell="L114" sqref="L114"/>
    </sheetView>
  </sheetViews>
  <sheetFormatPr defaultRowHeight="13.2"/>
  <cols>
    <col min="2" max="4" width="11" customWidth="1"/>
    <col min="5" max="7" width="12.109375" customWidth="1"/>
  </cols>
  <sheetData>
    <row r="1" spans="2:7">
      <c r="B1" s="478" t="s">
        <v>196</v>
      </c>
      <c r="C1" s="478"/>
    </row>
    <row r="2" spans="2:7">
      <c r="B2" s="736" t="s">
        <v>197</v>
      </c>
      <c r="C2" s="736"/>
      <c r="D2" s="736"/>
      <c r="E2" s="737" t="s">
        <v>198</v>
      </c>
      <c r="F2" s="737"/>
      <c r="G2" s="737"/>
    </row>
    <row r="3" spans="2:7">
      <c r="B3" s="479" t="s">
        <v>199</v>
      </c>
      <c r="C3" s="42" t="s">
        <v>199</v>
      </c>
      <c r="D3" s="42" t="s">
        <v>200</v>
      </c>
      <c r="E3" s="479" t="s">
        <v>199</v>
      </c>
      <c r="F3" s="42" t="s">
        <v>199</v>
      </c>
      <c r="G3" s="42" t="s">
        <v>200</v>
      </c>
    </row>
    <row r="4" spans="2:7">
      <c r="B4" s="479" t="s">
        <v>201</v>
      </c>
      <c r="C4" s="42" t="s">
        <v>202</v>
      </c>
      <c r="D4" s="42" t="s">
        <v>203</v>
      </c>
      <c r="E4" s="479" t="s">
        <v>201</v>
      </c>
      <c r="F4" s="42" t="s">
        <v>202</v>
      </c>
      <c r="G4" s="42" t="s">
        <v>203</v>
      </c>
    </row>
    <row r="5" spans="2:7">
      <c r="B5" s="90">
        <v>6344</v>
      </c>
      <c r="C5" s="1">
        <v>3488</v>
      </c>
      <c r="D5" s="1">
        <v>2856</v>
      </c>
      <c r="E5">
        <v>27614</v>
      </c>
      <c r="F5">
        <v>13597</v>
      </c>
      <c r="G5">
        <v>14017</v>
      </c>
    </row>
    <row r="8" spans="2:7">
      <c r="B8" s="478" t="s">
        <v>204</v>
      </c>
      <c r="C8" s="478"/>
    </row>
    <row r="9" spans="2:7">
      <c r="B9" s="736" t="s">
        <v>197</v>
      </c>
      <c r="C9" s="736"/>
      <c r="D9" s="736"/>
      <c r="E9" s="737" t="s">
        <v>198</v>
      </c>
      <c r="F9" s="737"/>
      <c r="G9" s="737"/>
    </row>
    <row r="10" spans="2:7">
      <c r="B10" s="479" t="s">
        <v>199</v>
      </c>
      <c r="C10" s="42" t="s">
        <v>199</v>
      </c>
      <c r="D10" s="42" t="s">
        <v>200</v>
      </c>
      <c r="E10" s="479" t="s">
        <v>199</v>
      </c>
      <c r="F10" s="42" t="s">
        <v>199</v>
      </c>
      <c r="G10" s="42" t="s">
        <v>200</v>
      </c>
    </row>
    <row r="11" spans="2:7">
      <c r="B11" s="479" t="s">
        <v>201</v>
      </c>
      <c r="C11" s="42" t="s">
        <v>202</v>
      </c>
      <c r="D11" s="42" t="s">
        <v>203</v>
      </c>
      <c r="E11" s="479" t="s">
        <v>201</v>
      </c>
      <c r="F11" s="42" t="s">
        <v>202</v>
      </c>
      <c r="G11" s="42" t="s">
        <v>203</v>
      </c>
    </row>
    <row r="12" spans="2:7">
      <c r="B12">
        <v>5896</v>
      </c>
      <c r="C12">
        <v>3193</v>
      </c>
      <c r="D12">
        <v>2703</v>
      </c>
      <c r="E12">
        <v>30255</v>
      </c>
      <c r="F12">
        <v>14924</v>
      </c>
      <c r="G12">
        <v>15331</v>
      </c>
    </row>
    <row r="15" spans="2:7">
      <c r="B15" s="478" t="s">
        <v>205</v>
      </c>
      <c r="C15" s="478"/>
    </row>
    <row r="16" spans="2:7">
      <c r="B16" s="736" t="s">
        <v>197</v>
      </c>
      <c r="C16" s="736"/>
      <c r="D16" s="736"/>
      <c r="E16" s="737" t="s">
        <v>198</v>
      </c>
      <c r="F16" s="737"/>
      <c r="G16" s="737"/>
    </row>
    <row r="17" spans="2:7">
      <c r="B17" s="479" t="s">
        <v>199</v>
      </c>
      <c r="C17" s="42" t="s">
        <v>199</v>
      </c>
      <c r="D17" s="42" t="s">
        <v>200</v>
      </c>
      <c r="E17" s="479" t="s">
        <v>199</v>
      </c>
      <c r="F17" s="42" t="s">
        <v>199</v>
      </c>
      <c r="G17" s="42" t="s">
        <v>200</v>
      </c>
    </row>
    <row r="18" spans="2:7">
      <c r="B18" s="479" t="s">
        <v>201</v>
      </c>
      <c r="C18" s="42" t="s">
        <v>202</v>
      </c>
      <c r="D18" s="42" t="s">
        <v>203</v>
      </c>
      <c r="E18" s="479" t="s">
        <v>201</v>
      </c>
      <c r="F18" s="42" t="s">
        <v>202</v>
      </c>
      <c r="G18" s="42" t="s">
        <v>203</v>
      </c>
    </row>
    <row r="19" spans="2:7">
      <c r="B19">
        <v>6238</v>
      </c>
      <c r="C19">
        <v>3386</v>
      </c>
      <c r="D19">
        <v>2852</v>
      </c>
      <c r="E19">
        <v>35737</v>
      </c>
      <c r="F19">
        <v>17626</v>
      </c>
      <c r="G19">
        <v>18111</v>
      </c>
    </row>
    <row r="22" spans="2:7">
      <c r="B22" s="478" t="s">
        <v>206</v>
      </c>
      <c r="C22" s="478"/>
    </row>
    <row r="23" spans="2:7">
      <c r="B23" s="736" t="s">
        <v>197</v>
      </c>
      <c r="C23" s="736"/>
      <c r="D23" s="736"/>
      <c r="E23" s="737" t="s">
        <v>198</v>
      </c>
      <c r="F23" s="737"/>
      <c r="G23" s="737"/>
    </row>
    <row r="24" spans="2:7">
      <c r="B24" s="479" t="s">
        <v>199</v>
      </c>
      <c r="C24" s="42" t="s">
        <v>199</v>
      </c>
      <c r="D24" s="42" t="s">
        <v>200</v>
      </c>
      <c r="E24" s="479" t="s">
        <v>199</v>
      </c>
      <c r="F24" s="42" t="s">
        <v>199</v>
      </c>
      <c r="G24" s="42" t="s">
        <v>200</v>
      </c>
    </row>
    <row r="25" spans="2:7">
      <c r="B25" s="479" t="s">
        <v>201</v>
      </c>
      <c r="C25" s="42" t="s">
        <v>202</v>
      </c>
      <c r="D25" s="42" t="s">
        <v>203</v>
      </c>
      <c r="E25" s="479" t="s">
        <v>201</v>
      </c>
      <c r="F25" s="42" t="s">
        <v>202</v>
      </c>
      <c r="G25" s="42" t="s">
        <v>203</v>
      </c>
    </row>
    <row r="26" spans="2:7">
      <c r="B26">
        <v>8193</v>
      </c>
      <c r="C26">
        <v>4384</v>
      </c>
      <c r="D26">
        <v>3809</v>
      </c>
      <c r="E26">
        <v>45108</v>
      </c>
      <c r="F26">
        <v>22361</v>
      </c>
      <c r="G26">
        <v>22747</v>
      </c>
    </row>
    <row r="27" spans="2:7">
      <c r="B27" t="s">
        <v>149</v>
      </c>
    </row>
    <row r="28" spans="2:7">
      <c r="E28" t="s">
        <v>149</v>
      </c>
    </row>
    <row r="29" spans="2:7">
      <c r="B29" s="478" t="s">
        <v>207</v>
      </c>
      <c r="C29" s="478"/>
    </row>
    <row r="30" spans="2:7">
      <c r="B30" s="736" t="s">
        <v>197</v>
      </c>
      <c r="C30" s="736"/>
      <c r="D30" s="736"/>
      <c r="E30" s="737" t="s">
        <v>198</v>
      </c>
      <c r="F30" s="737"/>
      <c r="G30" s="737"/>
    </row>
    <row r="31" spans="2:7">
      <c r="B31" s="479" t="s">
        <v>199</v>
      </c>
      <c r="C31" s="42" t="s">
        <v>199</v>
      </c>
      <c r="D31" s="42" t="s">
        <v>200</v>
      </c>
      <c r="E31" s="479" t="s">
        <v>199</v>
      </c>
      <c r="F31" s="42" t="s">
        <v>199</v>
      </c>
      <c r="G31" s="42" t="s">
        <v>200</v>
      </c>
    </row>
    <row r="32" spans="2:7">
      <c r="B32" s="479" t="s">
        <v>201</v>
      </c>
      <c r="C32" s="42" t="s">
        <v>202</v>
      </c>
      <c r="D32" s="42" t="s">
        <v>203</v>
      </c>
      <c r="E32" s="479" t="s">
        <v>201</v>
      </c>
      <c r="F32" s="42" t="s">
        <v>202</v>
      </c>
      <c r="G32" s="42" t="s">
        <v>203</v>
      </c>
    </row>
    <row r="33" spans="2:12">
      <c r="B33">
        <v>8640</v>
      </c>
      <c r="C33">
        <v>4323</v>
      </c>
      <c r="D33">
        <v>3524</v>
      </c>
      <c r="E33">
        <v>68601</v>
      </c>
      <c r="F33">
        <v>33527</v>
      </c>
      <c r="G33">
        <v>35074</v>
      </c>
    </row>
    <row r="34" spans="2:12">
      <c r="B34" t="s">
        <v>208</v>
      </c>
      <c r="E34" t="s">
        <v>208</v>
      </c>
    </row>
    <row r="36" spans="2:12">
      <c r="B36" s="478" t="s">
        <v>209</v>
      </c>
      <c r="C36" s="478"/>
    </row>
    <row r="37" spans="2:12">
      <c r="B37" s="736" t="s">
        <v>197</v>
      </c>
      <c r="C37" s="736"/>
      <c r="D37" s="736"/>
      <c r="E37" s="737" t="s">
        <v>198</v>
      </c>
      <c r="F37" s="737"/>
      <c r="G37" s="737"/>
      <c r="L37" t="s">
        <v>210</v>
      </c>
    </row>
    <row r="38" spans="2:12">
      <c r="B38" s="479" t="s">
        <v>199</v>
      </c>
      <c r="C38" s="42" t="s">
        <v>199</v>
      </c>
      <c r="D38" s="42" t="s">
        <v>200</v>
      </c>
      <c r="E38" s="479" t="s">
        <v>199</v>
      </c>
      <c r="F38" s="42" t="s">
        <v>199</v>
      </c>
      <c r="G38" s="42" t="s">
        <v>200</v>
      </c>
    </row>
    <row r="39" spans="2:12">
      <c r="B39" s="479" t="s">
        <v>201</v>
      </c>
      <c r="C39" s="42" t="s">
        <v>202</v>
      </c>
      <c r="D39" s="42" t="s">
        <v>203</v>
      </c>
      <c r="E39" s="479" t="s">
        <v>201</v>
      </c>
      <c r="F39" s="42" t="s">
        <v>202</v>
      </c>
      <c r="G39" s="42" t="s">
        <v>203</v>
      </c>
    </row>
    <row r="40" spans="2:12">
      <c r="B40">
        <v>7847</v>
      </c>
      <c r="C40">
        <v>4646</v>
      </c>
      <c r="D40">
        <v>3994</v>
      </c>
      <c r="E40">
        <v>54150</v>
      </c>
      <c r="F40">
        <v>26759</v>
      </c>
      <c r="G40">
        <v>27391</v>
      </c>
    </row>
    <row r="43" spans="2:12">
      <c r="B43" s="478" t="s">
        <v>211</v>
      </c>
      <c r="C43" s="478"/>
    </row>
    <row r="44" spans="2:12">
      <c r="B44" s="736" t="s">
        <v>197</v>
      </c>
      <c r="C44" s="736"/>
      <c r="D44" s="736"/>
      <c r="E44" s="737" t="s">
        <v>198</v>
      </c>
      <c r="F44" s="737"/>
      <c r="G44" s="737"/>
      <c r="L44" t="s">
        <v>210</v>
      </c>
    </row>
    <row r="45" spans="2:12">
      <c r="B45" s="479" t="s">
        <v>199</v>
      </c>
      <c r="C45" s="42" t="s">
        <v>199</v>
      </c>
      <c r="D45" s="42" t="s">
        <v>200</v>
      </c>
      <c r="E45" s="479" t="s">
        <v>199</v>
      </c>
      <c r="F45" s="42" t="s">
        <v>199</v>
      </c>
      <c r="G45" s="42" t="s">
        <v>200</v>
      </c>
    </row>
    <row r="46" spans="2:12">
      <c r="B46" s="479" t="s">
        <v>201</v>
      </c>
      <c r="C46" s="42" t="s">
        <v>202</v>
      </c>
      <c r="D46" s="42" t="s">
        <v>203</v>
      </c>
      <c r="E46" s="479" t="s">
        <v>201</v>
      </c>
      <c r="F46" s="42" t="s">
        <v>202</v>
      </c>
      <c r="G46" s="42" t="s">
        <v>203</v>
      </c>
    </row>
    <row r="47" spans="2:12">
      <c r="B47">
        <v>8088</v>
      </c>
      <c r="C47">
        <v>4349</v>
      </c>
      <c r="D47">
        <v>3739</v>
      </c>
      <c r="E47">
        <v>78502</v>
      </c>
      <c r="F47">
        <v>38240</v>
      </c>
      <c r="G47">
        <v>40262</v>
      </c>
    </row>
    <row r="50" spans="1:8">
      <c r="B50" s="478" t="s">
        <v>212</v>
      </c>
      <c r="C50" s="478"/>
    </row>
    <row r="51" spans="1:8">
      <c r="B51" s="736" t="s">
        <v>197</v>
      </c>
      <c r="C51" s="736"/>
      <c r="D51" s="736"/>
      <c r="E51" s="737" t="s">
        <v>198</v>
      </c>
      <c r="F51" s="737"/>
      <c r="G51" s="737"/>
    </row>
    <row r="52" spans="1:8">
      <c r="B52" s="479" t="s">
        <v>199</v>
      </c>
      <c r="C52" s="42" t="s">
        <v>199</v>
      </c>
      <c r="D52" s="42" t="s">
        <v>200</v>
      </c>
      <c r="E52" s="479" t="s">
        <v>199</v>
      </c>
      <c r="F52" s="42" t="s">
        <v>199</v>
      </c>
      <c r="G52" s="42" t="s">
        <v>200</v>
      </c>
    </row>
    <row r="53" spans="1:8">
      <c r="B53" s="479" t="s">
        <v>201</v>
      </c>
      <c r="C53" s="42" t="s">
        <v>202</v>
      </c>
      <c r="D53" s="42" t="s">
        <v>203</v>
      </c>
      <c r="E53" s="479" t="s">
        <v>201</v>
      </c>
      <c r="F53" s="42" t="s">
        <v>202</v>
      </c>
      <c r="G53" s="42" t="s">
        <v>203</v>
      </c>
    </row>
    <row r="54" spans="1:8">
      <c r="B54">
        <v>7090</v>
      </c>
      <c r="C54">
        <v>3703</v>
      </c>
      <c r="D54">
        <v>3387</v>
      </c>
      <c r="E54">
        <v>77937</v>
      </c>
      <c r="F54">
        <v>37946</v>
      </c>
      <c r="G54">
        <v>39991</v>
      </c>
    </row>
    <row r="57" spans="1:8">
      <c r="B57" s="481" t="s">
        <v>213</v>
      </c>
      <c r="C57" s="482"/>
      <c r="D57" s="107"/>
      <c r="E57" s="107"/>
      <c r="F57" s="107"/>
      <c r="G57" s="107"/>
    </row>
    <row r="58" spans="1:8">
      <c r="B58" s="738" t="s">
        <v>197</v>
      </c>
      <c r="C58" s="739"/>
      <c r="D58" s="739"/>
      <c r="E58" s="740" t="s">
        <v>198</v>
      </c>
      <c r="F58" s="740"/>
      <c r="G58" s="741"/>
    </row>
    <row r="59" spans="1:8">
      <c r="B59" s="484" t="s">
        <v>199</v>
      </c>
      <c r="C59" s="485" t="s">
        <v>199</v>
      </c>
      <c r="D59" s="485" t="s">
        <v>200</v>
      </c>
      <c r="E59" s="486" t="s">
        <v>199</v>
      </c>
      <c r="F59" s="485" t="s">
        <v>199</v>
      </c>
      <c r="G59" s="487" t="s">
        <v>200</v>
      </c>
    </row>
    <row r="60" spans="1:8">
      <c r="B60" s="484" t="s">
        <v>201</v>
      </c>
      <c r="C60" s="485" t="s">
        <v>202</v>
      </c>
      <c r="D60" s="485" t="s">
        <v>203</v>
      </c>
      <c r="E60" s="486" t="s">
        <v>201</v>
      </c>
      <c r="F60" s="485" t="s">
        <v>202</v>
      </c>
      <c r="G60" s="487" t="s">
        <v>203</v>
      </c>
    </row>
    <row r="61" spans="1:8">
      <c r="B61" s="488">
        <v>5082</v>
      </c>
      <c r="C61" s="489">
        <v>2634</v>
      </c>
      <c r="D61" s="489">
        <v>2448</v>
      </c>
      <c r="E61" s="489">
        <v>67070</v>
      </c>
      <c r="F61" s="489">
        <v>32669</v>
      </c>
      <c r="G61" s="490">
        <v>34401</v>
      </c>
    </row>
    <row r="62" spans="1:8">
      <c r="B62" s="107"/>
      <c r="C62" s="107"/>
      <c r="D62" s="107"/>
      <c r="E62" s="107"/>
      <c r="F62" s="107"/>
      <c r="G62" s="107"/>
    </row>
    <row r="63" spans="1:8">
      <c r="B63" s="107"/>
      <c r="C63" s="107"/>
      <c r="D63" s="107"/>
      <c r="E63" s="107"/>
      <c r="F63" s="107"/>
      <c r="G63" s="107"/>
      <c r="H63" s="107"/>
    </row>
    <row r="64" spans="1:8">
      <c r="A64" s="107"/>
      <c r="B64" s="481" t="s">
        <v>217</v>
      </c>
      <c r="C64" s="482"/>
      <c r="D64" s="107"/>
      <c r="E64" s="107"/>
      <c r="F64" s="107"/>
      <c r="G64" s="107"/>
      <c r="H64" s="107"/>
    </row>
    <row r="65" spans="1:14">
      <c r="A65" s="107"/>
      <c r="B65" s="742" t="s">
        <v>197</v>
      </c>
      <c r="C65" s="743"/>
      <c r="D65" s="743"/>
      <c r="E65" s="744" t="s">
        <v>198</v>
      </c>
      <c r="F65" s="744"/>
      <c r="G65" s="745"/>
      <c r="H65" s="107"/>
    </row>
    <row r="66" spans="1:14">
      <c r="A66" s="107"/>
      <c r="B66" s="491" t="s">
        <v>199</v>
      </c>
      <c r="C66" s="492" t="s">
        <v>199</v>
      </c>
      <c r="D66" s="492" t="s">
        <v>200</v>
      </c>
      <c r="E66" s="493" t="s">
        <v>199</v>
      </c>
      <c r="F66" s="492" t="s">
        <v>199</v>
      </c>
      <c r="G66" s="494" t="s">
        <v>200</v>
      </c>
      <c r="H66" s="107"/>
    </row>
    <row r="67" spans="1:14">
      <c r="A67" s="107"/>
      <c r="B67" s="484" t="s">
        <v>201</v>
      </c>
      <c r="C67" s="485" t="s">
        <v>202</v>
      </c>
      <c r="D67" s="485" t="s">
        <v>203</v>
      </c>
      <c r="E67" s="486" t="s">
        <v>201</v>
      </c>
      <c r="F67" s="485" t="s">
        <v>202</v>
      </c>
      <c r="G67" s="487" t="s">
        <v>203</v>
      </c>
      <c r="H67" s="107"/>
    </row>
    <row r="68" spans="1:14">
      <c r="A68" s="107"/>
      <c r="B68" s="511">
        <v>34665</v>
      </c>
      <c r="C68" s="512">
        <v>18880</v>
      </c>
      <c r="D68" s="512">
        <v>15785</v>
      </c>
      <c r="E68" s="512">
        <v>86510</v>
      </c>
      <c r="F68" s="512">
        <v>42880</v>
      </c>
      <c r="G68" s="513">
        <v>43630</v>
      </c>
      <c r="H68" s="107"/>
      <c r="I68">
        <v>34665</v>
      </c>
      <c r="J68">
        <v>18880</v>
      </c>
      <c r="K68">
        <v>15785</v>
      </c>
      <c r="L68">
        <v>86510</v>
      </c>
      <c r="M68">
        <v>42880</v>
      </c>
      <c r="N68">
        <v>43630</v>
      </c>
    </row>
    <row r="69" spans="1:14">
      <c r="A69" s="107"/>
      <c r="B69" s="107"/>
      <c r="C69" s="107"/>
      <c r="D69" s="107"/>
      <c r="E69" s="107"/>
      <c r="F69" s="107"/>
      <c r="G69" s="107"/>
      <c r="H69" s="107"/>
    </row>
    <row r="70" spans="1:14">
      <c r="A70" s="107"/>
      <c r="B70" s="107"/>
      <c r="C70" s="107"/>
      <c r="D70" s="107"/>
      <c r="E70" s="107"/>
      <c r="F70" s="107"/>
      <c r="G70" s="107"/>
      <c r="H70" s="107"/>
    </row>
    <row r="71" spans="1:14">
      <c r="A71" s="107"/>
      <c r="B71" s="107"/>
      <c r="C71" s="107"/>
      <c r="D71" s="107"/>
      <c r="E71" s="107"/>
      <c r="F71" s="107"/>
      <c r="G71" s="107"/>
      <c r="H71" s="107"/>
    </row>
    <row r="72" spans="1:14">
      <c r="A72" s="107"/>
      <c r="B72" s="481" t="s">
        <v>218</v>
      </c>
      <c r="C72" s="482"/>
      <c r="D72" s="107"/>
      <c r="E72" s="107"/>
      <c r="F72" s="107"/>
      <c r="G72" s="107"/>
      <c r="H72" s="107"/>
    </row>
    <row r="73" spans="1:14">
      <c r="A73" s="107"/>
      <c r="B73" s="742" t="s">
        <v>197</v>
      </c>
      <c r="C73" s="743"/>
      <c r="D73" s="743"/>
      <c r="E73" s="744" t="s">
        <v>198</v>
      </c>
      <c r="F73" s="744"/>
      <c r="G73" s="745"/>
      <c r="H73" s="107"/>
    </row>
    <row r="74" spans="1:14">
      <c r="A74" s="107"/>
      <c r="B74" s="491" t="s">
        <v>199</v>
      </c>
      <c r="C74" s="492" t="s">
        <v>199</v>
      </c>
      <c r="D74" s="492" t="s">
        <v>200</v>
      </c>
      <c r="E74" s="493" t="s">
        <v>199</v>
      </c>
      <c r="F74" s="492" t="s">
        <v>199</v>
      </c>
      <c r="G74" s="494" t="s">
        <v>200</v>
      </c>
      <c r="H74" s="107"/>
    </row>
    <row r="75" spans="1:14">
      <c r="A75" s="107"/>
      <c r="B75" s="484" t="s">
        <v>201</v>
      </c>
      <c r="C75" s="485" t="s">
        <v>202</v>
      </c>
      <c r="D75" s="485" t="s">
        <v>203</v>
      </c>
      <c r="E75" s="486" t="s">
        <v>201</v>
      </c>
      <c r="F75" s="485" t="s">
        <v>202</v>
      </c>
      <c r="G75" s="487" t="s">
        <v>203</v>
      </c>
      <c r="H75" s="107"/>
    </row>
    <row r="76" spans="1:14">
      <c r="A76" s="107"/>
      <c r="B76" s="508">
        <v>35021</v>
      </c>
      <c r="C76" s="509">
        <v>18899</v>
      </c>
      <c r="D76" s="509">
        <v>16122</v>
      </c>
      <c r="E76" s="509">
        <v>54346</v>
      </c>
      <c r="F76" s="509">
        <v>26533</v>
      </c>
      <c r="G76" s="510">
        <v>27813</v>
      </c>
      <c r="H76" s="107"/>
    </row>
    <row r="77" spans="1:14">
      <c r="A77" s="107"/>
      <c r="B77" s="107"/>
      <c r="C77" s="107"/>
      <c r="D77" s="107"/>
      <c r="E77" s="107"/>
      <c r="F77" s="107"/>
      <c r="G77" s="107"/>
      <c r="H77" s="107"/>
    </row>
    <row r="78" spans="1:14">
      <c r="A78" s="107"/>
      <c r="B78" s="107"/>
      <c r="C78" s="107"/>
      <c r="D78" s="107"/>
      <c r="E78" s="107"/>
      <c r="F78" s="107"/>
      <c r="G78" s="107"/>
      <c r="H78" s="107"/>
    </row>
    <row r="79" spans="1:14">
      <c r="A79" s="107"/>
      <c r="B79" s="107"/>
      <c r="C79" s="107"/>
      <c r="D79" s="107"/>
      <c r="E79" s="107"/>
      <c r="F79" s="107"/>
      <c r="G79" s="107"/>
      <c r="H79" s="107"/>
    </row>
    <row r="80" spans="1:14">
      <c r="A80" s="107"/>
      <c r="B80" s="481" t="s">
        <v>223</v>
      </c>
      <c r="C80" s="482"/>
      <c r="D80" s="107"/>
      <c r="E80" s="107"/>
      <c r="F80" s="107"/>
      <c r="G80" s="107"/>
      <c r="H80" s="107"/>
    </row>
    <row r="81" spans="1:8">
      <c r="A81" s="107"/>
      <c r="B81" s="742" t="s">
        <v>197</v>
      </c>
      <c r="C81" s="743"/>
      <c r="D81" s="743"/>
      <c r="E81" s="744" t="s">
        <v>198</v>
      </c>
      <c r="F81" s="744"/>
      <c r="G81" s="745"/>
      <c r="H81" s="107"/>
    </row>
    <row r="82" spans="1:8">
      <c r="A82" s="107"/>
      <c r="B82" s="491" t="s">
        <v>199</v>
      </c>
      <c r="C82" s="492" t="s">
        <v>199</v>
      </c>
      <c r="D82" s="492" t="s">
        <v>200</v>
      </c>
      <c r="E82" s="493" t="s">
        <v>199</v>
      </c>
      <c r="F82" s="492" t="s">
        <v>199</v>
      </c>
      <c r="G82" s="494" t="s">
        <v>200</v>
      </c>
      <c r="H82" s="107"/>
    </row>
    <row r="83" spans="1:8">
      <c r="A83" s="107"/>
      <c r="B83" s="484" t="s">
        <v>201</v>
      </c>
      <c r="C83" s="485" t="s">
        <v>202</v>
      </c>
      <c r="D83" s="485" t="s">
        <v>203</v>
      </c>
      <c r="E83" s="486" t="s">
        <v>201</v>
      </c>
      <c r="F83" s="485" t="s">
        <v>202</v>
      </c>
      <c r="G83" s="487" t="s">
        <v>203</v>
      </c>
      <c r="H83" s="107"/>
    </row>
    <row r="84" spans="1:8">
      <c r="A84" s="107"/>
      <c r="B84" s="511">
        <v>47346</v>
      </c>
      <c r="C84" s="512">
        <v>25485</v>
      </c>
      <c r="D84" s="512">
        <v>21861</v>
      </c>
      <c r="E84" s="512">
        <v>43705</v>
      </c>
      <c r="F84" s="512">
        <v>21816</v>
      </c>
      <c r="G84" s="513">
        <v>21889</v>
      </c>
      <c r="H84" s="107"/>
    </row>
    <row r="85" spans="1:8">
      <c r="A85" s="107"/>
      <c r="B85" s="107"/>
      <c r="C85" s="107"/>
      <c r="D85" s="107"/>
      <c r="E85" s="107"/>
      <c r="F85" s="107"/>
      <c r="G85" s="107"/>
      <c r="H85" s="107"/>
    </row>
    <row r="86" spans="1:8">
      <c r="A86" s="107"/>
      <c r="B86" s="107"/>
      <c r="C86" s="107"/>
      <c r="D86" s="107"/>
      <c r="E86" s="107"/>
      <c r="F86" s="107"/>
      <c r="G86" s="107"/>
      <c r="H86" s="107"/>
    </row>
    <row r="87" spans="1:8">
      <c r="A87" s="107"/>
      <c r="B87" s="107"/>
      <c r="C87" s="107"/>
      <c r="D87" s="107"/>
      <c r="E87" s="107"/>
      <c r="F87" s="107"/>
      <c r="G87" s="107"/>
      <c r="H87" s="107"/>
    </row>
    <row r="88" spans="1:8">
      <c r="A88" s="107"/>
      <c r="B88" s="481" t="s">
        <v>224</v>
      </c>
      <c r="C88" s="482"/>
      <c r="D88" s="107"/>
      <c r="E88" s="107"/>
      <c r="F88" s="107"/>
      <c r="G88" s="107"/>
      <c r="H88" s="107"/>
    </row>
    <row r="89" spans="1:8">
      <c r="A89" s="107"/>
      <c r="B89" s="742" t="s">
        <v>197</v>
      </c>
      <c r="C89" s="743"/>
      <c r="D89" s="743"/>
      <c r="E89" s="744" t="s">
        <v>198</v>
      </c>
      <c r="F89" s="744"/>
      <c r="G89" s="745"/>
      <c r="H89" s="107"/>
    </row>
    <row r="90" spans="1:8">
      <c r="A90" s="107"/>
      <c r="B90" s="491" t="s">
        <v>199</v>
      </c>
      <c r="C90" s="492" t="s">
        <v>199</v>
      </c>
      <c r="D90" s="492" t="s">
        <v>200</v>
      </c>
      <c r="E90" s="493" t="s">
        <v>199</v>
      </c>
      <c r="F90" s="492" t="s">
        <v>199</v>
      </c>
      <c r="G90" s="494" t="s">
        <v>200</v>
      </c>
      <c r="H90" s="107"/>
    </row>
    <row r="91" spans="1:8">
      <c r="A91" s="107"/>
      <c r="B91" s="484" t="s">
        <v>201</v>
      </c>
      <c r="C91" s="485" t="s">
        <v>202</v>
      </c>
      <c r="D91" s="485" t="s">
        <v>203</v>
      </c>
      <c r="E91" s="486" t="s">
        <v>201</v>
      </c>
      <c r="F91" s="485" t="s">
        <v>202</v>
      </c>
      <c r="G91" s="487" t="s">
        <v>203</v>
      </c>
      <c r="H91" s="107"/>
    </row>
    <row r="92" spans="1:8">
      <c r="A92" s="107"/>
      <c r="B92" s="511">
        <v>49212</v>
      </c>
      <c r="C92" s="512">
        <v>26455</v>
      </c>
      <c r="D92" s="512">
        <v>22757</v>
      </c>
      <c r="E92" s="512">
        <v>25630</v>
      </c>
      <c r="F92" s="512">
        <v>12699</v>
      </c>
      <c r="G92" s="513">
        <v>12931</v>
      </c>
      <c r="H92" s="107"/>
    </row>
    <row r="93" spans="1:8">
      <c r="A93" s="107"/>
      <c r="B93" s="107"/>
      <c r="C93" s="107"/>
      <c r="D93" s="107"/>
      <c r="E93" s="107"/>
      <c r="F93" s="107"/>
      <c r="G93" s="107"/>
      <c r="H93" s="107"/>
    </row>
    <row r="94" spans="1:8">
      <c r="A94" s="107"/>
      <c r="B94" s="107"/>
      <c r="C94" s="107"/>
      <c r="D94" s="107"/>
      <c r="E94" s="107"/>
      <c r="F94" s="107"/>
      <c r="G94" s="107"/>
      <c r="H94" s="107"/>
    </row>
    <row r="95" spans="1:8">
      <c r="A95" s="107"/>
      <c r="B95" s="107"/>
      <c r="C95" s="107"/>
      <c r="D95" s="107"/>
      <c r="E95" s="107"/>
      <c r="F95" s="107"/>
      <c r="G95" s="107"/>
      <c r="H95" s="107"/>
    </row>
    <row r="96" spans="1:8">
      <c r="A96" s="107"/>
      <c r="B96" s="481" t="s">
        <v>235</v>
      </c>
      <c r="C96" s="482"/>
      <c r="D96" s="107"/>
      <c r="E96" s="107"/>
      <c r="F96" s="107"/>
      <c r="G96" s="107"/>
      <c r="H96" s="107"/>
    </row>
    <row r="97" spans="1:15">
      <c r="A97" s="107"/>
      <c r="B97" s="742" t="s">
        <v>197</v>
      </c>
      <c r="C97" s="743"/>
      <c r="D97" s="743"/>
      <c r="E97" s="744" t="s">
        <v>198</v>
      </c>
      <c r="F97" s="744"/>
      <c r="G97" s="745"/>
      <c r="H97" s="107"/>
    </row>
    <row r="98" spans="1:15">
      <c r="A98" s="107"/>
      <c r="B98" s="491" t="s">
        <v>199</v>
      </c>
      <c r="C98" s="492" t="s">
        <v>199</v>
      </c>
      <c r="D98" s="492" t="s">
        <v>200</v>
      </c>
      <c r="E98" s="493" t="s">
        <v>199</v>
      </c>
      <c r="F98" s="492" t="s">
        <v>199</v>
      </c>
      <c r="G98" s="494" t="s">
        <v>200</v>
      </c>
      <c r="H98" s="107"/>
    </row>
    <row r="99" spans="1:15">
      <c r="A99" s="107"/>
      <c r="B99" s="484" t="s">
        <v>201</v>
      </c>
      <c r="C99" s="485" t="s">
        <v>202</v>
      </c>
      <c r="D99" s="485" t="s">
        <v>203</v>
      </c>
      <c r="E99" s="486" t="s">
        <v>201</v>
      </c>
      <c r="F99" s="485" t="s">
        <v>202</v>
      </c>
      <c r="G99" s="487" t="s">
        <v>203</v>
      </c>
      <c r="H99" s="107"/>
    </row>
    <row r="100" spans="1:15">
      <c r="A100" s="107"/>
      <c r="B100" s="511">
        <v>54709</v>
      </c>
      <c r="C100" s="512">
        <v>29243</v>
      </c>
      <c r="D100" s="512">
        <v>25466</v>
      </c>
      <c r="E100" s="512">
        <v>18587</v>
      </c>
      <c r="F100" s="512">
        <v>9107</v>
      </c>
      <c r="G100" s="513">
        <v>9480</v>
      </c>
      <c r="H100" s="107"/>
      <c r="J100">
        <v>54709</v>
      </c>
      <c r="K100">
        <v>29243</v>
      </c>
      <c r="L100">
        <v>25466</v>
      </c>
      <c r="M100">
        <v>18587</v>
      </c>
      <c r="N100">
        <v>9107</v>
      </c>
      <c r="O100">
        <v>9480</v>
      </c>
    </row>
    <row r="101" spans="1:15">
      <c r="A101" s="107"/>
      <c r="B101" s="107"/>
      <c r="C101" s="107"/>
      <c r="D101" s="107"/>
      <c r="E101" s="107"/>
      <c r="F101" s="107"/>
      <c r="G101" s="107"/>
      <c r="H101" s="107"/>
    </row>
    <row r="102" spans="1:15">
      <c r="A102" s="107"/>
      <c r="B102" s="107"/>
      <c r="C102" s="107"/>
      <c r="D102" s="107"/>
      <c r="E102" s="107"/>
      <c r="F102" s="107"/>
      <c r="G102" s="107"/>
      <c r="H102" s="107"/>
    </row>
    <row r="103" spans="1:15">
      <c r="A103" s="107"/>
      <c r="B103" s="107"/>
      <c r="C103" s="107"/>
      <c r="D103" s="107"/>
      <c r="E103" s="107"/>
      <c r="F103" s="107"/>
      <c r="G103" s="107"/>
      <c r="H103" s="107"/>
    </row>
    <row r="104" spans="1:15">
      <c r="A104" s="107"/>
      <c r="B104" s="481" t="s">
        <v>236</v>
      </c>
      <c r="C104" s="482"/>
      <c r="D104" s="107"/>
      <c r="E104" s="107"/>
      <c r="F104" s="107"/>
      <c r="G104" s="107"/>
      <c r="H104" s="107"/>
    </row>
    <row r="105" spans="1:15">
      <c r="A105" s="107"/>
      <c r="B105" s="742" t="s">
        <v>197</v>
      </c>
      <c r="C105" s="743"/>
      <c r="D105" s="743"/>
      <c r="E105" s="744" t="s">
        <v>198</v>
      </c>
      <c r="F105" s="744"/>
      <c r="G105" s="745"/>
      <c r="H105" s="107"/>
    </row>
    <row r="106" spans="1:15">
      <c r="A106" s="107"/>
      <c r="B106" s="491" t="s">
        <v>199</v>
      </c>
      <c r="C106" s="492" t="s">
        <v>199</v>
      </c>
      <c r="D106" s="492" t="s">
        <v>200</v>
      </c>
      <c r="E106" s="493" t="s">
        <v>199</v>
      </c>
      <c r="F106" s="492" t="s">
        <v>199</v>
      </c>
      <c r="G106" s="494" t="s">
        <v>200</v>
      </c>
      <c r="H106" s="107"/>
    </row>
    <row r="107" spans="1:15">
      <c r="A107" s="107"/>
      <c r="B107" s="791" t="s">
        <v>201</v>
      </c>
      <c r="C107" s="792" t="s">
        <v>202</v>
      </c>
      <c r="D107" s="792" t="s">
        <v>203</v>
      </c>
      <c r="E107" s="793" t="s">
        <v>201</v>
      </c>
      <c r="F107" s="792" t="s">
        <v>202</v>
      </c>
      <c r="G107" s="794" t="s">
        <v>203</v>
      </c>
      <c r="H107" s="107"/>
    </row>
    <row r="108" spans="1:15">
      <c r="A108" s="107"/>
      <c r="B108" s="795">
        <v>81160</v>
      </c>
      <c r="C108" s="796">
        <v>43592</v>
      </c>
      <c r="D108" s="796">
        <v>37568</v>
      </c>
      <c r="E108" s="796">
        <v>16075</v>
      </c>
      <c r="F108" s="796">
        <v>7951</v>
      </c>
      <c r="G108" s="797">
        <v>8124</v>
      </c>
      <c r="H108" s="107"/>
      <c r="J108">
        <v>81160</v>
      </c>
      <c r="K108">
        <v>43592</v>
      </c>
      <c r="L108">
        <v>37568</v>
      </c>
      <c r="M108">
        <v>16075</v>
      </c>
      <c r="N108">
        <v>7951</v>
      </c>
      <c r="O108">
        <v>8124</v>
      </c>
    </row>
    <row r="109" spans="1:15">
      <c r="A109" s="107"/>
      <c r="B109" s="107"/>
      <c r="C109" s="107"/>
      <c r="D109" s="107"/>
      <c r="E109" s="107"/>
      <c r="F109" s="107"/>
      <c r="G109" s="107"/>
      <c r="H109" s="107"/>
    </row>
    <row r="110" spans="1:15">
      <c r="A110" s="107"/>
      <c r="B110" s="107"/>
      <c r="C110" s="107"/>
      <c r="D110" s="107"/>
      <c r="E110" s="107"/>
      <c r="F110" s="107"/>
      <c r="G110" s="107"/>
      <c r="H110" s="107"/>
    </row>
    <row r="111" spans="1:15">
      <c r="A111" s="107"/>
      <c r="B111" s="107"/>
      <c r="C111" s="107"/>
      <c r="D111" s="107"/>
      <c r="E111" s="107"/>
      <c r="F111" s="107"/>
      <c r="G111" s="107"/>
      <c r="H111" s="107"/>
    </row>
    <row r="112" spans="1:15" ht="18" customHeight="1">
      <c r="A112" s="107"/>
      <c r="B112" s="495" t="s">
        <v>197</v>
      </c>
      <c r="C112" s="496"/>
      <c r="D112" s="496"/>
      <c r="E112" s="497" t="s">
        <v>198</v>
      </c>
      <c r="F112" s="497"/>
      <c r="G112" s="483"/>
      <c r="H112" s="107"/>
    </row>
    <row r="113" spans="1:8" ht="18" customHeight="1">
      <c r="A113" s="107"/>
      <c r="B113" s="484" t="s">
        <v>227</v>
      </c>
      <c r="C113" s="485" t="s">
        <v>226</v>
      </c>
      <c r="D113" s="485" t="s">
        <v>214</v>
      </c>
      <c r="E113" s="486" t="s">
        <v>215</v>
      </c>
      <c r="F113" s="485" t="s">
        <v>225</v>
      </c>
      <c r="G113" s="487" t="s">
        <v>216</v>
      </c>
      <c r="H113" s="107"/>
    </row>
    <row r="114" spans="1:8" ht="18" customHeight="1">
      <c r="A114" s="107"/>
      <c r="B114" s="515">
        <f>+B108/B100</f>
        <v>1.4834853497596374</v>
      </c>
      <c r="C114" s="516">
        <f t="shared" ref="C114:G114" si="0">+C108/C100</f>
        <v>1.490681530622713</v>
      </c>
      <c r="D114" s="516">
        <f t="shared" si="0"/>
        <v>1.4752218644467132</v>
      </c>
      <c r="E114" s="516">
        <f t="shared" si="0"/>
        <v>0.86485177812449565</v>
      </c>
      <c r="F114" s="516">
        <f t="shared" si="0"/>
        <v>0.87306467552432199</v>
      </c>
      <c r="G114" s="517">
        <f t="shared" si="0"/>
        <v>0.85696202531645571</v>
      </c>
      <c r="H114" s="107"/>
    </row>
    <row r="115" spans="1:8">
      <c r="B115" s="107"/>
      <c r="C115" s="107"/>
      <c r="D115" s="107"/>
      <c r="E115" s="107"/>
      <c r="F115" s="107"/>
      <c r="G115" s="107"/>
      <c r="H115" s="107"/>
    </row>
    <row r="116" spans="1:8">
      <c r="B116" s="107"/>
      <c r="C116" s="107"/>
      <c r="D116" s="107"/>
      <c r="E116" s="107"/>
      <c r="F116" s="107"/>
      <c r="G116" s="107"/>
      <c r="H116" s="107"/>
    </row>
    <row r="117" spans="1:8">
      <c r="B117" s="107"/>
      <c r="C117" s="107"/>
      <c r="D117" s="107"/>
      <c r="E117" s="107"/>
      <c r="F117" s="107"/>
      <c r="G117" s="107"/>
      <c r="H117" s="107"/>
    </row>
    <row r="118" spans="1:8">
      <c r="H118" s="107"/>
    </row>
  </sheetData>
  <mergeCells count="30">
    <mergeCell ref="B105:D105"/>
    <mergeCell ref="E105:G105"/>
    <mergeCell ref="B97:D97"/>
    <mergeCell ref="E97:G97"/>
    <mergeCell ref="B65:D65"/>
    <mergeCell ref="E65:G65"/>
    <mergeCell ref="B73:D73"/>
    <mergeCell ref="E73:G73"/>
    <mergeCell ref="B81:D81"/>
    <mergeCell ref="E81:G81"/>
    <mergeCell ref="B89:D89"/>
    <mergeCell ref="E89:G89"/>
    <mergeCell ref="B44:D44"/>
    <mergeCell ref="E44:G44"/>
    <mergeCell ref="B51:D51"/>
    <mergeCell ref="E51:G51"/>
    <mergeCell ref="B58:D58"/>
    <mergeCell ref="E58:G58"/>
    <mergeCell ref="B2:D2"/>
    <mergeCell ref="E2:G2"/>
    <mergeCell ref="B9:D9"/>
    <mergeCell ref="E9:G9"/>
    <mergeCell ref="B16:D16"/>
    <mergeCell ref="E16:G16"/>
    <mergeCell ref="B23:D23"/>
    <mergeCell ref="E23:G23"/>
    <mergeCell ref="B30:D30"/>
    <mergeCell ref="E30:G30"/>
    <mergeCell ref="B37:D37"/>
    <mergeCell ref="E37:G37"/>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43　ノロウイルス関連情報 </vt:lpstr>
      <vt:lpstr>43  衛生訓話</vt:lpstr>
      <vt:lpstr>43　食中毒記事等 </vt:lpstr>
      <vt:lpstr>43　海外情報</vt:lpstr>
      <vt:lpstr>42　感染症情報</vt:lpstr>
      <vt:lpstr>43　感染症統計</vt:lpstr>
      <vt:lpstr>Sheet1</vt:lpstr>
      <vt:lpstr>43 食品回収</vt:lpstr>
      <vt:lpstr>43　食品表示</vt:lpstr>
      <vt:lpstr>43　残留農薬　等 </vt:lpstr>
      <vt:lpstr>'42　感染症情報'!Print_Area</vt:lpstr>
      <vt:lpstr>'43  衛生訓話'!Print_Area</vt:lpstr>
      <vt:lpstr>'43　ノロウイルス関連情報 '!Print_Area</vt:lpstr>
      <vt:lpstr>'43　海外情報'!Print_Area</vt:lpstr>
      <vt:lpstr>'43　感染症統計'!Print_Area</vt:lpstr>
      <vt:lpstr>'43　残留農薬　等 '!Print_Area</vt:lpstr>
      <vt:lpstr>'43　食中毒記事等 '!Print_Area</vt:lpstr>
      <vt:lpstr>'43 食品回収'!Print_Area</vt:lpstr>
      <vt:lpstr>'43　食品表示'!Print_Area</vt:lpstr>
      <vt:lpstr>スポンサー公告!Print_Area</vt:lpstr>
      <vt:lpstr>'43　残留農薬　等 '!Print_Titles</vt:lpstr>
      <vt:lpstr>'43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2023-11-06T07:27:06Z</dcterms:modified>
</cp:coreProperties>
</file>