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hidePivotFieldList="1"/>
  <xr:revisionPtr revIDLastSave="0" documentId="13_ncr:1_{077E8569-F26F-4E59-B791-9740D0A7F112}"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42　ノロウイルス関連情報 " sheetId="101" r:id="rId3"/>
    <sheet name="42  衛生訓話" sheetId="148" r:id="rId4"/>
    <sheet name="42　食中毒記事等 " sheetId="29" r:id="rId5"/>
    <sheet name="42　海外情報" sheetId="123" r:id="rId6"/>
    <sheet name="41　感染症情報" sheetId="124" r:id="rId7"/>
    <sheet name="42　感染症統計" sheetId="125" r:id="rId8"/>
    <sheet name="Sheet1" sheetId="147" state="hidden" r:id="rId9"/>
    <sheet name="42 食品回収" sheetId="60" r:id="rId10"/>
    <sheet name="42　食品表示" sheetId="34" r:id="rId11"/>
    <sheet name="42　残留農薬　等 " sheetId="35" r:id="rId12"/>
  </sheets>
  <definedNames>
    <definedName name="_xlnm._FilterDatabase" localSheetId="2" hidden="1">'42　ノロウイルス関連情報 '!$A$22:$G$75</definedName>
    <definedName name="_xlnm._FilterDatabase" localSheetId="11" hidden="1">'42　残留農薬　等 '!$A$1:$C$1</definedName>
    <definedName name="_xlnm._FilterDatabase" localSheetId="4" hidden="1">'42　食中毒記事等 '!$A$1:$D$1</definedName>
    <definedName name="_xlnm.Print_Area" localSheetId="6">'41　感染症情報'!$A$1:$D$33</definedName>
    <definedName name="_xlnm.Print_Area" localSheetId="3">'42  衛生訓話'!$A$1:$N$22</definedName>
    <definedName name="_xlnm.Print_Area" localSheetId="2">'42　ノロウイルス関連情報 '!$A$1:$N$84</definedName>
    <definedName name="_xlnm.Print_Area" localSheetId="5">'42　海外情報'!$A$1:$C$33</definedName>
    <definedName name="_xlnm.Print_Area" localSheetId="7">'42　感染症統計'!$A$1:$AC$37</definedName>
    <definedName name="_xlnm.Print_Area" localSheetId="11">'42　残留農薬　等 '!$A$1:$A$22</definedName>
    <definedName name="_xlnm.Print_Area" localSheetId="4">'42　食中毒記事等 '!$A$1:$D$39</definedName>
    <definedName name="_xlnm.Print_Area" localSheetId="9">'42 食品回収'!$A$1:$E$44</definedName>
    <definedName name="_xlnm.Print_Area" localSheetId="10">'42　食品表示'!$A$1:$N$15</definedName>
    <definedName name="_xlnm.Print_Area" localSheetId="1">スポンサー公告!$A$1:$Z$31</definedName>
    <definedName name="_xlnm.Print_Titles" localSheetId="11">'42　残留農薬　等 '!$1:$1</definedName>
    <definedName name="_xlnm.Print_Titles" localSheetId="4">'42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B114" i="147" l="1"/>
  <c r="C114" i="147"/>
  <c r="D114" i="147"/>
  <c r="E114" i="147"/>
  <c r="F114" i="147"/>
  <c r="G114" i="147"/>
  <c r="Y4" i="125" l="1"/>
  <c r="Z4" i="125"/>
  <c r="K4" i="125"/>
  <c r="B14" i="78" l="1"/>
  <c r="B19" i="78" l="1"/>
  <c r="B18" i="78"/>
  <c r="B17" i="78" l="1"/>
  <c r="B16" i="78"/>
  <c r="G15" i="78" l="1"/>
  <c r="F4" i="125" l="1"/>
  <c r="E4" i="125"/>
  <c r="D4" i="125"/>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AA4" i="125"/>
  <c r="AB4" i="125"/>
  <c r="Q4" i="125"/>
  <c r="C4" i="125"/>
  <c r="G4" i="125"/>
  <c r="H4" i="125"/>
  <c r="I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<sst xmlns="http://schemas.openxmlformats.org/spreadsheetml/2006/main" count="799" uniqueCount="432">
  <si>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</si>
  <si>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</si>
  <si>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</si>
  <si>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</si>
  <si>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</si>
  <si>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</si>
  <si>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</si>
  <si>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</si>
  <si>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</si>
  <si>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</si>
  <si>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</si>
  <si>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</si>
  <si>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</si>
  <si>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</si>
  <si>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</si>
  <si>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</si>
  <si>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</si>
  <si>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</si>
  <si>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</si>
  <si>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</si>
  <si>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</si>
  <si>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</si>
  <si>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</si>
  <si>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</si>
  <si>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</si>
  <si>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</si>
  <si>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</si>
  <si>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</si>
  <si>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</si>
  <si>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</si>
  <si>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</si>
  <si>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</si>
  <si>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</si>
  <si>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</si>
  <si>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</si>
  <si>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</si>
  <si>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</si>
  <si>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</si>
  <si>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</si>
  <si>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</si>
  <si>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</si>
  <si>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</si>
  <si>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</si>
  <si>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</si>
  <si>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</si>
  <si>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</si>
  <si>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</si>
  <si>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</si>
  <si>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</si>
  <si>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</si>
  <si>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</si>
  <si>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</si>
  <si>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</si>
  <si>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</si>
  <si>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</si>
  <si>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</si>
  <si>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</si>
  <si>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</si>
  <si>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</si>
  <si>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</si>
  <si>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</si>
  <si>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</si>
  <si>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</si>
  <si>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</si>
  <si>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</si>
  <si>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</si>
  <si>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</si>
  <si>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</si>
  <si>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</si>
  <si>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</si>
  <si>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</si>
  <si>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</si>
  <si>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</si>
  <si>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</si>
  <si>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</si>
  <si>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</si>
  <si>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</si>
  <si>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</si>
  <si>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</si>
  <si>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</si>
  <si>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</si>
  <si>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</si>
  <si>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</si>
  <si>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</si>
  <si>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</si>
  <si>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</si>
  <si>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</si>
  <si>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</si>
  <si>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</si>
  <si>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</si>
  <si>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</si>
  <si>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</si>
  <si>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</si>
  <si>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</si>
  <si>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</si>
  <si>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</si>
  <si>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</si>
  <si>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</si>
  <si>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</si>
  <si>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</si>
  <si>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</si>
  <si>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</si>
  <si>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</si>
  <si>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</si>
  <si>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</si>
  <si>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</si>
  <si>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</si>
  <si>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</si>
  <si>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</si>
  <si>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</si>
  <si>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</si>
  <si>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</si>
  <si>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</si>
  <si>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</si>
  <si>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</si>
  <si>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</si>
  <si>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</si>
  <si>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</si>
  <si>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</si>
  <si>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</si>
  <si>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</si>
  <si>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</si>
  <si>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</si>
  <si>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</si>
  <si>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</si>
  <si>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</si>
  <si>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</si>
  <si>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</si>
  <si>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</si>
  <si>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</si>
  <si>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</si>
  <si>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</si>
  <si>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</si>
  <si>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</si>
  <si>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</si>
  <si>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</si>
  <si>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</si>
  <si>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</si>
  <si>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</si>
  <si>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</si>
  <si>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</si>
  <si>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</si>
  <si>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</si>
  <si>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</si>
  <si>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</si>
  <si>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</si>
  <si>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</si>
  <si>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</si>
  <si>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</si>
  <si>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</si>
  <si>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</si>
  <si>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</si>
  <si>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</si>
  <si>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</si>
  <si>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</si>
  <si>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</si>
  <si>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</si>
  <si>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</si>
  <si>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</si>
  <si>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</si>
  <si>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</si>
  <si>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</si>
  <si>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</si>
  <si>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</si>
  <si>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</si>
  <si>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</si>
  <si>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</si>
  <si>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</si>
  <si>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</si>
  <si>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</si>
  <si>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</si>
  <si>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</si>
  <si>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</si>
  <si>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</si>
  <si>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</si>
  <si>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</si>
  <si>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</si>
  <si>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</si>
  <si>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</si>
  <si>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</si>
  <si>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</si>
  <si>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</si>
  <si>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</si>
  <si>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</si>
  <si>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</si>
  <si>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</si>
  <si>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</si>
  <si>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</si>
  <si>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</si>
  <si>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</si>
  <si>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</si>
  <si>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</si>
  <si>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</si>
  <si>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</si>
  <si>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</si>
  <si>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</si>
  <si>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 xml:space="preserve">腸チフス
パラチフス
</t>
    <rPh sb="0" eb="1">
      <t>チョウ</t>
    </rPh>
    <phoneticPr fontId="5"/>
  </si>
  <si>
    <t>2023年第24週（再掲)</t>
    <phoneticPr fontId="86"/>
  </si>
  <si>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</si>
  <si>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</si>
  <si>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</si>
  <si>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</si>
  <si>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</si>
  <si>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</si>
  <si>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</si>
  <si>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2023年第25週（再掲)</t>
    <phoneticPr fontId="86"/>
  </si>
  <si>
    <t>2023年第26週</t>
    <phoneticPr fontId="86"/>
  </si>
  <si>
    <t>2023年第27週</t>
    <phoneticPr fontId="86"/>
  </si>
  <si>
    <t>2023年第28週</t>
    <phoneticPr fontId="86"/>
  </si>
  <si>
    <t>　</t>
    <phoneticPr fontId="86"/>
  </si>
  <si>
    <t>2023年第29週</t>
    <phoneticPr fontId="86"/>
  </si>
  <si>
    <t>S</t>
    <phoneticPr fontId="86"/>
  </si>
  <si>
    <t>2023年第30週</t>
    <phoneticPr fontId="86"/>
  </si>
  <si>
    <t>2023年第31週</t>
    <phoneticPr fontId="86"/>
  </si>
  <si>
    <t>2023年第32週</t>
    <phoneticPr fontId="86"/>
  </si>
  <si>
    <t>I女性</t>
    <phoneticPr fontId="86"/>
  </si>
  <si>
    <t>　NC総数　　　　</t>
    <phoneticPr fontId="5"/>
  </si>
  <si>
    <t>NC女性</t>
    <phoneticPr fontId="86"/>
  </si>
  <si>
    <t>2023年第37週</t>
    <phoneticPr fontId="86"/>
  </si>
  <si>
    <t>2023年第38週</t>
    <phoneticPr fontId="86"/>
  </si>
  <si>
    <t>回収＆返金</t>
  </si>
  <si>
    <t>回収＆交換</t>
  </si>
  <si>
    <t>回収</t>
  </si>
  <si>
    <t>回収＆返金/交換</t>
  </si>
  <si>
    <t>　</t>
    <phoneticPr fontId="16"/>
  </si>
  <si>
    <t>2023年第39週　公的データは10月16日掲載のため今回は未掲載</t>
    <rPh sb="4" eb="5">
      <t>ネン</t>
    </rPh>
    <rPh sb="5" eb="6">
      <t>ダイ</t>
    </rPh>
    <rPh sb="8" eb="9">
      <t>シュウ</t>
    </rPh>
    <rPh sb="10" eb="12">
      <t>コウテキ</t>
    </rPh>
    <rPh sb="18" eb="19">
      <t>ガツ</t>
    </rPh>
    <rPh sb="21" eb="22">
      <t>ヒ</t>
    </rPh>
    <rPh sb="22" eb="24">
      <t>ケイサイ</t>
    </rPh>
    <rPh sb="27" eb="29">
      <t>コンカイ</t>
    </rPh>
    <rPh sb="30" eb="33">
      <t>ミケイサイ</t>
    </rPh>
    <phoneticPr fontId="33"/>
  </si>
  <si>
    <t>例年並み</t>
    <rPh sb="0" eb="3">
      <t>レイネンナ</t>
    </rPh>
    <phoneticPr fontId="86"/>
  </si>
  <si>
    <t>皆様  週刊情報2023-40を配信いたします</t>
    <phoneticPr fontId="5"/>
  </si>
  <si>
    <t>　福島市保健所は２０日、同市北町の飲食店「珍満賓館」でカキ料理を食べた１０～２０代の男女８人が下痢や腹痛などの症状を訴え、調査した結果、ノロウイルスによる食中毒だったと発表した。同店を同日から３日間の営業停止処分とした。　市保健所によると、１５日に同店を利用した１２人のうち、８人が１７日ごろに体調不良となり、医療機関でノロウイルスの疑いがあると診断された。現在はいずれも快方に向かっている。</t>
    <phoneticPr fontId="86"/>
  </si>
  <si>
    <t>福島民友</t>
    <rPh sb="0" eb="4">
      <t>フクシマミンユウ</t>
    </rPh>
    <phoneticPr fontId="86"/>
  </si>
  <si>
    <t>2023年第39週</t>
    <phoneticPr fontId="86"/>
  </si>
  <si>
    <t>2023年第40週</t>
    <phoneticPr fontId="86"/>
  </si>
  <si>
    <t>NC男性</t>
    <phoneticPr fontId="86"/>
  </si>
  <si>
    <t>I男性</t>
    <phoneticPr fontId="86"/>
  </si>
  <si>
    <t>　I総数</t>
    <phoneticPr fontId="5"/>
  </si>
  <si>
    <t>コモディイイダ</t>
  </si>
  <si>
    <t>埼玉県</t>
    <rPh sb="0" eb="3">
      <t>サイタマケン</t>
    </rPh>
    <phoneticPr fontId="16"/>
  </si>
  <si>
    <t>今週のニュース（Noroｖｉｒｕｓ） (10/23-10/29)</t>
    <rPh sb="0" eb="2">
      <t>コンシュウ</t>
    </rPh>
    <phoneticPr fontId="5"/>
  </si>
  <si>
    <t>2023/41週</t>
    <phoneticPr fontId="86"/>
  </si>
  <si>
    <t>2023/42週</t>
  </si>
  <si>
    <t xml:space="preserve"> GⅡ　41週　0例</t>
    <rPh sb="6" eb="7">
      <t>シュウ</t>
    </rPh>
    <phoneticPr fontId="5"/>
  </si>
  <si>
    <t xml:space="preserve"> GⅡ　42週　0例</t>
    <rPh sb="9" eb="10">
      <t>レイ</t>
    </rPh>
    <phoneticPr fontId="5"/>
  </si>
  <si>
    <t>-</t>
    <phoneticPr fontId="86"/>
  </si>
  <si>
    <t>中北保健所管内の障害者施設で入所者と職員あわせて２４人がおう吐や下痢の症状を訴え、このうち５人からノロウイルスが検出されました。
全員症状は軽いということですが保健所は集団感染が発生したとして対策を徹底するよう施設に指導しました。</t>
    <phoneticPr fontId="86"/>
  </si>
  <si>
    <t>NHK</t>
    <phoneticPr fontId="86"/>
  </si>
  <si>
    <t>食中毒情報 (10/23-10/29)</t>
    <rPh sb="0" eb="3">
      <t>ショクチュウドク</t>
    </rPh>
    <rPh sb="3" eb="5">
      <t>ジョウホウ</t>
    </rPh>
    <phoneticPr fontId="5"/>
  </si>
  <si>
    <t>海外情報 (10/23-10/29)</t>
    <rPh sb="0" eb="4">
      <t>カイガイジョウホウ</t>
    </rPh>
    <phoneticPr fontId="5"/>
  </si>
  <si>
    <t>食品リコール・回収情報
 (10/23-10/29)</t>
    <rPh sb="0" eb="2">
      <t>ショクヒン</t>
    </rPh>
    <rPh sb="7" eb="9">
      <t>カイシュウ</t>
    </rPh>
    <rPh sb="9" eb="11">
      <t>ジョウホウ</t>
    </rPh>
    <phoneticPr fontId="5"/>
  </si>
  <si>
    <t>食品表示 (10/23-10/29)</t>
    <rPh sb="0" eb="2">
      <t>ショクヒン</t>
    </rPh>
    <rPh sb="2" eb="4">
      <t>ヒョウジ</t>
    </rPh>
    <phoneticPr fontId="5"/>
  </si>
  <si>
    <t>残留農薬 (10/23-10/29)</t>
    <phoneticPr fontId="16"/>
  </si>
  <si>
    <t>お詫びとお知らせ（食中毒について）香川短期大学</t>
    <rPh sb="17" eb="19">
      <t>カガワ</t>
    </rPh>
    <rPh sb="19" eb="23">
      <t>タンキダイガク</t>
    </rPh>
    <phoneticPr fontId="16"/>
  </si>
  <si>
    <t>https://www.kjc.ac.jp/info/%E3%81%8A%E8%A9%AB%E3%81%B3%E3%81%A8%E3%81%8A%E7%9F%A5%E3%82%89%E3%81%9B%EF%BC%88%E9%A3%9F%E4%B8%AD%E6%AF%92%E3%81%AB%E3%81%A4%E3%81%84%E3%81%A6%EF%BC%89/</t>
    <phoneticPr fontId="16"/>
  </si>
  <si>
    <t>香川県</t>
    <rPh sb="0" eb="3">
      <t>カガワケン</t>
    </rPh>
    <phoneticPr fontId="16"/>
  </si>
  <si>
    <t>香川短期大学
学長　加野芳正</t>
    <phoneticPr fontId="16"/>
  </si>
  <si>
    <t>10月21日（土）・22日（日）に行われました本学の大学祭におきまして、食中毒が発生しました。腹痛や下痢の症状で苦しまれた方々には、誠に申し訳なく衷心よりお詫びを申し上げる次第です。本学としましては、翌23日及び24日午前に情報を収集し、その旨を24日（火）午後に中讃保健福祉事務所に届け出て、その後の検査の結果、模擬店のカレーライスから食中毒菌が検出されたとの報告を受けました。今後、保健福祉事務所から本学に対して指導が行われます。衛生管理が不十分であったことを深くお詫びするとともに、感染症を含めました再発防止に、今後徹底して取り組んで参る所存です。
★中讃保健所が調べたところ、カレーライスの残りや患者の便の中から、食中毒を引き起こす細菌、ウエルシュ菌が検出されたことなどから、この模擬店の食事が原因の食中毒と断定しました。患者の症状はいずれも軽く、すでに全員が回復しているということです。
カレーライスは文化祭の期間中にあわせて２３５食が提供され、大学関係者以外の人も食べたということで、県が今後調査することにしています。カレーは学生が大きな鍋で調理していたということで、県は中心部が冷めない状態のまま放置して、菌が増殖したとみています。</t>
    <phoneticPr fontId="16"/>
  </si>
  <si>
    <t xml:space="preserve">間違って食べてしまう毒キノコ「ツキヨタケ」で食中毒発生 山林で採取しお ... - TBS NEWS DIG </t>
    <phoneticPr fontId="16"/>
  </si>
  <si>
    <t>間違って食べてしまう毒キノコ「ツキヨタケ」。
27日、鳥取県は、ツキヨタケによる食中毒が発生したと発表しました。ヒラタケやシイタケにそっくりなツキヨタケ。県が注意を呼び掛けています。鳥取県によりますと、26日午後３時46分頃、鳥取市内の医療機関から「毒キノコ食中毒が疑われる患者を診察した」と連絡があり、県が調査を開始したということです。症状があったのは、鳥取市内に住む、60代の女性と、70代の男性です。
2人は、県内の山林で、ヒラタケと間違えて採取したキノコを、家庭内でお吸い物に調理し食べました。26日、午後２時から2時30分頃に、２人におう吐の症状があったということですが、現在、２人は快方に向かっているということです。ツキヨタケは、傘の直径が10～20センチ程度。傘の色は、始めは黄褐色で、成熟すると紫褐色～暗紫褐色となります。
間違えやすいキノコとして、シイタケ、ムキタケ、ヒラタケなどがあり、食べると30分～1時間程度で、おう吐、下痢、腹痛などの消化器系の中毒症状が現れるということです。県は、毒キノコによる食中毒の多くは、素人判断により発生しているとし、食用と確実に判断できないキノコは、「採らない、食べない、売らない、人にあげない」を徹底するよう呼び掛けています。</t>
    <phoneticPr fontId="16"/>
  </si>
  <si>
    <t>https://newsdig.tbs.co.jp/articles/bss/803151?display=1</t>
    <phoneticPr fontId="16"/>
  </si>
  <si>
    <t>鳥取県</t>
    <rPh sb="0" eb="3">
      <t>トットリケン</t>
    </rPh>
    <phoneticPr fontId="16"/>
  </si>
  <si>
    <t>TBS</t>
    <phoneticPr fontId="16"/>
  </si>
  <si>
    <t>日テレ</t>
    <phoneticPr fontId="16"/>
  </si>
  <si>
    <t xml:space="preserve">YBC NEWS NNN 「クサウラベニタケ」 芋煮に入れ男女2人が食中毒 今シーズン山形県内2例目 </t>
    <phoneticPr fontId="16"/>
  </si>
  <si>
    <t>山形県</t>
    <rPh sb="0" eb="3">
      <t>ヤマガタケン</t>
    </rPh>
    <phoneticPr fontId="16"/>
  </si>
  <si>
    <t>山形県は26日、天童市の男女2人がクサウラベニタケを芋煮に入れて食べ、食中毒になったと発表しました。キノコによる食中毒は今シーズン、県内2例目です。県食品安全衛生課によりますと、天童市の70代と60代の男女2人が10月24日夕方、前日に東根市内の山で採ったキノコを芋煮に入れて食べたところ、およそ2時間後に吐き気やおう吐、下痢の症状を発症しました。70代の男性は翌25日に山形市内の医療機関で、食中毒疑いと診断され、連絡を受けた村山保健所が自宅に残っていたキノコを調査した結果、クサウラベニタケを誤って食べたことによる食中毒と断定されました。2人はいずれも快方に向かっているということです。2人は「ハタケシメジと勘違いして食べた」と話していて、県では食用のキノコと確実に判断できない時は「採らない、食べない、人にあげない」を徹底するよう呼びかけています。キノコによる食中毒は今シーズン、県内2例目です。</t>
    <phoneticPr fontId="16"/>
  </si>
  <si>
    <t>https://news.ntv.co.jp/n/ybc/category/society/yb051c51eaa271418d8e7d2dc668ddaa9e</t>
    <phoneticPr fontId="16"/>
  </si>
  <si>
    <t xml:space="preserve">読売新聞オンライン </t>
    <phoneticPr fontId="16"/>
  </si>
  <si>
    <t xml:space="preserve">秋田：毒キノコ２人食中毒 道の駅で混入販売 横手 - 読売新聞オンライン </t>
    <phoneticPr fontId="16"/>
  </si>
  <si>
    <t>横手市の「道の駅十文字」で販売されたムキタケのパックに、毒キノコのツキヨタケが混入していた問題で、道の駅は２５日、２人に症状が出て病院で点滴を受けたと明らかにした。症状は快方に向かっているという。横手保健所は同日、道の駅を２８日まで４日間、野生キノコ販売の営業停止処分にした。横手保健所などによると、このキノコを２４日夜、納豆汁にして食べた４人のうち、１０歳代男性と４０歳代女性が 嘔吐おうと や腹痛の症状を訴えた。残っていたキノコにツキヨタケが確認され、症状も一致したことから、野生キノコが原因の食中毒と断定したという。
　道の駅の樋渡直駅長は「キノコのチェック体制が構築されていなかった。ご迷惑、ご心配をかけ、深くおわびする」とし、今季は天然キノコの出品販売を見送ることを決めた。県によると、県内でのキノコによる食中毒は昨年はなく、今年も初めて。</t>
    <phoneticPr fontId="16"/>
  </si>
  <si>
    <t>秋田県</t>
    <rPh sb="0" eb="3">
      <t>アキタケン</t>
    </rPh>
    <phoneticPr fontId="16"/>
  </si>
  <si>
    <t>https://www.yomiuri.co.jp/local/akita/news/20231025-OYTNT50267/</t>
    <phoneticPr fontId="16"/>
  </si>
  <si>
    <t>さいたま 市 林間 学校 食中毒</t>
    <phoneticPr fontId="16"/>
  </si>
  <si>
    <t xml:space="preserve">さいたま 市 林間 学校 食中毒
Posted on 2023-10-25 by admin
さいたま 市 林間 学校 食中毒
さいたま市の2小学校155人、食中毒か嘔吐・下痢や発熱…林間学校で南会…
林間学校で福島県南会津町の宿泊施設に今月滞在したさいたま市緑区と北区の小学校2校の5年生と引率教諭の計155人が、 嘔吐（おうと） や下痢 …　【証言】「昆虫ゼリーみたいな風味」「味が変」林間学校で児童ら155人…
さいたま市の2つの小学校の児童や教員が、10月に林間学校で福島・南会津町に宿泊したあと、発熱やおう吐、下痢などの体調不良を訴えている …小学校の児童ら150人超が体調不良訴え 集団食中毒か さいたま市
さいたま市の2つの小学校の児童や教員など155人が、林間学校で福島県に宿泊したあと、体調不良を訴えていたことがわかり、市は集団食中毒の …
</t>
    <phoneticPr fontId="16"/>
  </si>
  <si>
    <t>https://bathssmo.yayasanperak.gov.my/%E3%81%95%E3%81%84%E3%81%9F%E3%81%BE-%E5%B8%82-%E6%9E%97%E9%96%93-%E5%AD%A6%E6%A0%A1-%E9%A3%9F%E4%B8%AD%E6%AF%92/</t>
    <phoneticPr fontId="16"/>
  </si>
  <si>
    <t>毒キノコのツキヨタケを食べ食中毒に　家族がシイタケと誤って山林で採取　岐阜</t>
    <phoneticPr fontId="16"/>
  </si>
  <si>
    <t>岐阜県によりますと、食中毒になったのは、郡上市に住む70代の女性です。 女性は家族がシイタケと誤って高山市内の山林で採取した毒キノコの「ツキヨタケ」を焼いて食べ、嘔吐などの症状が出たということです。女性は病院で食中毒と診断されましたが入院はせず、現在は回復に向かっているということです。 県は、食べられるキノコによく似た有毒キノコがあるとして、食用と確実に判断できないキノコは絶対に食べないよう、注意を呼びかけています。</t>
    <phoneticPr fontId="16"/>
  </si>
  <si>
    <t>岐阜県</t>
    <rPh sb="0" eb="3">
      <t>ギフケン</t>
    </rPh>
    <phoneticPr fontId="16"/>
  </si>
  <si>
    <t>メーテルニュース</t>
    <phoneticPr fontId="16"/>
  </si>
  <si>
    <t>https://nordot.app/1089469367326753377?c=388701204576175201</t>
    <phoneticPr fontId="16"/>
  </si>
  <si>
    <t xml:space="preserve">ｄメニューニュース - NTTドコモ </t>
    <phoneticPr fontId="16"/>
  </si>
  <si>
    <t xml:space="preserve">もらったキノコで6人食中毒 群馬（上毛新聞） - ｄメニューニュース </t>
    <phoneticPr fontId="16"/>
  </si>
  <si>
    <t>群馬県は24日、太田市の複数世帯の男女6人が毒キノコのツキヨタケとみられるキノコを食べ、嘔吐（おうと）や下痢などを起こす食中毒が発生したと発表した。職場で同僚が配ったキノコを自宅に持ち帰って家族で食べたところ発症し、70代以上の1人が入院した。
　県食品・生活衛生課によると、6人は10歳未満〜70代以上の男女。23日に職場の同僚が山で採取したキノコを譲り受け、炒め物やほうとうに入れるなどして調理した。午後7時ごろから症状が出始め、医療機関を受診。医師が太田保健福祉事務所に「食中毒が疑われる」と連絡した。ツキヨタケは食用のヒラタケやムキタケ、シイタケと見た目が似ている。症状は食後30分から1時間で現れる。同課は不確かなキノコは人にあげたり、もらったりしないよう呼びかけている。</t>
    <phoneticPr fontId="16"/>
  </si>
  <si>
    <t>新潟県</t>
    <rPh sb="0" eb="3">
      <t>ニイガタケン</t>
    </rPh>
    <phoneticPr fontId="16"/>
  </si>
  <si>
    <t>https://topics.smt.docomo.ne.jp/article/jomo/region/jomo-20231025001445?fm=topics&amp;fm_topics_id=73cae02519ab135e446f76d7f4d6cf68</t>
    <phoneticPr fontId="16"/>
  </si>
  <si>
    <t>群馬県</t>
    <rPh sb="0" eb="2">
      <t>グンマ</t>
    </rPh>
    <rPh sb="2" eb="3">
      <t>ケン</t>
    </rPh>
    <phoneticPr fontId="16"/>
  </si>
  <si>
    <t>毒が無いと思い譲り受けたキノコを食べ…夫婦が食中毒に 新潟</t>
    <phoneticPr fontId="16"/>
  </si>
  <si>
    <t>新潟県上越保健所は２４日、新潟県妙高市の山中でムキタケと思って採取したキノコを譲り受けて鍋にして食べた夫婦が食中毒になったと発表しました。２３日午前９時４０分ごろ、上越保健所管内の医療機関から上越保健所に毒キノコによる食中毒と思われる症状のある患者を診察した旨の連絡がありました。食中毒の症状が出たのは、６０代男性と５０代女性の夫婦です。
　２人は１０月２２日に親戚が妙高市の山中でムキタケと思って採取したキノコを譲り受け、午後６時ごろ、自宅でキノコ鍋にして２人で食べたところ、２人とも午後７時半ごろから、吐き気、おう吐、下痢等の症状が出たため、医療機関を受診したということです。
２人の家に残っていた未調理のキノコを専門家が確認したところ、有毒のツキヨタケであることが判明。上越保健所は患者の症状がツキヨタケによる中毒の症状と一致することや、医師から食中毒の届出があったことから、ツキヨタケによる食中毒と断定しました。２人はすでに快復しているということです。県によりますと、ツキヨタケの傘は半円形～じん臓型で直径１０ｃｍ～２５ｃｍ、柄は傘のほとんど横につき、紫褐色～暗紫褐色。柄の内部に暗紫色のシミがあり、ムキタケやヒラタケと間違えて食中毒になることが多いということです。県内でキノコによる食中毒の発生は今年初めてで、県は種類の判定が出来ないキノコは「採らない」「食べない」「人にあげない」よう呼びかけています。</t>
    <phoneticPr fontId="16"/>
  </si>
  <si>
    <t>https://news.livedoor.com/article/detail/25225248/</t>
    <phoneticPr fontId="16"/>
  </si>
  <si>
    <t>ライブドアニュース</t>
    <phoneticPr fontId="16"/>
  </si>
  <si>
    <t>NHK</t>
    <phoneticPr fontId="16"/>
  </si>
  <si>
    <t>※2023年 第42週（10/16～10/22） 現在</t>
    <phoneticPr fontId="5"/>
  </si>
  <si>
    <t>イオンリテール</t>
  </si>
  <si>
    <t>アルティフーズ</t>
  </si>
  <si>
    <t>イオン琉球</t>
  </si>
  <si>
    <t>永餅屋老舗</t>
  </si>
  <si>
    <t>不二家</t>
  </si>
  <si>
    <t>イオン九州</t>
  </si>
  <si>
    <t>ライフフーズ</t>
  </si>
  <si>
    <t>平和堂</t>
  </si>
  <si>
    <t>グランマーブル</t>
  </si>
  <si>
    <t>ハートデリカ</t>
  </si>
  <si>
    <t>サニーマート</t>
  </si>
  <si>
    <t>スエヒロ</t>
  </si>
  <si>
    <t>デイリーマート</t>
  </si>
  <si>
    <t>ほうれん草の白和え 一部ラベル誤貼付でアレルギー(落花生)表示欠落</t>
  </si>
  <si>
    <t>ロールキャベツの煮込み 一部賞味期限表示欠落</t>
  </si>
  <si>
    <t>ベルク</t>
  </si>
  <si>
    <t>男爵芋のコロッケ 一部ラベル誤貼付でアレルゲン表示欠落</t>
  </si>
  <si>
    <t>本田商店</t>
  </si>
  <si>
    <t>十割なまそば2人前つゆ無し 一部包装不良の恐れ</t>
  </si>
  <si>
    <t>フレッシュデポ</t>
  </si>
  <si>
    <t>味付けあげ 一部賞味期限誤表記コメントあり</t>
  </si>
  <si>
    <t>ベースフード</t>
  </si>
  <si>
    <t>BASE BREAD(シナモン,カレー,リッチ) 一部カビ発生の恐れコメントあり</t>
  </si>
  <si>
    <t>マルキョウ</t>
  </si>
  <si>
    <t>二日市店 帆立貝柱刺身用 一部消費期限誤印字</t>
  </si>
  <si>
    <t>一般社団法人あん...</t>
  </si>
  <si>
    <t>町田シナモン(ストレート) 一部加熱殺菌処理不十分</t>
  </si>
  <si>
    <t>生そば、うどん 一部カビ発生の恐れコメントあり</t>
  </si>
  <si>
    <t>たいらや</t>
  </si>
  <si>
    <t>海老かつ 一部ラベル誤貼付でアレルギー(エビ)表示欠落</t>
  </si>
  <si>
    <t>京菜</t>
  </si>
  <si>
    <t>京都産たけのこ水煮 一部賞味期限誤表記</t>
  </si>
  <si>
    <t>丸井</t>
  </si>
  <si>
    <t>炭火で焼いた塩あご 一部カビ発生の恐れ</t>
  </si>
  <si>
    <t>一般社団法人萩物...</t>
  </si>
  <si>
    <t>道の駅萩往還 おから 一部消費期限誤表示</t>
  </si>
  <si>
    <t>関東屋商店</t>
  </si>
  <si>
    <t>京都店 焼おにぎりの味噌 一部賞味期限誤表示</t>
  </si>
  <si>
    <t>テイスティーズ</t>
  </si>
  <si>
    <t>塩麴牛のハラミステーキ弁当 他6品 消費期限誤表示</t>
  </si>
  <si>
    <t>市民生活協同組合...</t>
  </si>
  <si>
    <t>まるごと野菜発酵乳プラス 一部保存温度逸脱</t>
  </si>
  <si>
    <t>山一食品</t>
  </si>
  <si>
    <t>函館こがね 一部カビ発生の恐れコメントあり</t>
  </si>
  <si>
    <t>山口油屋福太郎</t>
  </si>
  <si>
    <t>博多とんこつラーメンラグビー部 一部アレルギー(卵)表示欠落</t>
  </si>
  <si>
    <t>原田食品</t>
  </si>
  <si>
    <t>ところてん×2パック三杯酢 一部カビ発生の恐れ</t>
  </si>
  <si>
    <t>神戸物産</t>
  </si>
  <si>
    <t>いちごグミ 他 一部使用不可の食品添加物検出</t>
  </si>
  <si>
    <t>nobilu</t>
  </si>
  <si>
    <t>出来たてリコッタ 一部消費期限誤印字</t>
  </si>
  <si>
    <t>マルミヤストア</t>
  </si>
  <si>
    <t>べったら漬け 一部賞味期限切れ</t>
  </si>
  <si>
    <t>尾賀亀</t>
  </si>
  <si>
    <t>クリスピーブラウニー 一部日本語食品表示欠落</t>
  </si>
  <si>
    <t>オールハーツ・カ...</t>
  </si>
  <si>
    <t>スコーン チョコ 一部カビ発生の恐れコメントあり</t>
  </si>
  <si>
    <t>合鴨のロースト 一部アレルゲン表示欠落</t>
  </si>
  <si>
    <t>豚肉野菜入り味付け炒め用 一部アレルギー表示欠落</t>
  </si>
  <si>
    <t>厚切りロースかつ 一部特定原材料(リンゴ)表示欠落</t>
  </si>
  <si>
    <t>安永餅 一部製造年月日・消費期限誤表記</t>
  </si>
  <si>
    <t>クレープケーキ 一部アレルギー(ゼラチン)表示欠落</t>
  </si>
  <si>
    <t>国産かぼちゃ1/4カット 異物混入(刃こぼれ)の恐れ</t>
  </si>
  <si>
    <t>冷凍食品そらまめ 微生物基準逸脱の恐れ</t>
  </si>
  <si>
    <t>たっぷり野菜の中華丼 一部アレルギー表示欠落</t>
  </si>
  <si>
    <t>プティクランチ ショコラ 一部表示以上の成分(乳,卵)検出コメントあり</t>
  </si>
  <si>
    <t>海老カツ 一部ラベル誤貼付で特定原材料(えび)表示欠落</t>
  </si>
  <si>
    <t>わかめたっぷり醤油ラーメン 一部アレルギー(乳成分)表示欠落</t>
  </si>
  <si>
    <t>生食パン 一部ラベル誤貼付でアレルギー(卵)表示欠落</t>
  </si>
  <si>
    <t>大師祈願もなか 一部カビ発生の恐れ</t>
  </si>
  <si>
    <t>栄養成分表示を見やすく パッケージの表面に表示、検討開始へ - 朝日新聞デジタル</t>
    <phoneticPr fontId="16"/>
  </si>
  <si>
    <t xml:space="preserve">消費者の健康づくりに役立つ情報として加工食品のパッケージに義務付けられている栄養成分表示。グラフィックなどを使って消費者に分かりやすく表示する「包装前面栄養表示」を導入しようと、栄養の専門家らによる消費者庁の検討会が11月2日から始まる。消費者庁は今年度中に方向性を示すとしている。
　現在、加工食品のパッケージには、熱量、たんぱく質、脂質、炭水化物、ナトリウム（食塩相当量で表示）の五つの値の表示が義務づけられている。主に裏面に付されているが、消費者が陳列された商品を選ぶときに栄養成分について判断しやすいよう、表面での分かりやすい表示を検討する。諸外国ではすでに導入がすすんでいる。
</t>
    <phoneticPr fontId="16"/>
  </si>
  <si>
    <t>米シェブロン、同業買収　８兆円、需要拡大見込む</t>
    <phoneticPr fontId="86"/>
  </si>
  <si>
    <t>【ニューヨーク共同】石油メジャーの米シェブロンは２３日、同業の米ヘスを５３０億ドル（約８兆円）で買収すると発表した。再生可能エネルギーだけでは今後のエネルギー需要を賄えないとみて、石油事業を拡大する。　シェブロンは株式交換でヘスの全株式を取得。ヘスの株主は１株当たり、１・０２５株のシェブロン株を受け取る。来年前半の買収完了を目指す。ヘスは独立系の石油会社で、南米ガイアナで海底油田を開発している。　米石油メジャーの企業買収を巡っては、米エクソンモービルも今月、米シェール大手パイオニア・ナチュラル・リソーシズを約５９５億ドル（約８兆９千億円）で買収すると発表している。</t>
    <phoneticPr fontId="86"/>
  </si>
  <si>
    <t>https://www.tokyo-np.co.jp/article/285558</t>
    <phoneticPr fontId="86"/>
  </si>
  <si>
    <t xml:space="preserve">企業による「食品の寄附」、ハードル下げる法整備を検討…消費者庁 - 通販通信 </t>
    <phoneticPr fontId="16"/>
  </si>
  <si>
    <t>●被害発生時の法的責任が寄附の足かせに
政府は食品ロスの量を2030年度までに、2000年度の980万トンから489万トンへ半減させることを目標に掲げている。食品ロス削減を推進するため、消費者庁は年末までに「政策パッケージ」を取りまとめる計画。施策の柱として、食品の寄附や、外食時の食べ残しの持ち帰りに関する法的責任のルールを整理する。これらの取り組みを推進することで、数十万トンの削減が見込まれるという。現行では、食品をフードバンクなどに寄附して、異物混入による怪我や食中毒が発生した場合、販売した場合と同じように、企業が法的責任を負う。このため企業が委縮してしまい、寄附が促進されない主な要因となっている。
●フードチェーンを限定して法的責任を軽減
　論点として、食品の寄附については、民法上や行政法上の法的責任を緩和する方向性を挙げた。法的責任の軽減は、安全管理体制がしっかりしているフードチェーンに限定する考え方も示した。外食で食べ残した食品については、持ち帰った後に食べて食中毒などが発生した場合、持ち帰りを了承した外食店舗も責任が問われる可能性が指摘されているが、不透明な部分も多い。このため、「どこまで何をすれば免責されるのか」（消費者庁）という考え方を整理したガイドラインを作成し、取り組みを促進する案が示された。</t>
    <phoneticPr fontId="16"/>
  </si>
  <si>
    <t xml:space="preserve">利根川の支川で基準値超える水銀検出 群馬県が注意呼びかけ - au Webポータル </t>
    <phoneticPr fontId="16"/>
  </si>
  <si>
    <t>群馬県は、県内を流れる利根川の支川・新堀川導水路で基準値を超える水銀が検出されたと発表しました。群馬県は、詳細が判明するまで川に入らないよう呼びかけています。基準値を超える水銀が検出されたのは、群馬県明和町を流れる利根川支川の新堀川導水路です。群馬県によりますと、きのう午前11時ごろ、この川の近くにある試薬製造メーカーの工場から排出されていた水の水質調査を行ったところ、基準値を超える水銀が検出されたということです。基準値を超えた原因や検出された水銀の具体的な数値などはわかっていないということで、群馬県などがより詳細な分析を行っています。また、この工場では9月に火事があったということで、関連を調べています。群馬県は、詳細が判明するまで川に入らないよう呼びかけています。</t>
    <phoneticPr fontId="16"/>
  </si>
  <si>
    <t>https://article.auone.jp/detail/1/2/2/307_2_r_20231026_1698327852383178</t>
    <phoneticPr fontId="16"/>
  </si>
  <si>
    <t xml:space="preserve">原子力安全委、台湾周辺の海水など「異常なし」 2回目の原発処理水排出完了受け </t>
    <phoneticPr fontId="16"/>
  </si>
  <si>
    <t>福島第1原子力発電所の2回目の処理水海洋放出が23日に完了した。核能安全委員会（原子力安全委員会、9月27日に行政院原子能委員会から改編）は25日、これまでに分析や検査を終えた台湾周辺などの海域の海水や海産物には、いずれも異常がなかったと発表した。
同委員会は日本の排出状況や国際原子力機関（IAEA）の監視情報などを厳密に把握しているとした。また交通部（交通省）や農業部（農業省）、海洋委員会と連携し海水トリチウム濃度の1週間予報を公開している他、北太平洋公海の漁場に公船を派遣し、海水や海産物を採取して検査した結果、異常がないことを確認したという。処理水の海洋放出について、同委員会は今後も他の部（省）などと連携し、排出状況の把握や拡散予報、監視の強化、情報公開を確実に行うとともに、検査結果に応じて監視計画を適宜見直し、わが国の海域や人々の安全を守るとした。東京電力が23日に発表した情報によれば、今回の処理水海洋排出は5日から23日にかけて行われ、約7800立方メートルが排出された。</t>
    <phoneticPr fontId="16"/>
  </si>
  <si>
    <t>https://news.livedoor.com/article/detail/25241635/</t>
    <phoneticPr fontId="16"/>
  </si>
  <si>
    <t xml:space="preserve">日本産生鮮メロン、台湾水際検査で不合格 基準値超える残留農薬検出 - The News Lens Japan </t>
    <phoneticPr fontId="16"/>
  </si>
  <si>
    <t>衛生福利部（保健省）食品薬物管理署（食薬署）は24日、日本から輸入された生鮮メロンが残留農薬の規定違反で不合格になったと公表した。規定により積み戻しまたは廃棄処分される。不合格となったのは北海道産生鮮メロン56キロ。殺虫剤として用いられる農薬フェニトロチオンが基準値の6倍検出された。</t>
    <phoneticPr fontId="16"/>
  </si>
  <si>
    <t>https://japan.thenewslens.com/article/4838</t>
    <phoneticPr fontId="16"/>
  </si>
  <si>
    <t>ダバオ市マリログ地区で食中毒の被害者11人、全員の無事が確認される</t>
    <phoneticPr fontId="86"/>
  </si>
  <si>
    <t>ダバオ市警察(以下DCPO)は10月17日、ダバオ市マリログ地区バランガイ(最小行政区)マリログで食中毒を起こした11人が現在無事であり、必要な手当てを受けていることを確認した。10月16日に食中毒を発症したとされる。DCPOによると、食中毒の症状が出た時点で、3人は容態が安定しており、他の8人は速やかにフィリピン南部医療センターに搬送されたとのことである。現在、医療関係者の厳重な監視下にある。報告書によると、11人の患者のうち、6人が大人、4人が子供、そして1人が幼児であった。被害者たちは10月16日昼頃、ダバオ市バランガイミンタルの女性が調理したスパゲッティを食べ、数時間後、嘔吐が始まったと報告されている。保健省ダバオ市事務(CHO)は、スパゲッティの調理に使用された水が安全でなかったため食中毒に至ったと説明している。
飲料水用の水であるか、水源は安全であるかなど細心の注意を払う必要がある。食中毒は、最悪の場合死に至る可能性もあり、とても危険である。エルニーニョ現象による食中毒も不安視されるが、まずは防げる食中毒を未然に防ぐことを心がけたい。</t>
    <phoneticPr fontId="86"/>
  </si>
  <si>
    <t>https://davawatch.com/articles/2023/10/25/75208.html</t>
    <phoneticPr fontId="86"/>
  </si>
  <si>
    <t>フィリピン</t>
    <phoneticPr fontId="86"/>
  </si>
  <si>
    <t>米国</t>
    <rPh sb="0" eb="2">
      <t>ベイコク</t>
    </rPh>
    <phoneticPr fontId="86"/>
  </si>
  <si>
    <t>2023年第41週（10月9日〜10月15日）</t>
    <phoneticPr fontId="86"/>
  </si>
  <si>
    <t>細菌性赤痢1例 菌種：S. sonnei（D群）＿感染地域：埼玉県</t>
    <rPh sb="0" eb="3">
      <t>サイキンセイ</t>
    </rPh>
    <rPh sb="3" eb="5">
      <t>セキリ</t>
    </rPh>
    <rPh sb="6" eb="7">
      <t>レイ</t>
    </rPh>
    <rPh sb="8" eb="10">
      <t>キンシュ</t>
    </rPh>
    <rPh sb="22" eb="23">
      <t>グン</t>
    </rPh>
    <rPh sb="25" eb="27">
      <t>カンセン</t>
    </rPh>
    <rPh sb="27" eb="29">
      <t>チイキ</t>
    </rPh>
    <rPh sb="30" eb="32">
      <t>サイタマ</t>
    </rPh>
    <rPh sb="32" eb="33">
      <t>ケン</t>
    </rPh>
    <phoneticPr fontId="86"/>
  </si>
  <si>
    <t>結核例　179例</t>
    <rPh sb="7" eb="8">
      <t>レイ</t>
    </rPh>
    <phoneticPr fontId="5"/>
  </si>
  <si>
    <t>年齢群：‌0歳（2例）、1歳（2例）、2歳（1例）、3歳（2例）、5歳（1例）、6歳（1例）、
8歳（2例）、9歳（1例）、10代（7例）、20代（17例）、30代（9例）、40代（11例）、
50代（15例）、60代（8例）、70代（6例）、80代（4例）</t>
    <phoneticPr fontId="86"/>
  </si>
  <si>
    <t>血清群・毒素型：‌O157 VT2（27例）、O157 VT1・VT2（24例）、O103 VT1（4例）、O26 VT1（4例）、O111VT1・VT2（3例）、
O121 VT2（2例）、O111VT1（1例）、O115 VT1（1例）、O126 VT1（1例）、O145 VT2（1例）、O148 VT2（1例）、
O157 VT1（1例）、O55 VT1（1例）、O63VT2（1例）、O91 VT1（1例）、O91 VT1・（14例）
累積報告数：3,007例（有症者2,052例、うちHUS 50例．死亡3例）</t>
    <phoneticPr fontId="86"/>
  </si>
  <si>
    <t xml:space="preserve">腸管出血性大腸菌感染症89例（有症者59例、うちHUS 1例）
感染地域：国内70例、韓国1例、国内・国外不明18例
国内の感染地域：‌東京都7例、福岡県6例、宮城県4例、埼玉県4例、神奈川県4例、山形県3例、岐阜県3例、愛知県3例、大阪府3例、兵庫県3例、岡山県3例、長崎県3例、青森県2例、群馬県2例、山口県2例、
北海道1例、岩手県1例、栃木県1例、千葉県1例、長野県1例、静岡県1例、滋賀県1例、京都府1例、奈良県1例、鳥取県1例、広島県1例、徳島県1例、沖縄県1例、国内（都道府県不明）5例
</t>
    <phoneticPr fontId="86"/>
  </si>
  <si>
    <t>腸チフス2例 感染地域：バングラデシュ2例</t>
    <phoneticPr fontId="86"/>
  </si>
  <si>
    <t>E型肝炎7例 感染地域（感染源）：‌北海道1例（生肉）、宮城県1例（焼肉）、中国
1例（不明）、国内・国外不明4例（豚肉1例、不明3例）
A型肝炎1例 感染地域：南アフリカ共和国</t>
    <phoneticPr fontId="86"/>
  </si>
  <si>
    <t>レジオネラ症40例（肺炎型39例、ポンティアック型1例）
感染地域：‌宮城県3例、愛知県3例、北海道2例、栃木県2例、新潟県2例、沖縄県2例、岩手県1例、福島県1例、茨城県1例、
群馬県1例、埼玉県1例、神奈川県1例、富山県1例、長野県1例、岐阜県1例、静岡県1例、三重県1例、滋賀県1例、大阪府1例、兵庫県1例、岡山県1例、山口県1例、福岡県1例、佐賀県1例、大分県1例、国内（都道府県不明）4例、国内・国外不明3例
年齢群：‌40代（2例）、50代（12例）、60代（13例）、70代（10例）、80代（3例）累積報告数：1,805例</t>
    <phoneticPr fontId="86"/>
  </si>
  <si>
    <t>アメーバ赤痢1例（腸管アメーバ症）
感染地域：国内・国外不明
感染経路：その他・不明</t>
    <phoneticPr fontId="86"/>
  </si>
  <si>
    <t>薬品など製造の工場排水　基準値超の水銀やヒ素など検出　最大15倍も…群馬・明和町</t>
    <phoneticPr fontId="16"/>
  </si>
  <si>
    <t xml:space="preserve">群馬県明和町にある薬品などを製造する工場から出た排水が、水銀やヒ素など3項目で基準値を超えていたことが県の立ち入り検査で分かりました。群馬県の立ち入り検査を受けたのは、明和町で薬品などを製造する「国産化学」の群馬工場です。群馬県が25日に立ち入り検査をしたところ、利根川の支川に流れる工場排水から水銀やカドニウム、ヒ素の3項目が検出されいずれも基準値を超えていたことが分かりました。このうちヒ素は最も濃度が高く、基準値の15倍だったということです。
　ただ、周辺の川での水質調査では、環境基準値を超える水銀などは検出されませんでした。工場からの排水は現在、止められたということで、国産化学はホームページで謝罪したうえで「今後は原因の究明と検査を適宜実施してまいります」とコメントしています。
</t>
    <phoneticPr fontId="16"/>
  </si>
  <si>
    <t>https://news.ksb.co.jp/ann/article/15040919</t>
    <phoneticPr fontId="16"/>
  </si>
  <si>
    <t>2023年第41週</t>
    <phoneticPr fontId="86"/>
  </si>
  <si>
    <t>2023年第42週</t>
    <phoneticPr fontId="86"/>
  </si>
  <si>
    <r>
      <t xml:space="preserve">対前週
</t>
    </r>
    <r>
      <rPr>
        <b/>
        <sz val="14"/>
        <color rgb="FFFF0000"/>
        <rFont val="ＭＳ Ｐゴシック"/>
        <family val="3"/>
        <charset val="128"/>
      </rPr>
      <t>インフルエンザ 　111.2%   増加</t>
    </r>
    <r>
      <rPr>
        <b/>
        <sz val="11"/>
        <rFont val="ＭＳ Ｐゴシック"/>
        <family val="3"/>
        <charset val="128"/>
      </rPr>
      <t xml:space="preserve">
</t>
    </r>
    <r>
      <rPr>
        <b/>
        <sz val="14"/>
        <color rgb="FF0070C0"/>
        <rFont val="ＭＳ Ｐゴシック"/>
        <family val="3"/>
        <charset val="128"/>
      </rPr>
      <t>新型コロナウイルス  27.5%減少</t>
    </r>
    <rPh sb="0" eb="3">
      <t>タイゼンシュウ</t>
    </rPh>
    <rPh sb="22" eb="24">
      <t>ゾウカ</t>
    </rPh>
    <rPh sb="25" eb="27">
      <t>シンガタ</t>
    </rPh>
    <rPh sb="41" eb="43">
      <t>ゲンショウ</t>
    </rPh>
    <phoneticPr fontId="86"/>
  </si>
  <si>
    <t>【新刊】『新訂２版　基礎からわかる食品表示の法律・実務ガイドブック』発売！</t>
    <phoneticPr fontId="16"/>
  </si>
  <si>
    <t xml:space="preserve">2023年10月23日 10時00分
法律関連出版物、各種データベースを提供する第一法規株式会社（所在地：東京都港区、代表取締役社長：田中 英弥）は『新訂２版　基礎からわかる食品表示の法律・実務ガイドブック』を2023年10月19日に発売しました。
                               商品紹介ページはこちらから  https://books.rakuten.co.jp/rb/17678305/?l-id=search-c-item-text-01
【本書の特長】食品表示の法律・実務について、規制動向と現場でのミス防止のポイントをコンプライアンスの視点からまとめて解説。複雑な食品表示関連制度をすぐに把握できる！　ステップごとに実務を確認、社内の事故防止体制づくりにも役立つヒントが満載。
〇アレルゲン表示義務品目の改正等、複雑な食品表示規制の最新情報を反映。
〇食品表示に関する規制動向をコンプライアンスの視点からまとめて解説。
〇食品表示の実務の考え方を現場でのミス防止のポイントから理解できる。
〇食品表示作成の実務とチェックポイントをステップごとに把握できる。
〇マニュアル作成からクレーム対応まで、社内の事故防止体制づくりに役立つ。
〇複雑な食品表示に関する規制の最新資料をまとめて掲載。
</t>
    <phoneticPr fontId="16"/>
  </si>
  <si>
    <t>やや増加　コロナ前に近づく</t>
    <rPh sb="2" eb="4">
      <t>ゾウカ</t>
    </rPh>
    <rPh sb="8" eb="9">
      <t>マエ</t>
    </rPh>
    <rPh sb="10" eb="11">
      <t>チカ</t>
    </rPh>
    <phoneticPr fontId="5"/>
  </si>
  <si>
    <t>https://news.nifty.com/article/economy/business/12308-2617465/</t>
    <phoneticPr fontId="86"/>
  </si>
  <si>
    <t>ニップンはこのほど、インドネシアの現地法人「PT NIPPN PRODUCTS INDONESIA」（NPI社）のプレミックス工場が竣工したと発表した。10月12日の竣工式には、ニップン幹部と工事建設関係者らが出席した。ニップンはASEAN地域での業務用食材の拡販を目的として、14年にインドネシア・ジャカルタに販売会社「PT NIPPN FOODS INDONESIA」（NFI社）を設立。インドネシア国内向けにニップン・タイランドが製造する商品を販売してきた。その後も旺盛な現地需要に応えるべく20年にNPI社を設立し、プレミックス工場の稼働を決めた。同工場は約11億円をかけて建設。年間3千600tの業務用プレミックス生産が可能。MUIのハラル認証を取得している。
同社では中期目標として、海外売上高比率を21年度の3％から26年度には6％台まで拡大することを目指している。海外でのプレミックス工場の稼働はタイ、中国に続く3か国目となる。</t>
    <phoneticPr fontId="86"/>
  </si>
  <si>
    <t>https://www.jetro.go.jp/biznews/2023/10/b0b4d827c8c68ffd.html</t>
    <phoneticPr fontId="86"/>
  </si>
  <si>
    <t>フランス政府は、内分泌かく乱物質を含む製品や包装に対し、消費者への情報提供を義務付けることを発表した（プレスリリース10月13日付外部サイトへ、新しいウィンドウで開きます）。対象製品を取り扱う事業者は2024年4月12日までに対応が求められる。対象は殺生物性製品、植物用薬剤、医療機器、食品包装用のアクティブインテリジェント材料と製品、玩具、化粧品、食品など。
具体的には、製品および一次包装・販売時の包装で、食品環境労働衛生安全庁（ANSES）により内分泌かく乱作用があると証明、推定、疑わしいと判断された物質を0.1重量パーセント超含む場合、その物質名を含め、市場投入者はオンライン上で情報提供を義務付けられる。対象とする内分泌かく乱物質を定めたアレテ（省令)外部サイトへ、新しいウィンドウで開きますが10月12日付の官報で公布された。同省令により、内分泌かく乱作用があると証明・推定される127の物質を特定した。マンコゼブ（CAS番号：8018-01-7）以外の全ての物質は高懸念物質（SVHC）とした。その他、内分泌かく乱作用が証明・推定される物質でも、使用方法に注意すれば栄養素の性質や健康上の利点により推奨される物質として、コレカルシフェロール（ビタミンD、CAS番号：67-97-0）を特定した。同省令では、疑わしい物質や特定の暴露リスクを示す製品のカテゴリーの対象物質は「該当なし」としている。情報開示は、欧州で共通の携帯アプリ「Scan4Chem」（注）からも行うことができる。同アプリはEUのREACH規則に準拠しており、消費者は製品のバーコードをスキャンすることで、高懸念物質が含まれているか確認できる。
同措置は、2020年2月施行の循環経済法（2020年6月4日付地域・分析レポート参照）により2022年1月から施行と規定していたが、対象となる物質リストの策定が遅れていた。（注）ドイツ連邦環境庁が開発・提供するアプリ。</t>
    <phoneticPr fontId="86"/>
  </si>
  <si>
    <t>https://www.jetro.go.jp/biznews/2023/10/ab71827a1c4b2231.html</t>
    <phoneticPr fontId="86"/>
  </si>
  <si>
    <t>英国政府は10月16日、ワインに関する規制改革を発表外部サイトへ、新しいウィンドウで開きますした。英国のEU離脱（ブレグジット）後の規制を刷新するものとして、改革は2024年から開始する予定。2023年5月から7月にかけて行われた意見公募では、現行の規制が技術革新や効率性・持続可能性を追求する取り組みを妨げているという意見が寄せられた。これを受け、ワインに関する国際貿易や投資の促進、業務の負担を減らしてイノベーション促進につなげることを目的とした規制改革を行う。主な変更点は次のとおり。
　スパークリングワインを対象としたマッシュルーム型のストッパーとホイルの使用義務の廃止。消費者にとって不必要な廃棄物と包装コストを削減する狙い。
ボトルの形状に関する規制を撤廃。輸入ワインのラベルへの輸入者表示義務の廃止。食品の責任者である食品事業者（FBO）のみ記載するかたちに。
輸入ワインのブレンドの解禁。ワイン生産者によるピケ（ブドウの皮や茎など、ワイン製造の副産物を水ですすぎ、そのすすぎ汁を発酵させた低アルコール飲料）の製造・販売を可能に。英国のワイン生産市場は世界的にみれば小規模なものの、一貫して成長を続けている産業でもある。英業界団体のワインGBによるレポートPDFファイル(外部サイトへ、新しいウィンドウで開きます)によると、2022年の生産量は約1,220万本。
　また、同国のブドウ畑の面積は2022年時点で約4,000ヘクタールと、過去5年間で75％増加しており、2032年には7,600ヘクタールに達すると予測されている。
イングランド南東部のサセックスでは6月14日、ワインツーリズムによる収入を現在の2,500万ポンド（約45億5,000万円、1ポンド＝約182円）から、2040年までに2億8,300万ポンドに増やすことを目指し、さらに多くの観光客を誘致する計画が発表されている。ワインフェスティバルの開催やブドウ畑を結ぶサイクリング、ウオーキングロードの整備、ワイナリーでのテイスティングツアーなど、さまざまな方法でワイン産業の発展を試みている。</t>
    <phoneticPr fontId="86"/>
  </si>
  <si>
    <t>https://www.nna.jp/news/2582604</t>
    <phoneticPr fontId="86"/>
  </si>
  <si>
    <t>https://jp.yna.co.kr/view/AJP20231020002800882</t>
    <phoneticPr fontId="86"/>
  </si>
  <si>
    <t>韓国農林畜産食品部は２０日、西部の忠清南道瑞山市にある韓牛（韓国在来種の牛）の農場で牛の感染症「ランピースキン病」の発生が確認されたと発表した。韓国国内での発生確認は初めて。ランピースキン病は牛だけが感染するウイルス性疾患で、発熱のほか皮膚に直径２～５センチの結節が生じる。牛乳の生産量が減るなど感染拡大による経済的打撃が大きいため、韓国では第１種家畜伝染病に指定されている。死亡率は１０％以下とされる。農林畜産食品部はランピースキン病の拡大を防ぐため、牛の感染が確認された農場に防疫と疫学調査の担当チームを送って出入りを規制した。飼育中の牛約４０頭は殺処分する計画だ。</t>
    <phoneticPr fontId="86"/>
  </si>
  <si>
    <t>中国山東省平度市の青島ビール工場で男性作業員がビール原料の麦芽に放尿しているとみられる動画が中国のインターネットで広がった。韓国食品医薬品安全処と青島ビール輸入業者は「動画の工場は韓国から輸入するビールを生産する工場ではない」と明らかにしたが、韓国消費者の不信は拡散している。今回の「小便ビール」の動画は１９日に中国のソーシャルメディアであるウェイボーに上げられた。作業服を着た男性がフェンスを乗り越えて麦芽保管所に入った後、周囲を見回してから放尿するような行動をする動画だった。動画には山東省平度市青島ビール第３工場で作業員が麦芽保管所に放尿する場面という字幕が付けられた。この動画は翌日ウェイボーのリアルタイム検索語上位に入り、環球時報など現地メディアも一斉に報道した。平度市市場監督管理局は「該当工場のすべての原料を封印しすぐ調査に着手した。事実であるとわかれば法に基づき厳重に処罰するだろう」と明らかにした。議論が大きくなると中国公安も調査に着手した。それでも中国ネットユーザーはソーシャルメディアを通じ「今後青島ビールを飲んではならない」と糾弾した。場で小売店売り上げ基準シェア１～２位を走る人気製品だ。「小便ビール」の記事を見た韓国の消費者の間では「きのう青島ビールを飲んだがショック」「今後青島ビールを飲めない」という反応が出ている。波紋が大きくなると青島ビールの輸入会社であるビアＫは「韓国に輸入する青島ビールは議論になった第３工場ではなく第１、第２、第５工場で生産される。工場ごとにそれぞれ保管する麦芽を使うため（動画で）問題の麦芽が他の工場で使われる可能性もない」と明らかにした。
　　一方、２０２１年には中国のあるキムチ工場で男性作業員が服を脱いで水槽に入って白菜を塩漬けにする動画が公開され議論が起きている。当時韓国の飲食店は中国産キムチの販売を中断し、中国産キムチ輸入時に衛生管理を強化するなどの措置があった。</t>
    <phoneticPr fontId="86"/>
  </si>
  <si>
    <t>インバウンドマーケットデータ： 2023年6月の訪問日外客数は、同じく月比で72.0％増の2,073,300人となり、2020年2月以降初めて200万人を突破しました。客数は1,071万2千人で、上半期の時点で1,000万人を超えました。特に東アジア地域訪問、特に台湾などでの日外客数が増加し、西部や中東地域でも米国や豪州など回復傾向残り定期便の一時便数も2023年夏ダイヤ時点でコロナ禍前の約6割まで回復し、特に一時を中心に増便・復便が続いています。
次に観光旅行したい国： 訪問日外国人の中で、日本への観光旅行を希望する意見は多岐にわたりますが、台湾や東アジア地域からの旅行人口が増加していることが報告されています。地域で最も訪問したい国： 地域ごとに最も訪問したい国は異なりますが、台湾や東アジア地域からの訪問日外国人人数が増加傾向にあります。
地域を訪れたい理由：外国人観光客が日本を訪れる理由は多様ですが、観光や文化体験、食事、参加イベント、自然などが主な魅力を占めています。が外国人に人気です。
データの参照元：
訪日外客数（2023年6月推計値）｜JNTO（日本政府観光局）
- 訪日外客数（2023年6月推計値）｜JNTO（日本政府観光局） -https://www.jnto.go.jp/news/press/20230719_monthly.html
今聞けないインバウンド消費！2023年最新トレンド
- 訪日外客数（2023年6月推計値）｜JNTO（日本政府観光局） - https://media.aupay.wallet.auone.jp/articles/987
2022年訪問日外国人の年間動向と2023年の予測
- 訪日外客数（2023年6月推計値）｜JNTO（日本政府観光局） -https://prtimes.jp/main/html/rd/p/000000098.000034654.html
⽇本交通公社「DBJ・JTBFアジア・欧米豪訪日外国人旅行者の意向調査2022年度版」の調査によると、日本は次に観光したい国で首位を獲得。
豊富な観光資源と文化、便利な交通インフラ、安全性と衛星の点において、多くの観光客から支持を得ています。
観光客は多様な体験ができることと文化的資源やインフラの充実度が選ぶポイントです。</t>
    <phoneticPr fontId="86"/>
  </si>
  <si>
    <t>インバウンドマーケットデータ</t>
    <phoneticPr fontId="86"/>
  </si>
  <si>
    <t>フランス</t>
    <phoneticPr fontId="86"/>
  </si>
  <si>
    <t>英国</t>
    <rPh sb="0" eb="2">
      <t>エイコク</t>
    </rPh>
    <phoneticPr fontId="86"/>
  </si>
  <si>
    <t>日本</t>
    <rPh sb="0" eb="2">
      <t>ニホン</t>
    </rPh>
    <phoneticPr fontId="86"/>
  </si>
  <si>
    <t>中国</t>
    <rPh sb="0" eb="2">
      <t>チュウゴク</t>
    </rPh>
    <phoneticPr fontId="86"/>
  </si>
  <si>
    <t>韓国</t>
    <rPh sb="0" eb="2">
      <t>カンコク</t>
    </rPh>
    <phoneticPr fontId="86"/>
  </si>
  <si>
    <t>インドネシア</t>
    <phoneticPr fontId="86"/>
  </si>
  <si>
    <t>内分泌かく乱物質を含む製品の情報提供を義務付け(フランス) ｜  ジェトロ</t>
  </si>
  <si>
    <t>英政府がワインの規制改革を発表、2024年から開始へ(英国) ｜　ジェトロ</t>
  </si>
  <si>
    <t>裸キムチに続き小便ビール…中国食品衛生めぐり議論（中央日報日本語版） - Yahoo!ニュース</t>
  </si>
  <si>
    <t>牛の感染症ランピースキン病　韓国で初確認 ｜ 聯合ニュース</t>
  </si>
  <si>
    <t>ニップン インドネシア法人のプレミックス工場が稼働｜ニフティニュース</t>
  </si>
  <si>
    <t>毎週　　ひとつ　　覚えていきましょう</t>
    <phoneticPr fontId="5"/>
  </si>
  <si>
    <t>今週のお題(HACCPの制度化て何だろう　その1)</t>
    <rPh sb="12" eb="14">
      <t>セイド</t>
    </rPh>
    <rPh sb="14" eb="15">
      <t>カ</t>
    </rPh>
    <rPh sb="16" eb="17">
      <t>ナン</t>
    </rPh>
    <phoneticPr fontId="5"/>
  </si>
  <si>
    <t>　↓　職場の先輩は以下のことを理解して　わかり易く　指導しましょう　↓</t>
    <phoneticPr fontId="5"/>
  </si>
  <si>
    <t>食品届出事業者は進んで食品安全を実践する責任が求められます</t>
    <rPh sb="0" eb="2">
      <t>ショクヒン</t>
    </rPh>
    <rPh sb="2" eb="3">
      <t>トド</t>
    </rPh>
    <rPh sb="3" eb="4">
      <t>デ</t>
    </rPh>
    <rPh sb="4" eb="7">
      <t>ジギョウシャ</t>
    </rPh>
    <rPh sb="8" eb="9">
      <t>スス</t>
    </rPh>
    <rPh sb="11" eb="13">
      <t>ショクヒン</t>
    </rPh>
    <rPh sb="13" eb="15">
      <t>アンゼン</t>
    </rPh>
    <rPh sb="16" eb="18">
      <t>ジッセン</t>
    </rPh>
    <rPh sb="20" eb="22">
      <t>セキニン</t>
    </rPh>
    <rPh sb="23" eb="24">
      <t>モト</t>
    </rPh>
    <phoneticPr fontId="5"/>
  </si>
  <si>
    <t>プリンタートナーは純正品ですか?</t>
    <phoneticPr fontId="33"/>
  </si>
  <si>
    <t xml:space="preserve"> 　食品衛生法が2021年の6月に大きく変わりました</t>
    <rPh sb="2" eb="4">
      <t>ショクヒン</t>
    </rPh>
    <rPh sb="4" eb="7">
      <t>エイセイホウ</t>
    </rPh>
    <rPh sb="12" eb="13">
      <t>ネン</t>
    </rPh>
    <rPh sb="15" eb="16">
      <t>ガツ</t>
    </rPh>
    <rPh sb="17" eb="18">
      <t>オオ</t>
    </rPh>
    <rPh sb="20" eb="21">
      <t>カ</t>
    </rPh>
    <phoneticPr fontId="5"/>
  </si>
  <si>
    <r>
      <t>食品届け出事業者ですよね!!
飲食店営業、喫茶店営業、食肉販売業、魚介類販売業、
菓子製造業、豆腐製造業、納豆製造業、めん類製造業・・・・・など
製造販売することに変わりはありません。商売は今まで通りです。
しかし製造することや調理すること販売することに</t>
    </r>
    <r>
      <rPr>
        <b/>
        <sz val="18"/>
        <color rgb="FFFFFFFF"/>
        <rFont val="ＭＳ Ｐゴシック"/>
        <family val="3"/>
        <charset val="128"/>
      </rPr>
      <t>責任が重くなりました。</t>
    </r>
    <r>
      <rPr>
        <b/>
        <sz val="12"/>
        <color indexed="9"/>
        <rFont val="ＭＳ Ｐゴシック"/>
        <family val="3"/>
        <charset val="128"/>
      </rPr>
      <t xml:space="preserve">
作るだけではだめです。決めたとおりに</t>
    </r>
    <r>
      <rPr>
        <b/>
        <sz val="18"/>
        <color rgb="FFFFFFFF"/>
        <rFont val="ＭＳ Ｐゴシック"/>
        <family val="3"/>
        <charset val="128"/>
      </rPr>
      <t>作った証(記録)</t>
    </r>
    <r>
      <rPr>
        <b/>
        <sz val="12"/>
        <color indexed="9"/>
        <rFont val="ＭＳ Ｐゴシック"/>
        <family val="3"/>
        <charset val="128"/>
      </rPr>
      <t>、調理したときに
安全な状態を確認したか?・・・</t>
    </r>
    <r>
      <rPr>
        <b/>
        <sz val="18"/>
        <color rgb="FFFFFFFF"/>
        <rFont val="ＭＳ Ｐゴシック"/>
        <family val="3"/>
        <charset val="128"/>
      </rPr>
      <t>調理温度の計測・記録</t>
    </r>
    <r>
      <rPr>
        <b/>
        <sz val="12"/>
        <color indexed="9"/>
        <rFont val="ＭＳ Ｐゴシック"/>
        <family val="3"/>
        <charset val="128"/>
      </rPr>
      <t xml:space="preserve">
販売するときに応じた温度は保っていましたか?</t>
    </r>
    <r>
      <rPr>
        <b/>
        <sz val="16"/>
        <color rgb="FFFFFFFF"/>
        <rFont val="ＭＳ Ｐゴシック"/>
        <family val="3"/>
        <charset val="128"/>
      </rPr>
      <t xml:space="preserve"> 販売・流通温度の記録
</t>
    </r>
    <r>
      <rPr>
        <b/>
        <sz val="12"/>
        <color indexed="9"/>
        <rFont val="ＭＳ Ｐゴシック"/>
        <family val="3"/>
        <charset val="128"/>
      </rPr>
      <t xml:space="preserve">
</t>
    </r>
    <r>
      <rPr>
        <b/>
        <sz val="12"/>
        <color rgb="FFFFFF00"/>
        <rFont val="ＭＳ Ｐゴシック"/>
        <family val="3"/>
        <charset val="128"/>
      </rPr>
      <t>　"うっかりしていました"   では　事業者として認められないのが新法です</t>
    </r>
    <r>
      <rPr>
        <b/>
        <sz val="12"/>
        <color indexed="9"/>
        <rFont val="ＭＳ Ｐゴシック"/>
        <family val="3"/>
        <charset val="128"/>
      </rPr>
      <t xml:space="preserve">
</t>
    </r>
    <rPh sb="0" eb="2">
      <t>ショクヒン</t>
    </rPh>
    <rPh sb="2" eb="3">
      <t>トド</t>
    </rPh>
    <rPh sb="4" eb="5">
      <t>デ</t>
    </rPh>
    <rPh sb="5" eb="8">
      <t>ジギョウシャ</t>
    </rPh>
    <rPh sb="15" eb="17">
      <t>インショク</t>
    </rPh>
    <rPh sb="17" eb="18">
      <t>テン</t>
    </rPh>
    <rPh sb="18" eb="20">
      <t>エイギョウ</t>
    </rPh>
    <rPh sb="21" eb="24">
      <t>キッサテン</t>
    </rPh>
    <rPh sb="24" eb="26">
      <t>エイギョウ</t>
    </rPh>
    <rPh sb="27" eb="29">
      <t>ショクニク</t>
    </rPh>
    <rPh sb="29" eb="31">
      <t>ハンバイ</t>
    </rPh>
    <rPh sb="31" eb="32">
      <t>ギョウ</t>
    </rPh>
    <rPh sb="74" eb="78">
      <t>セイゾウハンバイ</t>
    </rPh>
    <rPh sb="83" eb="84">
      <t>カ</t>
    </rPh>
    <rPh sb="93" eb="95">
      <t>ショウバイ</t>
    </rPh>
    <rPh sb="96" eb="97">
      <t>イマ</t>
    </rPh>
    <rPh sb="99" eb="100">
      <t>トオ</t>
    </rPh>
    <rPh sb="108" eb="110">
      <t>セイゾウ</t>
    </rPh>
    <rPh sb="115" eb="117">
      <t>チョウリ</t>
    </rPh>
    <rPh sb="121" eb="123">
      <t>ハンバイ</t>
    </rPh>
    <rPh sb="128" eb="130">
      <t>セキニン</t>
    </rPh>
    <rPh sb="131" eb="132">
      <t>オモ</t>
    </rPh>
    <rPh sb="140" eb="141">
      <t>ツク</t>
    </rPh>
    <rPh sb="151" eb="152">
      <t>キ</t>
    </rPh>
    <rPh sb="158" eb="159">
      <t>ツク</t>
    </rPh>
    <rPh sb="161" eb="162">
      <t>アカシ</t>
    </rPh>
    <rPh sb="163" eb="165">
      <t>キロク</t>
    </rPh>
    <rPh sb="167" eb="169">
      <t>チョウリ</t>
    </rPh>
    <rPh sb="175" eb="177">
      <t>アンゼン</t>
    </rPh>
    <rPh sb="178" eb="180">
      <t>ジョウタイ</t>
    </rPh>
    <rPh sb="181" eb="183">
      <t>カクニン</t>
    </rPh>
    <rPh sb="190" eb="192">
      <t>チョウリ</t>
    </rPh>
    <rPh sb="192" eb="194">
      <t>オンド</t>
    </rPh>
    <rPh sb="195" eb="197">
      <t>ケイソク</t>
    </rPh>
    <rPh sb="198" eb="200">
      <t>キロク</t>
    </rPh>
    <rPh sb="201" eb="203">
      <t>ハンバイ</t>
    </rPh>
    <rPh sb="208" eb="209">
      <t>オウ</t>
    </rPh>
    <rPh sb="211" eb="213">
      <t>オンド</t>
    </rPh>
    <rPh sb="214" eb="215">
      <t>タモ</t>
    </rPh>
    <rPh sb="224" eb="226">
      <t>ハンバイ</t>
    </rPh>
    <rPh sb="227" eb="229">
      <t>リュウツウ</t>
    </rPh>
    <rPh sb="229" eb="231">
      <t>オンド</t>
    </rPh>
    <rPh sb="232" eb="234">
      <t>キロク</t>
    </rPh>
    <rPh sb="255" eb="258">
      <t>ジギョウシャ</t>
    </rPh>
    <rPh sb="261" eb="262">
      <t>ミト</t>
    </rPh>
    <rPh sb="269" eb="271">
      <t>シンホウ</t>
    </rPh>
    <phoneticPr fontId="86"/>
  </si>
  <si>
    <r>
      <t xml:space="preserve">何からやったらいいんだ?  コロナも流行していて　それどころじゃなかった。
</t>
    </r>
    <r>
      <rPr>
        <b/>
        <sz val="16"/>
        <color rgb="FFFFFF00"/>
        <rFont val="ＭＳ Ｐゴシック"/>
        <family val="3"/>
        <charset val="128"/>
      </rPr>
      <t>ちょっと待ってください!　　　コロナと食品安全は別の話です。</t>
    </r>
    <r>
      <rPr>
        <b/>
        <sz val="12"/>
        <color rgb="FFFFFF00"/>
        <rFont val="ＭＳ Ｐゴシック"/>
        <family val="3"/>
        <charset val="128"/>
      </rPr>
      <t xml:space="preserve">
</t>
    </r>
    <r>
      <rPr>
        <b/>
        <sz val="12"/>
        <color theme="9" tint="0.79998168889431442"/>
        <rFont val="ＭＳ Ｐゴシック"/>
        <family val="3"/>
        <charset val="128"/>
      </rPr>
      <t xml:space="preserve">食品製造・販売は安心安全　良い品質の食べ物を消費者に提供することが使命です。まず1～3を確認しましょう。
</t>
    </r>
    <r>
      <rPr>
        <b/>
        <sz val="14"/>
        <color theme="9" tint="0.59999389629810485"/>
        <rFont val="ＭＳ Ｐゴシック"/>
        <family val="3"/>
        <charset val="128"/>
      </rPr>
      <t>1.良質な原材料(肉、魚、生鮮野菜、果物)は新鮮で良いものを受け入れていますか?「検品」　鮮度・温度・規格
2.調理する安全ポイントをきめていますか　調理温度と時間、提供までの温度、保管前の冷却温度時間
3.調理・製造前の施設清掃、身支度、仕事前の手洗い方法など</t>
    </r>
    <r>
      <rPr>
        <b/>
        <sz val="12"/>
        <color theme="9" tint="0.79998168889431442"/>
        <rFont val="ＭＳ Ｐゴシック"/>
        <family val="3"/>
        <charset val="128"/>
      </rPr>
      <t xml:space="preserve">
</t>
    </r>
    <r>
      <rPr>
        <b/>
        <sz val="12"/>
        <color rgb="FFFFFF00"/>
        <rFont val="ＭＳ Ｐゴシック"/>
        <family val="3"/>
        <charset val="128"/>
      </rPr>
      <t xml:space="preserve">
コロナが明けて　国内旅行や海外より観光客も戻ってきました。     </t>
    </r>
    <r>
      <rPr>
        <b/>
        <sz val="18"/>
        <color rgb="FFFFFF00"/>
        <rFont val="ＭＳ Ｐゴシック"/>
        <family val="3"/>
        <charset val="128"/>
      </rPr>
      <t>もう一度HACCP見直しましょう!!!</t>
    </r>
    <rPh sb="0" eb="1">
      <t>ナニ</t>
    </rPh>
    <rPh sb="18" eb="20">
      <t>リュウコウ</t>
    </rPh>
    <rPh sb="43" eb="44">
      <t>マ</t>
    </rPh>
    <rPh sb="58" eb="60">
      <t>ショクヒン</t>
    </rPh>
    <rPh sb="60" eb="62">
      <t>アンゼン</t>
    </rPh>
    <rPh sb="63" eb="64">
      <t>ベツ</t>
    </rPh>
    <rPh sb="65" eb="66">
      <t>ハナシ</t>
    </rPh>
    <rPh sb="70" eb="72">
      <t>ショクヒン</t>
    </rPh>
    <rPh sb="72" eb="74">
      <t>セイゾウ</t>
    </rPh>
    <rPh sb="75" eb="77">
      <t>ハンバイ</t>
    </rPh>
    <rPh sb="78" eb="80">
      <t>アンシン</t>
    </rPh>
    <rPh sb="80" eb="82">
      <t>アンゼン</t>
    </rPh>
    <rPh sb="83" eb="84">
      <t>ヨ</t>
    </rPh>
    <rPh sb="85" eb="87">
      <t>ヒンシツ</t>
    </rPh>
    <rPh sb="88" eb="89">
      <t>タ</t>
    </rPh>
    <rPh sb="90" eb="91">
      <t>モノ</t>
    </rPh>
    <rPh sb="92" eb="95">
      <t>ショウヒシャ</t>
    </rPh>
    <rPh sb="96" eb="98">
      <t>テイキョウ</t>
    </rPh>
    <rPh sb="103" eb="105">
      <t>シメイ</t>
    </rPh>
    <rPh sb="114" eb="116">
      <t>カクニン</t>
    </rPh>
    <rPh sb="126" eb="128">
      <t>リョウシツ</t>
    </rPh>
    <rPh sb="129" eb="132">
      <t>ゲンザイリョウ</t>
    </rPh>
    <rPh sb="133" eb="134">
      <t>ニク</t>
    </rPh>
    <rPh sb="135" eb="136">
      <t>サカナ</t>
    </rPh>
    <rPh sb="137" eb="139">
      <t>セイセン</t>
    </rPh>
    <rPh sb="139" eb="141">
      <t>ヤサイ</t>
    </rPh>
    <rPh sb="142" eb="144">
      <t>クダモノ</t>
    </rPh>
    <rPh sb="146" eb="148">
      <t>シンセン</t>
    </rPh>
    <rPh sb="149" eb="150">
      <t>ヨ</t>
    </rPh>
    <rPh sb="154" eb="155">
      <t>ウ</t>
    </rPh>
    <rPh sb="156" eb="157">
      <t>イ</t>
    </rPh>
    <rPh sb="165" eb="167">
      <t>ケンピン</t>
    </rPh>
    <rPh sb="169" eb="171">
      <t>センド</t>
    </rPh>
    <rPh sb="172" eb="174">
      <t>オンド</t>
    </rPh>
    <rPh sb="175" eb="177">
      <t>キカク</t>
    </rPh>
    <rPh sb="180" eb="182">
      <t>チョウリ</t>
    </rPh>
    <rPh sb="184" eb="186">
      <t>アンゼン</t>
    </rPh>
    <rPh sb="199" eb="201">
      <t>チョウリ</t>
    </rPh>
    <rPh sb="201" eb="203">
      <t>オンド</t>
    </rPh>
    <rPh sb="204" eb="206">
      <t>ジカン</t>
    </rPh>
    <rPh sb="207" eb="209">
      <t>テイキョウ</t>
    </rPh>
    <rPh sb="212" eb="214">
      <t>オンド</t>
    </rPh>
    <rPh sb="215" eb="217">
      <t>ホカン</t>
    </rPh>
    <rPh sb="217" eb="218">
      <t>マエ</t>
    </rPh>
    <rPh sb="219" eb="221">
      <t>レイキャク</t>
    </rPh>
    <rPh sb="221" eb="223">
      <t>オンド</t>
    </rPh>
    <rPh sb="223" eb="225">
      <t>ジカン</t>
    </rPh>
    <rPh sb="228" eb="230">
      <t>チョウリ</t>
    </rPh>
    <rPh sb="231" eb="233">
      <t>セイゾウ</t>
    </rPh>
    <rPh sb="233" eb="234">
      <t>マエ</t>
    </rPh>
    <rPh sb="235" eb="237">
      <t>シセツ</t>
    </rPh>
    <rPh sb="237" eb="239">
      <t>セイソウ</t>
    </rPh>
    <rPh sb="240" eb="243">
      <t>ミジタク</t>
    </rPh>
    <rPh sb="244" eb="246">
      <t>シゴト</t>
    </rPh>
    <rPh sb="246" eb="247">
      <t>マエ</t>
    </rPh>
    <rPh sb="248" eb="250">
      <t>テアラ</t>
    </rPh>
    <rPh sb="251" eb="253">
      <t>ホウホウ</t>
    </rPh>
    <rPh sb="261" eb="262">
      <t>ア</t>
    </rPh>
    <rPh sb="265" eb="269">
      <t>コクナイリョコウ</t>
    </rPh>
    <rPh sb="270" eb="272">
      <t>カイガイ</t>
    </rPh>
    <rPh sb="274" eb="277">
      <t>カンコウキャク</t>
    </rPh>
    <rPh sb="278" eb="279">
      <t>モド</t>
    </rPh>
    <rPh sb="293" eb="295">
      <t>イチド</t>
    </rPh>
    <rPh sb="300" eb="302">
      <t>ミナオ</t>
    </rPh>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</si>
</sst>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86">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2"/>
      <name val="游ゴシック"/>
      <family val="3"/>
      <charset val="128"/>
    </font>
    <font>
      <b/>
      <sz val="14"/>
      <color rgb="FFFF0000"/>
      <name val="ＭＳ Ｐゴシック"/>
      <family val="3"/>
      <charset val="128"/>
    </font>
    <font>
      <b/>
      <sz val="12"/>
      <color indexed="18"/>
      <name val="游ゴシック"/>
      <family val="3"/>
      <charset val="128"/>
    </font>
    <font>
      <b/>
      <sz val="19"/>
      <color theme="1"/>
      <name val="ＭＳ Ｐゴシック"/>
      <family val="3"/>
      <charset val="128"/>
    </font>
    <font>
      <b/>
      <sz val="20"/>
      <color rgb="FF333333"/>
      <name val="メイリオ"/>
      <family val="3"/>
      <charset val="128"/>
    </font>
    <font>
      <b/>
      <sz val="13"/>
      <name val="游ゴシック"/>
      <family val="3"/>
      <charset val="128"/>
    </font>
    <font>
      <b/>
      <sz val="19"/>
      <color indexed="8"/>
      <name val="ＭＳ Ｐゴシック"/>
      <family val="3"/>
      <charset val="128"/>
    </font>
    <font>
      <b/>
      <sz val="13"/>
      <color rgb="FF333333"/>
      <name val="游ゴシック"/>
      <family val="3"/>
      <charset val="128"/>
    </font>
    <font>
      <sz val="12"/>
      <name val="ＭＳ Ｐゴシック"/>
      <family val="3"/>
      <charset val="128"/>
      <scheme val="minor"/>
    </font>
    <font>
      <b/>
      <sz val="14"/>
      <color rgb="FF0070C0"/>
      <name val="ＭＳ Ｐゴシック"/>
      <family val="3"/>
      <charset val="128"/>
    </font>
    <font>
      <b/>
      <sz val="14"/>
      <color indexed="8"/>
      <name val="游ゴシック"/>
      <family val="3"/>
      <charset val="128"/>
    </font>
    <font>
      <b/>
      <sz val="18"/>
      <name val="游ゴシック"/>
      <family val="3"/>
      <charset val="128"/>
    </font>
    <font>
      <sz val="20"/>
      <color indexed="9"/>
      <name val="ＭＳ Ｐゴシック"/>
      <family val="3"/>
      <charset val="128"/>
    </font>
    <font>
      <b/>
      <sz val="16"/>
      <color indexed="53"/>
      <name val="ＭＳ Ｐゴシック"/>
      <family val="3"/>
      <charset val="128"/>
    </font>
    <font>
      <b/>
      <sz val="16"/>
      <color indexed="9"/>
      <name val="ＭＳ Ｐゴシック"/>
      <family val="3"/>
      <charset val="128"/>
    </font>
    <font>
      <b/>
      <sz val="16"/>
      <color indexed="13"/>
      <name val="ＭＳ Ｐゴシック"/>
      <family val="3"/>
      <charset val="128"/>
    </font>
    <font>
      <b/>
      <sz val="14"/>
      <color indexed="51"/>
      <name val="ＭＳ Ｐゴシック"/>
      <family val="3"/>
      <charset val="128"/>
    </font>
    <font>
      <b/>
      <sz val="10"/>
      <color indexed="62"/>
      <name val="ＭＳ Ｐゴシック"/>
      <family val="3"/>
      <charset val="128"/>
    </font>
    <font>
      <sz val="10"/>
      <color indexed="62"/>
      <name val="ＭＳ Ｐゴシック"/>
      <family val="3"/>
      <charset val="128"/>
    </font>
    <font>
      <b/>
      <sz val="12"/>
      <color rgb="FFFFFF00"/>
      <name val="ＭＳ Ｐゴシック"/>
      <family val="3"/>
      <charset val="128"/>
    </font>
    <font>
      <b/>
      <sz val="14"/>
      <color indexed="12"/>
      <name val="ＭＳ Ｐゴシック"/>
      <family val="3"/>
      <charset val="128"/>
    </font>
    <font>
      <b/>
      <sz val="8"/>
      <color indexed="10"/>
      <name val="ＭＳ Ｐゴシック"/>
      <family val="3"/>
      <charset val="128"/>
    </font>
    <font>
      <b/>
      <sz val="12"/>
      <color theme="9" tint="0.79998168889431442"/>
      <name val="ＭＳ Ｐゴシック"/>
      <family val="3"/>
      <charset val="128"/>
    </font>
    <font>
      <b/>
      <sz val="14"/>
      <color theme="9" tint="0.59999389629810485"/>
      <name val="ＭＳ Ｐゴシック"/>
      <family val="3"/>
      <charset val="128"/>
    </font>
    <font>
      <sz val="11"/>
      <color theme="9" tint="0.79998168889431442"/>
      <name val="ＭＳ Ｐゴシック"/>
      <family val="3"/>
      <charset val="128"/>
      <scheme val="minor"/>
    </font>
    <font>
      <b/>
      <sz val="18"/>
      <color rgb="FFFFFFFF"/>
      <name val="ＭＳ Ｐゴシック"/>
      <family val="3"/>
      <charset val="128"/>
    </font>
    <font>
      <b/>
      <sz val="16"/>
      <color rgb="FFFFFFFF"/>
      <name val="ＭＳ Ｐゴシック"/>
      <family val="3"/>
      <charset val="128"/>
    </font>
    <font>
      <b/>
      <sz val="16"/>
      <color rgb="FFFFFF00"/>
      <name val="ＭＳ Ｐゴシック"/>
      <family val="3"/>
      <charset val="128"/>
    </font>
    <font>
      <b/>
      <sz val="18"/>
      <color rgb="FFFFFF00"/>
      <name val="ＭＳ Ｐゴシック"/>
      <family val="3"/>
      <charset val="128"/>
    </font>
  </fonts>
  <fills count="4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DFEA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6DDDF7"/>
        <bgColor indexed="64"/>
      </patternFill>
    </fill>
    <fill>
      <patternFill patternType="solid">
        <fgColor rgb="FF92D050"/>
        <bgColor indexed="64"/>
      </patternFill>
    </fill>
    <fill>
      <patternFill patternType="solid">
        <fgColor theme="7" tint="0.59999389629810485"/>
        <bgColor indexed="64"/>
      </patternFill>
    </fill>
    <fill>
      <patternFill patternType="solid">
        <fgColor indexed="12"/>
        <bgColor indexed="64"/>
      </patternFill>
    </fill>
    <fill>
      <patternFill patternType="solid">
        <fgColor indexed="61"/>
        <bgColor indexed="64"/>
      </patternFill>
    </fill>
    <fill>
      <patternFill patternType="solid">
        <fgColor theme="3" tint="-0.249977111117893"/>
        <bgColor indexed="64"/>
      </patternFill>
    </fill>
  </fills>
  <borders count="262">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thin">
        <color auto="1"/>
      </right>
      <top style="thin">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indexed="64"/>
      </left>
      <right style="hair">
        <color indexed="64"/>
      </right>
      <top style="dashed">
        <color indexed="64"/>
      </top>
      <bottom style="thin">
        <color auto="1"/>
      </bottom>
      <diagonal/>
    </border>
    <border>
      <left style="hair">
        <color indexed="64"/>
      </left>
      <right style="hair">
        <color indexed="64"/>
      </right>
      <top style="dashed">
        <color indexed="64"/>
      </top>
      <bottom style="thin">
        <color auto="1"/>
      </bottom>
      <diagonal/>
    </border>
    <border>
      <left style="hair">
        <color indexed="64"/>
      </left>
      <right style="thin">
        <color auto="1"/>
      </right>
      <top style="dashed">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auto="1"/>
      </right>
      <top/>
      <bottom style="dashed">
        <color indexed="64"/>
      </bottom>
      <diagonal/>
    </border>
    <border>
      <left style="medium">
        <color auto="1"/>
      </left>
      <right style="medium">
        <color rgb="FF888888"/>
      </right>
      <top style="medium">
        <color indexed="23"/>
      </top>
      <bottom style="medium">
        <color auto="1"/>
      </bottom>
      <diagonal/>
    </border>
    <border>
      <left/>
      <right style="medium">
        <color rgb="FF888888"/>
      </right>
      <top style="medium">
        <color indexed="23"/>
      </top>
      <bottom style="medium">
        <color auto="1"/>
      </bottom>
      <diagonal/>
    </border>
    <border>
      <left/>
      <right style="medium">
        <color auto="1"/>
      </right>
      <top style="medium">
        <color indexed="23"/>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787">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6"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18"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2"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3" xfId="2" applyFont="1" applyFill="1" applyBorder="1" applyAlignment="1">
      <alignment horizontal="center" vertical="center" wrapText="1"/>
    </xf>
    <xf numFmtId="0" fontId="122" fillId="5" borderId="17" xfId="2" applyFont="1" applyFill="1" applyBorder="1">
      <alignment vertical="center"/>
    </xf>
    <xf numFmtId="0" fontId="71" fillId="0" borderId="0" xfId="0" applyFont="1">
      <alignment vertical="center"/>
    </xf>
    <xf numFmtId="0" fontId="125" fillId="5" borderId="14" xfId="2" applyFont="1" applyFill="1" applyBorder="1">
      <alignment vertical="center"/>
    </xf>
    <xf numFmtId="0" fontId="124" fillId="0" borderId="136" xfId="0" applyFont="1" applyBorder="1">
      <alignment vertical="center"/>
    </xf>
    <xf numFmtId="0" fontId="123" fillId="32"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19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196" xfId="2" applyNumberFormat="1" applyFont="1" applyFill="1" applyBorder="1" applyAlignment="1">
      <alignment horizontal="center" vertical="center" wrapText="1"/>
    </xf>
    <xf numFmtId="0" fontId="23" fillId="19" borderId="19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6" fillId="19" borderId="199" xfId="2" applyFont="1" applyFill="1" applyBorder="1" applyAlignment="1">
      <alignment horizontal="center" vertical="center"/>
    </xf>
    <xf numFmtId="177" fontId="136" fillId="19" borderId="199" xfId="2" applyNumberFormat="1" applyFont="1" applyFill="1" applyBorder="1" applyAlignment="1">
      <alignment horizontal="center" vertical="center" shrinkToFit="1"/>
    </xf>
    <xf numFmtId="0" fontId="137" fillId="0" borderId="199" xfId="0" applyFont="1" applyBorder="1" applyAlignment="1">
      <alignment horizontal="center" vertical="center" wrapText="1"/>
    </xf>
    <xf numFmtId="177" fontId="13" fillId="19" borderId="199" xfId="2" applyNumberFormat="1" applyFont="1" applyFill="1" applyBorder="1" applyAlignment="1">
      <alignment horizontal="center" vertical="center" wrapText="1"/>
    </xf>
    <xf numFmtId="177" fontId="23" fillId="19" borderId="198" xfId="2" applyNumberFormat="1" applyFont="1" applyFill="1" applyBorder="1" applyAlignment="1">
      <alignment horizontal="center" vertical="center" shrinkToFit="1"/>
    </xf>
    <xf numFmtId="177" fontId="1" fillId="19" borderId="198" xfId="2" applyNumberFormat="1" applyFont="1" applyFill="1" applyBorder="1" applyAlignment="1">
      <alignment horizontal="center" vertical="center" wrapText="1"/>
    </xf>
    <xf numFmtId="0" fontId="23" fillId="19" borderId="198" xfId="2" applyFont="1" applyFill="1" applyBorder="1" applyAlignment="1">
      <alignment horizontal="center" vertical="center" wrapText="1"/>
    </xf>
    <xf numFmtId="0" fontId="6" fillId="0" borderId="198" xfId="2" applyBorder="1">
      <alignment vertical="center"/>
    </xf>
    <xf numFmtId="0" fontId="6" fillId="0" borderId="19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76" xfId="1" applyBorder="1" applyAlignment="1" applyProtection="1">
      <alignment vertical="center"/>
    </xf>
    <xf numFmtId="0" fontId="118" fillId="3" borderId="9" xfId="2" applyFont="1" applyFill="1" applyBorder="1" applyAlignment="1">
      <alignment horizontal="center" vertical="center" wrapText="1"/>
    </xf>
    <xf numFmtId="0" fontId="110" fillId="26" borderId="174" xfId="2" applyFont="1" applyFill="1" applyBorder="1" applyAlignment="1">
      <alignment horizontal="left" vertical="center" shrinkToFit="1"/>
    </xf>
    <xf numFmtId="0" fontId="138" fillId="0" borderId="194"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201" xfId="1" applyBorder="1" applyAlignment="1" applyProtection="1">
      <alignment horizontal="left" vertical="center" wrapText="1"/>
    </xf>
    <xf numFmtId="0" fontId="85" fillId="0" borderId="122" xfId="0" applyFont="1" applyBorder="1" applyAlignment="1">
      <alignment horizontal="center" vertical="center" wrapText="1"/>
    </xf>
    <xf numFmtId="0" fontId="141" fillId="0" borderId="139" xfId="0" applyFont="1" applyBorder="1" applyAlignment="1">
      <alignment horizontal="left" vertical="top" wrapText="1"/>
    </xf>
    <xf numFmtId="0" fontId="142" fillId="0" borderId="0" xfId="0" applyFont="1">
      <alignment vertical="center"/>
    </xf>
    <xf numFmtId="0" fontId="144" fillId="21" borderId="153" xfId="2" applyFont="1" applyFill="1" applyBorder="1" applyAlignment="1">
      <alignment horizontal="center" vertical="center" wrapText="1"/>
    </xf>
    <xf numFmtId="0" fontId="8" fillId="0" borderId="205" xfId="1" applyFill="1" applyBorder="1" applyAlignment="1" applyProtection="1">
      <alignment vertical="center" wrapText="1"/>
    </xf>
    <xf numFmtId="0" fontId="103" fillId="32"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07"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3" borderId="198" xfId="2" applyNumberFormat="1" applyFont="1" applyFill="1" applyBorder="1" applyAlignment="1">
      <alignment horizontal="center" vertical="center" shrinkToFit="1"/>
    </xf>
    <xf numFmtId="180" fontId="50" fillId="11" borderId="208" xfId="17" applyNumberFormat="1" applyFont="1" applyFill="1" applyBorder="1" applyAlignment="1">
      <alignment horizontal="center" vertical="center"/>
    </xf>
    <xf numFmtId="0" fontId="94" fillId="19" borderId="0" xfId="0" applyFont="1" applyFill="1" applyAlignment="1">
      <alignment horizontal="center" vertical="center"/>
    </xf>
    <xf numFmtId="0" fontId="151" fillId="21" borderId="153" xfId="2" applyFont="1" applyFill="1" applyBorder="1" applyAlignment="1">
      <alignment horizontal="center" vertical="center" wrapText="1"/>
    </xf>
    <xf numFmtId="0" fontId="25" fillId="19" borderId="0" xfId="2" applyFont="1" applyFill="1">
      <alignment vertical="center"/>
    </xf>
    <xf numFmtId="0" fontId="153" fillId="0" borderId="0" xfId="0" applyFont="1" applyAlignment="1">
      <alignment vertical="top" wrapText="1"/>
    </xf>
    <xf numFmtId="0" fontId="138" fillId="0" borderId="206" xfId="1" applyFont="1" applyBorder="1" applyAlignment="1" applyProtection="1">
      <alignment vertical="top" wrapText="1"/>
    </xf>
    <xf numFmtId="0" fontId="88" fillId="31"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38" fillId="0" borderId="207"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09" xfId="2" applyFont="1" applyFill="1" applyBorder="1" applyAlignment="1">
      <alignment horizontal="left" vertical="center"/>
    </xf>
    <xf numFmtId="0" fontId="8" fillId="0" borderId="204" xfId="1" applyBorder="1" applyAlignment="1" applyProtection="1">
      <alignment vertical="center" wrapText="1"/>
    </xf>
    <xf numFmtId="0" fontId="141" fillId="0" borderId="203"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3"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4"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8" fillId="0" borderId="215" xfId="1" applyBorder="1" applyAlignment="1" applyProtection="1">
      <alignment horizontal="left" vertical="center"/>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14" fontId="127" fillId="19" borderId="135" xfId="0" applyNumberFormat="1" applyFont="1" applyFill="1" applyBorder="1" applyAlignment="1">
      <alignment horizontal="center" vertical="center"/>
    </xf>
    <xf numFmtId="0" fontId="140" fillId="0" borderId="121" xfId="1" applyFont="1" applyFill="1" applyBorder="1" applyAlignment="1" applyProtection="1">
      <alignment horizontal="left" vertical="top" wrapText="1"/>
    </xf>
    <xf numFmtId="0" fontId="138"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16" xfId="2" applyFont="1" applyFill="1" applyBorder="1" applyAlignment="1">
      <alignment horizontal="center" vertical="center"/>
    </xf>
    <xf numFmtId="14" fontId="91" fillId="21" borderId="216" xfId="2" applyNumberFormat="1" applyFont="1" applyFill="1" applyBorder="1" applyAlignment="1">
      <alignment horizontal="center" vertical="center"/>
    </xf>
    <xf numFmtId="14" fontId="91" fillId="21" borderId="217" xfId="2" applyNumberFormat="1" applyFont="1" applyFill="1" applyBorder="1" applyAlignment="1">
      <alignment horizontal="center" vertical="center"/>
    </xf>
    <xf numFmtId="0" fontId="92" fillId="21" borderId="218" xfId="2" applyFont="1" applyFill="1" applyBorder="1" applyAlignment="1">
      <alignment horizontal="center" vertical="center"/>
    </xf>
    <xf numFmtId="14" fontId="91" fillId="21" borderId="218" xfId="2" applyNumberFormat="1" applyFont="1" applyFill="1" applyBorder="1" applyAlignment="1">
      <alignment horizontal="center" vertical="center"/>
    </xf>
    <xf numFmtId="0" fontId="8" fillId="0" borderId="219" xfId="1" applyFill="1" applyBorder="1" applyAlignment="1" applyProtection="1">
      <alignment vertical="center" wrapText="1"/>
    </xf>
    <xf numFmtId="0" fontId="8" fillId="0" borderId="222" xfId="1" applyBorder="1" applyAlignment="1" applyProtection="1">
      <alignment vertical="top" wrapText="1"/>
    </xf>
    <xf numFmtId="0" fontId="138" fillId="0" borderId="221" xfId="2" applyFont="1" applyBorder="1" applyAlignment="1">
      <alignment vertical="top" wrapText="1"/>
    </xf>
    <xf numFmtId="0" fontId="32" fillId="23" borderId="220" xfId="2" applyFont="1" applyFill="1" applyBorder="1" applyAlignment="1">
      <alignment horizontal="center" vertical="center" wrapText="1"/>
    </xf>
    <xf numFmtId="0" fontId="154" fillId="21" borderId="217" xfId="2" applyFont="1" applyFill="1" applyBorder="1" applyAlignment="1">
      <alignment horizontal="center" vertical="center"/>
    </xf>
    <xf numFmtId="0" fontId="154" fillId="21" borderId="218" xfId="2" applyFont="1" applyFill="1" applyBorder="1" applyAlignment="1">
      <alignment horizontal="center" vertical="center"/>
    </xf>
    <xf numFmtId="0" fontId="154" fillId="21" borderId="216" xfId="2" applyFont="1" applyFill="1" applyBorder="1" applyAlignment="1">
      <alignment horizontal="center" vertical="center"/>
    </xf>
    <xf numFmtId="0" fontId="32" fillId="21" borderId="153" xfId="2" applyFont="1" applyFill="1" applyBorder="1" applyAlignment="1">
      <alignment horizontal="center" vertical="center" wrapText="1"/>
    </xf>
    <xf numFmtId="0" fontId="117" fillId="19" borderId="223" xfId="0" applyFont="1" applyFill="1" applyBorder="1" applyAlignment="1">
      <alignment horizontal="left" vertical="center"/>
    </xf>
    <xf numFmtId="0" fontId="117" fillId="19" borderId="224" xfId="0" applyFont="1" applyFill="1" applyBorder="1" applyAlignment="1">
      <alignment horizontal="left" vertical="center"/>
    </xf>
    <xf numFmtId="14" fontId="117" fillId="19" borderId="224" xfId="0" applyNumberFormat="1" applyFont="1" applyFill="1" applyBorder="1" applyAlignment="1">
      <alignment horizontal="center" vertical="center"/>
    </xf>
    <xf numFmtId="14" fontId="117" fillId="19" borderId="225" xfId="0" applyNumberFormat="1" applyFont="1" applyFill="1" applyBorder="1" applyAlignment="1">
      <alignment horizontal="center" vertical="center"/>
    </xf>
    <xf numFmtId="0" fontId="23" fillId="35" borderId="8" xfId="2" applyFont="1" applyFill="1" applyBorder="1" applyAlignment="1">
      <alignment horizontal="left" vertical="center"/>
    </xf>
    <xf numFmtId="177" fontId="10" fillId="35" borderId="10" xfId="2" applyNumberFormat="1" applyFont="1" applyFill="1" applyBorder="1" applyAlignment="1">
      <alignment horizontal="center" vertical="center" wrapText="1"/>
    </xf>
    <xf numFmtId="0" fontId="23" fillId="35" borderId="198" xfId="2" applyFont="1" applyFill="1" applyBorder="1" applyAlignment="1">
      <alignment horizontal="center" vertical="center" wrapText="1"/>
    </xf>
    <xf numFmtId="177" fontId="23" fillId="35" borderId="198" xfId="2" applyNumberFormat="1" applyFont="1" applyFill="1" applyBorder="1" applyAlignment="1">
      <alignment horizontal="center" vertical="center" shrinkToFit="1"/>
    </xf>
    <xf numFmtId="0" fontId="138"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139" fillId="0" borderId="191" xfId="1" applyFont="1" applyFill="1" applyBorder="1" applyAlignment="1" applyProtection="1">
      <alignment vertical="top" wrapText="1"/>
    </xf>
    <xf numFmtId="0" fontId="138" fillId="0" borderId="184" xfId="2" applyFont="1" applyBorder="1" applyAlignment="1">
      <alignment horizontal="left" vertical="top" wrapText="1"/>
    </xf>
    <xf numFmtId="0" fontId="157" fillId="0" borderId="30" xfId="1" applyFont="1" applyBorder="1" applyAlignment="1" applyProtection="1">
      <alignment horizontal="left" vertical="top" wrapText="1"/>
    </xf>
    <xf numFmtId="0" fontId="0" fillId="32" borderId="0" xfId="0" applyFill="1">
      <alignment vertical="center"/>
    </xf>
    <xf numFmtId="0" fontId="159" fillId="3" borderId="9" xfId="2"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60" fillId="21" borderId="159" xfId="1" applyFont="1" applyFill="1" applyBorder="1" applyAlignment="1" applyProtection="1">
      <alignment horizontal="center" vertical="center" wrapText="1"/>
    </xf>
    <xf numFmtId="0" fontId="161" fillId="36" borderId="0" xfId="0" applyFont="1" applyFill="1" applyAlignment="1">
      <alignment horizontal="center" vertical="center" wrapText="1"/>
    </xf>
    <xf numFmtId="0" fontId="138" fillId="0" borderId="0" xfId="0" applyFont="1" applyAlignment="1">
      <alignment vertical="top" wrapText="1"/>
    </xf>
    <xf numFmtId="0" fontId="85" fillId="37" borderId="122" xfId="0" applyFont="1" applyFill="1" applyBorder="1" applyAlignment="1">
      <alignment horizontal="center" vertical="center" wrapText="1"/>
    </xf>
    <xf numFmtId="14" fontId="87" fillId="21" borderId="190" xfId="1" applyNumberFormat="1" applyFont="1" applyFill="1" applyBorder="1" applyAlignment="1" applyProtection="1">
      <alignment horizontal="center" vertical="center" wrapText="1"/>
    </xf>
    <xf numFmtId="0" fontId="151" fillId="21" borderId="148" xfId="1" applyFont="1" applyFill="1" applyBorder="1" applyAlignment="1" applyProtection="1">
      <alignment horizontal="center" vertical="center" wrapText="1"/>
    </xf>
    <xf numFmtId="0" fontId="87" fillId="21" borderId="157" xfId="1" applyFont="1" applyFill="1" applyBorder="1" applyAlignment="1" applyProtection="1">
      <alignment horizontal="center" vertical="center" wrapText="1"/>
    </xf>
    <xf numFmtId="0" fontId="163" fillId="21" borderId="187" xfId="0" applyFont="1" applyFill="1" applyBorder="1" applyAlignment="1">
      <alignment horizontal="center" vertical="center" wrapText="1"/>
    </xf>
    <xf numFmtId="0" fontId="164" fillId="0" borderId="139" xfId="0" applyFont="1" applyBorder="1" applyAlignment="1">
      <alignment horizontal="left" vertical="top" wrapText="1"/>
    </xf>
    <xf numFmtId="0" fontId="0" fillId="38" borderId="0" xfId="0" applyFill="1">
      <alignment vertical="center"/>
    </xf>
    <xf numFmtId="0" fontId="126" fillId="38" borderId="0" xfId="0" applyFont="1" applyFill="1">
      <alignment vertical="center"/>
    </xf>
    <xf numFmtId="0" fontId="146" fillId="38" borderId="0" xfId="0" applyFont="1" applyFill="1">
      <alignment vertical="center"/>
    </xf>
    <xf numFmtId="0" fontId="147" fillId="38" borderId="0" xfId="0" applyFont="1" applyFill="1">
      <alignment vertical="center"/>
    </xf>
    <xf numFmtId="0" fontId="145" fillId="38" borderId="0" xfId="0" applyFont="1" applyFill="1">
      <alignment vertical="center"/>
    </xf>
    <xf numFmtId="0" fontId="115" fillId="38" borderId="0" xfId="0" applyFont="1" applyFill="1">
      <alignment vertical="center"/>
    </xf>
    <xf numFmtId="0" fontId="143" fillId="38" borderId="0" xfId="0" applyFont="1" applyFill="1">
      <alignment vertical="center"/>
    </xf>
    <xf numFmtId="0" fontId="150" fillId="38" borderId="0" xfId="0" applyFont="1" applyFill="1">
      <alignment vertical="center"/>
    </xf>
    <xf numFmtId="0" fontId="134" fillId="38" borderId="0" xfId="0" applyFont="1" applyFill="1" applyAlignment="1">
      <alignment vertical="center" wrapText="1"/>
    </xf>
    <xf numFmtId="0" fontId="148" fillId="38" borderId="0" xfId="0" applyFont="1" applyFill="1">
      <alignment vertical="center"/>
    </xf>
    <xf numFmtId="0" fontId="149" fillId="38" borderId="0" xfId="0" applyFont="1" applyFill="1">
      <alignment vertical="center"/>
    </xf>
    <xf numFmtId="0" fontId="121" fillId="38" borderId="0" xfId="1" applyFont="1" applyFill="1" applyAlignment="1" applyProtection="1">
      <alignment vertical="center"/>
    </xf>
    <xf numFmtId="0" fontId="120" fillId="38" borderId="0" xfId="0" applyFont="1" applyFill="1">
      <alignment vertical="center"/>
    </xf>
    <xf numFmtId="0" fontId="0" fillId="32" borderId="0" xfId="0" applyFill="1" applyAlignment="1">
      <alignment horizontal="center" vertical="center"/>
    </xf>
    <xf numFmtId="0" fontId="117" fillId="19" borderId="228" xfId="0" applyFont="1" applyFill="1" applyBorder="1" applyAlignment="1">
      <alignment horizontal="left" vertical="center"/>
    </xf>
    <xf numFmtId="0" fontId="117" fillId="19" borderId="229" xfId="0" applyFont="1" applyFill="1" applyBorder="1" applyAlignment="1">
      <alignment horizontal="left" vertical="center"/>
    </xf>
    <xf numFmtId="14" fontId="117" fillId="19" borderId="229" xfId="0" applyNumberFormat="1" applyFont="1" applyFill="1" applyBorder="1" applyAlignment="1">
      <alignment horizontal="center" vertical="center"/>
    </xf>
    <xf numFmtId="14" fontId="117" fillId="19" borderId="230" xfId="0" applyNumberFormat="1" applyFont="1" applyFill="1" applyBorder="1" applyAlignment="1">
      <alignment horizontal="center" vertical="center"/>
    </xf>
    <xf numFmtId="0" fontId="162" fillId="0" borderId="231" xfId="2" applyFont="1" applyBorder="1" applyAlignment="1">
      <alignment horizontal="left" vertical="top" wrapText="1"/>
    </xf>
    <xf numFmtId="180" fontId="50" fillId="11" borderId="232" xfId="17" applyNumberFormat="1" applyFont="1" applyFill="1" applyBorder="1" applyAlignment="1">
      <alignment horizontal="center" vertical="center"/>
    </xf>
    <xf numFmtId="0" fontId="13" fillId="0" borderId="234" xfId="2" applyFont="1" applyBorder="1" applyAlignment="1">
      <alignment horizontal="center" vertical="center" wrapText="1"/>
    </xf>
    <xf numFmtId="177" fontId="90" fillId="35" borderId="8" xfId="2" applyNumberFormat="1" applyFont="1" applyFill="1" applyBorder="1" applyAlignment="1">
      <alignment horizontal="center" vertical="center" shrinkToFit="1"/>
    </xf>
    <xf numFmtId="177" fontId="165" fillId="35" borderId="8" xfId="2" applyNumberFormat="1" applyFont="1" applyFill="1" applyBorder="1" applyAlignment="1">
      <alignment horizontal="center" vertical="center" wrapText="1"/>
    </xf>
    <xf numFmtId="0" fontId="90" fillId="35" borderId="10" xfId="2" applyFont="1" applyFill="1" applyBorder="1" applyAlignment="1">
      <alignment horizontal="center" vertical="center"/>
    </xf>
    <xf numFmtId="177" fontId="90" fillId="35" borderId="10" xfId="2" applyNumberFormat="1" applyFont="1" applyFill="1" applyBorder="1" applyAlignment="1">
      <alignment horizontal="center" vertical="center" shrinkToFit="1"/>
    </xf>
    <xf numFmtId="0" fontId="85" fillId="39" borderId="122" xfId="0" applyFont="1" applyFill="1" applyBorder="1" applyAlignment="1">
      <alignment horizontal="center" vertical="center" wrapText="1"/>
    </xf>
    <xf numFmtId="0" fontId="152" fillId="30" borderId="0" xfId="0" applyFont="1" applyFill="1" applyAlignment="1">
      <alignment horizontal="center" vertical="center" wrapText="1"/>
    </xf>
    <xf numFmtId="0" fontId="154" fillId="21" borderId="217" xfId="2" applyFont="1" applyFill="1" applyBorder="1" applyAlignment="1">
      <alignment horizontal="center" vertical="center" shrinkToFit="1"/>
    </xf>
    <xf numFmtId="0" fontId="0" fillId="40" borderId="0" xfId="0" applyFill="1">
      <alignment vertical="center"/>
    </xf>
    <xf numFmtId="0" fontId="6" fillId="0" borderId="0" xfId="2" applyAlignment="1">
      <alignment horizontal="center" vertical="center" wrapText="1"/>
    </xf>
    <xf numFmtId="14" fontId="23" fillId="19" borderId="135" xfId="17" applyNumberFormat="1" applyFont="1" applyFill="1" applyBorder="1" applyAlignment="1">
      <alignment horizontal="center" vertical="center"/>
    </xf>
    <xf numFmtId="0" fontId="0" fillId="40" borderId="105" xfId="0" applyFill="1" applyBorder="1">
      <alignment vertical="center"/>
    </xf>
    <xf numFmtId="0" fontId="0" fillId="40" borderId="237" xfId="0" applyFill="1" applyBorder="1">
      <alignment vertical="center"/>
    </xf>
    <xf numFmtId="0" fontId="71" fillId="29" borderId="240" xfId="0" applyFont="1" applyFill="1" applyBorder="1" applyAlignment="1">
      <alignment horizontal="center" vertical="center"/>
    </xf>
    <xf numFmtId="0" fontId="6" fillId="19" borderId="241" xfId="2" applyFill="1" applyBorder="1" applyAlignment="1">
      <alignment horizontal="center" vertical="center" wrapText="1"/>
    </xf>
    <xf numFmtId="0" fontId="6" fillId="19" borderId="242" xfId="2" applyFill="1" applyBorder="1" applyAlignment="1">
      <alignment horizontal="center" vertical="center"/>
    </xf>
    <xf numFmtId="0" fontId="6" fillId="19" borderId="242" xfId="2" applyFill="1" applyBorder="1" applyAlignment="1">
      <alignment horizontal="center" vertical="center" wrapText="1"/>
    </xf>
    <xf numFmtId="0" fontId="6" fillId="19" borderId="243" xfId="2" applyFill="1" applyBorder="1" applyAlignment="1">
      <alignment horizontal="center" vertical="center"/>
    </xf>
    <xf numFmtId="0" fontId="0" fillId="19" borderId="244" xfId="0" applyFill="1" applyBorder="1">
      <alignment vertical="center"/>
    </xf>
    <xf numFmtId="0" fontId="0" fillId="19" borderId="245" xfId="0" applyFill="1" applyBorder="1">
      <alignment vertical="center"/>
    </xf>
    <xf numFmtId="0" fontId="0" fillId="19" borderId="246" xfId="0" applyFill="1" applyBorder="1">
      <alignment vertical="center"/>
    </xf>
    <xf numFmtId="0" fontId="6" fillId="19" borderId="249" xfId="2" applyFill="1" applyBorder="1" applyAlignment="1">
      <alignment horizontal="center" vertical="center" wrapText="1"/>
    </xf>
    <xf numFmtId="0" fontId="6" fillId="19" borderId="250" xfId="2" applyFill="1" applyBorder="1" applyAlignment="1">
      <alignment horizontal="center" vertical="center"/>
    </xf>
    <xf numFmtId="0" fontId="6" fillId="19" borderId="250" xfId="2" applyFill="1" applyBorder="1" applyAlignment="1">
      <alignment horizontal="center" vertical="center" wrapText="1"/>
    </xf>
    <xf numFmtId="0" fontId="6" fillId="19" borderId="251" xfId="2" applyFill="1" applyBorder="1" applyAlignment="1">
      <alignment horizontal="center" vertical="center"/>
    </xf>
    <xf numFmtId="0" fontId="0" fillId="23" borderId="238" xfId="0" applyFill="1" applyBorder="1" applyAlignment="1">
      <alignment horizontal="left" vertical="center"/>
    </xf>
    <xf numFmtId="0" fontId="0" fillId="23" borderId="239" xfId="0" applyFill="1" applyBorder="1" applyAlignment="1">
      <alignment horizontal="left" vertical="center"/>
    </xf>
    <xf numFmtId="0" fontId="71" fillId="29" borderId="239" xfId="0" applyFont="1" applyFill="1" applyBorder="1" applyAlignment="1">
      <alignment horizontal="left" vertical="center"/>
    </xf>
    <xf numFmtId="0" fontId="117" fillId="21" borderId="229" xfId="0" applyFont="1" applyFill="1" applyBorder="1" applyAlignment="1">
      <alignment horizontal="left" vertical="center"/>
    </xf>
    <xf numFmtId="0" fontId="117" fillId="28" borderId="229" xfId="0" applyFont="1" applyFill="1" applyBorder="1" applyAlignment="1">
      <alignment horizontal="left" vertical="center"/>
    </xf>
    <xf numFmtId="0" fontId="117" fillId="42" borderId="229" xfId="0" applyFont="1" applyFill="1" applyBorder="1" applyAlignment="1">
      <alignment horizontal="left" vertical="center"/>
    </xf>
    <xf numFmtId="14" fontId="87" fillId="21" borderId="1" xfId="1" applyNumberFormat="1" applyFont="1" applyFill="1" applyBorder="1" applyAlignment="1" applyProtection="1">
      <alignment horizontal="center" vertical="center" shrinkToFit="1"/>
    </xf>
    <xf numFmtId="0" fontId="152" fillId="0" borderId="0" xfId="0" applyFont="1" applyAlignment="1">
      <alignment vertical="center" wrapText="1"/>
    </xf>
    <xf numFmtId="0" fontId="85" fillId="0" borderId="252" xfId="0" applyFont="1" applyBorder="1" applyAlignment="1">
      <alignment horizontal="center" vertical="center" wrapText="1"/>
    </xf>
    <xf numFmtId="0" fontId="85" fillId="0" borderId="253" xfId="0" applyFont="1" applyBorder="1" applyAlignment="1">
      <alignment horizontal="center" vertical="center" wrapText="1"/>
    </xf>
    <xf numFmtId="0" fontId="85" fillId="0" borderId="254" xfId="0" applyFont="1" applyBorder="1" applyAlignment="1">
      <alignment horizontal="center" vertical="center" wrapText="1"/>
    </xf>
    <xf numFmtId="0" fontId="117" fillId="19" borderId="255" xfId="0" applyFont="1" applyFill="1" applyBorder="1" applyAlignment="1">
      <alignment horizontal="left" vertical="center"/>
    </xf>
    <xf numFmtId="0" fontId="117" fillId="19" borderId="256" xfId="0" applyFont="1" applyFill="1" applyBorder="1" applyAlignment="1">
      <alignment horizontal="left" vertical="center"/>
    </xf>
    <xf numFmtId="14" fontId="117" fillId="19" borderId="256" xfId="0" applyNumberFormat="1" applyFont="1" applyFill="1" applyBorder="1" applyAlignment="1">
      <alignment horizontal="center" vertical="center"/>
    </xf>
    <xf numFmtId="14" fontId="117" fillId="19" borderId="257" xfId="0" applyNumberFormat="1" applyFont="1" applyFill="1" applyBorder="1" applyAlignment="1">
      <alignment horizontal="center" vertical="center"/>
    </xf>
    <xf numFmtId="0" fontId="117" fillId="21" borderId="256" xfId="0" applyFont="1" applyFill="1" applyBorder="1" applyAlignment="1">
      <alignment horizontal="left" vertical="center"/>
    </xf>
    <xf numFmtId="0" fontId="162" fillId="0" borderId="258" xfId="1" applyFont="1" applyFill="1" applyBorder="1" applyAlignment="1" applyProtection="1">
      <alignment vertical="top" wrapText="1"/>
    </xf>
    <xf numFmtId="0" fontId="93" fillId="21" borderId="134" xfId="17" applyFont="1" applyFill="1" applyBorder="1" applyAlignment="1">
      <alignment horizontal="center" vertical="center" wrapText="1"/>
    </xf>
    <xf numFmtId="14" fontId="93" fillId="21" borderId="135" xfId="17" applyNumberFormat="1" applyFont="1" applyFill="1" applyBorder="1" applyAlignment="1">
      <alignment horizontal="center" vertical="center"/>
    </xf>
    <xf numFmtId="0" fontId="0" fillId="19" borderId="259" xfId="0" applyFill="1" applyBorder="1">
      <alignment vertical="center"/>
    </xf>
    <xf numFmtId="0" fontId="0" fillId="19" borderId="260" xfId="0" applyFill="1" applyBorder="1">
      <alignment vertical="center"/>
    </xf>
    <xf numFmtId="0" fontId="0" fillId="19" borderId="261" xfId="0" applyFill="1" applyBorder="1">
      <alignment vertical="center"/>
    </xf>
    <xf numFmtId="0" fontId="0" fillId="0" borderId="259" xfId="0" applyBorder="1">
      <alignment vertical="center"/>
    </xf>
    <xf numFmtId="0" fontId="0" fillId="0" borderId="260" xfId="0" applyBorder="1">
      <alignment vertical="center"/>
    </xf>
    <xf numFmtId="0" fontId="0" fillId="0" borderId="261" xfId="0" applyBorder="1">
      <alignment vertical="center"/>
    </xf>
    <xf numFmtId="0" fontId="117" fillId="21" borderId="224" xfId="0" applyFont="1" applyFill="1" applyBorder="1" applyAlignment="1">
      <alignment horizontal="left" vertical="center"/>
    </xf>
    <xf numFmtId="0" fontId="117" fillId="28" borderId="256" xfId="0" applyFont="1" applyFill="1" applyBorder="1" applyAlignment="1">
      <alignment horizontal="left" vertical="center"/>
    </xf>
    <xf numFmtId="0" fontId="168" fillId="21" borderId="153" xfId="2" applyFont="1" applyFill="1" applyBorder="1" applyAlignment="1">
      <alignment horizontal="center" vertical="center" wrapText="1"/>
    </xf>
    <xf numFmtId="0" fontId="117" fillId="43" borderId="224" xfId="0" applyFont="1" applyFill="1" applyBorder="1" applyAlignment="1">
      <alignment horizontal="left" vertical="center"/>
    </xf>
    <xf numFmtId="0" fontId="117" fillId="43" borderId="229" xfId="0" applyFont="1" applyFill="1" applyBorder="1" applyAlignment="1">
      <alignment horizontal="left" vertical="center"/>
    </xf>
    <xf numFmtId="0" fontId="117" fillId="43" borderId="256" xfId="0" applyFont="1" applyFill="1" applyBorder="1" applyAlignment="1">
      <alignment horizontal="left" vertical="center"/>
    </xf>
    <xf numFmtId="0" fontId="117" fillId="41" borderId="256" xfId="0" applyFont="1" applyFill="1" applyBorder="1" applyAlignment="1">
      <alignment horizontal="left" vertical="center"/>
    </xf>
    <xf numFmtId="0" fontId="117" fillId="44" borderId="229" xfId="0" applyFont="1" applyFill="1" applyBorder="1" applyAlignment="1">
      <alignment horizontal="left" vertical="center"/>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109" fillId="38" borderId="0" xfId="0" applyFont="1" applyFill="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35" xfId="17" applyFont="1" applyFill="1" applyBorder="1" applyAlignment="1">
      <alignment horizontal="center" vertical="center" wrapText="1"/>
    </xf>
    <xf numFmtId="0" fontId="10" fillId="6" borderId="233" xfId="17" applyFont="1" applyFill="1" applyBorder="1" applyAlignment="1">
      <alignment horizontal="center" vertical="center" wrapText="1"/>
    </xf>
    <xf numFmtId="0" fontId="10" fillId="6" borderId="236" xfId="17" applyFont="1" applyFill="1" applyBorder="1" applyAlignment="1">
      <alignment horizontal="center"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3" xfId="17" applyFont="1" applyFill="1" applyBorder="1" applyAlignment="1">
      <alignment horizontal="left" vertical="top" wrapText="1"/>
    </xf>
    <xf numFmtId="0" fontId="112" fillId="19" borderId="164" xfId="17" applyFont="1" applyFill="1" applyBorder="1" applyAlignment="1">
      <alignment horizontal="left" vertical="top" wrapText="1"/>
    </xf>
    <xf numFmtId="0" fontId="112" fillId="19" borderId="165"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19" borderId="200"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3" fillId="19" borderId="163" xfId="17" applyFont="1" applyFill="1" applyBorder="1" applyAlignment="1">
      <alignment horizontal="left" vertical="top" wrapText="1"/>
    </xf>
    <xf numFmtId="0" fontId="93" fillId="19" borderId="164" xfId="17" applyFont="1" applyFill="1" applyBorder="1" applyAlignment="1">
      <alignment horizontal="left" vertical="top" wrapText="1"/>
    </xf>
    <xf numFmtId="0" fontId="93" fillId="19" borderId="165" xfId="17" applyFont="1" applyFill="1" applyBorder="1" applyAlignment="1">
      <alignment horizontal="left" vertical="top" wrapText="1"/>
    </xf>
    <xf numFmtId="0" fontId="37" fillId="21" borderId="163" xfId="17" applyFont="1" applyFill="1" applyBorder="1" applyAlignment="1">
      <alignment horizontal="left" vertical="top" wrapText="1"/>
    </xf>
    <xf numFmtId="0" fontId="37" fillId="21" borderId="164" xfId="17" applyFont="1" applyFill="1" applyBorder="1" applyAlignment="1">
      <alignment horizontal="left" vertical="top" wrapText="1"/>
    </xf>
    <xf numFmtId="0" fontId="37" fillId="21" borderId="165" xfId="17"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2"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14" fontId="87" fillId="21" borderId="188"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14" fontId="87" fillId="21" borderId="188"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87" fillId="21" borderId="183"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56" fontId="87" fillId="21" borderId="40" xfId="2" applyNumberFormat="1" applyFont="1" applyFill="1" applyBorder="1" applyAlignment="1">
      <alignment horizontal="center" vertical="center" wrapText="1"/>
    </xf>
    <xf numFmtId="0" fontId="6" fillId="0" borderId="0" xfId="2" applyAlignment="1">
      <alignment horizontal="center" vertical="center" wrapText="1"/>
    </xf>
    <xf numFmtId="0" fontId="23" fillId="34" borderId="0" xfId="2" applyFont="1" applyFill="1" applyAlignment="1">
      <alignment horizontal="left" vertical="center" wrapText="1"/>
    </xf>
    <xf numFmtId="0" fontId="23" fillId="34"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0" fillId="23" borderId="247" xfId="0" applyFill="1" applyBorder="1" applyAlignment="1">
      <alignment horizontal="center" vertical="center"/>
    </xf>
    <xf numFmtId="0" fontId="0" fillId="23" borderId="107" xfId="0" applyFill="1" applyBorder="1" applyAlignment="1">
      <alignment horizontal="center" vertical="center"/>
    </xf>
    <xf numFmtId="0" fontId="71" fillId="29" borderId="107" xfId="0" applyFont="1" applyFill="1" applyBorder="1" applyAlignment="1">
      <alignment horizontal="center" vertical="center"/>
    </xf>
    <xf numFmtId="0" fontId="71" fillId="29" borderId="248" xfId="0" applyFont="1" applyFill="1" applyBorder="1" applyAlignment="1">
      <alignment horizontal="center" vertical="center"/>
    </xf>
    <xf numFmtId="0" fontId="0" fillId="23" borderId="0" xfId="0" applyFill="1" applyAlignment="1">
      <alignment horizontal="center" vertical="center"/>
    </xf>
    <xf numFmtId="0" fontId="71" fillId="29" borderId="0" xfId="0" applyFont="1" applyFill="1" applyAlignment="1">
      <alignment horizontal="center" vertical="center"/>
    </xf>
    <xf numFmtId="0" fontId="0" fillId="23" borderId="238" xfId="0" applyFill="1" applyBorder="1" applyAlignment="1">
      <alignment horizontal="center" vertical="center"/>
    </xf>
    <xf numFmtId="0" fontId="0" fillId="23" borderId="239" xfId="0" applyFill="1" applyBorder="1" applyAlignment="1">
      <alignment horizontal="center" vertical="center"/>
    </xf>
    <xf numFmtId="0" fontId="71" fillId="29" borderId="239" xfId="0" applyFont="1" applyFill="1" applyBorder="1" applyAlignment="1">
      <alignment horizontal="center" vertical="center"/>
    </xf>
    <xf numFmtId="0" fontId="71" fillId="29" borderId="240" xfId="0" applyFont="1" applyFill="1" applyBorder="1" applyAlignment="1">
      <alignment horizontal="center" vertical="center"/>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19"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38"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19" fillId="29" borderId="97"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8" xfId="2" applyFont="1" applyFill="1" applyBorder="1" applyAlignment="1">
      <alignment horizontal="center" vertical="center" shrinkToFit="1"/>
    </xf>
    <xf numFmtId="0" fontId="140" fillId="29" borderId="226" xfId="1" applyFont="1" applyFill="1" applyBorder="1" applyAlignment="1" applyProtection="1">
      <alignment horizontal="left" vertical="top" wrapText="1"/>
    </xf>
    <xf numFmtId="0" fontId="140" fillId="29" borderId="107" xfId="1" applyFont="1" applyFill="1" applyBorder="1" applyAlignment="1" applyProtection="1">
      <alignment horizontal="left" vertical="top" wrapText="1"/>
    </xf>
    <xf numFmtId="0" fontId="140" fillId="29" borderId="227" xfId="1" applyFont="1" applyFill="1" applyBorder="1" applyAlignment="1" applyProtection="1">
      <alignment horizontal="left" vertical="top"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4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67" fillId="29" borderId="55" xfId="2" applyFont="1" applyFill="1" applyBorder="1" applyAlignment="1">
      <alignment horizontal="left" vertical="top" wrapText="1" shrinkToFit="1"/>
    </xf>
    <xf numFmtId="0" fontId="167" fillId="29" borderId="56" xfId="2" applyFont="1" applyFill="1" applyBorder="1" applyAlignment="1">
      <alignment horizontal="left" vertical="top" wrapText="1" shrinkToFit="1"/>
    </xf>
    <xf numFmtId="0" fontId="167"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138"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0" fontId="88" fillId="29" borderId="97"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8" xfId="1" applyFont="1" applyFill="1" applyBorder="1" applyAlignment="1" applyProtection="1">
      <alignment horizontal="center" vertical="center" wrapText="1"/>
    </xf>
    <xf numFmtId="0" fontId="138" fillId="29" borderId="94" xfId="1" applyFont="1" applyFill="1" applyBorder="1" applyAlignment="1" applyProtection="1">
      <alignment horizontal="left" vertical="top" wrapText="1"/>
    </xf>
    <xf numFmtId="0" fontId="21" fillId="29" borderId="160" xfId="1" applyFont="1" applyFill="1" applyBorder="1" applyAlignment="1" applyProtection="1">
      <alignment horizontal="left" vertical="top" wrapText="1"/>
    </xf>
    <xf numFmtId="0" fontId="21" fillId="29" borderId="161"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184" fontId="0" fillId="41" borderId="259" xfId="0" applyNumberFormat="1" applyFill="1" applyBorder="1">
      <alignment vertical="center"/>
    </xf>
    <xf numFmtId="184" fontId="0" fillId="41" borderId="260" xfId="0" applyNumberFormat="1" applyFill="1" applyBorder="1">
      <alignment vertical="center"/>
    </xf>
    <xf numFmtId="184" fontId="0" fillId="41" borderId="261" xfId="0" applyNumberFormat="1" applyFill="1" applyBorder="1">
      <alignment vertical="center"/>
    </xf>
    <xf numFmtId="0" fontId="14" fillId="5" borderId="210" xfId="2" applyFont="1" applyFill="1" applyBorder="1" applyAlignment="1">
      <alignment horizontal="center" vertical="center" wrapText="1"/>
    </xf>
    <xf numFmtId="0" fontId="14" fillId="5" borderId="211" xfId="2" applyFont="1" applyFill="1" applyBorder="1" applyAlignment="1">
      <alignment horizontal="center" vertical="center" wrapText="1"/>
    </xf>
    <xf numFmtId="0" fontId="14" fillId="5" borderId="212" xfId="2" applyFont="1" applyFill="1" applyBorder="1" applyAlignment="1">
      <alignment horizontal="center" vertical="center" wrapText="1"/>
    </xf>
    <xf numFmtId="0" fontId="169" fillId="45" borderId="0" xfId="2" applyFont="1" applyFill="1" applyAlignment="1">
      <alignment horizontal="center" vertical="center"/>
    </xf>
    <xf numFmtId="0" fontId="6" fillId="0" borderId="0" xfId="4"/>
    <xf numFmtId="0" fontId="21" fillId="0" borderId="0" xfId="2" applyFont="1" applyAlignment="1">
      <alignment horizontal="center" vertical="center"/>
    </xf>
    <xf numFmtId="0" fontId="170" fillId="0" borderId="0" xfId="2" applyFont="1" applyAlignment="1">
      <alignment horizontal="center" vertical="center"/>
    </xf>
    <xf numFmtId="0" fontId="171" fillId="9" borderId="0" xfId="2" applyFont="1" applyFill="1" applyAlignment="1">
      <alignment horizontal="center" vertical="center"/>
    </xf>
    <xf numFmtId="0" fontId="21" fillId="9" borderId="0" xfId="2" applyFont="1" applyFill="1" applyAlignment="1">
      <alignment horizontal="center" vertical="center"/>
    </xf>
    <xf numFmtId="0" fontId="68" fillId="9" borderId="0" xfId="4" applyFont="1" applyFill="1" applyAlignment="1">
      <alignment vertical="top"/>
    </xf>
    <xf numFmtId="0" fontId="172" fillId="9" borderId="0" xfId="2" applyFont="1" applyFill="1" applyAlignment="1">
      <alignment horizontal="center" vertical="center"/>
    </xf>
    <xf numFmtId="0" fontId="68" fillId="9" borderId="0" xfId="2" applyFont="1" applyFill="1" applyAlignment="1">
      <alignment vertical="top"/>
    </xf>
    <xf numFmtId="0" fontId="173" fillId="3" borderId="0" xfId="4" applyFont="1" applyFill="1" applyAlignment="1">
      <alignment vertical="top"/>
    </xf>
    <xf numFmtId="0" fontId="173" fillId="3" borderId="0" xfId="2" applyFont="1" applyFill="1" applyAlignment="1">
      <alignment horizontal="center" vertical="center"/>
    </xf>
    <xf numFmtId="0" fontId="173" fillId="3" borderId="0" xfId="2" applyFont="1" applyFill="1" applyAlignment="1">
      <alignment vertical="top"/>
    </xf>
    <xf numFmtId="0" fontId="7" fillId="3" borderId="0" xfId="2" applyFont="1" applyFill="1" applyAlignment="1">
      <alignment vertical="top"/>
    </xf>
    <xf numFmtId="0" fontId="174" fillId="3" borderId="0" xfId="2" applyFont="1" applyFill="1" applyAlignment="1">
      <alignment vertical="top" wrapText="1"/>
    </xf>
    <xf numFmtId="0" fontId="175" fillId="3" borderId="0" xfId="2" applyFont="1" applyFill="1" applyAlignment="1">
      <alignment vertical="top" wrapText="1"/>
    </xf>
    <xf numFmtId="0" fontId="177" fillId="3" borderId="0" xfId="2" applyFont="1" applyFill="1" applyAlignment="1">
      <alignment vertical="top"/>
    </xf>
    <xf numFmtId="0" fontId="34" fillId="3" borderId="0" xfId="2" applyFont="1" applyFill="1" applyAlignment="1">
      <alignment vertical="top"/>
    </xf>
    <xf numFmtId="0" fontId="6" fillId="3" borderId="0" xfId="2" applyFill="1" applyAlignment="1">
      <alignment vertical="top" wrapText="1"/>
    </xf>
    <xf numFmtId="0" fontId="178" fillId="3" borderId="0" xfId="2" applyFont="1" applyFill="1" applyAlignment="1">
      <alignment vertical="top"/>
    </xf>
    <xf numFmtId="0" fontId="6" fillId="3" borderId="0" xfId="2" applyFill="1" applyAlignment="1">
      <alignment horizontal="left" vertical="center"/>
    </xf>
    <xf numFmtId="0" fontId="17" fillId="47" borderId="0" xfId="4" applyFont="1" applyFill="1" applyAlignment="1">
      <alignment vertical="center"/>
    </xf>
    <xf numFmtId="0" fontId="179" fillId="47" borderId="0" xfId="4" applyFont="1" applyFill="1" applyAlignment="1">
      <alignment vertical="center" wrapText="1"/>
    </xf>
    <xf numFmtId="0" fontId="181" fillId="47" borderId="0" xfId="0" applyFont="1" applyFill="1">
      <alignment vertical="center"/>
    </xf>
    <xf numFmtId="0" fontId="6" fillId="0" borderId="0" xfId="4" applyAlignment="1">
      <alignment horizontal="center" vertical="center"/>
    </xf>
    <xf numFmtId="0" fontId="6" fillId="47" borderId="0" xfId="4" applyFill="1" applyAlignment="1">
      <alignment vertical="center"/>
    </xf>
    <xf numFmtId="0" fontId="172" fillId="9" borderId="0" xfId="2" applyFont="1" applyFill="1" applyAlignment="1">
      <alignment horizontal="center" vertical="center"/>
    </xf>
    <xf numFmtId="0" fontId="51" fillId="46" borderId="0" xfId="2" applyFont="1" applyFill="1" applyAlignment="1">
      <alignment horizontal="left" vertical="top"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D4FDC3"/>
      <color rgb="FF6EF729"/>
      <color rgb="FF6DDDF7"/>
      <color rgb="FFFF99FF"/>
      <color rgb="FFFAFEC2"/>
      <color rgb="FF00CC00"/>
      <color rgb="FF3399FF"/>
      <color rgb="FFFFCC00"/>
      <color rgb="FFCC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'42　感染症統計'!$A$7</c:f>
              <c:strCache>
                <c:ptCount val="1"/>
                <c:pt idx="0">
                  <c:v>2023年</c:v>
                </c:pt>
              </c:strCache>
            </c:strRef>
          </c:tx>
          <c:spPr>
            <a:ln w="63500" cap="rnd">
              <a:solidFill>
                <a:srgbClr val="FF0000"/>
              </a:solidFill>
              <a:round/>
            </a:ln>
            <a:effectLst/>
          </c:spPr>
          <c:marker>
            <c:symbol val="none"/>
          </c:marker>
          <c:cat>
            <c:multiLvlStrRef>
              <c:f>'42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276 </c:v>
                  </c:pt>
                </c:lvl>
              </c:multiLvlStrCache>
            </c:multiLvlStrRef>
          </c:cat>
          <c:val>
            <c:numRef>
              <c:f>'42　感染症統計'!$B$7:$M$7</c:f>
              <c:numCache>
                <c:formatCode>#,##0_ </c:formatCode>
                <c:ptCount val="12"/>
                <c:pt idx="0" formatCode="General">
                  <c:v>82</c:v>
                </c:pt>
                <c:pt idx="1">
                  <c:v>62</c:v>
                </c:pt>
                <c:pt idx="2">
                  <c:v>99</c:v>
                </c:pt>
                <c:pt idx="3">
                  <c:v>112</c:v>
                </c:pt>
                <c:pt idx="4" formatCode="General">
                  <c:v>224</c:v>
                </c:pt>
                <c:pt idx="5" formatCode="General">
                  <c:v>524</c:v>
                </c:pt>
                <c:pt idx="6" formatCode="General">
                  <c:v>521</c:v>
                </c:pt>
                <c:pt idx="7">
                  <c:v>767</c:v>
                </c:pt>
                <c:pt idx="8">
                  <c:v>454</c:v>
                </c:pt>
                <c:pt idx="9">
                  <c:v>276</c:v>
                </c:pt>
              </c:numCache>
            </c:numRef>
          </c:val>
          <c:smooth val="0"/>
          <c:extLst>
            <c:ext xmlns:c16="http://schemas.microsoft.com/office/drawing/2014/chart" uri="{C3380CC4-5D6E-409C-BE32-E72D297353CC}">
              <c16:uniqueId val="{00000000-EF25-4824-8530-875CCEE0B185}"/>
            </c:ext>
          </c:extLst>
        </c:ser>
        <c:ser>
          <c:idx val="7"/>
          <c:order val="1"/>
          <c:tx>
            <c:strRef>
              <c:f>'42　感染症統計'!$A$8</c:f>
              <c:strCache>
                <c:ptCount val="1"/>
                <c:pt idx="0">
                  <c:v>2022年</c:v>
                </c:pt>
              </c:strCache>
            </c:strRef>
          </c:tx>
          <c:spPr>
            <a:ln w="25400" cap="rnd">
              <a:solidFill>
                <a:schemeClr val="accent6">
                  <a:lumMod val="75000"/>
                </a:schemeClr>
              </a:solidFill>
              <a:round/>
            </a:ln>
            <a:effectLst/>
          </c:spPr>
          <c:marker>
            <c:symbol val="none"/>
          </c:marker>
          <c:cat>
            <c:multiLvlStrRef>
              <c:f>'42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276 </c:v>
                  </c:pt>
                </c:lvl>
              </c:multiLvlStrCache>
            </c:multiLvlStrRef>
          </c:cat>
          <c:val>
            <c:numRef>
              <c:f>'42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'42　感染症統計'!$A$9</c:f>
              <c:strCache>
                <c:ptCount val="1"/>
                <c:pt idx="0">
                  <c:v>2021年</c:v>
                </c:pt>
              </c:strCache>
            </c:strRef>
          </c:tx>
          <c:spPr>
            <a:ln w="28575" cap="rnd">
              <a:solidFill>
                <a:schemeClr val="accent6"/>
              </a:solidFill>
              <a:round/>
            </a:ln>
            <a:effectLst/>
          </c:spPr>
          <c:marker>
            <c:symbol val="none"/>
          </c:marker>
          <c:cat>
            <c:multiLvlStrRef>
              <c:f>'42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276 </c:v>
                  </c:pt>
                </c:lvl>
              </c:multiLvlStrCache>
            </c:multiLvlStrRef>
          </c:cat>
          <c:val>
            <c:numRef>
              <c:f>'42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'42　感染症統計'!$A$10</c:f>
              <c:strCache>
                <c:ptCount val="1"/>
                <c:pt idx="0">
                  <c:v>2020年</c:v>
                </c:pt>
              </c:strCache>
            </c:strRef>
          </c:tx>
          <c:spPr>
            <a:ln w="12700" cap="rnd">
              <a:solidFill>
                <a:srgbClr val="FF0066"/>
              </a:solidFill>
              <a:round/>
            </a:ln>
            <a:effectLst/>
          </c:spPr>
          <c:marker>
            <c:symbol val="none"/>
          </c:marker>
          <c:cat>
            <c:multiLvlStrRef>
              <c:f>'42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276 </c:v>
                  </c:pt>
                </c:lvl>
              </c:multiLvlStrCache>
            </c:multiLvlStrRef>
          </c:cat>
          <c:val>
            <c:numRef>
              <c:f>'42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'42　感染症統計'!$A$11</c:f>
              <c:strCache>
                <c:ptCount val="1"/>
                <c:pt idx="0">
                  <c:v>2019年</c:v>
                </c:pt>
              </c:strCache>
            </c:strRef>
          </c:tx>
          <c:spPr>
            <a:ln w="19050" cap="rnd">
              <a:solidFill>
                <a:srgbClr val="0070C0"/>
              </a:solidFill>
              <a:round/>
            </a:ln>
            <a:effectLst/>
          </c:spPr>
          <c:marker>
            <c:symbol val="none"/>
          </c:marker>
          <c:cat>
            <c:multiLvlStrRef>
              <c:f>'42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276 </c:v>
                  </c:pt>
                </c:lvl>
              </c:multiLvlStrCache>
            </c:multiLvlStrRef>
          </c:cat>
          <c:val>
            <c:numRef>
              <c:f>'42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'42　感染症統計'!$A$12</c:f>
              <c:strCache>
                <c:ptCount val="1"/>
                <c:pt idx="0">
                  <c:v>2018年</c:v>
                </c:pt>
              </c:strCache>
            </c:strRef>
          </c:tx>
          <c:spPr>
            <a:ln w="12700" cap="rnd">
              <a:solidFill>
                <a:schemeClr val="accent4"/>
              </a:solidFill>
              <a:round/>
            </a:ln>
            <a:effectLst/>
          </c:spPr>
          <c:marker>
            <c:symbol val="none"/>
          </c:marker>
          <c:cat>
            <c:multiLvlStrRef>
              <c:f>'42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276 </c:v>
                  </c:pt>
                </c:lvl>
              </c:multiLvlStrCache>
            </c:multiLvlStrRef>
          </c:cat>
          <c:val>
            <c:numRef>
              <c:f>'42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'42　感染症統計'!$A$13</c:f>
              <c:strCache>
                <c:ptCount val="1"/>
                <c:pt idx="0">
                  <c:v>2017年</c:v>
                </c:pt>
              </c:strCache>
            </c:strRef>
          </c:tx>
          <c:spPr>
            <a:ln w="12700" cap="rnd">
              <a:solidFill>
                <a:schemeClr val="accent5"/>
              </a:solidFill>
              <a:round/>
            </a:ln>
            <a:effectLst/>
          </c:spPr>
          <c:marker>
            <c:symbol val="none"/>
          </c:marker>
          <c:cat>
            <c:multiLvlStrRef>
              <c:f>'42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276 </c:v>
                  </c:pt>
                </c:lvl>
              </c:multiLvlStrCache>
            </c:multiLvlStrRef>
          </c:cat>
          <c:val>
            <c:numRef>
              <c:f>'42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'42　感染症統計'!$A$14</c:f>
              <c:strCache>
                <c:ptCount val="1"/>
                <c:pt idx="0">
                  <c:v>2016年</c:v>
                </c:pt>
              </c:strCache>
            </c:strRef>
          </c:tx>
          <c:spPr>
            <a:ln w="12700" cap="rnd">
              <a:solidFill>
                <a:schemeClr val="tx2"/>
              </a:solidFill>
              <a:round/>
            </a:ln>
            <a:effectLst/>
          </c:spPr>
          <c:marker>
            <c:symbol val="none"/>
          </c:marker>
          <c:cat>
            <c:multiLvlStrRef>
              <c:f>'42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276 </c:v>
                  </c:pt>
                </c:lvl>
              </c:multiLvlStrCache>
            </c:multiLvlStrRef>
          </c:cat>
          <c:val>
            <c:numRef>
              <c:f>'42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'42　感染症統計'!$A$15</c:f>
              <c:strCache>
                <c:ptCount val="1"/>
                <c:pt idx="0">
                  <c:v>2015年</c:v>
                </c:pt>
              </c:strCache>
            </c:strRef>
          </c:tx>
          <c:spPr>
            <a:ln w="28575" cap="rnd">
              <a:solidFill>
                <a:schemeClr val="accent3">
                  <a:lumMod val="60000"/>
                </a:schemeClr>
              </a:solidFill>
              <a:round/>
            </a:ln>
            <a:effectLst/>
          </c:spPr>
          <c:marker>
            <c:symbol val="none"/>
          </c:marker>
          <c:cat>
            <c:multiLvlStrRef>
              <c:f>'42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276 </c:v>
                  </c:pt>
                </c:lvl>
              </c:multiLvlStrCache>
            </c:multiLvlStrRef>
          </c:cat>
          <c:val>
            <c:numRef>
              <c:f>'42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'42　感染症統計'!$P$7</c:f>
              <c:strCache>
                <c:ptCount val="1"/>
                <c:pt idx="0">
                  <c:v>2023年</c:v>
                </c:pt>
              </c:strCache>
            </c:strRef>
          </c:tx>
          <c:spPr>
            <a:ln w="63500" cap="rnd">
              <a:solidFill>
                <a:srgbClr val="FF0000"/>
              </a:solidFill>
              <a:round/>
            </a:ln>
            <a:effectLst/>
          </c:spPr>
          <c:marker>
            <c:symbol val="none"/>
          </c:marker>
          <c:val>
            <c:numRef>
              <c:f>'42　感染症統計'!$Q$7:$AB$7</c:f>
              <c:numCache>
                <c:formatCode>#,##0_ </c:formatCode>
                <c:ptCount val="12"/>
                <c:pt idx="0" formatCode="General">
                  <c:v>1</c:v>
                </c:pt>
                <c:pt idx="1">
                  <c:v>1</c:v>
                </c:pt>
                <c:pt idx="2">
                  <c:v>4</c:v>
                </c:pt>
                <c:pt idx="3">
                  <c:v>2</c:v>
                </c:pt>
                <c:pt idx="4">
                  <c:v>2</c:v>
                </c:pt>
                <c:pt idx="5">
                  <c:v>7</c:v>
                </c:pt>
                <c:pt idx="6">
                  <c:v>7</c:v>
                </c:pt>
                <c:pt idx="7">
                  <c:v>3</c:v>
                </c:pt>
                <c:pt idx="8">
                  <c:v>1</c:v>
                </c:pt>
                <c:pt idx="9">
                  <c:v>4</c:v>
                </c:pt>
              </c:numCache>
            </c:numRef>
          </c:val>
          <c:smooth val="0"/>
          <c:extLst>
            <c:ext xmlns:c16="http://schemas.microsoft.com/office/drawing/2014/chart" uri="{C3380CC4-5D6E-409C-BE32-E72D297353CC}">
              <c16:uniqueId val="{00000000-691A-4A61-BF12-3A5977548A2F}"/>
            </c:ext>
          </c:extLst>
        </c:ser>
        <c:ser>
          <c:idx val="7"/>
          <c:order val="1"/>
          <c:tx>
            <c:strRef>
              <c:f>'42　感染症統計'!$P$8</c:f>
              <c:strCache>
                <c:ptCount val="1"/>
                <c:pt idx="0">
                  <c:v>2022年</c:v>
                </c:pt>
              </c:strCache>
            </c:strRef>
          </c:tx>
          <c:spPr>
            <a:ln w="25400" cap="rnd">
              <a:solidFill>
                <a:schemeClr val="accent6">
                  <a:lumMod val="75000"/>
                </a:schemeClr>
              </a:solidFill>
              <a:round/>
            </a:ln>
            <a:effectLst/>
          </c:spPr>
          <c:marker>
            <c:symbol val="none"/>
          </c:marker>
          <c:val>
            <c:numRef>
              <c:f>'42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'42　感染症統計'!$P$9</c:f>
              <c:strCache>
                <c:ptCount val="1"/>
                <c:pt idx="0">
                  <c:v>2021年</c:v>
                </c:pt>
              </c:strCache>
            </c:strRef>
          </c:tx>
          <c:spPr>
            <a:ln w="28575" cap="rnd">
              <a:solidFill>
                <a:srgbClr val="FF0066"/>
              </a:solidFill>
              <a:round/>
            </a:ln>
            <a:effectLst/>
          </c:spPr>
          <c:marker>
            <c:symbol val="none"/>
          </c:marker>
          <c:val>
            <c:numRef>
              <c:f>'42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'42　感染症統計'!$P$10</c:f>
              <c:strCache>
                <c:ptCount val="1"/>
                <c:pt idx="0">
                  <c:v>2020年</c:v>
                </c:pt>
              </c:strCache>
            </c:strRef>
          </c:tx>
          <c:spPr>
            <a:ln w="28575" cap="rnd">
              <a:solidFill>
                <a:schemeClr val="accent2"/>
              </a:solidFill>
              <a:round/>
            </a:ln>
            <a:effectLst/>
          </c:spPr>
          <c:marker>
            <c:symbol val="none"/>
          </c:marker>
          <c:val>
            <c:numRef>
              <c:f>'42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'42　感染症統計'!$P$11</c:f>
              <c:strCache>
                <c:ptCount val="1"/>
                <c:pt idx="0">
                  <c:v>2019年</c:v>
                </c:pt>
              </c:strCache>
            </c:strRef>
          </c:tx>
          <c:spPr>
            <a:ln w="28575" cap="rnd">
              <a:solidFill>
                <a:schemeClr val="accent3">
                  <a:lumMod val="50000"/>
                </a:schemeClr>
              </a:solidFill>
              <a:round/>
            </a:ln>
            <a:effectLst/>
          </c:spPr>
          <c:marker>
            <c:symbol val="none"/>
          </c:marker>
          <c:val>
            <c:numRef>
              <c:f>'42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'42　感染症統計'!$P$12</c:f>
              <c:strCache>
                <c:ptCount val="1"/>
                <c:pt idx="0">
                  <c:v>2018年</c:v>
                </c:pt>
              </c:strCache>
            </c:strRef>
          </c:tx>
          <c:spPr>
            <a:ln w="28575" cap="rnd">
              <a:solidFill>
                <a:schemeClr val="accent4">
                  <a:lumMod val="75000"/>
                </a:schemeClr>
              </a:solidFill>
              <a:round/>
            </a:ln>
            <a:effectLst/>
          </c:spPr>
          <c:marker>
            <c:symbol val="none"/>
          </c:marker>
          <c:val>
            <c:numRef>
              <c:f>'42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'42　感染症統計'!$P$13</c:f>
              <c:strCache>
                <c:ptCount val="1"/>
                <c:pt idx="0">
                  <c:v>2017年</c:v>
                </c:pt>
              </c:strCache>
            </c:strRef>
          </c:tx>
          <c:spPr>
            <a:ln w="28575" cap="rnd">
              <a:solidFill>
                <a:schemeClr val="accent5"/>
              </a:solidFill>
              <a:round/>
            </a:ln>
            <a:effectLst/>
          </c:spPr>
          <c:marker>
            <c:symbol val="none"/>
          </c:marker>
          <c:val>
            <c:numRef>
              <c:f>'42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'42　感染症統計'!$P$14</c:f>
              <c:strCache>
                <c:ptCount val="1"/>
                <c:pt idx="0">
                  <c:v>2016年</c:v>
                </c:pt>
              </c:strCache>
            </c:strRef>
          </c:tx>
          <c:spPr>
            <a:ln w="28575" cap="rnd">
              <a:solidFill>
                <a:srgbClr val="3399FF"/>
              </a:solidFill>
              <a:round/>
            </a:ln>
            <a:effectLst/>
          </c:spPr>
          <c:marker>
            <c:symbol val="none"/>
          </c:marker>
          <c:val>
            <c:numRef>
              <c:f>'42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307730</xdr:colOff>
      <xdr:row>0</xdr:row>
      <xdr:rowOff>131885</xdr:rowOff>
    </xdr:from>
    <xdr:to>
      <xdr:col>17</xdr:col>
      <xdr:colOff>588065</xdr:colOff>
      <xdr:row>31</xdr:row>
      <xdr:rowOff>16565</xdr:rowOff>
    </xdr:to>
    <xdr:sp macro="" textlink="">
      <xdr:nvSpPr>
        <xdr:cNvPr id="33" name="正方形/長方形 32">
          <a:extLst>
            <a:ext uri="{FF2B5EF4-FFF2-40B4-BE49-F238E27FC236}">
              <a16:creationId xmlns:a16="http://schemas.microsoft.com/office/drawing/2014/main" id="{2EF42CF0-B203-426B-87A1-F9B6879B9E26}"/>
            </a:ext>
          </a:extLst>
        </xdr:cNvPr>
        <xdr:cNvSpPr/>
      </xdr:nvSpPr>
      <xdr:spPr>
        <a:xfrm>
          <a:off x="307730" y="131885"/>
          <a:ext cx="9001922" cy="6345115"/>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41413</xdr:colOff>
      <xdr:row>0</xdr:row>
      <xdr:rowOff>157370</xdr:rowOff>
    </xdr:from>
    <xdr:to>
      <xdr:col>26</xdr:col>
      <xdr:colOff>0</xdr:colOff>
      <xdr:row>31</xdr:row>
      <xdr:rowOff>33130</xdr:rowOff>
    </xdr:to>
    <xdr:sp macro="" textlink="">
      <xdr:nvSpPr>
        <xdr:cNvPr id="34" name="正方形/長方形 33">
          <a:extLst>
            <a:ext uri="{FF2B5EF4-FFF2-40B4-BE49-F238E27FC236}">
              <a16:creationId xmlns:a16="http://schemas.microsoft.com/office/drawing/2014/main" id="{550D7CB1-771A-41AE-BE78-1819AFD2B04B}"/>
            </a:ext>
          </a:extLst>
        </xdr:cNvPr>
        <xdr:cNvSpPr/>
      </xdr:nvSpPr>
      <xdr:spPr>
        <a:xfrm>
          <a:off x="8274326" y="157370"/>
          <a:ext cx="4671391" cy="5673586"/>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339588</xdr:colOff>
      <xdr:row>0</xdr:row>
      <xdr:rowOff>173935</xdr:rowOff>
    </xdr:from>
    <xdr:to>
      <xdr:col>16</xdr:col>
      <xdr:colOff>118297</xdr:colOff>
      <xdr:row>30</xdr:row>
      <xdr:rowOff>127705</xdr:rowOff>
    </xdr:to>
    <xdr:pic>
      <xdr:nvPicPr>
        <xdr:cNvPr id="7" name="図 6">
          <a:extLst>
            <a:ext uri="{FF2B5EF4-FFF2-40B4-BE49-F238E27FC236}">
              <a16:creationId xmlns:a16="http://schemas.microsoft.com/office/drawing/2014/main" id="{9BA01761-DB10-57C7-B009-F184E37B8D59}"/>
            </a:ext>
          </a:extLst>
        </xdr:cNvPr>
        <xdr:cNvPicPr>
          <a:picLocks noChangeAspect="1"/>
        </xdr:cNvPicPr>
      </xdr:nvPicPr>
      <xdr:blipFill>
        <a:blip xmlns:r="http://schemas.openxmlformats.org/officeDocument/2006/relationships" r:embed="rId1"/>
        <a:stretch>
          <a:fillRect/>
        </a:stretch>
      </xdr:blipFill>
      <xdr:spPr>
        <a:xfrm>
          <a:off x="339588" y="173935"/>
          <a:ext cx="7887383" cy="5585944"/>
        </a:xfrm>
        <a:prstGeom prst="rect">
          <a:avLst/>
        </a:prstGeom>
      </xdr:spPr>
    </xdr:pic>
    <xdr:clientData/>
  </xdr:twoCellAnchor>
  <xdr:twoCellAnchor editAs="oneCell">
    <xdr:from>
      <xdr:col>19</xdr:col>
      <xdr:colOff>323022</xdr:colOff>
      <xdr:row>0</xdr:row>
      <xdr:rowOff>173934</xdr:rowOff>
    </xdr:from>
    <xdr:to>
      <xdr:col>23</xdr:col>
      <xdr:colOff>424291</xdr:colOff>
      <xdr:row>4</xdr:row>
      <xdr:rowOff>60708</xdr:rowOff>
    </xdr:to>
    <xdr:pic>
      <xdr:nvPicPr>
        <xdr:cNvPr id="8" name="図 7">
          <a:extLst>
            <a:ext uri="{FF2B5EF4-FFF2-40B4-BE49-F238E27FC236}">
              <a16:creationId xmlns:a16="http://schemas.microsoft.com/office/drawing/2014/main" id="{61ABEFD2-1076-24A6-23F4-2C446A74DB1E}"/>
            </a:ext>
          </a:extLst>
        </xdr:cNvPr>
        <xdr:cNvPicPr>
          <a:picLocks noChangeAspect="1"/>
        </xdr:cNvPicPr>
      </xdr:nvPicPr>
      <xdr:blipFill>
        <a:blip xmlns:r="http://schemas.openxmlformats.org/officeDocument/2006/relationships" r:embed="rId2"/>
        <a:stretch>
          <a:fillRect/>
        </a:stretch>
      </xdr:blipFill>
      <xdr:spPr>
        <a:xfrm>
          <a:off x="9168848" y="173934"/>
          <a:ext cx="2552921" cy="922100"/>
        </a:xfrm>
        <a:prstGeom prst="rect">
          <a:avLst/>
        </a:prstGeom>
      </xdr:spPr>
    </xdr:pic>
    <xdr:clientData/>
  </xdr:twoCellAnchor>
  <xdr:twoCellAnchor>
    <xdr:from>
      <xdr:col>18</xdr:col>
      <xdr:colOff>281609</xdr:colOff>
      <xdr:row>4</xdr:row>
      <xdr:rowOff>107671</xdr:rowOff>
    </xdr:from>
    <xdr:to>
      <xdr:col>25</xdr:col>
      <xdr:colOff>215347</xdr:colOff>
      <xdr:row>30</xdr:row>
      <xdr:rowOff>66261</xdr:rowOff>
    </xdr:to>
    <xdr:sp macro="" textlink="">
      <xdr:nvSpPr>
        <xdr:cNvPr id="9" name="テキスト ボックス 8">
          <a:extLst>
            <a:ext uri="{FF2B5EF4-FFF2-40B4-BE49-F238E27FC236}">
              <a16:creationId xmlns:a16="http://schemas.microsoft.com/office/drawing/2014/main" id="{29096BD8-5800-29F6-54C5-5EAB6B8AE210}"/>
            </a:ext>
          </a:extLst>
        </xdr:cNvPr>
        <xdr:cNvSpPr txBox="1"/>
      </xdr:nvSpPr>
      <xdr:spPr>
        <a:xfrm>
          <a:off x="8514522" y="1142997"/>
          <a:ext cx="4224129" cy="4555438"/>
        </a:xfrm>
        <a:prstGeom prst="rect">
          <a:avLst/>
        </a:prstGeom>
        <a:solidFill>
          <a:srgbClr val="D4FDC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a:solidFill>
                <a:srgbClr val="0070C0"/>
              </a:solidFill>
            </a:rPr>
            <a:t>プリンタートナーは純正品ですか</a:t>
          </a:r>
          <a:r>
            <a:rPr kumimoji="1" lang="en-US" altLang="ja-JP" sz="2000">
              <a:solidFill>
                <a:srgbClr val="0070C0"/>
              </a:solidFill>
            </a:rPr>
            <a:t>?</a:t>
          </a:r>
        </a:p>
        <a:p>
          <a:pPr algn="l"/>
          <a:endParaRPr kumimoji="1" lang="en-US" altLang="ja-JP" sz="2000">
            <a:solidFill>
              <a:srgbClr val="FF0000"/>
            </a:solidFill>
          </a:endParaRPr>
        </a:p>
        <a:p>
          <a:pPr algn="l"/>
          <a:r>
            <a:rPr kumimoji="1" lang="ja-JP" altLang="en-US" sz="2000">
              <a:solidFill>
                <a:srgbClr val="FF0000"/>
              </a:solidFill>
            </a:rPr>
            <a:t>純正品しか使えない</a:t>
          </a:r>
          <a:r>
            <a:rPr kumimoji="1" lang="en-US" altLang="ja-JP" sz="2000">
              <a:solidFill>
                <a:srgbClr val="FF0000"/>
              </a:solidFill>
            </a:rPr>
            <a:t>?  </a:t>
          </a:r>
          <a:r>
            <a:rPr kumimoji="1" lang="ja-JP" altLang="en-US" sz="2000">
              <a:solidFill>
                <a:srgbClr val="FF0000"/>
              </a:solidFill>
            </a:rPr>
            <a:t>　　　　　 　　　純正品以外は故障する</a:t>
          </a:r>
          <a:r>
            <a:rPr kumimoji="1" lang="en-US" altLang="ja-JP" sz="2000">
              <a:solidFill>
                <a:srgbClr val="FF0000"/>
              </a:solidFill>
            </a:rPr>
            <a:t>?  </a:t>
          </a:r>
          <a:r>
            <a:rPr kumimoji="1" lang="ja-JP" altLang="en-US" sz="2000">
              <a:solidFill>
                <a:srgbClr val="FF0000"/>
              </a:solidFill>
            </a:rPr>
            <a:t>　　　　 　　非純正品をご使用時にはメーカーメンテナンスが受けられない　　　　　　　　</a:t>
          </a:r>
          <a:r>
            <a:rPr kumimoji="1" lang="ja-JP" altLang="en-US" sz="2000">
              <a:solidFill>
                <a:srgbClr val="002060"/>
              </a:solidFill>
            </a:rPr>
            <a:t>　　　　　</a:t>
          </a:r>
        </a:p>
        <a:p>
          <a:pPr algn="l"/>
          <a:r>
            <a:rPr kumimoji="1" lang="ja-JP" altLang="en-US" sz="2000">
              <a:solidFill>
                <a:srgbClr val="002060"/>
              </a:solidFill>
            </a:rPr>
            <a:t>　　　　　　　　　　　　　　　　　　　　　　　　　　　　　　　　　これらはすべて誤解です。</a:t>
          </a:r>
          <a:endParaRPr kumimoji="1" lang="en-US" altLang="ja-JP" sz="2000">
            <a:solidFill>
              <a:srgbClr val="002060"/>
            </a:solidFill>
          </a:endParaRPr>
        </a:p>
        <a:p>
          <a:pPr algn="l"/>
          <a:r>
            <a:rPr kumimoji="1" lang="ja-JP" altLang="en-US" sz="2000">
              <a:solidFill>
                <a:srgbClr val="002060"/>
              </a:solidFill>
            </a:rPr>
            <a:t>左は再生トナー</a:t>
          </a:r>
          <a:r>
            <a:rPr kumimoji="1" lang="en-US" altLang="ja-JP" sz="2000">
              <a:solidFill>
                <a:srgbClr val="002060"/>
              </a:solidFill>
            </a:rPr>
            <a:t>(</a:t>
          </a:r>
          <a:r>
            <a:rPr kumimoji="1" lang="ja-JP" altLang="en-US" sz="2000">
              <a:solidFill>
                <a:srgbClr val="002060"/>
              </a:solidFill>
            </a:rPr>
            <a:t>非純正品</a:t>
          </a:r>
          <a:r>
            <a:rPr kumimoji="1" lang="en-US" altLang="ja-JP" sz="2000">
              <a:solidFill>
                <a:srgbClr val="002060"/>
              </a:solidFill>
            </a:rPr>
            <a:t>)</a:t>
          </a:r>
          <a:r>
            <a:rPr kumimoji="1" lang="ja-JP" altLang="en-US" sz="2000">
              <a:solidFill>
                <a:srgbClr val="002060"/>
              </a:solidFill>
            </a:rPr>
            <a:t>使用時の　経済効果です。                                                     </a:t>
          </a:r>
          <a:endParaRPr kumimoji="1" lang="en-US" altLang="ja-JP" sz="2000">
            <a:solidFill>
              <a:srgbClr val="002060"/>
            </a:solidFill>
          </a:endParaRPr>
        </a:p>
        <a:p>
          <a:pPr algn="l"/>
          <a:r>
            <a:rPr kumimoji="1" lang="en-US" altLang="ja-JP" sz="2000">
              <a:solidFill>
                <a:srgbClr val="002060"/>
              </a:solidFill>
            </a:rPr>
            <a:t>                                                                               </a:t>
          </a:r>
          <a:r>
            <a:rPr kumimoji="1" lang="ja-JP" altLang="en-US" sz="2000">
              <a:solidFill>
                <a:srgbClr val="FF0000"/>
              </a:solidFill>
            </a:rPr>
            <a:t>これでも検討しないのは基本的に    間違っていませんか</a:t>
          </a:r>
          <a:r>
            <a:rPr kumimoji="1" lang="en-US" altLang="ja-JP" sz="2000">
              <a:solidFill>
                <a:srgbClr val="FF0000"/>
              </a:solidFill>
            </a:rPr>
            <a:t>?</a:t>
          </a:r>
          <a:endParaRPr kumimoji="1" lang="ja-JP" altLang="en-US" sz="2000">
            <a:solidFill>
              <a:srgbClr val="FF0000"/>
            </a:solidFill>
          </a:endParaRPr>
        </a:p>
        <a:p>
          <a:pPr algn="l"/>
          <a:endParaRPr kumimoji="1" lang="ja-JP" altLang="en-US" sz="20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167640</xdr:colOff>
      <xdr:row>17</xdr:row>
      <xdr:rowOff>480060</xdr:rowOff>
    </xdr:to>
    <xdr:pic>
      <xdr:nvPicPr>
        <xdr:cNvPr id="28" name="図 27" descr="感染性胃腸炎患者報告数　直近5シーズン">
          <a:extLst>
            <a:ext uri="{FF2B5EF4-FFF2-40B4-BE49-F238E27FC236}">
              <a16:creationId xmlns:a16="http://schemas.microsoft.com/office/drawing/2014/main" id="{C883BCAF-3967-C5B1-3360-2842335272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360920" cy="2796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3.06</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152771</xdr:rowOff>
    </xdr:from>
    <xdr:to>
      <xdr:col>13</xdr:col>
      <xdr:colOff>748871</xdr:colOff>
      <xdr:row>8</xdr:row>
      <xdr:rowOff>23043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43371"/>
          <a:ext cx="2594989" cy="594172"/>
        </a:xfrm>
        <a:prstGeom prst="borderCallout2">
          <a:avLst>
            <a:gd name="adj1" fmla="val 101279"/>
            <a:gd name="adj2" fmla="val 51060"/>
            <a:gd name="adj3" fmla="val 210486"/>
            <a:gd name="adj4" fmla="val 51057"/>
            <a:gd name="adj5" fmla="val 305757"/>
            <a:gd name="adj6" fmla="val -14549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1418044</xdr:colOff>
      <xdr:row>14</xdr:row>
      <xdr:rowOff>99060</xdr:rowOff>
    </xdr:from>
    <xdr:to>
      <xdr:col>7</xdr:col>
      <xdr:colOff>1740862</xdr:colOff>
      <xdr:row>16</xdr:row>
      <xdr:rowOff>68580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951944" y="281940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266700</xdr:colOff>
      <xdr:row>8</xdr:row>
      <xdr:rowOff>38100</xdr:rowOff>
    </xdr:from>
    <xdr:to>
      <xdr:col>6</xdr:col>
      <xdr:colOff>495300</xdr:colOff>
      <xdr:row>11</xdr:row>
      <xdr:rowOff>114300</xdr:rowOff>
    </xdr:to>
    <xdr:sp macro="" textlink="">
      <xdr:nvSpPr>
        <xdr:cNvPr id="2" name="右矢印 1">
          <a:extLst>
            <a:ext uri="{FF2B5EF4-FFF2-40B4-BE49-F238E27FC236}">
              <a16:creationId xmlns:a16="http://schemas.microsoft.com/office/drawing/2014/main" id="{B090711D-DDDA-4B8A-958B-E4B449E2E25A}"/>
            </a:ext>
          </a:extLst>
        </xdr:cNvPr>
        <xdr:cNvSpPr/>
      </xdr:nvSpPr>
      <xdr:spPr>
        <a:xfrm>
          <a:off x="3070860" y="2194560"/>
          <a:ext cx="845820" cy="899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9525</xdr:colOff>
      <xdr:row>6</xdr:row>
      <xdr:rowOff>133350</xdr:rowOff>
    </xdr:from>
    <xdr:to>
      <xdr:col>4</xdr:col>
      <xdr:colOff>657225</xdr:colOff>
      <xdr:row>15</xdr:row>
      <xdr:rowOff>57150</xdr:rowOff>
    </xdr:to>
    <xdr:sp macro="" textlink="">
      <xdr:nvSpPr>
        <xdr:cNvPr id="3" name="正方形/長方形 2">
          <a:extLst>
            <a:ext uri="{FF2B5EF4-FFF2-40B4-BE49-F238E27FC236}">
              <a16:creationId xmlns:a16="http://schemas.microsoft.com/office/drawing/2014/main" id="{368144D1-35BA-464A-8CD1-16B7D3169B7A}"/>
            </a:ext>
          </a:extLst>
        </xdr:cNvPr>
        <xdr:cNvSpPr>
          <a:spLocks noChangeArrowheads="1"/>
        </xdr:cNvSpPr>
      </xdr:nvSpPr>
      <xdr:spPr bwMode="auto">
        <a:xfrm>
          <a:off x="344805" y="1741170"/>
          <a:ext cx="2461260" cy="2392680"/>
        </a:xfrm>
        <a:prstGeom prst="rect">
          <a:avLst/>
        </a:prstGeom>
        <a:noFill/>
        <a:ln w="63500" algn="ctr">
          <a:solidFill>
            <a:srgbClr val="0000FF"/>
          </a:solidFill>
          <a:round/>
          <a:headEnd/>
          <a:tailEnd/>
        </a:ln>
      </xdr:spPr>
    </xdr:sp>
    <xdr:clientData/>
  </xdr:twoCellAnchor>
  <xdr:twoCellAnchor editAs="oneCell">
    <xdr:from>
      <xdr:col>1</xdr:col>
      <xdr:colOff>22860</xdr:colOff>
      <xdr:row>6</xdr:row>
      <xdr:rowOff>160020</xdr:rowOff>
    </xdr:from>
    <xdr:to>
      <xdr:col>4</xdr:col>
      <xdr:colOff>592507</xdr:colOff>
      <xdr:row>15</xdr:row>
      <xdr:rowOff>30479</xdr:rowOff>
    </xdr:to>
    <xdr:pic>
      <xdr:nvPicPr>
        <xdr:cNvPr id="4" name="図 3">
          <a:extLst>
            <a:ext uri="{FF2B5EF4-FFF2-40B4-BE49-F238E27FC236}">
              <a16:creationId xmlns:a16="http://schemas.microsoft.com/office/drawing/2014/main" id="{9E8CC7E2-E707-4A57-BAF1-B3764B623B80}"/>
            </a:ext>
          </a:extLst>
        </xdr:cNvPr>
        <xdr:cNvPicPr>
          <a:picLocks noChangeAspect="1"/>
        </xdr:cNvPicPr>
      </xdr:nvPicPr>
      <xdr:blipFill>
        <a:blip xmlns:r="http://schemas.openxmlformats.org/officeDocument/2006/relationships" r:embed="rId1"/>
        <a:stretch>
          <a:fillRect/>
        </a:stretch>
      </xdr:blipFill>
      <xdr:spPr>
        <a:xfrm>
          <a:off x="358140" y="1767840"/>
          <a:ext cx="2421307" cy="23393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60961</xdr:colOff>
      <xdr:row>14</xdr:row>
      <xdr:rowOff>15240</xdr:rowOff>
    </xdr:from>
    <xdr:to>
      <xdr:col>2</xdr:col>
      <xdr:colOff>4678681</xdr:colOff>
      <xdr:row>32</xdr:row>
      <xdr:rowOff>158698</xdr:rowOff>
    </xdr:to>
    <xdr:pic>
      <xdr:nvPicPr>
        <xdr:cNvPr id="4" name="図 3">
          <a:extLst>
            <a:ext uri="{FF2B5EF4-FFF2-40B4-BE49-F238E27FC236}">
              <a16:creationId xmlns:a16="http://schemas.microsoft.com/office/drawing/2014/main" id="{679D967D-49E7-4FDF-1AB4-2FC016E2A434}"/>
            </a:ext>
          </a:extLst>
        </xdr:cNvPr>
        <xdr:cNvPicPr>
          <a:picLocks noChangeAspect="1"/>
        </xdr:cNvPicPr>
      </xdr:nvPicPr>
      <xdr:blipFill>
        <a:blip xmlns:r="http://schemas.openxmlformats.org/officeDocument/2006/relationships" r:embed="rId2"/>
        <a:stretch>
          <a:fillRect/>
        </a:stretch>
      </xdr:blipFill>
      <xdr:spPr>
        <a:xfrm>
          <a:off x="2171701" y="6949440"/>
          <a:ext cx="4617720" cy="32524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5156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8642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919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25</xdr:row>
      <xdr:rowOff>39794</xdr:rowOff>
    </xdr:from>
    <xdr:to>
      <xdr:col>14</xdr:col>
      <xdr:colOff>5080</xdr:colOff>
      <xdr:row>52</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406399</xdr:colOff>
      <xdr:row>25</xdr:row>
      <xdr:rowOff>45720</xdr:rowOff>
    </xdr:from>
    <xdr:to>
      <xdr:col>29</xdr:col>
      <xdr:colOff>7619</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18</xdr:col>
      <xdr:colOff>18887</xdr:colOff>
      <xdr:row>23</xdr:row>
      <xdr:rowOff>24319</xdr:rowOff>
    </xdr:from>
    <xdr:to>
      <xdr:col>23</xdr:col>
      <xdr:colOff>296333</xdr:colOff>
      <xdr:row>45</xdr:row>
      <xdr:rowOff>16933</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61754" y="3944386"/>
          <a:ext cx="2605779" cy="3802614"/>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9</xdr:col>
      <xdr:colOff>355600</xdr:colOff>
      <xdr:row>43</xdr:row>
      <xdr:rowOff>67733</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3940334"/>
          <a:ext cx="2677855" cy="3518799"/>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46</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12</xdr:col>
      <xdr:colOff>563218</xdr:colOff>
      <xdr:row>6</xdr:row>
      <xdr:rowOff>1453409</xdr:rowOff>
    </xdr:from>
    <xdr:to>
      <xdr:col>13</xdr:col>
      <xdr:colOff>1258956</xdr:colOff>
      <xdr:row>6</xdr:row>
      <xdr:rowOff>3386521</xdr:rowOff>
    </xdr:to>
    <xdr:pic>
      <xdr:nvPicPr>
        <xdr:cNvPr id="2" name="図 1">
          <a:extLst>
            <a:ext uri="{FF2B5EF4-FFF2-40B4-BE49-F238E27FC236}">
              <a16:creationId xmlns:a16="http://schemas.microsoft.com/office/drawing/2014/main" id="{9607008B-5B58-1D88-302D-58C3590E3B7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017566" y="8170605"/>
          <a:ext cx="1316933" cy="193311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japan.thenewslens.com/article/4838" TargetMode="External"/><Relationship Id="rId2" Type="http://schemas.openxmlformats.org/officeDocument/2006/relationships/hyperlink" Target="https://news.livedoor.com/article/detail/25241635/" TargetMode="External"/><Relationship Id="rId1" Type="http://schemas.openxmlformats.org/officeDocument/2006/relationships/hyperlink" Target="https://article.auone.jp/detail/1/2/2/307_2_r_20231026_1698327852383178" TargetMode="External"/><Relationship Id="rId5" Type="http://schemas.openxmlformats.org/officeDocument/2006/relationships/printerSettings" Target="../printerSettings/printerSettings11.bin"/><Relationship Id="rId4" Type="http://schemas.openxmlformats.org/officeDocument/2006/relationships/hyperlink" Target="https://news.ksb.co.jp/ann/article/1504091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livedoor.com/article/detail/25225248/" TargetMode="External"/><Relationship Id="rId3" Type="http://schemas.openxmlformats.org/officeDocument/2006/relationships/hyperlink" Target="https://news.ntv.co.jp/n/ybc/category/society/yb051c51eaa271418d8e7d2dc668ddaa9e" TargetMode="External"/><Relationship Id="rId7" Type="http://schemas.openxmlformats.org/officeDocument/2006/relationships/hyperlink" Target="https://topics.smt.docomo.ne.jp/article/jomo/region/jomo-20231025001445?fm=topics&amp;fm_topics_id=73cae02519ab135e446f76d7f4d6cf68" TargetMode="External"/><Relationship Id="rId2" Type="http://schemas.openxmlformats.org/officeDocument/2006/relationships/hyperlink" Target="https://newsdig.tbs.co.jp/articles/bss/803151?display=1" TargetMode="External"/><Relationship Id="rId1" Type="http://schemas.openxmlformats.org/officeDocument/2006/relationships/hyperlink" Target="https://www.kjc.ac.jp/info/%E3%81%8A%E8%A9%AB%E3%81%B3%E3%81%A8%E3%81%8A%E7%9F%A5%E3%82%89%E3%81%9B%EF%BC%88%E9%A3%9F%E4%B8%AD%E6%AF%92%E3%81%AB%E3%81%A4%E3%81%84%E3%81%A6%EF%BC%89/" TargetMode="External"/><Relationship Id="rId6" Type="http://schemas.openxmlformats.org/officeDocument/2006/relationships/hyperlink" Target="https://nordot.app/1089469367326753377?c=388701204576175201" TargetMode="External"/><Relationship Id="rId5" Type="http://schemas.openxmlformats.org/officeDocument/2006/relationships/hyperlink" Target="https://bathssmo.yayasanperak.gov.my/%E3%81%95%E3%81%84%E3%81%9F%E3%81%BE-%E5%B8%82-%E6%9E%97%E9%96%93-%E5%AD%A6%E6%A0%A1-%E9%A3%9F%E4%B8%AD%E6%AF%92/" TargetMode="External"/><Relationship Id="rId4" Type="http://schemas.openxmlformats.org/officeDocument/2006/relationships/hyperlink" Target="https://www.yomiuri.co.jp/local/akita/news/20231025-OYTNT50267/"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b9f4c8d8a3e625ae2f1e61a664eda662be9f768b" TargetMode="External"/><Relationship Id="rId3" Type="http://schemas.openxmlformats.org/officeDocument/2006/relationships/hyperlink" Target="https://news.nifty.com/article/economy/business/12308-2617465/" TargetMode="External"/><Relationship Id="rId7" Type="http://schemas.openxmlformats.org/officeDocument/2006/relationships/hyperlink" Target="https://jp.yna.co.kr/view/AJP20231020002800882" TargetMode="External"/><Relationship Id="rId2" Type="http://schemas.openxmlformats.org/officeDocument/2006/relationships/hyperlink" Target="https://davawatch.com/articles/2023/10/25/75208.html" TargetMode="External"/><Relationship Id="rId1" Type="http://schemas.openxmlformats.org/officeDocument/2006/relationships/hyperlink" Target="https://www.tokyo-np.co.jp/article/285558" TargetMode="External"/><Relationship Id="rId6" Type="http://schemas.openxmlformats.org/officeDocument/2006/relationships/hyperlink" Target="https://www.nna.jp/news/2582604" TargetMode="External"/><Relationship Id="rId5" Type="http://schemas.openxmlformats.org/officeDocument/2006/relationships/hyperlink" Target="https://www.jetro.go.jp/biznews/2023/10/ab71827a1c4b2231.html" TargetMode="External"/><Relationship Id="rId4" Type="http://schemas.openxmlformats.org/officeDocument/2006/relationships/hyperlink" Target="https://www.jetro.go.jp/biznews/2023/10/b0b4d827c8c68ffd.html"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A14"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227</v>
      </c>
      <c r="B1" s="143"/>
      <c r="C1" s="143" t="s">
        <v>167</v>
      </c>
      <c r="D1" s="143"/>
      <c r="E1" s="143"/>
      <c r="F1" s="143"/>
      <c r="G1" s="143"/>
      <c r="H1" s="143"/>
      <c r="I1" s="101"/>
    </row>
    <row r="2" spans="1:9">
      <c r="A2" s="144" t="s">
        <v>116</v>
      </c>
      <c r="B2" s="145"/>
      <c r="C2" s="145"/>
      <c r="D2" s="145"/>
      <c r="E2" s="145"/>
      <c r="F2" s="145"/>
      <c r="G2" s="145"/>
      <c r="H2" s="145"/>
      <c r="I2" s="101"/>
    </row>
    <row r="3" spans="1:9" ht="15.75" customHeight="1">
      <c r="A3" s="541" t="s">
        <v>28</v>
      </c>
      <c r="B3" s="542"/>
      <c r="C3" s="542"/>
      <c r="D3" s="542"/>
      <c r="E3" s="542"/>
      <c r="F3" s="542"/>
      <c r="G3" s="542"/>
      <c r="H3" s="543"/>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60" t="s">
        <v>177</v>
      </c>
      <c r="C9" s="173"/>
      <c r="D9" s="173"/>
      <c r="E9" s="173"/>
      <c r="F9" s="173"/>
      <c r="G9" s="173"/>
      <c r="H9" s="173"/>
      <c r="I9" s="101"/>
    </row>
    <row r="10" spans="1:9" ht="15" customHeight="1">
      <c r="A10" s="360" t="s">
        <v>181</v>
      </c>
      <c r="B10" s="172"/>
      <c r="C10" s="173"/>
      <c r="D10" s="173"/>
      <c r="E10" s="173"/>
      <c r="F10" s="173"/>
      <c r="G10" s="173"/>
      <c r="H10" s="173"/>
      <c r="I10" s="101"/>
    </row>
    <row r="11" spans="1:9" ht="15" customHeight="1">
      <c r="A11" s="360" t="s">
        <v>182</v>
      </c>
      <c r="B11" s="172"/>
      <c r="C11" s="173"/>
      <c r="D11" s="173"/>
      <c r="E11" s="173"/>
      <c r="F11" s="173"/>
      <c r="G11" s="173"/>
      <c r="H11" s="173"/>
      <c r="I11" s="101"/>
    </row>
    <row r="12" spans="1:9" ht="15" customHeight="1">
      <c r="A12" s="360" t="s">
        <v>183</v>
      </c>
      <c r="G12" s="173" t="s">
        <v>28</v>
      </c>
      <c r="H12" s="173"/>
      <c r="I12" s="101"/>
    </row>
    <row r="13" spans="1:9" ht="15" customHeight="1">
      <c r="A13" s="360"/>
      <c r="G13" s="173"/>
      <c r="H13" s="173"/>
      <c r="I13" s="101"/>
    </row>
    <row r="14" spans="1:9" ht="15" customHeight="1">
      <c r="A14" s="360" t="s">
        <v>184</v>
      </c>
      <c r="B14" s="172" t="str">
        <f>+'42　食中毒記事等 '!A2</f>
        <v>お詫びとお知らせ（食中毒について）香川短期大学</v>
      </c>
      <c r="C14" s="172"/>
      <c r="D14" s="174"/>
      <c r="E14" s="172"/>
      <c r="F14" s="175"/>
      <c r="G14" s="173"/>
      <c r="H14" s="173"/>
      <c r="I14" s="101"/>
    </row>
    <row r="15" spans="1:9" ht="15" customHeight="1">
      <c r="A15" s="360" t="s">
        <v>185</v>
      </c>
      <c r="B15" s="172" t="s">
        <v>186</v>
      </c>
      <c r="C15" s="172"/>
      <c r="D15" s="172" t="s">
        <v>187</v>
      </c>
      <c r="E15" s="172"/>
      <c r="F15" s="174">
        <f>+'42　ノロウイルス関連情報 '!G73</f>
        <v>3.06</v>
      </c>
      <c r="G15" s="172" t="str">
        <f>+'42　ノロウイルス関連情報 '!H73</f>
        <v>　：先週より</v>
      </c>
      <c r="H15" s="407">
        <f>+'42　ノロウイルス関連情報 '!I73</f>
        <v>0.43999999999999995</v>
      </c>
      <c r="I15" s="101"/>
    </row>
    <row r="16" spans="1:9" s="113" customFormat="1" ht="15" customHeight="1">
      <c r="A16" s="176" t="s">
        <v>120</v>
      </c>
      <c r="B16" s="547" t="str">
        <f>+'42　残留農薬　等 '!A2</f>
        <v xml:space="preserve">利根川の支川で基準値超える水銀検出 群馬県が注意呼びかけ - au Webポータル </v>
      </c>
      <c r="C16" s="547"/>
      <c r="D16" s="547"/>
      <c r="E16" s="547"/>
      <c r="F16" s="547"/>
      <c r="G16" s="547"/>
      <c r="H16" s="177"/>
      <c r="I16" s="112"/>
    </row>
    <row r="17" spans="1:16" ht="15" customHeight="1">
      <c r="A17" s="171" t="s">
        <v>121</v>
      </c>
      <c r="B17" s="547" t="str">
        <f>+'42　食品表示'!A2</f>
        <v>栄養成分表示を見やすく パッケージの表面に表示、検討開始へ - 朝日新聞デジタル</v>
      </c>
      <c r="C17" s="547"/>
      <c r="D17" s="547"/>
      <c r="E17" s="547"/>
      <c r="F17" s="547"/>
      <c r="G17" s="547"/>
      <c r="H17" s="173"/>
      <c r="I17" s="101"/>
    </row>
    <row r="18" spans="1:16" ht="15" customHeight="1">
      <c r="A18" s="171" t="s">
        <v>122</v>
      </c>
      <c r="B18" s="173" t="str">
        <f>+'42　海外情報'!A2</f>
        <v>米シェブロン、同業買収　８兆円、需要拡大見込む</v>
      </c>
      <c r="D18" s="173"/>
      <c r="E18" s="173"/>
      <c r="F18" s="173"/>
      <c r="G18" s="173"/>
      <c r="H18" s="173"/>
      <c r="I18" s="101"/>
    </row>
    <row r="19" spans="1:16" ht="15" customHeight="1">
      <c r="A19" s="178" t="s">
        <v>123</v>
      </c>
      <c r="B19" s="179" t="str">
        <f>+'42　海外情報'!A5</f>
        <v>ダバオ市マリログ地区で食中毒の被害者11人、全員の無事が確認される</v>
      </c>
      <c r="C19" s="544" t="s">
        <v>192</v>
      </c>
      <c r="D19" s="544"/>
      <c r="E19" s="544"/>
      <c r="F19" s="544"/>
      <c r="G19" s="544"/>
      <c r="H19" s="545"/>
      <c r="I19" s="101"/>
    </row>
    <row r="20" spans="1:16" ht="15" customHeight="1">
      <c r="A20" s="171" t="s">
        <v>124</v>
      </c>
      <c r="B20" s="172" t="str">
        <f>+'42　感染症統計'!A21</f>
        <v>※2023年 第42週（10/16～10/22） 現在</v>
      </c>
      <c r="C20" s="173"/>
      <c r="D20" s="172" t="s">
        <v>21</v>
      </c>
      <c r="E20" s="173"/>
      <c r="F20" s="173"/>
      <c r="G20" s="173"/>
      <c r="H20" s="173"/>
      <c r="I20" s="101"/>
    </row>
    <row r="21" spans="1:16" ht="15" customHeight="1">
      <c r="A21" s="171" t="s">
        <v>125</v>
      </c>
      <c r="B21" s="546" t="s">
        <v>225</v>
      </c>
      <c r="C21" s="546"/>
      <c r="D21" s="546"/>
      <c r="E21" s="546"/>
      <c r="F21" s="546"/>
      <c r="G21" s="546"/>
      <c r="H21" s="173"/>
      <c r="I21" s="101"/>
    </row>
    <row r="22" spans="1:16" ht="15" customHeight="1">
      <c r="A22" s="171" t="s">
        <v>163</v>
      </c>
      <c r="B22" s="286" t="str">
        <f>+'42  衛生訓話'!A2</f>
        <v>今週のお題(HACCPの制度化て何だろう　その1)</v>
      </c>
      <c r="C22" s="173"/>
      <c r="D22" s="173"/>
      <c r="E22" s="173"/>
      <c r="F22" s="180"/>
      <c r="G22" s="173"/>
      <c r="H22" s="173"/>
      <c r="I22" s="101"/>
    </row>
    <row r="23" spans="1:16" ht="15" customHeight="1">
      <c r="A23" s="171" t="s">
        <v>195</v>
      </c>
      <c r="B23" s="318" t="s">
        <v>428</v>
      </c>
      <c r="C23" s="173"/>
      <c r="D23" s="173"/>
      <c r="E23" s="173"/>
      <c r="F23" s="173" t="s">
        <v>21</v>
      </c>
      <c r="G23" s="173"/>
      <c r="H23" s="173"/>
      <c r="I23" s="101"/>
      <c r="P23" t="s">
        <v>173</v>
      </c>
    </row>
    <row r="24" spans="1:16" ht="15" customHeight="1">
      <c r="A24" s="171" t="s">
        <v>21</v>
      </c>
      <c r="C24" s="173"/>
      <c r="D24" s="173"/>
      <c r="E24" s="173"/>
      <c r="F24" s="173"/>
      <c r="G24" s="173"/>
      <c r="H24" s="173"/>
      <c r="I24" s="101"/>
      <c r="L24" t="s">
        <v>192</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175</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548" t="s">
        <v>130</v>
      </c>
      <c r="B43" s="548"/>
      <c r="C43" s="548"/>
      <c r="D43" s="548"/>
      <c r="E43" s="548"/>
      <c r="F43" s="548"/>
      <c r="G43" s="548"/>
    </row>
    <row r="44" spans="1:9" ht="30.75" customHeight="1">
      <c r="A44" s="540" t="s">
        <v>131</v>
      </c>
      <c r="B44" s="540"/>
      <c r="C44" s="540"/>
      <c r="D44" s="540"/>
      <c r="E44" s="540"/>
      <c r="F44" s="540"/>
      <c r="G44" s="540"/>
    </row>
    <row r="45" spans="1:9" ht="15">
      <c r="A45" s="118"/>
    </row>
    <row r="46" spans="1:9" ht="69.75" customHeight="1">
      <c r="A46" s="535" t="s">
        <v>139</v>
      </c>
      <c r="B46" s="535"/>
      <c r="C46" s="535"/>
      <c r="D46" s="535"/>
      <c r="E46" s="535"/>
      <c r="F46" s="535"/>
      <c r="G46" s="535"/>
    </row>
    <row r="47" spans="1:9" ht="35.25" customHeight="1">
      <c r="A47" s="540" t="s">
        <v>132</v>
      </c>
      <c r="B47" s="540"/>
      <c r="C47" s="540"/>
      <c r="D47" s="540"/>
      <c r="E47" s="540"/>
      <c r="F47" s="540"/>
      <c r="G47" s="540"/>
    </row>
    <row r="48" spans="1:9" ht="59.25" customHeight="1">
      <c r="A48" s="535" t="s">
        <v>133</v>
      </c>
      <c r="B48" s="535"/>
      <c r="C48" s="535"/>
      <c r="D48" s="535"/>
      <c r="E48" s="535"/>
      <c r="F48" s="535"/>
      <c r="G48" s="535"/>
    </row>
    <row r="49" spans="1:7" ht="15">
      <c r="A49" s="119"/>
    </row>
    <row r="50" spans="1:7" ht="27.75" customHeight="1">
      <c r="A50" s="537" t="s">
        <v>134</v>
      </c>
      <c r="B50" s="537"/>
      <c r="C50" s="537"/>
      <c r="D50" s="537"/>
      <c r="E50" s="537"/>
      <c r="F50" s="537"/>
      <c r="G50" s="537"/>
    </row>
    <row r="51" spans="1:7" ht="53.25" customHeight="1">
      <c r="A51" s="536" t="s">
        <v>140</v>
      </c>
      <c r="B51" s="535"/>
      <c r="C51" s="535"/>
      <c r="D51" s="535"/>
      <c r="E51" s="535"/>
      <c r="F51" s="535"/>
      <c r="G51" s="535"/>
    </row>
    <row r="52" spans="1:7" ht="15">
      <c r="A52" s="119"/>
    </row>
    <row r="53" spans="1:7" ht="32.25" customHeight="1">
      <c r="A53" s="537" t="s">
        <v>135</v>
      </c>
      <c r="B53" s="537"/>
      <c r="C53" s="537"/>
      <c r="D53" s="537"/>
      <c r="E53" s="537"/>
      <c r="F53" s="537"/>
      <c r="G53" s="537"/>
    </row>
    <row r="54" spans="1:7" ht="15">
      <c r="A54" s="118"/>
    </row>
    <row r="55" spans="1:7" ht="87" customHeight="1">
      <c r="A55" s="536" t="s">
        <v>141</v>
      </c>
      <c r="B55" s="535"/>
      <c r="C55" s="535"/>
      <c r="D55" s="535"/>
      <c r="E55" s="535"/>
      <c r="F55" s="535"/>
      <c r="G55" s="535"/>
    </row>
    <row r="56" spans="1:7" ht="15">
      <c r="A56" s="119"/>
    </row>
    <row r="57" spans="1:7" ht="32.25" customHeight="1">
      <c r="A57" s="537" t="s">
        <v>136</v>
      </c>
      <c r="B57" s="537"/>
      <c r="C57" s="537"/>
      <c r="D57" s="537"/>
      <c r="E57" s="537"/>
      <c r="F57" s="537"/>
      <c r="G57" s="537"/>
    </row>
    <row r="58" spans="1:7" ht="29.25" customHeight="1">
      <c r="A58" s="535" t="s">
        <v>137</v>
      </c>
      <c r="B58" s="535"/>
      <c r="C58" s="535"/>
      <c r="D58" s="535"/>
      <c r="E58" s="535"/>
      <c r="F58" s="535"/>
      <c r="G58" s="535"/>
    </row>
    <row r="59" spans="1:7" ht="15">
      <c r="A59" s="119"/>
    </row>
    <row r="60" spans="1:7" s="113" customFormat="1" ht="110.25" customHeight="1">
      <c r="A60" s="538" t="s">
        <v>142</v>
      </c>
      <c r="B60" s="539"/>
      <c r="C60" s="539"/>
      <c r="D60" s="539"/>
      <c r="E60" s="539"/>
      <c r="F60" s="539"/>
      <c r="G60" s="539"/>
    </row>
    <row r="61" spans="1:7" ht="34.5" customHeight="1">
      <c r="A61" s="540" t="s">
        <v>138</v>
      </c>
      <c r="B61" s="540"/>
      <c r="C61" s="540"/>
      <c r="D61" s="540"/>
      <c r="E61" s="540"/>
      <c r="F61" s="540"/>
      <c r="G61" s="540"/>
    </row>
    <row r="62" spans="1:7" ht="114" customHeight="1">
      <c r="A62" s="536" t="s">
        <v>143</v>
      </c>
      <c r="B62" s="535"/>
      <c r="C62" s="535"/>
      <c r="D62" s="535"/>
      <c r="E62" s="535"/>
      <c r="F62" s="535"/>
      <c r="G62" s="535"/>
    </row>
    <row r="63" spans="1:7" ht="109.5" customHeight="1">
      <c r="A63" s="535"/>
      <c r="B63" s="535"/>
      <c r="C63" s="535"/>
      <c r="D63" s="535"/>
      <c r="E63" s="535"/>
      <c r="F63" s="535"/>
      <c r="G63" s="535"/>
    </row>
    <row r="64" spans="1:7" ht="15">
      <c r="A64" s="119"/>
    </row>
    <row r="65" spans="1:7" s="116" customFormat="1" ht="57.75" customHeight="1">
      <c r="A65" s="535"/>
      <c r="B65" s="535"/>
      <c r="C65" s="535"/>
      <c r="D65" s="535"/>
      <c r="E65" s="535"/>
      <c r="F65" s="535"/>
      <c r="G65" s="535"/>
    </row>
  </sheetData>
  <mergeCells count="21">
    <mergeCell ref="A3:H3"/>
    <mergeCell ref="C19:H19"/>
    <mergeCell ref="B21:G21"/>
    <mergeCell ref="B16:G16"/>
    <mergeCell ref="A43:G43"/>
    <mergeCell ref="B17:G17"/>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4"/>
  <sheetViews>
    <sheetView view="pageBreakPreview" zoomScale="97" zoomScaleNormal="100" zoomScaleSheetLayoutView="97" workbookViewId="0">
      <selection activeCell="F5" sqref="F5"/>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247</v>
      </c>
      <c r="B1" s="275" t="s">
        <v>157</v>
      </c>
      <c r="C1" s="343" t="s">
        <v>172</v>
      </c>
      <c r="D1" s="276" t="s">
        <v>25</v>
      </c>
      <c r="E1" s="277" t="s">
        <v>26</v>
      </c>
    </row>
    <row r="2" spans="1:5" s="106" customFormat="1" ht="22.95" customHeight="1">
      <c r="A2" s="431" t="s">
        <v>223</v>
      </c>
      <c r="B2" s="432" t="s">
        <v>290</v>
      </c>
      <c r="C2" s="530" t="s">
        <v>348</v>
      </c>
      <c r="D2" s="433">
        <v>45226</v>
      </c>
      <c r="E2" s="434">
        <v>45226</v>
      </c>
    </row>
    <row r="3" spans="1:5" s="106" customFormat="1" ht="22.95" customHeight="1">
      <c r="A3" s="431" t="s">
        <v>220</v>
      </c>
      <c r="B3" s="432" t="s">
        <v>291</v>
      </c>
      <c r="C3" s="530" t="s">
        <v>349</v>
      </c>
      <c r="D3" s="433">
        <v>45226</v>
      </c>
      <c r="E3" s="434">
        <v>45226</v>
      </c>
    </row>
    <row r="4" spans="1:5" s="106" customFormat="1" ht="22.95" customHeight="1">
      <c r="A4" s="106" t="s">
        <v>220</v>
      </c>
      <c r="B4" s="432" t="s">
        <v>292</v>
      </c>
      <c r="C4" s="530" t="s">
        <v>350</v>
      </c>
      <c r="D4" s="433">
        <v>45226</v>
      </c>
      <c r="E4" s="434">
        <v>45226</v>
      </c>
    </row>
    <row r="5" spans="1:5" s="106" customFormat="1" ht="22.95" customHeight="1">
      <c r="A5" s="431" t="s">
        <v>220</v>
      </c>
      <c r="B5" s="432" t="s">
        <v>293</v>
      </c>
      <c r="C5" s="527" t="s">
        <v>351</v>
      </c>
      <c r="D5" s="433">
        <v>45225</v>
      </c>
      <c r="E5" s="434">
        <v>45226</v>
      </c>
    </row>
    <row r="6" spans="1:5" s="106" customFormat="1" ht="22.95" customHeight="1">
      <c r="A6" s="471" t="s">
        <v>220</v>
      </c>
      <c r="B6" s="472" t="s">
        <v>294</v>
      </c>
      <c r="C6" s="531" t="s">
        <v>352</v>
      </c>
      <c r="D6" s="473">
        <v>45225</v>
      </c>
      <c r="E6" s="474">
        <v>45226</v>
      </c>
    </row>
    <row r="7" spans="1:5" s="106" customFormat="1" ht="22.95" customHeight="1">
      <c r="A7" s="471" t="s">
        <v>220</v>
      </c>
      <c r="B7" s="472" t="s">
        <v>295</v>
      </c>
      <c r="C7" s="506" t="s">
        <v>353</v>
      </c>
      <c r="D7" s="473">
        <v>45225</v>
      </c>
      <c r="E7" s="474">
        <v>45225</v>
      </c>
    </row>
    <row r="8" spans="1:5" s="106" customFormat="1" ht="22.95" customHeight="1">
      <c r="A8" s="471" t="s">
        <v>220</v>
      </c>
      <c r="B8" s="472" t="s">
        <v>296</v>
      </c>
      <c r="C8" s="534" t="s">
        <v>354</v>
      </c>
      <c r="D8" s="473">
        <v>45225</v>
      </c>
      <c r="E8" s="474">
        <v>45225</v>
      </c>
    </row>
    <row r="9" spans="1:5" s="106" customFormat="1" ht="22.95" customHeight="1">
      <c r="A9" s="471" t="s">
        <v>220</v>
      </c>
      <c r="B9" s="472" t="s">
        <v>297</v>
      </c>
      <c r="C9" s="531" t="s">
        <v>355</v>
      </c>
      <c r="D9" s="473">
        <v>45225</v>
      </c>
      <c r="E9" s="474">
        <v>45225</v>
      </c>
    </row>
    <row r="10" spans="1:5" s="106" customFormat="1" ht="22.95" customHeight="1">
      <c r="A10" s="471" t="s">
        <v>220</v>
      </c>
      <c r="B10" s="472" t="s">
        <v>298</v>
      </c>
      <c r="C10" s="531" t="s">
        <v>356</v>
      </c>
      <c r="D10" s="473">
        <v>45224</v>
      </c>
      <c r="E10" s="474">
        <v>45225</v>
      </c>
    </row>
    <row r="11" spans="1:5" s="106" customFormat="1" ht="22.95" customHeight="1">
      <c r="A11" s="471" t="s">
        <v>220</v>
      </c>
      <c r="B11" s="472" t="s">
        <v>290</v>
      </c>
      <c r="C11" s="531" t="s">
        <v>357</v>
      </c>
      <c r="D11" s="473">
        <v>45224</v>
      </c>
      <c r="E11" s="474">
        <v>45225</v>
      </c>
    </row>
    <row r="12" spans="1:5" s="106" customFormat="1" ht="22.95" customHeight="1">
      <c r="A12" s="471" t="s">
        <v>222</v>
      </c>
      <c r="B12" s="472" t="s">
        <v>299</v>
      </c>
      <c r="C12" s="531" t="s">
        <v>358</v>
      </c>
      <c r="D12" s="473">
        <v>45224</v>
      </c>
      <c r="E12" s="474">
        <v>45225</v>
      </c>
    </row>
    <row r="13" spans="1:5" s="106" customFormat="1" ht="22.95" customHeight="1">
      <c r="A13" s="471" t="s">
        <v>220</v>
      </c>
      <c r="B13" s="472" t="s">
        <v>300</v>
      </c>
      <c r="C13" s="531" t="s">
        <v>359</v>
      </c>
      <c r="D13" s="473">
        <v>45224</v>
      </c>
      <c r="E13" s="474">
        <v>45225</v>
      </c>
    </row>
    <row r="14" spans="1:5" s="106" customFormat="1" ht="22.95" customHeight="1">
      <c r="A14" s="471" t="s">
        <v>220</v>
      </c>
      <c r="B14" s="472" t="s">
        <v>301</v>
      </c>
      <c r="C14" s="506" t="s">
        <v>360</v>
      </c>
      <c r="D14" s="473">
        <v>45224</v>
      </c>
      <c r="E14" s="474">
        <v>45225</v>
      </c>
    </row>
    <row r="15" spans="1:5" s="106" customFormat="1" ht="22.95" customHeight="1">
      <c r="A15" s="471" t="s">
        <v>222</v>
      </c>
      <c r="B15" s="472" t="s">
        <v>302</v>
      </c>
      <c r="C15" s="531" t="s">
        <v>303</v>
      </c>
      <c r="D15" s="473">
        <v>45224</v>
      </c>
      <c r="E15" s="474">
        <v>45224</v>
      </c>
    </row>
    <row r="16" spans="1:5" s="106" customFormat="1" ht="22.95" customHeight="1">
      <c r="A16" s="471" t="s">
        <v>220</v>
      </c>
      <c r="B16" s="472" t="s">
        <v>235</v>
      </c>
      <c r="C16" s="505" t="s">
        <v>304</v>
      </c>
      <c r="D16" s="473">
        <v>45224</v>
      </c>
      <c r="E16" s="474">
        <v>45224</v>
      </c>
    </row>
    <row r="17" spans="1:5" s="106" customFormat="1" ht="22.95" customHeight="1">
      <c r="A17" s="471" t="s">
        <v>220</v>
      </c>
      <c r="B17" s="472" t="s">
        <v>305</v>
      </c>
      <c r="C17" s="531" t="s">
        <v>306</v>
      </c>
      <c r="D17" s="473">
        <v>45224</v>
      </c>
      <c r="E17" s="474">
        <v>45224</v>
      </c>
    </row>
    <row r="18" spans="1:5" s="106" customFormat="1" ht="22.95" customHeight="1">
      <c r="A18" s="471" t="s">
        <v>220</v>
      </c>
      <c r="B18" s="472" t="s">
        <v>307</v>
      </c>
      <c r="C18" s="472" t="s">
        <v>308</v>
      </c>
      <c r="D18" s="473">
        <v>45224</v>
      </c>
      <c r="E18" s="474">
        <v>45224</v>
      </c>
    </row>
    <row r="19" spans="1:5" s="106" customFormat="1" ht="22.95" customHeight="1">
      <c r="A19" s="471" t="s">
        <v>220</v>
      </c>
      <c r="B19" s="472" t="s">
        <v>309</v>
      </c>
      <c r="C19" s="505" t="s">
        <v>310</v>
      </c>
      <c r="D19" s="473">
        <v>45224</v>
      </c>
      <c r="E19" s="474">
        <v>45224</v>
      </c>
    </row>
    <row r="20" spans="1:5" s="106" customFormat="1" ht="22.95" customHeight="1">
      <c r="A20" s="471" t="s">
        <v>220</v>
      </c>
      <c r="B20" s="472" t="s">
        <v>311</v>
      </c>
      <c r="C20" s="506" t="s">
        <v>312</v>
      </c>
      <c r="D20" s="473">
        <v>45223</v>
      </c>
      <c r="E20" s="474">
        <v>45224</v>
      </c>
    </row>
    <row r="21" spans="1:5" s="106" customFormat="1" ht="22.95" customHeight="1">
      <c r="A21" s="471" t="s">
        <v>220</v>
      </c>
      <c r="B21" s="472" t="s">
        <v>313</v>
      </c>
      <c r="C21" s="505" t="s">
        <v>314</v>
      </c>
      <c r="D21" s="473">
        <v>45223</v>
      </c>
      <c r="E21" s="474">
        <v>45224</v>
      </c>
    </row>
    <row r="22" spans="1:5" s="106" customFormat="1" ht="22.95" customHeight="1">
      <c r="A22" s="471" t="s">
        <v>223</v>
      </c>
      <c r="B22" s="472" t="s">
        <v>315</v>
      </c>
      <c r="C22" s="534" t="s">
        <v>316</v>
      </c>
      <c r="D22" s="473">
        <v>45223</v>
      </c>
      <c r="E22" s="474">
        <v>45224</v>
      </c>
    </row>
    <row r="23" spans="1:5" s="106" customFormat="1" ht="22.95" customHeight="1">
      <c r="A23" s="513" t="s">
        <v>221</v>
      </c>
      <c r="B23" s="514" t="s">
        <v>307</v>
      </c>
      <c r="C23" s="528" t="s">
        <v>317</v>
      </c>
      <c r="D23" s="515">
        <v>45223</v>
      </c>
      <c r="E23" s="516">
        <v>45223</v>
      </c>
    </row>
    <row r="24" spans="1:5" s="106" customFormat="1" ht="22.95" customHeight="1">
      <c r="A24" s="513" t="s">
        <v>220</v>
      </c>
      <c r="B24" s="514" t="s">
        <v>318</v>
      </c>
      <c r="C24" s="532" t="s">
        <v>319</v>
      </c>
      <c r="D24" s="515">
        <v>45222</v>
      </c>
      <c r="E24" s="516">
        <v>45223</v>
      </c>
    </row>
    <row r="25" spans="1:5" s="106" customFormat="1" ht="22.95" customHeight="1">
      <c r="A25" s="513" t="s">
        <v>221</v>
      </c>
      <c r="B25" s="514" t="s">
        <v>320</v>
      </c>
      <c r="C25" s="517" t="s">
        <v>321</v>
      </c>
      <c r="D25" s="515">
        <v>45222</v>
      </c>
      <c r="E25" s="516">
        <v>45223</v>
      </c>
    </row>
    <row r="26" spans="1:5" s="106" customFormat="1" ht="22.95" customHeight="1">
      <c r="A26" s="513" t="s">
        <v>220</v>
      </c>
      <c r="B26" s="514" t="s">
        <v>322</v>
      </c>
      <c r="C26" s="528" t="s">
        <v>323</v>
      </c>
      <c r="D26" s="515">
        <v>45222</v>
      </c>
      <c r="E26" s="516">
        <v>45223</v>
      </c>
    </row>
    <row r="27" spans="1:5" s="106" customFormat="1" ht="22.95" customHeight="1">
      <c r="A27" s="513" t="s">
        <v>220</v>
      </c>
      <c r="B27" s="514" t="s">
        <v>324</v>
      </c>
      <c r="C27" s="517" t="s">
        <v>325</v>
      </c>
      <c r="D27" s="515">
        <v>45222</v>
      </c>
      <c r="E27" s="516">
        <v>45222</v>
      </c>
    </row>
    <row r="28" spans="1:5" s="106" customFormat="1" ht="22.95" customHeight="1">
      <c r="A28" s="513" t="s">
        <v>220</v>
      </c>
      <c r="B28" s="514" t="s">
        <v>326</v>
      </c>
      <c r="C28" s="517" t="s">
        <v>327</v>
      </c>
      <c r="D28" s="515">
        <v>45222</v>
      </c>
      <c r="E28" s="516">
        <v>45222</v>
      </c>
    </row>
    <row r="29" spans="1:5" s="106" customFormat="1" ht="22.95" customHeight="1">
      <c r="A29" s="513" t="s">
        <v>220</v>
      </c>
      <c r="B29" s="514" t="s">
        <v>328</v>
      </c>
      <c r="C29" s="517" t="s">
        <v>329</v>
      </c>
      <c r="D29" s="515">
        <v>45222</v>
      </c>
      <c r="E29" s="516">
        <v>45222</v>
      </c>
    </row>
    <row r="30" spans="1:5" s="106" customFormat="1" ht="22.95" customHeight="1">
      <c r="A30" s="513" t="s">
        <v>220</v>
      </c>
      <c r="B30" s="514" t="s">
        <v>330</v>
      </c>
      <c r="C30" s="514" t="s">
        <v>331</v>
      </c>
      <c r="D30" s="515">
        <v>45222</v>
      </c>
      <c r="E30" s="516">
        <v>45222</v>
      </c>
    </row>
    <row r="31" spans="1:5" s="106" customFormat="1" ht="22.95" customHeight="1">
      <c r="A31" s="513" t="s">
        <v>220</v>
      </c>
      <c r="B31" s="514" t="s">
        <v>332</v>
      </c>
      <c r="C31" s="528" t="s">
        <v>333</v>
      </c>
      <c r="D31" s="515">
        <v>45222</v>
      </c>
      <c r="E31" s="516">
        <v>45222</v>
      </c>
    </row>
    <row r="32" spans="1:5" s="106" customFormat="1" ht="22.95" customHeight="1">
      <c r="A32" s="513" t="s">
        <v>223</v>
      </c>
      <c r="B32" s="514" t="s">
        <v>334</v>
      </c>
      <c r="C32" s="532" t="s">
        <v>335</v>
      </c>
      <c r="D32" s="515">
        <v>45219</v>
      </c>
      <c r="E32" s="516">
        <v>45222</v>
      </c>
    </row>
    <row r="33" spans="1:11" s="106" customFormat="1" ht="22.95" customHeight="1">
      <c r="A33" s="513" t="s">
        <v>220</v>
      </c>
      <c r="B33" s="514" t="s">
        <v>336</v>
      </c>
      <c r="C33" s="528" t="s">
        <v>337</v>
      </c>
      <c r="D33" s="515">
        <v>45219</v>
      </c>
      <c r="E33" s="516">
        <v>45222</v>
      </c>
    </row>
    <row r="34" spans="1:11" s="106" customFormat="1" ht="22.95" customHeight="1">
      <c r="A34" s="513" t="s">
        <v>220</v>
      </c>
      <c r="B34" s="514" t="s">
        <v>338</v>
      </c>
      <c r="C34" s="533" t="s">
        <v>339</v>
      </c>
      <c r="D34" s="515">
        <v>45219</v>
      </c>
      <c r="E34" s="516">
        <v>45222</v>
      </c>
    </row>
    <row r="35" spans="1:11" s="106" customFormat="1" ht="22.95" customHeight="1">
      <c r="A35" s="513" t="s">
        <v>220</v>
      </c>
      <c r="B35" s="514" t="s">
        <v>340</v>
      </c>
      <c r="C35" s="517" t="s">
        <v>341</v>
      </c>
      <c r="D35" s="515">
        <v>45219</v>
      </c>
      <c r="E35" s="516">
        <v>45222</v>
      </c>
    </row>
    <row r="36" spans="1:11" s="106" customFormat="1" ht="22.95" customHeight="1">
      <c r="A36" s="513" t="s">
        <v>220</v>
      </c>
      <c r="B36" s="514" t="s">
        <v>342</v>
      </c>
      <c r="C36" s="517" t="s">
        <v>343</v>
      </c>
      <c r="D36" s="515">
        <v>45219</v>
      </c>
      <c r="E36" s="516">
        <v>45222</v>
      </c>
    </row>
    <row r="37" spans="1:11" s="106" customFormat="1" ht="22.95" customHeight="1">
      <c r="A37" s="471" t="s">
        <v>223</v>
      </c>
      <c r="B37" s="472" t="s">
        <v>344</v>
      </c>
      <c r="C37" s="507" t="s">
        <v>345</v>
      </c>
      <c r="D37" s="473">
        <v>45219</v>
      </c>
      <c r="E37" s="474">
        <v>45222</v>
      </c>
    </row>
    <row r="38" spans="1:11" s="106" customFormat="1" ht="22.95" customHeight="1">
      <c r="A38" s="471" t="s">
        <v>223</v>
      </c>
      <c r="B38" s="472" t="s">
        <v>346</v>
      </c>
      <c r="C38" s="506" t="s">
        <v>347</v>
      </c>
      <c r="D38" s="473">
        <v>45219</v>
      </c>
      <c r="E38" s="474">
        <v>45222</v>
      </c>
    </row>
    <row r="39" spans="1:11" s="106" customFormat="1" ht="22.95" customHeight="1">
      <c r="A39" s="471"/>
      <c r="B39" s="472"/>
      <c r="C39" s="472"/>
      <c r="D39" s="473"/>
      <c r="E39" s="474"/>
    </row>
    <row r="40" spans="1:11" ht="20.25" customHeight="1">
      <c r="A40" s="309"/>
      <c r="B40" s="310"/>
      <c r="C40" s="258"/>
      <c r="D40" s="311"/>
      <c r="E40" s="311"/>
      <c r="J40" s="124"/>
      <c r="K40" s="124"/>
    </row>
    <row r="41" spans="1:11" ht="20.25" customHeight="1">
      <c r="A41" s="39"/>
      <c r="B41" s="40"/>
      <c r="C41" s="258" t="s">
        <v>168</v>
      </c>
      <c r="D41" s="41"/>
      <c r="E41" s="41"/>
      <c r="J41" s="124"/>
      <c r="K41" s="124"/>
    </row>
    <row r="42" spans="1:11" ht="20.25" customHeight="1">
      <c r="A42" s="309"/>
      <c r="B42" s="310"/>
      <c r="C42" s="258"/>
      <c r="D42" s="311"/>
      <c r="E42" s="311"/>
      <c r="J42" s="124"/>
      <c r="K42" s="124"/>
    </row>
    <row r="43" spans="1:11">
      <c r="A43" s="259" t="s">
        <v>144</v>
      </c>
      <c r="B43" s="259"/>
      <c r="C43" s="259"/>
      <c r="D43" s="312"/>
      <c r="E43" s="312"/>
    </row>
    <row r="44" spans="1:11">
      <c r="A44" s="709" t="s">
        <v>27</v>
      </c>
      <c r="B44" s="709"/>
      <c r="C44" s="709"/>
      <c r="D44" s="313"/>
      <c r="E44" s="313"/>
    </row>
  </sheetData>
  <mergeCells count="1">
    <mergeCell ref="A44:C44"/>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2" zoomScaleNormal="92" zoomScaleSheetLayoutView="100" workbookViewId="0">
      <selection activeCell="C29" sqref="C29"/>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10" t="s">
        <v>248</v>
      </c>
      <c r="B1" s="711"/>
      <c r="C1" s="711"/>
      <c r="D1" s="711"/>
      <c r="E1" s="711"/>
      <c r="F1" s="711"/>
      <c r="G1" s="711"/>
      <c r="H1" s="711"/>
      <c r="I1" s="711"/>
      <c r="J1" s="711"/>
      <c r="K1" s="711"/>
      <c r="L1" s="711"/>
      <c r="M1" s="711"/>
      <c r="N1" s="712"/>
    </row>
    <row r="2" spans="1:16" ht="47.4" customHeight="1">
      <c r="A2" s="713" t="s">
        <v>361</v>
      </c>
      <c r="B2" s="714"/>
      <c r="C2" s="714"/>
      <c r="D2" s="714"/>
      <c r="E2" s="714"/>
      <c r="F2" s="714"/>
      <c r="G2" s="714"/>
      <c r="H2" s="714"/>
      <c r="I2" s="714"/>
      <c r="J2" s="714"/>
      <c r="K2" s="714"/>
      <c r="L2" s="714"/>
      <c r="M2" s="714"/>
      <c r="N2" s="715"/>
    </row>
    <row r="3" spans="1:16" ht="99" customHeight="1" thickBot="1">
      <c r="A3" s="716" t="s">
        <v>362</v>
      </c>
      <c r="B3" s="717"/>
      <c r="C3" s="717"/>
      <c r="D3" s="717"/>
      <c r="E3" s="717"/>
      <c r="F3" s="717"/>
      <c r="G3" s="717"/>
      <c r="H3" s="717"/>
      <c r="I3" s="717"/>
      <c r="J3" s="717"/>
      <c r="K3" s="717"/>
      <c r="L3" s="717"/>
      <c r="M3" s="717"/>
      <c r="N3" s="718"/>
      <c r="P3" s="299"/>
    </row>
    <row r="4" spans="1:16" ht="46.2" customHeight="1">
      <c r="A4" s="719" t="s">
        <v>366</v>
      </c>
      <c r="B4" s="720"/>
      <c r="C4" s="720"/>
      <c r="D4" s="720"/>
      <c r="E4" s="720"/>
      <c r="F4" s="720"/>
      <c r="G4" s="720"/>
      <c r="H4" s="720"/>
      <c r="I4" s="720"/>
      <c r="J4" s="720"/>
      <c r="K4" s="720"/>
      <c r="L4" s="720"/>
      <c r="M4" s="720"/>
      <c r="N4" s="721"/>
    </row>
    <row r="5" spans="1:16" ht="234" customHeight="1" thickBot="1">
      <c r="A5" s="722" t="s">
        <v>367</v>
      </c>
      <c r="B5" s="723"/>
      <c r="C5" s="723"/>
      <c r="D5" s="723"/>
      <c r="E5" s="723"/>
      <c r="F5" s="723"/>
      <c r="G5" s="723"/>
      <c r="H5" s="723"/>
      <c r="I5" s="723"/>
      <c r="J5" s="723"/>
      <c r="K5" s="723"/>
      <c r="L5" s="723"/>
      <c r="M5" s="723"/>
      <c r="N5" s="724"/>
    </row>
    <row r="6" spans="1:16" ht="58.2" customHeight="1" thickBot="1">
      <c r="A6" s="725" t="s">
        <v>398</v>
      </c>
      <c r="B6" s="726"/>
      <c r="C6" s="726"/>
      <c r="D6" s="726"/>
      <c r="E6" s="726"/>
      <c r="F6" s="726"/>
      <c r="G6" s="726"/>
      <c r="H6" s="726"/>
      <c r="I6" s="726"/>
      <c r="J6" s="726"/>
      <c r="K6" s="726"/>
      <c r="L6" s="726"/>
      <c r="M6" s="726"/>
      <c r="N6" s="727"/>
    </row>
    <row r="7" spans="1:16" ht="271.8" customHeight="1" thickBot="1">
      <c r="A7" s="728" t="s">
        <v>399</v>
      </c>
      <c r="B7" s="729"/>
      <c r="C7" s="729"/>
      <c r="D7" s="729"/>
      <c r="E7" s="729"/>
      <c r="F7" s="729"/>
      <c r="G7" s="729"/>
      <c r="H7" s="729"/>
      <c r="I7" s="729"/>
      <c r="J7" s="729"/>
      <c r="K7" s="729"/>
      <c r="L7" s="729"/>
      <c r="M7" s="729"/>
      <c r="N7" s="730"/>
      <c r="O7" s="44" t="s">
        <v>188</v>
      </c>
    </row>
    <row r="8" spans="1:16" ht="50.4" hidden="1" customHeight="1" thickBot="1">
      <c r="A8" s="734"/>
      <c r="B8" s="735"/>
      <c r="C8" s="735"/>
      <c r="D8" s="735"/>
      <c r="E8" s="735"/>
      <c r="F8" s="735"/>
      <c r="G8" s="735"/>
      <c r="H8" s="735"/>
      <c r="I8" s="735"/>
      <c r="J8" s="735"/>
      <c r="K8" s="735"/>
      <c r="L8" s="735"/>
      <c r="M8" s="735"/>
      <c r="N8" s="736"/>
      <c r="O8" s="47"/>
    </row>
    <row r="9" spans="1:16" ht="147" hidden="1" customHeight="1" thickBot="1">
      <c r="A9" s="737"/>
      <c r="B9" s="738"/>
      <c r="C9" s="738"/>
      <c r="D9" s="738"/>
      <c r="E9" s="738"/>
      <c r="F9" s="738"/>
      <c r="G9" s="738"/>
      <c r="H9" s="738"/>
      <c r="I9" s="738"/>
      <c r="J9" s="738"/>
      <c r="K9" s="738"/>
      <c r="L9" s="738"/>
      <c r="M9" s="738"/>
      <c r="N9" s="739"/>
      <c r="O9" s="47"/>
    </row>
    <row r="10" spans="1:16" s="106" customFormat="1" ht="46.8" hidden="1" customHeight="1">
      <c r="A10" s="740"/>
      <c r="B10" s="741"/>
      <c r="C10" s="741"/>
      <c r="D10" s="741"/>
      <c r="E10" s="741"/>
      <c r="F10" s="741"/>
      <c r="G10" s="741"/>
      <c r="H10" s="741"/>
      <c r="I10" s="741"/>
      <c r="J10" s="741"/>
      <c r="K10" s="741"/>
      <c r="L10" s="741"/>
      <c r="M10" s="741"/>
      <c r="N10" s="742"/>
      <c r="O10" s="280"/>
    </row>
    <row r="11" spans="1:16" s="106" customFormat="1" ht="210" hidden="1" customHeight="1" thickBot="1">
      <c r="A11" s="743"/>
      <c r="B11" s="744"/>
      <c r="C11" s="744"/>
      <c r="D11" s="744"/>
      <c r="E11" s="744"/>
      <c r="F11" s="744"/>
      <c r="G11" s="744"/>
      <c r="H11" s="744"/>
      <c r="I11" s="744"/>
      <c r="J11" s="744"/>
      <c r="K11" s="744"/>
      <c r="L11" s="744"/>
      <c r="M11" s="744"/>
      <c r="N11" s="745"/>
      <c r="O11" s="280"/>
    </row>
    <row r="12" spans="1:16" ht="48.6" hidden="1" customHeight="1">
      <c r="A12" s="746"/>
      <c r="B12" s="747"/>
      <c r="C12" s="747"/>
      <c r="D12" s="747"/>
      <c r="E12" s="747"/>
      <c r="F12" s="747"/>
      <c r="G12" s="747"/>
      <c r="H12" s="747"/>
      <c r="I12" s="747"/>
      <c r="J12" s="747"/>
      <c r="K12" s="747"/>
      <c r="L12" s="747"/>
      <c r="M12" s="747"/>
      <c r="N12" s="748"/>
    </row>
    <row r="13" spans="1:16" ht="126" hidden="1" customHeight="1" thickBot="1">
      <c r="A13" s="749"/>
      <c r="B13" s="750"/>
      <c r="C13" s="750"/>
      <c r="D13" s="750"/>
      <c r="E13" s="750"/>
      <c r="F13" s="750"/>
      <c r="G13" s="750"/>
      <c r="H13" s="750"/>
      <c r="I13" s="750"/>
      <c r="J13" s="750"/>
      <c r="K13" s="750"/>
      <c r="L13" s="750"/>
      <c r="M13" s="750"/>
      <c r="N13" s="751"/>
    </row>
    <row r="14" spans="1:16" ht="24.6" customHeight="1">
      <c r="A14" s="733" t="s">
        <v>28</v>
      </c>
      <c r="B14" s="733"/>
      <c r="C14" s="733"/>
      <c r="D14" s="733"/>
      <c r="E14" s="733"/>
      <c r="F14" s="733"/>
      <c r="G14" s="733"/>
      <c r="H14" s="733"/>
      <c r="I14" s="733"/>
      <c r="J14" s="733"/>
      <c r="K14" s="733"/>
      <c r="L14" s="733"/>
      <c r="M14" s="733"/>
      <c r="N14" s="733"/>
    </row>
    <row r="15" spans="1:16" ht="24.6" customHeight="1">
      <c r="A15" s="731" t="s">
        <v>27</v>
      </c>
      <c r="B15" s="732"/>
      <c r="C15" s="732"/>
      <c r="D15" s="732"/>
      <c r="E15" s="732"/>
      <c r="F15" s="732"/>
      <c r="G15" s="732"/>
      <c r="H15" s="732"/>
      <c r="I15" s="732"/>
      <c r="J15" s="732"/>
      <c r="K15" s="732"/>
      <c r="L15" s="732"/>
      <c r="M15" s="732"/>
      <c r="N15" s="732"/>
    </row>
    <row r="16" spans="1:16" ht="18.600000000000001" customHeight="1"/>
    <row r="17" spans="1:1" ht="18.600000000000001" customHeight="1"/>
    <row r="18" spans="1:1" ht="18.600000000000001" customHeight="1"/>
    <row r="19" spans="1:1" ht="18.600000000000001" customHeight="1"/>
    <row r="20" spans="1:1" ht="18.600000000000001" customHeight="1"/>
    <row r="21" spans="1:1" ht="18.600000000000001" customHeight="1"/>
    <row r="22" spans="1:1" ht="18.600000000000001" customHeight="1">
      <c r="A22" s="509"/>
    </row>
    <row r="23" spans="1:1" ht="18.600000000000001" customHeight="1"/>
    <row r="24" spans="1:1" ht="18.600000000000001" customHeight="1"/>
    <row r="25" spans="1:1" ht="18.600000000000001" customHeight="1"/>
    <row r="26" spans="1:1" ht="18.600000000000001" customHeight="1"/>
    <row r="27" spans="1:1" ht="18.600000000000001" customHeight="1"/>
    <row r="28" spans="1:1" ht="18.600000000000001" customHeight="1"/>
    <row r="29" spans="1:1" ht="18.600000000000001" customHeight="1"/>
    <row r="30" spans="1:1" ht="18.600000000000001" customHeight="1"/>
    <row r="31" spans="1:1" ht="18.600000000000001" customHeight="1"/>
    <row r="32" spans="1:1"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6"/>
  <pageMargins left="0.7" right="0.7" top="0.75" bottom="0.75" header="0.3" footer="0.3"/>
  <pageSetup paperSize="9" scale="59" orientation="portrait" horizontalDpi="300" verticalDpi="300" r:id="rId1"/>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86" zoomScaleNormal="75" zoomScaleSheetLayoutView="86" workbookViewId="0">
      <selection activeCell="A14" sqref="A14:XFD16"/>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249</v>
      </c>
      <c r="B1" s="45" t="s">
        <v>0</v>
      </c>
      <c r="C1" s="46" t="s">
        <v>2</v>
      </c>
    </row>
    <row r="2" spans="1:3" ht="46.8" customHeight="1">
      <c r="A2" s="306" t="s">
        <v>368</v>
      </c>
      <c r="B2" s="2"/>
      <c r="C2" s="752"/>
    </row>
    <row r="3" spans="1:3" ht="85.2" customHeight="1">
      <c r="A3" s="443" t="s">
        <v>369</v>
      </c>
      <c r="B3" s="48"/>
      <c r="C3" s="753"/>
    </row>
    <row r="4" spans="1:3" ht="34.799999999999997" customHeight="1" thickBot="1">
      <c r="A4" s="120" t="s">
        <v>370</v>
      </c>
      <c r="B4" s="1"/>
      <c r="C4" s="1"/>
    </row>
    <row r="5" spans="1:3" ht="41.4" customHeight="1">
      <c r="A5" s="449" t="s">
        <v>371</v>
      </c>
      <c r="B5" s="2"/>
      <c r="C5" s="752"/>
    </row>
    <row r="6" spans="1:3" ht="144.6" customHeight="1">
      <c r="A6" s="392" t="s">
        <v>372</v>
      </c>
      <c r="B6" s="48"/>
      <c r="C6" s="753"/>
    </row>
    <row r="7" spans="1:3" ht="33.6" customHeight="1">
      <c r="A7" s="299" t="s">
        <v>373</v>
      </c>
      <c r="B7" s="1"/>
      <c r="C7" s="1"/>
    </row>
    <row r="8" spans="1:3" ht="43.2" customHeight="1">
      <c r="A8" s="483" t="s">
        <v>374</v>
      </c>
      <c r="B8" s="157"/>
      <c r="C8" s="752"/>
    </row>
    <row r="9" spans="1:3" ht="58.2" customHeight="1" thickBot="1">
      <c r="A9" s="415" t="s">
        <v>375</v>
      </c>
      <c r="B9" s="158"/>
      <c r="C9" s="753"/>
    </row>
    <row r="10" spans="1:3" ht="36" customHeight="1">
      <c r="A10" s="351" t="s">
        <v>376</v>
      </c>
      <c r="B10" s="1"/>
      <c r="C10" s="1"/>
    </row>
    <row r="11" spans="1:3" s="354" customFormat="1" ht="42.6" customHeight="1">
      <c r="A11" s="352" t="s">
        <v>392</v>
      </c>
      <c r="B11" s="353"/>
      <c r="C11" s="353"/>
    </row>
    <row r="12" spans="1:3" ht="121.8" customHeight="1" thickBot="1">
      <c r="A12" s="393" t="s">
        <v>393</v>
      </c>
      <c r="B12" s="355"/>
      <c r="C12" s="355"/>
    </row>
    <row r="13" spans="1:3" s="357" customFormat="1" ht="34.200000000000003" customHeight="1">
      <c r="A13" s="356" t="s">
        <v>394</v>
      </c>
    </row>
    <row r="14" spans="1:3" s="354" customFormat="1" ht="42.6" hidden="1" customHeight="1">
      <c r="A14" s="352"/>
      <c r="B14" s="353"/>
      <c r="C14" s="353"/>
    </row>
    <row r="15" spans="1:3" ht="140.4" hidden="1" customHeight="1" thickBot="1">
      <c r="A15" s="393"/>
      <c r="B15" s="355"/>
      <c r="C15" s="355"/>
    </row>
    <row r="16" spans="1:3" ht="33.6" hidden="1" customHeight="1">
      <c r="A16" s="359"/>
      <c r="B16" s="358"/>
      <c r="C16" s="358"/>
    </row>
    <row r="17" spans="1:3" ht="33.6" hidden="1" customHeight="1">
      <c r="A17" s="394"/>
      <c r="B17" s="358"/>
      <c r="C17" s="358"/>
    </row>
    <row r="18" spans="1:3" s="357" customFormat="1" ht="126.6" hidden="1" customHeight="1">
      <c r="A18" s="396"/>
    </row>
    <row r="19" spans="1:3" ht="29.4" customHeight="1">
      <c r="A19" s="395"/>
      <c r="B19" s="1"/>
      <c r="C19" s="1"/>
    </row>
    <row r="20" spans="1:3" ht="29.4" customHeight="1">
      <c r="A20" s="395"/>
      <c r="B20" s="1"/>
      <c r="C20" s="1"/>
    </row>
    <row r="21" spans="1:3" ht="39" customHeight="1">
      <c r="A21" s="1" t="s">
        <v>155</v>
      </c>
      <c r="B21" s="1"/>
      <c r="C21" s="1"/>
    </row>
    <row r="22" spans="1:3" ht="32.25" customHeight="1">
      <c r="A22" s="1" t="s">
        <v>156</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9BA70432-B5FF-45C3-BFC0-AE3F547B461F}"/>
    <hyperlink ref="A7" r:id="rId2" xr:uid="{D25BED4D-5345-4C6C-93E7-A99284191EA9}"/>
    <hyperlink ref="A10" r:id="rId3" xr:uid="{2753EDF7-5B42-4F88-A667-66789982959F}"/>
    <hyperlink ref="A13" r:id="rId4" xr:uid="{6898753B-C52F-4EB7-9295-89F51A92AA98}"/>
  </hyperlinks>
  <pageMargins left="0" right="0" top="0.19685039370078741" bottom="0.39370078740157483" header="0" footer="0.19685039370078741"/>
  <pageSetup paperSize="9" scale="66" orientation="portrait" r:id="rId5"/>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F31"/>
  <sheetViews>
    <sheetView view="pageBreakPreview" zoomScale="92" zoomScaleNormal="100" zoomScaleSheetLayoutView="92" workbookViewId="0">
      <selection activeCell="AA9" sqref="AA9"/>
    </sheetView>
  </sheetViews>
  <sheetFormatPr defaultRowHeight="13.2"/>
  <cols>
    <col min="1" max="1" width="5.44140625" customWidth="1"/>
    <col min="3" max="3" width="8.88671875" customWidth="1"/>
    <col min="8" max="8" width="8.88671875" customWidth="1"/>
    <col min="9" max="9" width="8.88671875" hidden="1" customWidth="1"/>
    <col min="10" max="10" width="0.77734375" customWidth="1"/>
    <col min="15" max="15" width="4.88671875" customWidth="1"/>
    <col min="17" max="17" width="1.77734375" customWidth="1"/>
    <col min="18" max="18" width="8.88671875" hidden="1" customWidth="1"/>
    <col min="26" max="26" width="6.109375" customWidth="1"/>
  </cols>
  <sheetData>
    <row r="1" spans="1:32" ht="24.6" customHeight="1">
      <c r="A1" s="457"/>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44"/>
      <c r="AC1" s="444"/>
      <c r="AD1" s="444"/>
      <c r="AE1" s="444"/>
      <c r="AF1" s="444"/>
    </row>
    <row r="2" spans="1:32" ht="24.6" customHeight="1">
      <c r="A2" s="457"/>
      <c r="B2" s="458"/>
      <c r="C2" s="459"/>
      <c r="D2" s="460"/>
      <c r="E2" s="460"/>
      <c r="F2" s="460"/>
      <c r="G2" s="460"/>
      <c r="H2" s="460"/>
      <c r="I2" s="460"/>
      <c r="J2" s="460"/>
      <c r="K2" s="460"/>
      <c r="L2" s="460"/>
      <c r="M2" s="460"/>
      <c r="N2" s="460"/>
      <c r="O2" s="460"/>
      <c r="P2" s="461"/>
      <c r="Q2" s="457"/>
      <c r="R2" s="457"/>
      <c r="S2" s="457"/>
      <c r="T2" s="457"/>
      <c r="U2" s="457"/>
      <c r="V2" s="457"/>
      <c r="W2" s="457"/>
      <c r="X2" s="457"/>
      <c r="Y2" s="457"/>
      <c r="Z2" s="457"/>
      <c r="AA2" s="457"/>
      <c r="AB2" s="444"/>
      <c r="AC2" s="444"/>
      <c r="AD2" s="444"/>
      <c r="AE2" s="444"/>
      <c r="AF2" s="444"/>
    </row>
    <row r="3" spans="1:32" ht="24.6" customHeight="1">
      <c r="A3" s="457"/>
      <c r="B3" s="457"/>
      <c r="C3" s="462"/>
      <c r="D3" s="463"/>
      <c r="E3" s="463"/>
      <c r="F3" s="463"/>
      <c r="G3" s="463"/>
      <c r="H3" s="463"/>
      <c r="I3" s="463"/>
      <c r="J3" s="463"/>
      <c r="K3" s="463"/>
      <c r="L3" s="463"/>
      <c r="M3" s="464"/>
      <c r="N3" s="464"/>
      <c r="O3" s="464"/>
      <c r="P3" s="464"/>
      <c r="Q3" s="457"/>
      <c r="R3" s="457"/>
      <c r="S3" s="457"/>
      <c r="T3" s="457"/>
      <c r="U3" s="457"/>
      <c r="V3" s="457"/>
      <c r="W3" s="457"/>
      <c r="X3" s="457"/>
      <c r="Y3" s="457"/>
      <c r="Z3" s="457"/>
      <c r="AA3" s="457"/>
      <c r="AB3" s="444"/>
      <c r="AC3" s="444"/>
      <c r="AD3" s="444"/>
      <c r="AE3" s="444"/>
      <c r="AF3" s="444"/>
    </row>
    <row r="4" spans="1:32" ht="7.2" customHeight="1">
      <c r="A4" s="457"/>
      <c r="B4" s="457"/>
      <c r="C4" s="462"/>
      <c r="D4" s="457"/>
      <c r="E4" s="457"/>
      <c r="F4" s="457"/>
      <c r="G4" s="457"/>
      <c r="H4" s="465"/>
      <c r="I4" s="465"/>
      <c r="J4" s="465"/>
      <c r="K4" s="465"/>
      <c r="L4" s="465"/>
      <c r="M4" s="465"/>
      <c r="N4" s="465"/>
      <c r="O4" s="465"/>
      <c r="P4" s="465"/>
      <c r="Q4" s="457"/>
      <c r="R4" s="457"/>
      <c r="S4" s="457"/>
      <c r="T4" s="457"/>
      <c r="U4" s="457"/>
      <c r="V4" s="457"/>
      <c r="W4" s="457"/>
      <c r="X4" s="457"/>
      <c r="Y4" s="457"/>
      <c r="Z4" s="457"/>
      <c r="AA4" s="457"/>
      <c r="AB4" s="444"/>
      <c r="AC4" s="444"/>
      <c r="AD4" s="444"/>
      <c r="AE4" s="444"/>
      <c r="AF4" s="444"/>
    </row>
    <row r="5" spans="1:32" ht="24.6" customHeight="1">
      <c r="A5" s="457"/>
      <c r="B5" s="457"/>
      <c r="C5" s="466"/>
      <c r="D5" s="467"/>
      <c r="E5" s="467"/>
      <c r="F5" s="467"/>
      <c r="G5" s="467"/>
      <c r="H5" s="467"/>
      <c r="I5" s="467"/>
      <c r="J5" s="467"/>
      <c r="K5" s="467"/>
      <c r="L5" s="467"/>
      <c r="M5" s="467"/>
      <c r="N5" s="467"/>
      <c r="O5" s="467"/>
      <c r="P5" s="467"/>
      <c r="Q5" s="457"/>
      <c r="R5" s="457"/>
      <c r="S5" s="457"/>
      <c r="T5" s="457"/>
      <c r="U5" s="457"/>
      <c r="V5" s="457"/>
      <c r="W5" s="457"/>
      <c r="X5" s="457"/>
      <c r="Y5" s="457"/>
      <c r="Z5" s="457"/>
      <c r="AA5" s="457"/>
      <c r="AB5" s="444"/>
      <c r="AC5" s="444"/>
      <c r="AD5" s="444"/>
      <c r="AE5" s="444"/>
      <c r="AF5" s="444"/>
    </row>
    <row r="6" spans="1:32" ht="13.2" customHeight="1">
      <c r="A6" s="457"/>
      <c r="B6" s="457"/>
      <c r="C6" s="457"/>
      <c r="D6" s="457"/>
      <c r="E6" s="457"/>
      <c r="F6" s="457"/>
      <c r="G6" s="457"/>
      <c r="H6" s="465"/>
      <c r="I6" s="465"/>
      <c r="J6" s="465"/>
      <c r="K6" s="465"/>
      <c r="L6" s="465"/>
      <c r="M6" s="465"/>
      <c r="N6" s="465"/>
      <c r="O6" s="465"/>
      <c r="P6" s="465"/>
      <c r="Q6" s="457"/>
      <c r="R6" s="457"/>
      <c r="S6" s="457"/>
      <c r="T6" s="457"/>
      <c r="U6" s="457"/>
      <c r="V6" s="457"/>
      <c r="W6" s="457"/>
      <c r="X6" s="457"/>
      <c r="Y6" s="457"/>
      <c r="Z6" s="457"/>
      <c r="AA6" s="457"/>
      <c r="AB6" s="444"/>
      <c r="AC6" s="444"/>
      <c r="AD6" s="444"/>
      <c r="AE6" s="444"/>
      <c r="AF6" s="444"/>
    </row>
    <row r="7" spans="1:32" ht="13.2" customHeight="1">
      <c r="A7" s="457"/>
      <c r="B7" s="457"/>
      <c r="C7" s="457"/>
      <c r="D7" s="457"/>
      <c r="E7" s="457"/>
      <c r="F7" s="457"/>
      <c r="G7" s="457"/>
      <c r="H7" s="465"/>
      <c r="I7" s="465"/>
      <c r="J7" s="465"/>
      <c r="K7" s="465"/>
      <c r="L7" s="465"/>
      <c r="M7" s="465"/>
      <c r="N7" s="465"/>
      <c r="O7" s="465"/>
      <c r="P7" s="465"/>
      <c r="Q7" s="457"/>
      <c r="R7" s="457"/>
      <c r="S7" s="457"/>
      <c r="T7" s="457"/>
      <c r="U7" s="457"/>
      <c r="V7" s="457"/>
      <c r="W7" s="457"/>
      <c r="X7" s="457"/>
      <c r="Y7" s="457"/>
      <c r="Z7" s="457"/>
      <c r="AA7" s="457"/>
      <c r="AB7" s="444"/>
      <c r="AC7" s="444"/>
      <c r="AD7" s="444"/>
      <c r="AE7" s="444"/>
      <c r="AF7" s="444"/>
    </row>
    <row r="8" spans="1:32" ht="13.2" customHeight="1">
      <c r="A8" s="457"/>
      <c r="B8" s="457"/>
      <c r="C8" s="457"/>
      <c r="D8" s="457"/>
      <c r="E8" s="457"/>
      <c r="F8" s="457"/>
      <c r="G8" s="457"/>
      <c r="H8" s="465"/>
      <c r="I8" s="465"/>
      <c r="J8" s="465"/>
      <c r="K8" s="465"/>
      <c r="L8" s="465"/>
      <c r="M8" s="465"/>
      <c r="N8" s="465"/>
      <c r="O8" s="465"/>
      <c r="P8" s="465"/>
      <c r="Q8" s="465"/>
      <c r="R8" s="465"/>
      <c r="S8" s="465"/>
      <c r="T8" s="465"/>
      <c r="U8" s="465"/>
      <c r="V8" s="457"/>
      <c r="W8" s="457"/>
      <c r="X8" s="457"/>
      <c r="Y8" s="457"/>
      <c r="Z8" s="457"/>
      <c r="AA8" s="457"/>
      <c r="AB8" s="444"/>
      <c r="AC8" s="444"/>
      <c r="AD8" s="444"/>
      <c r="AE8" s="444"/>
      <c r="AF8" s="444"/>
    </row>
    <row r="9" spans="1:32" ht="13.2" customHeight="1">
      <c r="A9" s="457"/>
      <c r="B9" s="457"/>
      <c r="C9" s="457"/>
      <c r="D9" s="457"/>
      <c r="E9" s="457"/>
      <c r="F9" s="457"/>
      <c r="G9" s="457"/>
      <c r="H9" s="465"/>
      <c r="I9" s="465"/>
      <c r="J9" s="465"/>
      <c r="K9" s="465"/>
      <c r="L9" s="465"/>
      <c r="M9" s="465"/>
      <c r="N9" s="465"/>
      <c r="O9" s="465"/>
      <c r="P9" s="465"/>
      <c r="Q9" s="465"/>
      <c r="R9" s="465"/>
      <c r="S9" s="465"/>
      <c r="T9" s="465"/>
      <c r="U9" s="465"/>
      <c r="V9" s="457"/>
      <c r="W9" s="457"/>
      <c r="X9" s="457"/>
      <c r="Y9" s="457"/>
      <c r="Z9" s="457"/>
      <c r="AA9" s="457"/>
      <c r="AB9" s="444"/>
      <c r="AC9" s="444"/>
      <c r="AD9" s="444"/>
      <c r="AE9" s="444"/>
      <c r="AF9" s="444"/>
    </row>
    <row r="10" spans="1:32">
      <c r="A10" s="457"/>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c r="AB10" s="444"/>
      <c r="AC10" s="444"/>
      <c r="AD10" s="444"/>
      <c r="AE10" s="444"/>
      <c r="AF10" s="444"/>
    </row>
    <row r="11" spans="1:32" ht="21" customHeight="1">
      <c r="A11" s="457"/>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44"/>
      <c r="AC11" s="444"/>
      <c r="AD11" s="444"/>
      <c r="AE11" s="444"/>
      <c r="AF11" s="444"/>
    </row>
    <row r="12" spans="1:32" ht="13.2" customHeight="1">
      <c r="A12" s="457"/>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44"/>
      <c r="AC12" s="444"/>
      <c r="AD12" s="444"/>
      <c r="AE12" s="444"/>
      <c r="AF12" s="444"/>
    </row>
    <row r="13" spans="1:32" ht="13.2" customHeight="1">
      <c r="A13" s="457"/>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44"/>
      <c r="AC13" s="444"/>
      <c r="AD13" s="444"/>
      <c r="AE13" s="444"/>
      <c r="AF13" s="444"/>
    </row>
    <row r="14" spans="1:32">
      <c r="A14" s="457"/>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c r="AB14" s="444"/>
      <c r="AC14" s="444"/>
      <c r="AD14" s="444"/>
      <c r="AE14" s="444"/>
      <c r="AF14" s="444"/>
    </row>
    <row r="15" spans="1:32">
      <c r="A15" s="457"/>
      <c r="B15" s="457"/>
      <c r="C15" s="457"/>
      <c r="D15" s="457"/>
      <c r="E15" s="457"/>
      <c r="F15" s="457"/>
      <c r="G15" s="457"/>
      <c r="H15" s="457"/>
      <c r="I15" s="457"/>
      <c r="J15" s="457"/>
      <c r="K15" s="457"/>
      <c r="L15" s="457"/>
      <c r="M15" s="457"/>
      <c r="N15" s="457"/>
      <c r="O15" s="457"/>
      <c r="P15" s="457"/>
      <c r="Q15" s="457"/>
      <c r="R15" s="457"/>
      <c r="S15" s="457"/>
      <c r="T15" s="457"/>
      <c r="U15" s="457"/>
      <c r="V15" s="457"/>
      <c r="W15" s="457"/>
      <c r="X15" s="457"/>
      <c r="Y15" s="457"/>
      <c r="Z15" s="457"/>
      <c r="AA15" s="457"/>
      <c r="AB15" s="444"/>
      <c r="AC15" s="444"/>
      <c r="AD15" s="444"/>
      <c r="AE15" s="444"/>
      <c r="AF15" s="470"/>
    </row>
    <row r="16" spans="1:32">
      <c r="A16" s="457"/>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44"/>
      <c r="AC16" s="444"/>
      <c r="AD16" s="444"/>
      <c r="AE16" s="444"/>
      <c r="AF16" s="444"/>
    </row>
    <row r="17" spans="1:32">
      <c r="A17" s="457"/>
      <c r="B17" s="549"/>
      <c r="C17" s="549"/>
      <c r="D17" s="549"/>
      <c r="E17" s="549"/>
      <c r="F17" s="549"/>
      <c r="G17" s="549"/>
      <c r="H17" s="457"/>
      <c r="I17" s="457"/>
      <c r="J17" s="457"/>
      <c r="K17" s="457"/>
      <c r="L17" s="457"/>
      <c r="M17" s="457"/>
      <c r="N17" s="457"/>
      <c r="O17" s="457"/>
      <c r="P17" s="457"/>
      <c r="Q17" s="457"/>
      <c r="R17" s="457"/>
      <c r="S17" s="457"/>
      <c r="T17" s="457"/>
      <c r="U17" s="457"/>
      <c r="V17" s="457"/>
      <c r="W17" s="457"/>
      <c r="X17" s="457"/>
      <c r="Y17" s="457"/>
      <c r="Z17" s="457"/>
      <c r="AA17" s="457"/>
      <c r="AB17" s="444"/>
      <c r="AC17" s="444"/>
      <c r="AD17" s="444"/>
      <c r="AE17" s="444"/>
      <c r="AF17" s="444"/>
    </row>
    <row r="18" spans="1:32">
      <c r="A18" s="457"/>
      <c r="B18" s="549"/>
      <c r="C18" s="549"/>
      <c r="D18" s="549"/>
      <c r="E18" s="549"/>
      <c r="F18" s="549"/>
      <c r="G18" s="549"/>
      <c r="H18" s="457"/>
      <c r="I18" s="457"/>
      <c r="J18" s="457"/>
      <c r="K18" s="457"/>
      <c r="L18" s="457"/>
      <c r="M18" s="457"/>
      <c r="N18" s="457"/>
      <c r="O18" s="457"/>
      <c r="P18" s="457"/>
      <c r="Q18" s="457"/>
      <c r="R18" s="457"/>
      <c r="S18" s="457"/>
      <c r="T18" s="457"/>
      <c r="U18" s="457"/>
      <c r="V18" s="457"/>
      <c r="W18" s="457"/>
      <c r="X18" s="457"/>
      <c r="Y18" s="457"/>
      <c r="Z18" s="457"/>
      <c r="AA18" s="457"/>
      <c r="AB18" s="444"/>
      <c r="AC18" s="444"/>
      <c r="AD18" s="444"/>
      <c r="AE18" s="444"/>
      <c r="AF18" s="444"/>
    </row>
    <row r="19" spans="1:32">
      <c r="A19" s="457"/>
      <c r="B19" s="549"/>
      <c r="C19" s="549"/>
      <c r="D19" s="549"/>
      <c r="E19" s="549"/>
      <c r="F19" s="549"/>
      <c r="G19" s="549"/>
      <c r="H19" s="457"/>
      <c r="I19" s="457"/>
      <c r="J19" s="457"/>
      <c r="K19" s="457"/>
      <c r="L19" s="457"/>
      <c r="M19" s="457"/>
      <c r="N19" s="457"/>
      <c r="O19" s="457"/>
      <c r="P19" s="457"/>
      <c r="Q19" s="457"/>
      <c r="R19" s="457"/>
      <c r="S19" s="457"/>
      <c r="T19" s="457"/>
      <c r="U19" s="457"/>
      <c r="V19" s="457"/>
      <c r="W19" s="457"/>
      <c r="X19" s="457"/>
      <c r="Y19" s="457"/>
      <c r="Z19" s="457"/>
      <c r="AA19" s="457"/>
      <c r="AB19" s="444"/>
      <c r="AC19" s="444"/>
      <c r="AD19" s="444"/>
      <c r="AE19" s="444"/>
      <c r="AF19" s="444"/>
    </row>
    <row r="20" spans="1:32">
      <c r="A20" s="457"/>
      <c r="B20" s="549"/>
      <c r="C20" s="549"/>
      <c r="D20" s="549"/>
      <c r="E20" s="549"/>
      <c r="F20" s="549"/>
      <c r="G20" s="549"/>
      <c r="H20" s="457"/>
      <c r="I20" s="457"/>
      <c r="J20" s="457"/>
      <c r="K20" s="457"/>
      <c r="L20" s="457"/>
      <c r="M20" s="457"/>
      <c r="N20" s="457"/>
      <c r="O20" s="457"/>
      <c r="P20" s="457"/>
      <c r="Q20" s="457"/>
      <c r="R20" s="457"/>
      <c r="S20" s="457"/>
      <c r="T20" s="457"/>
      <c r="U20" s="457"/>
      <c r="V20" s="457"/>
      <c r="W20" s="457"/>
      <c r="X20" s="457"/>
      <c r="Y20" s="457"/>
      <c r="Z20" s="457"/>
      <c r="AA20" s="457"/>
      <c r="AB20" s="444"/>
      <c r="AC20" s="444"/>
      <c r="AD20" s="444"/>
      <c r="AE20" s="444"/>
      <c r="AF20" s="444"/>
    </row>
    <row r="21" spans="1:32">
      <c r="A21" s="457"/>
      <c r="B21" s="549"/>
      <c r="C21" s="549"/>
      <c r="D21" s="549"/>
      <c r="E21" s="549"/>
      <c r="F21" s="549"/>
      <c r="G21" s="549"/>
      <c r="H21" s="457"/>
      <c r="I21" s="457"/>
      <c r="J21" s="457"/>
      <c r="K21" s="457"/>
      <c r="L21" s="457"/>
      <c r="M21" s="457"/>
      <c r="N21" s="457"/>
      <c r="O21" s="457"/>
      <c r="P21" s="457"/>
      <c r="Q21" s="457"/>
      <c r="R21" s="457"/>
      <c r="S21" s="457"/>
      <c r="T21" s="457"/>
      <c r="U21" s="457"/>
      <c r="V21" s="457"/>
      <c r="W21" s="457"/>
      <c r="X21" s="457"/>
      <c r="Y21" s="457"/>
      <c r="Z21" s="457"/>
      <c r="AA21" s="457"/>
      <c r="AB21" s="444"/>
      <c r="AC21" s="444"/>
      <c r="AD21" s="444"/>
      <c r="AE21" s="444"/>
      <c r="AF21" s="444"/>
    </row>
    <row r="22" spans="1:32">
      <c r="A22" s="457"/>
      <c r="B22" s="549"/>
      <c r="C22" s="549"/>
      <c r="D22" s="549"/>
      <c r="E22" s="549"/>
      <c r="F22" s="549"/>
      <c r="G22" s="549"/>
      <c r="H22" s="457"/>
      <c r="I22" s="457"/>
      <c r="J22" s="457"/>
      <c r="K22" s="457"/>
      <c r="L22" s="457"/>
      <c r="M22" s="457"/>
      <c r="N22" s="457"/>
      <c r="O22" s="457"/>
      <c r="P22" s="457"/>
      <c r="Q22" s="457"/>
      <c r="R22" s="457"/>
      <c r="S22" s="457"/>
      <c r="T22" s="457"/>
      <c r="U22" s="457"/>
      <c r="V22" s="457"/>
      <c r="W22" s="457"/>
      <c r="X22" s="457"/>
      <c r="Y22" s="457"/>
      <c r="Z22" s="457"/>
      <c r="AA22" s="457"/>
      <c r="AB22" s="444"/>
      <c r="AC22" s="444"/>
      <c r="AD22" s="444"/>
      <c r="AE22" s="444"/>
      <c r="AF22" s="444"/>
    </row>
    <row r="23" spans="1:32">
      <c r="A23" s="457"/>
      <c r="B23" s="549"/>
      <c r="C23" s="549"/>
      <c r="D23" s="549"/>
      <c r="E23" s="549"/>
      <c r="F23" s="549"/>
      <c r="G23" s="549"/>
      <c r="H23" s="457"/>
      <c r="I23" s="457"/>
      <c r="J23" s="457"/>
      <c r="K23" s="457"/>
      <c r="L23" s="457"/>
      <c r="M23" s="457"/>
      <c r="N23" s="457"/>
      <c r="O23" s="457"/>
      <c r="P23" s="457"/>
      <c r="Q23" s="457"/>
      <c r="R23" s="457"/>
      <c r="S23" s="457"/>
      <c r="T23" s="457"/>
      <c r="U23" s="457"/>
      <c r="V23" s="457"/>
      <c r="W23" s="457"/>
      <c r="X23" s="457"/>
      <c r="Y23" s="457"/>
      <c r="Z23" s="457"/>
      <c r="AA23" s="457"/>
      <c r="AB23" s="444"/>
      <c r="AC23" s="444"/>
      <c r="AD23" s="444"/>
      <c r="AE23" s="444"/>
      <c r="AF23" s="444"/>
    </row>
    <row r="24" spans="1:32">
      <c r="A24" s="457"/>
      <c r="B24" s="549"/>
      <c r="C24" s="549"/>
      <c r="D24" s="549"/>
      <c r="E24" s="549"/>
      <c r="F24" s="549"/>
      <c r="G24" s="549"/>
      <c r="H24" s="457"/>
      <c r="I24" s="457"/>
      <c r="J24" s="457"/>
      <c r="K24" s="457"/>
      <c r="L24" s="457"/>
      <c r="M24" s="457"/>
      <c r="N24" s="457"/>
      <c r="O24" s="457"/>
      <c r="P24" s="457"/>
      <c r="Q24" s="457"/>
      <c r="R24" s="457"/>
      <c r="S24" s="457"/>
      <c r="T24" s="457"/>
      <c r="U24" s="457"/>
      <c r="V24" s="457"/>
      <c r="W24" s="457"/>
      <c r="X24" s="457"/>
      <c r="Y24" s="457"/>
      <c r="Z24" s="457"/>
      <c r="AA24" s="457"/>
      <c r="AB24" s="444"/>
      <c r="AC24" s="444"/>
      <c r="AD24" s="444"/>
      <c r="AE24" s="444"/>
      <c r="AF24" s="444"/>
    </row>
    <row r="25" spans="1:32">
      <c r="A25" s="457"/>
      <c r="B25" s="549"/>
      <c r="C25" s="549"/>
      <c r="D25" s="549"/>
      <c r="E25" s="549"/>
      <c r="F25" s="549"/>
      <c r="G25" s="549"/>
      <c r="H25" s="457"/>
      <c r="I25" s="457"/>
      <c r="J25" s="457"/>
      <c r="K25" s="457"/>
      <c r="L25" s="457"/>
      <c r="M25" s="457"/>
      <c r="N25" s="457"/>
      <c r="O25" s="457"/>
      <c r="P25" s="457"/>
      <c r="Q25" s="457"/>
      <c r="R25" s="457"/>
      <c r="S25" s="457"/>
      <c r="T25" s="457"/>
      <c r="U25" s="457"/>
      <c r="V25" s="457"/>
      <c r="W25" s="457"/>
      <c r="X25" s="457"/>
      <c r="Y25" s="457"/>
      <c r="Z25" s="457"/>
      <c r="AA25" s="457"/>
      <c r="AB25" s="444"/>
      <c r="AC25" s="444"/>
      <c r="AD25" s="444"/>
      <c r="AE25" s="444"/>
      <c r="AF25" s="444"/>
    </row>
    <row r="26" spans="1:32">
      <c r="A26" s="457"/>
      <c r="B26" s="549"/>
      <c r="C26" s="549"/>
      <c r="D26" s="549"/>
      <c r="E26" s="549"/>
      <c r="F26" s="549"/>
      <c r="G26" s="549"/>
      <c r="H26" s="457"/>
      <c r="I26" s="457"/>
      <c r="J26" s="457"/>
      <c r="K26" s="457"/>
      <c r="L26" s="457"/>
      <c r="M26" s="457"/>
      <c r="N26" s="457"/>
      <c r="O26" s="457"/>
      <c r="P26" s="457"/>
      <c r="Q26" s="457"/>
      <c r="R26" s="457"/>
      <c r="S26" s="457"/>
      <c r="T26" s="457"/>
      <c r="U26" s="457"/>
      <c r="V26" s="457"/>
      <c r="W26" s="457"/>
      <c r="X26" s="457"/>
      <c r="Y26" s="457"/>
      <c r="Z26" s="457"/>
      <c r="AA26" s="457"/>
      <c r="AB26" s="444"/>
      <c r="AC26" s="444"/>
      <c r="AD26" s="444"/>
      <c r="AE26" s="444"/>
      <c r="AF26" s="444"/>
    </row>
    <row r="27" spans="1:32">
      <c r="A27" s="457"/>
      <c r="B27" s="549"/>
      <c r="C27" s="549"/>
      <c r="D27" s="549"/>
      <c r="E27" s="549"/>
      <c r="F27" s="549"/>
      <c r="G27" s="549"/>
      <c r="H27" s="457"/>
      <c r="I27" s="457"/>
      <c r="J27" s="457"/>
      <c r="K27" s="457"/>
      <c r="L27" s="457"/>
      <c r="M27" s="457"/>
      <c r="N27" s="457"/>
      <c r="O27" s="457"/>
      <c r="P27" s="457"/>
      <c r="Q27" s="457"/>
      <c r="R27" s="457"/>
      <c r="S27" s="457"/>
      <c r="T27" s="457"/>
      <c r="U27" s="457"/>
      <c r="V27" s="457"/>
      <c r="W27" s="457"/>
      <c r="X27" s="457"/>
      <c r="Y27" s="457"/>
      <c r="Z27" s="457"/>
      <c r="AA27" s="457"/>
      <c r="AB27" s="444"/>
      <c r="AC27" s="444"/>
      <c r="AD27" s="444"/>
      <c r="AE27" s="444"/>
      <c r="AF27" s="444"/>
    </row>
    <row r="28" spans="1:32">
      <c r="A28" s="457"/>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c r="AB28" s="444"/>
      <c r="AC28" s="444"/>
      <c r="AD28" s="444"/>
      <c r="AE28" s="444"/>
      <c r="AF28" s="444"/>
    </row>
    <row r="29" spans="1:32" ht="16.2">
      <c r="A29" s="457"/>
      <c r="B29" s="468"/>
      <c r="C29" s="469"/>
      <c r="D29" s="469"/>
      <c r="E29" s="469"/>
      <c r="F29" s="469"/>
      <c r="G29" s="469"/>
      <c r="H29" s="469"/>
      <c r="I29" s="457"/>
      <c r="J29" s="457"/>
      <c r="K29" s="457"/>
      <c r="L29" s="457"/>
      <c r="M29" s="457"/>
      <c r="N29" s="457"/>
      <c r="O29" s="457"/>
      <c r="P29" s="457"/>
      <c r="Q29" s="457"/>
      <c r="R29" s="457"/>
      <c r="S29" s="457"/>
      <c r="T29" s="457"/>
      <c r="U29" s="457"/>
      <c r="V29" s="457"/>
      <c r="W29" s="457"/>
      <c r="X29" s="457"/>
      <c r="Y29" s="457"/>
      <c r="Z29" s="457"/>
      <c r="AA29" s="457"/>
      <c r="AB29" s="444"/>
      <c r="AC29" s="444"/>
      <c r="AD29" s="444"/>
      <c r="AE29" s="444"/>
      <c r="AF29" s="444"/>
    </row>
    <row r="30" spans="1:32">
      <c r="A30" s="457"/>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44"/>
      <c r="AC30" s="444"/>
      <c r="AD30" s="444"/>
      <c r="AE30" s="444"/>
      <c r="AF30" s="444"/>
    </row>
    <row r="31" spans="1:32">
      <c r="A31" s="457"/>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44"/>
      <c r="AC31" s="444"/>
      <c r="AD31" s="444"/>
      <c r="AE31" s="444"/>
      <c r="AF31" s="444"/>
    </row>
  </sheetData>
  <sheetProtection formatCells="0" formatColumns="0" formatRows="0" insertColumns="0" insertRows="0" insertHyperlinks="0" deleteColumns="0" deleteRows="0" sort="0" autoFilter="0" pivotTables="0"/>
  <mergeCells count="1">
    <mergeCell ref="B17:G27"/>
  </mergeCells>
  <phoneticPr fontId="86"/>
  <pageMargins left="0.7" right="0.7" top="0.75" bottom="0.75" header="0.3" footer="0.3"/>
  <pageSetup paperSize="9" scale="39" orientation="portrait" r:id="rId1"/>
  <colBreaks count="1" manualBreakCount="1">
    <brk id="28"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H21" sqref="H21:L21"/>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61"/>
      <c r="I1" s="362" t="s">
        <v>37</v>
      </c>
      <c r="J1" s="363"/>
      <c r="K1" s="364"/>
      <c r="L1" s="365"/>
      <c r="M1" s="366"/>
    </row>
    <row r="2" spans="1:16" ht="17.399999999999999">
      <c r="A2" s="56"/>
      <c r="B2" s="184"/>
      <c r="C2" s="184"/>
      <c r="D2" s="184"/>
      <c r="E2" s="184"/>
      <c r="F2" s="184"/>
      <c r="G2" s="57"/>
      <c r="H2" s="367"/>
      <c r="I2" s="633" t="s">
        <v>189</v>
      </c>
      <c r="J2" s="633"/>
      <c r="K2" s="633"/>
      <c r="L2" s="633"/>
      <c r="M2" s="633"/>
      <c r="N2" s="159"/>
      <c r="P2" s="121"/>
    </row>
    <row r="3" spans="1:16" ht="17.399999999999999">
      <c r="A3" s="185" t="s">
        <v>28</v>
      </c>
      <c r="B3" s="186"/>
      <c r="D3" s="187"/>
      <c r="E3" s="187"/>
      <c r="F3" s="187"/>
      <c r="G3" s="58"/>
      <c r="H3" s="107"/>
      <c r="I3" s="370"/>
      <c r="J3" s="371"/>
      <c r="K3" s="372"/>
      <c r="L3" s="364"/>
      <c r="M3" s="373"/>
    </row>
    <row r="4" spans="1:16" ht="17.399999999999999">
      <c r="A4" s="60"/>
      <c r="B4" s="186"/>
      <c r="C4" s="89"/>
      <c r="D4" s="187"/>
      <c r="E4" s="187"/>
      <c r="F4" s="188"/>
      <c r="G4" s="61"/>
      <c r="H4" s="374"/>
      <c r="I4" s="374"/>
      <c r="J4" s="363"/>
      <c r="K4" s="372"/>
      <c r="L4" s="364"/>
      <c r="M4" s="373"/>
      <c r="N4" s="248"/>
    </row>
    <row r="5" spans="1:16">
      <c r="A5" s="189"/>
      <c r="D5" s="187"/>
      <c r="E5" s="62"/>
      <c r="F5" s="190"/>
      <c r="G5" s="63"/>
      <c r="H5"/>
      <c r="I5" s="375"/>
      <c r="J5" s="363"/>
      <c r="K5" s="372"/>
      <c r="L5" s="372"/>
      <c r="M5" s="373"/>
    </row>
    <row r="6" spans="1:16" ht="17.399999999999999">
      <c r="A6" s="189"/>
      <c r="D6" s="187"/>
      <c r="E6" s="190"/>
      <c r="F6" s="190"/>
      <c r="G6" s="63"/>
      <c r="H6" s="367"/>
      <c r="I6" s="376"/>
      <c r="J6" s="363"/>
      <c r="K6" s="372"/>
      <c r="L6" s="372"/>
      <c r="M6" s="373"/>
    </row>
    <row r="7" spans="1:16">
      <c r="A7" s="189"/>
      <c r="D7" s="187"/>
      <c r="E7" s="190"/>
      <c r="F7" s="190"/>
      <c r="G7" s="63"/>
      <c r="H7" s="377"/>
      <c r="I7" s="375"/>
      <c r="J7" s="363"/>
      <c r="K7" s="372"/>
      <c r="L7" s="372"/>
      <c r="M7" s="373"/>
    </row>
    <row r="8" spans="1:16">
      <c r="A8" s="189"/>
      <c r="D8" s="187"/>
      <c r="E8" s="190"/>
      <c r="F8" s="190"/>
      <c r="G8" s="63"/>
      <c r="H8" s="368"/>
      <c r="I8" s="378"/>
      <c r="J8" s="378"/>
      <c r="K8" s="378"/>
      <c r="L8" s="372"/>
      <c r="M8" s="379"/>
    </row>
    <row r="9" spans="1:16">
      <c r="A9" s="189"/>
      <c r="D9" s="187"/>
      <c r="E9" s="190"/>
      <c r="F9" s="190"/>
      <c r="G9" s="63"/>
      <c r="H9" s="378"/>
      <c r="I9" s="378"/>
      <c r="J9" s="378"/>
      <c r="K9" s="378"/>
      <c r="L9" s="372"/>
      <c r="M9" s="379"/>
      <c r="N9" s="65"/>
    </row>
    <row r="10" spans="1:16">
      <c r="A10" s="189"/>
      <c r="D10" s="187"/>
      <c r="E10" s="190"/>
      <c r="F10" s="190"/>
      <c r="G10" s="63"/>
      <c r="H10" s="378"/>
      <c r="I10" s="378"/>
      <c r="J10" s="378"/>
      <c r="K10" s="378"/>
      <c r="L10" s="372"/>
      <c r="M10" s="379"/>
      <c r="N10" s="65" t="s">
        <v>38</v>
      </c>
    </row>
    <row r="11" spans="1:16">
      <c r="A11" s="189"/>
      <c r="D11" s="187"/>
      <c r="E11" s="190"/>
      <c r="F11" s="190"/>
      <c r="G11" s="63"/>
      <c r="H11" s="378"/>
      <c r="I11" s="378"/>
      <c r="J11" s="378"/>
      <c r="K11" s="378"/>
      <c r="L11" s="372"/>
      <c r="M11" s="379"/>
    </row>
    <row r="12" spans="1:16">
      <c r="A12" s="189"/>
      <c r="D12" s="187"/>
      <c r="E12" s="190"/>
      <c r="F12" s="190"/>
      <c r="G12" s="63"/>
      <c r="H12" s="378"/>
      <c r="I12" s="378"/>
      <c r="J12" s="378"/>
      <c r="K12" s="378"/>
      <c r="L12" s="372"/>
      <c r="M12" s="379"/>
      <c r="N12" s="65" t="s">
        <v>39</v>
      </c>
      <c r="O12" s="285"/>
    </row>
    <row r="13" spans="1:16">
      <c r="A13" s="189"/>
      <c r="D13" s="187"/>
      <c r="E13" s="190"/>
      <c r="F13" s="190"/>
      <c r="G13" s="63"/>
      <c r="H13" s="378"/>
      <c r="I13" s="378"/>
      <c r="J13" s="378"/>
      <c r="K13" s="378"/>
      <c r="L13" s="372"/>
      <c r="M13" s="379"/>
    </row>
    <row r="14" spans="1:16">
      <c r="A14" s="189"/>
      <c r="D14" s="187"/>
      <c r="E14" s="190"/>
      <c r="F14" s="190"/>
      <c r="G14" s="63"/>
      <c r="H14" s="378"/>
      <c r="I14" s="378"/>
      <c r="J14" s="378"/>
      <c r="K14" s="378"/>
      <c r="L14" s="372"/>
      <c r="M14" s="379"/>
      <c r="N14" s="319" t="s">
        <v>40</v>
      </c>
    </row>
    <row r="15" spans="1:16">
      <c r="A15" s="189"/>
      <c r="D15" s="187"/>
      <c r="E15" s="187" t="s">
        <v>21</v>
      </c>
      <c r="F15" s="188"/>
      <c r="G15" s="58"/>
      <c r="H15" s="377"/>
      <c r="I15" s="375"/>
      <c r="J15" s="368"/>
      <c r="K15" s="372"/>
      <c r="L15" s="372"/>
      <c r="M15" s="379"/>
    </row>
    <row r="16" spans="1:16">
      <c r="A16" s="189"/>
      <c r="D16" s="187"/>
      <c r="E16" s="187"/>
      <c r="F16" s="188"/>
      <c r="G16" s="58"/>
      <c r="H16" s="363"/>
      <c r="I16" s="375"/>
      <c r="J16" s="363"/>
      <c r="K16" s="372"/>
      <c r="L16" s="372"/>
      <c r="M16" s="379"/>
      <c r="N16" s="249" t="s">
        <v>169</v>
      </c>
    </row>
    <row r="17" spans="1:19" ht="20.25" customHeight="1" thickBot="1">
      <c r="A17" s="550" t="s">
        <v>240</v>
      </c>
      <c r="B17" s="551"/>
      <c r="C17" s="551"/>
      <c r="D17" s="192"/>
      <c r="E17" s="193"/>
      <c r="F17" s="551" t="s">
        <v>241</v>
      </c>
      <c r="G17" s="552"/>
      <c r="H17" s="377"/>
      <c r="I17" s="375"/>
      <c r="J17" s="368"/>
      <c r="K17" s="372"/>
      <c r="L17" s="369"/>
      <c r="M17" s="373"/>
      <c r="N17" s="191" t="s">
        <v>127</v>
      </c>
    </row>
    <row r="18" spans="1:19" ht="39" customHeight="1" thickTop="1">
      <c r="A18" s="553" t="s">
        <v>41</v>
      </c>
      <c r="B18" s="554"/>
      <c r="C18" s="555"/>
      <c r="D18" s="194" t="s">
        <v>42</v>
      </c>
      <c r="E18" s="195"/>
      <c r="F18" s="556" t="s">
        <v>43</v>
      </c>
      <c r="G18" s="557"/>
      <c r="H18" s="363"/>
      <c r="I18" s="375"/>
      <c r="J18" s="363"/>
      <c r="K18" s="372"/>
      <c r="L18" s="372"/>
      <c r="M18" s="373"/>
      <c r="Q18" s="54" t="s">
        <v>28</v>
      </c>
      <c r="S18" s="54" t="s">
        <v>21</v>
      </c>
    </row>
    <row r="19" spans="1:19" ht="30" customHeight="1">
      <c r="A19" s="558" t="s">
        <v>194</v>
      </c>
      <c r="B19" s="558"/>
      <c r="C19" s="558"/>
      <c r="D19" s="558"/>
      <c r="E19" s="558"/>
      <c r="F19" s="558"/>
      <c r="G19" s="558"/>
      <c r="H19" s="380"/>
      <c r="I19" s="381" t="s">
        <v>44</v>
      </c>
      <c r="J19" s="381"/>
      <c r="K19" s="381"/>
      <c r="L19" s="369"/>
      <c r="M19" s="373"/>
    </row>
    <row r="20" spans="1:19" ht="17.399999999999999">
      <c r="E20" s="196" t="s">
        <v>45</v>
      </c>
      <c r="F20" s="197" t="s">
        <v>46</v>
      </c>
      <c r="H20" s="287" t="s">
        <v>149</v>
      </c>
      <c r="I20" s="375"/>
      <c r="J20" s="363" t="s">
        <v>21</v>
      </c>
      <c r="K20" s="382" t="s">
        <v>21</v>
      </c>
      <c r="L20" s="372"/>
      <c r="M20" s="373"/>
    </row>
    <row r="21" spans="1:19" ht="16.8" thickBot="1">
      <c r="A21" s="198"/>
      <c r="B21" s="559">
        <v>45228</v>
      </c>
      <c r="C21" s="560"/>
      <c r="D21" s="199" t="s">
        <v>47</v>
      </c>
      <c r="E21" s="561" t="s">
        <v>48</v>
      </c>
      <c r="F21" s="562"/>
      <c r="G21" s="59" t="s">
        <v>49</v>
      </c>
      <c r="H21" s="569" t="s">
        <v>237</v>
      </c>
      <c r="I21" s="570"/>
      <c r="J21" s="570"/>
      <c r="K21" s="570"/>
      <c r="L21" s="570"/>
      <c r="M21" s="383">
        <v>9</v>
      </c>
      <c r="N21" s="385"/>
    </row>
    <row r="22" spans="1:19" ht="36" customHeight="1" thickTop="1" thickBot="1">
      <c r="A22" s="200" t="s">
        <v>50</v>
      </c>
      <c r="B22" s="571" t="s">
        <v>51</v>
      </c>
      <c r="C22" s="572"/>
      <c r="D22" s="573"/>
      <c r="E22" s="67" t="s">
        <v>238</v>
      </c>
      <c r="F22" s="67" t="s">
        <v>239</v>
      </c>
      <c r="G22" s="201" t="s">
        <v>52</v>
      </c>
      <c r="H22" s="574" t="s">
        <v>190</v>
      </c>
      <c r="I22" s="575"/>
      <c r="J22" s="575"/>
      <c r="K22" s="575"/>
      <c r="L22" s="576"/>
      <c r="M22" s="384" t="s">
        <v>53</v>
      </c>
      <c r="N22" s="386" t="s">
        <v>54</v>
      </c>
      <c r="R22" s="54" t="s">
        <v>28</v>
      </c>
    </row>
    <row r="23" spans="1:19" ht="79.2" customHeight="1" thickBot="1">
      <c r="A23" s="477" t="s">
        <v>55</v>
      </c>
      <c r="B23" s="563" t="str">
        <f>IF(G23&gt;5,"☆☆☆☆",IF(AND(G23&gt;=2.39,G23&lt;5),"☆☆☆",IF(AND(G23&gt;=1.39,G23&lt;2.4),"☆☆",IF(AND(G23&gt;0,G23&lt;1.4),"☆",IF(AND(G23&gt;=-1.39,G23&lt;0),"★",IF(AND(G23&gt;=-2.39,G23&lt;-1.4),"★★",IF(AND(G23&gt;=-3.39,G23&lt;-2.4),"★★★")))))))</f>
        <v>★</v>
      </c>
      <c r="C23" s="564"/>
      <c r="D23" s="565"/>
      <c r="E23" s="347">
        <v>1.19</v>
      </c>
      <c r="F23" s="347">
        <v>1.1100000000000001</v>
      </c>
      <c r="G23" s="291">
        <f t="shared" ref="G23:G69" si="0">F23-E23</f>
        <v>-7.9999999999999849E-2</v>
      </c>
      <c r="H23" s="567"/>
      <c r="I23" s="567"/>
      <c r="J23" s="567"/>
      <c r="K23" s="567"/>
      <c r="L23" s="568"/>
      <c r="M23" s="401"/>
      <c r="N23" s="440"/>
      <c r="O23" s="261" t="s">
        <v>162</v>
      </c>
    </row>
    <row r="24" spans="1:19" ht="66" customHeight="1" thickBot="1">
      <c r="A24" s="202" t="s">
        <v>56</v>
      </c>
      <c r="B24" s="563" t="str">
        <f t="shared" ref="B24:B70" si="1">IF(G24&gt;5,"☆☆☆☆",IF(AND(G24&gt;=2.39,G24&lt;5),"☆☆☆",IF(AND(G24&gt;=1.39,G24&lt;2.4),"☆☆",IF(AND(G24&gt;0,G24&lt;1.4),"☆",IF(AND(G24&gt;=-1.39,G24&lt;0),"★",IF(AND(G24&gt;=-2.39,G24&lt;-1.4),"★★",IF(AND(G24&gt;=-3.39,G24&lt;-2.4),"★★★")))))))</f>
        <v>☆</v>
      </c>
      <c r="C24" s="564"/>
      <c r="D24" s="565"/>
      <c r="E24" s="347">
        <v>1.34</v>
      </c>
      <c r="F24" s="347">
        <v>1.58</v>
      </c>
      <c r="G24" s="476">
        <f t="shared" si="0"/>
        <v>0.24</v>
      </c>
      <c r="H24" s="577"/>
      <c r="I24" s="578"/>
      <c r="J24" s="578"/>
      <c r="K24" s="578"/>
      <c r="L24" s="579"/>
      <c r="M24" s="152"/>
      <c r="N24" s="153"/>
      <c r="O24" s="261" t="s">
        <v>56</v>
      </c>
      <c r="Q24" s="54" t="s">
        <v>28</v>
      </c>
    </row>
    <row r="25" spans="1:19" ht="81" customHeight="1" thickBot="1">
      <c r="A25" s="267" t="s">
        <v>57</v>
      </c>
      <c r="B25" s="563" t="str">
        <f t="shared" si="1"/>
        <v>☆</v>
      </c>
      <c r="C25" s="564"/>
      <c r="D25" s="565"/>
      <c r="E25" s="347">
        <v>2.9</v>
      </c>
      <c r="F25" s="123">
        <v>3.85</v>
      </c>
      <c r="G25" s="291">
        <f t="shared" si="0"/>
        <v>0.95000000000000018</v>
      </c>
      <c r="H25" s="566"/>
      <c r="I25" s="567"/>
      <c r="J25" s="567"/>
      <c r="K25" s="567"/>
      <c r="L25" s="568"/>
      <c r="M25" s="401"/>
      <c r="N25" s="153"/>
      <c r="O25" s="261" t="s">
        <v>57</v>
      </c>
    </row>
    <row r="26" spans="1:19" ht="83.25" customHeight="1" thickBot="1">
      <c r="A26" s="267" t="s">
        <v>58</v>
      </c>
      <c r="B26" s="563" t="str">
        <f t="shared" si="1"/>
        <v>☆</v>
      </c>
      <c r="C26" s="564"/>
      <c r="D26" s="565"/>
      <c r="E26" s="347">
        <v>1.82</v>
      </c>
      <c r="F26" s="347">
        <v>2</v>
      </c>
      <c r="G26" s="291">
        <f t="shared" si="0"/>
        <v>0.17999999999999994</v>
      </c>
      <c r="H26" s="566"/>
      <c r="I26" s="567"/>
      <c r="J26" s="567"/>
      <c r="K26" s="567"/>
      <c r="L26" s="568"/>
      <c r="M26" s="152"/>
      <c r="N26" s="153"/>
      <c r="O26" s="261" t="s">
        <v>58</v>
      </c>
    </row>
    <row r="27" spans="1:19" ht="78.599999999999994" customHeight="1" thickBot="1">
      <c r="A27" s="267" t="s">
        <v>59</v>
      </c>
      <c r="B27" s="563" t="str">
        <f t="shared" si="1"/>
        <v>☆</v>
      </c>
      <c r="C27" s="564"/>
      <c r="D27" s="565"/>
      <c r="E27" s="347">
        <v>1.56</v>
      </c>
      <c r="F27" s="347">
        <v>2.0299999999999998</v>
      </c>
      <c r="G27" s="291">
        <f t="shared" si="0"/>
        <v>0.46999999999999975</v>
      </c>
      <c r="H27" s="566"/>
      <c r="I27" s="567"/>
      <c r="J27" s="567"/>
      <c r="K27" s="567"/>
      <c r="L27" s="568"/>
      <c r="M27" s="152"/>
      <c r="N27" s="153"/>
      <c r="O27" s="261" t="s">
        <v>59</v>
      </c>
    </row>
    <row r="28" spans="1:19" ht="87" customHeight="1" thickBot="1">
      <c r="A28" s="267" t="s">
        <v>60</v>
      </c>
      <c r="B28" s="563" t="str">
        <f t="shared" si="1"/>
        <v>☆</v>
      </c>
      <c r="C28" s="564"/>
      <c r="D28" s="565"/>
      <c r="E28" s="347">
        <v>2</v>
      </c>
      <c r="F28" s="347">
        <v>2.57</v>
      </c>
      <c r="G28" s="291">
        <f t="shared" si="0"/>
        <v>0.56999999999999984</v>
      </c>
      <c r="H28" s="566"/>
      <c r="I28" s="567"/>
      <c r="J28" s="567"/>
      <c r="K28" s="567"/>
      <c r="L28" s="568"/>
      <c r="M28" s="152"/>
      <c r="N28" s="153"/>
      <c r="O28" s="261" t="s">
        <v>60</v>
      </c>
    </row>
    <row r="29" spans="1:19" ht="81" customHeight="1" thickBot="1">
      <c r="A29" s="267" t="s">
        <v>61</v>
      </c>
      <c r="B29" s="563" t="str">
        <f t="shared" si="1"/>
        <v>★</v>
      </c>
      <c r="C29" s="564"/>
      <c r="D29" s="565"/>
      <c r="E29" s="347">
        <v>1.55</v>
      </c>
      <c r="F29" s="347">
        <v>1.49</v>
      </c>
      <c r="G29" s="291">
        <f t="shared" si="0"/>
        <v>-6.0000000000000053E-2</v>
      </c>
      <c r="H29" s="566" t="s">
        <v>228</v>
      </c>
      <c r="I29" s="567"/>
      <c r="J29" s="567"/>
      <c r="K29" s="567"/>
      <c r="L29" s="568"/>
      <c r="M29" s="152" t="s">
        <v>229</v>
      </c>
      <c r="N29" s="153">
        <v>45220</v>
      </c>
      <c r="O29" s="261" t="s">
        <v>61</v>
      </c>
    </row>
    <row r="30" spans="1:19" ht="73.5" customHeight="1" thickBot="1">
      <c r="A30" s="267" t="s">
        <v>62</v>
      </c>
      <c r="B30" s="563" t="str">
        <f t="shared" si="1"/>
        <v>☆</v>
      </c>
      <c r="C30" s="564"/>
      <c r="D30" s="565"/>
      <c r="E30" s="347">
        <v>1.96</v>
      </c>
      <c r="F30" s="347">
        <v>2.72</v>
      </c>
      <c r="G30" s="291">
        <f t="shared" si="0"/>
        <v>0.76000000000000023</v>
      </c>
      <c r="H30" s="566"/>
      <c r="I30" s="567"/>
      <c r="J30" s="567"/>
      <c r="K30" s="567"/>
      <c r="L30" s="568"/>
      <c r="M30" s="152"/>
      <c r="N30" s="153"/>
      <c r="O30" s="261" t="s">
        <v>62</v>
      </c>
    </row>
    <row r="31" spans="1:19" ht="75.75" customHeight="1" thickBot="1">
      <c r="A31" s="267" t="s">
        <v>63</v>
      </c>
      <c r="B31" s="563" t="str">
        <f t="shared" si="1"/>
        <v>☆</v>
      </c>
      <c r="C31" s="564"/>
      <c r="D31" s="565"/>
      <c r="E31" s="347">
        <v>1.23</v>
      </c>
      <c r="F31" s="347">
        <v>1.33</v>
      </c>
      <c r="G31" s="291">
        <f t="shared" si="0"/>
        <v>0.10000000000000009</v>
      </c>
      <c r="H31" s="566"/>
      <c r="I31" s="567"/>
      <c r="J31" s="567"/>
      <c r="K31" s="567"/>
      <c r="L31" s="568"/>
      <c r="M31" s="152"/>
      <c r="N31" s="153"/>
      <c r="O31" s="261" t="s">
        <v>63</v>
      </c>
    </row>
    <row r="32" spans="1:19" ht="90" customHeight="1" thickBot="1">
      <c r="A32" s="268" t="s">
        <v>64</v>
      </c>
      <c r="B32" s="563" t="str">
        <f t="shared" si="1"/>
        <v>☆</v>
      </c>
      <c r="C32" s="564"/>
      <c r="D32" s="565"/>
      <c r="E32" s="123">
        <v>3.13</v>
      </c>
      <c r="F32" s="123">
        <v>3.91</v>
      </c>
      <c r="G32" s="291">
        <f t="shared" si="0"/>
        <v>0.78000000000000025</v>
      </c>
      <c r="H32" s="566"/>
      <c r="I32" s="567"/>
      <c r="J32" s="567"/>
      <c r="K32" s="567"/>
      <c r="L32" s="568"/>
      <c r="M32" s="152"/>
      <c r="N32" s="153"/>
      <c r="O32" s="261" t="s">
        <v>64</v>
      </c>
    </row>
    <row r="33" spans="1:16" ht="74.400000000000006" customHeight="1" thickBot="1">
      <c r="A33" s="269" t="s">
        <v>65</v>
      </c>
      <c r="B33" s="563" t="str">
        <f t="shared" si="1"/>
        <v>☆</v>
      </c>
      <c r="C33" s="564"/>
      <c r="D33" s="565"/>
      <c r="E33" s="123">
        <v>3.41</v>
      </c>
      <c r="F33" s="123">
        <v>3.99</v>
      </c>
      <c r="G33" s="291">
        <f t="shared" si="0"/>
        <v>0.58000000000000007</v>
      </c>
      <c r="H33" s="566"/>
      <c r="I33" s="567"/>
      <c r="J33" s="567"/>
      <c r="K33" s="567"/>
      <c r="L33" s="568"/>
      <c r="M33" s="152"/>
      <c r="N33" s="153"/>
      <c r="O33" s="261" t="s">
        <v>65</v>
      </c>
    </row>
    <row r="34" spans="1:16" ht="81" customHeight="1" thickBot="1">
      <c r="A34" s="202" t="s">
        <v>66</v>
      </c>
      <c r="B34" s="563" t="str">
        <f t="shared" si="1"/>
        <v>☆</v>
      </c>
      <c r="C34" s="564"/>
      <c r="D34" s="565"/>
      <c r="E34" s="347">
        <v>2.9</v>
      </c>
      <c r="F34" s="123">
        <v>3.09</v>
      </c>
      <c r="G34" s="291">
        <f t="shared" si="0"/>
        <v>0.18999999999999995</v>
      </c>
      <c r="H34" s="580"/>
      <c r="I34" s="581"/>
      <c r="J34" s="581"/>
      <c r="K34" s="581"/>
      <c r="L34" s="582"/>
      <c r="M34" s="408"/>
      <c r="N34" s="409"/>
      <c r="O34" s="261" t="s">
        <v>66</v>
      </c>
    </row>
    <row r="35" spans="1:16" ht="94.5" customHeight="1" thickBot="1">
      <c r="A35" s="268" t="s">
        <v>67</v>
      </c>
      <c r="B35" s="563" t="str">
        <f t="shared" si="1"/>
        <v>☆</v>
      </c>
      <c r="C35" s="564"/>
      <c r="D35" s="565"/>
      <c r="E35" s="347">
        <v>2.87</v>
      </c>
      <c r="F35" s="123">
        <v>3.64</v>
      </c>
      <c r="G35" s="291">
        <f t="shared" si="0"/>
        <v>0.77</v>
      </c>
      <c r="H35" s="580"/>
      <c r="I35" s="581"/>
      <c r="J35" s="581"/>
      <c r="K35" s="581"/>
      <c r="L35" s="582"/>
      <c r="M35" s="446"/>
      <c r="N35" s="447"/>
      <c r="O35" s="261" t="s">
        <v>67</v>
      </c>
    </row>
    <row r="36" spans="1:16" ht="92.4" customHeight="1" thickBot="1">
      <c r="A36" s="270" t="s">
        <v>68</v>
      </c>
      <c r="B36" s="563" t="str">
        <f t="shared" si="1"/>
        <v>☆</v>
      </c>
      <c r="C36" s="564"/>
      <c r="D36" s="565"/>
      <c r="E36" s="347">
        <v>2.3199999999999998</v>
      </c>
      <c r="F36" s="347">
        <v>2.71</v>
      </c>
      <c r="G36" s="291">
        <f t="shared" si="0"/>
        <v>0.39000000000000012</v>
      </c>
      <c r="H36" s="566"/>
      <c r="I36" s="567"/>
      <c r="J36" s="567"/>
      <c r="K36" s="567"/>
      <c r="L36" s="568"/>
      <c r="M36" s="314"/>
      <c r="N36" s="315"/>
      <c r="O36" s="261" t="s">
        <v>68</v>
      </c>
    </row>
    <row r="37" spans="1:16" ht="87.75" customHeight="1" thickBot="1">
      <c r="A37" s="267" t="s">
        <v>69</v>
      </c>
      <c r="B37" s="563" t="str">
        <f t="shared" si="1"/>
        <v>☆</v>
      </c>
      <c r="C37" s="564"/>
      <c r="D37" s="565"/>
      <c r="E37" s="347">
        <v>1.98</v>
      </c>
      <c r="F37" s="347">
        <v>2.71</v>
      </c>
      <c r="G37" s="291">
        <f t="shared" si="0"/>
        <v>0.73</v>
      </c>
      <c r="H37" s="566"/>
      <c r="I37" s="567"/>
      <c r="J37" s="567"/>
      <c r="K37" s="567"/>
      <c r="L37" s="568"/>
      <c r="M37" s="152"/>
      <c r="N37" s="153"/>
      <c r="O37" s="261" t="s">
        <v>69</v>
      </c>
    </row>
    <row r="38" spans="1:16" ht="75.75" customHeight="1" thickBot="1">
      <c r="A38" s="267" t="s">
        <v>70</v>
      </c>
      <c r="B38" s="563" t="str">
        <f t="shared" si="1"/>
        <v>☆</v>
      </c>
      <c r="C38" s="564"/>
      <c r="D38" s="565"/>
      <c r="E38" s="123">
        <v>3.1</v>
      </c>
      <c r="F38" s="123">
        <v>3.34</v>
      </c>
      <c r="G38" s="291">
        <f t="shared" si="0"/>
        <v>0.23999999999999977</v>
      </c>
      <c r="H38" s="566"/>
      <c r="I38" s="567"/>
      <c r="J38" s="567"/>
      <c r="K38" s="567"/>
      <c r="L38" s="568"/>
      <c r="M38" s="152"/>
      <c r="N38" s="153"/>
      <c r="O38" s="261" t="s">
        <v>70</v>
      </c>
    </row>
    <row r="39" spans="1:16" ht="70.2" customHeight="1" thickBot="1">
      <c r="A39" s="267" t="s">
        <v>71</v>
      </c>
      <c r="B39" s="563" t="str">
        <f t="shared" si="1"/>
        <v>☆</v>
      </c>
      <c r="C39" s="564"/>
      <c r="D39" s="565"/>
      <c r="E39" s="123">
        <v>4.38</v>
      </c>
      <c r="F39" s="123">
        <v>4.93</v>
      </c>
      <c r="G39" s="291">
        <f t="shared" si="0"/>
        <v>0.54999999999999982</v>
      </c>
      <c r="H39" s="566"/>
      <c r="I39" s="567"/>
      <c r="J39" s="567"/>
      <c r="K39" s="567"/>
      <c r="L39" s="568"/>
      <c r="M39" s="314"/>
      <c r="N39" s="315"/>
      <c r="O39" s="261" t="s">
        <v>71</v>
      </c>
    </row>
    <row r="40" spans="1:16" ht="78.75" customHeight="1" thickBot="1">
      <c r="A40" s="267" t="s">
        <v>72</v>
      </c>
      <c r="B40" s="563" t="str">
        <f t="shared" si="1"/>
        <v>☆☆☆</v>
      </c>
      <c r="C40" s="564"/>
      <c r="D40" s="565"/>
      <c r="E40" s="123">
        <v>3.4</v>
      </c>
      <c r="F40" s="451">
        <v>6.4</v>
      </c>
      <c r="G40" s="291">
        <f t="shared" si="0"/>
        <v>3.0000000000000004</v>
      </c>
      <c r="H40" s="566"/>
      <c r="I40" s="567"/>
      <c r="J40" s="567"/>
      <c r="K40" s="567"/>
      <c r="L40" s="568"/>
      <c r="M40" s="152"/>
      <c r="N40" s="153"/>
      <c r="O40" s="261" t="s">
        <v>72</v>
      </c>
    </row>
    <row r="41" spans="1:16" ht="66" customHeight="1" thickBot="1">
      <c r="A41" s="267" t="s">
        <v>73</v>
      </c>
      <c r="B41" s="563" t="str">
        <f t="shared" si="1"/>
        <v>☆</v>
      </c>
      <c r="C41" s="564"/>
      <c r="D41" s="565"/>
      <c r="E41" s="123">
        <v>4.17</v>
      </c>
      <c r="F41" s="123">
        <v>4.29</v>
      </c>
      <c r="G41" s="291">
        <f t="shared" si="0"/>
        <v>0.12000000000000011</v>
      </c>
      <c r="H41" s="588" t="s">
        <v>243</v>
      </c>
      <c r="I41" s="589"/>
      <c r="J41" s="589"/>
      <c r="K41" s="589"/>
      <c r="L41" s="590"/>
      <c r="M41" s="519" t="s">
        <v>244</v>
      </c>
      <c r="N41" s="520">
        <v>45225</v>
      </c>
      <c r="O41" s="261" t="s">
        <v>73</v>
      </c>
    </row>
    <row r="42" spans="1:16" ht="77.25" customHeight="1" thickBot="1">
      <c r="A42" s="267" t="s">
        <v>74</v>
      </c>
      <c r="B42" s="563" t="str">
        <f t="shared" si="1"/>
        <v>☆</v>
      </c>
      <c r="C42" s="564"/>
      <c r="D42" s="565"/>
      <c r="E42" s="347">
        <v>2.06</v>
      </c>
      <c r="F42" s="347">
        <v>2.41</v>
      </c>
      <c r="G42" s="291">
        <f t="shared" si="0"/>
        <v>0.35000000000000009</v>
      </c>
      <c r="H42" s="566"/>
      <c r="I42" s="567"/>
      <c r="J42" s="567"/>
      <c r="K42" s="567"/>
      <c r="L42" s="568"/>
      <c r="M42" s="314"/>
      <c r="N42" s="153"/>
      <c r="O42" s="261" t="s">
        <v>74</v>
      </c>
      <c r="P42" s="54" t="s">
        <v>149</v>
      </c>
    </row>
    <row r="43" spans="1:16" ht="77.400000000000006" customHeight="1" thickBot="1">
      <c r="A43" s="267" t="s">
        <v>75</v>
      </c>
      <c r="B43" s="563" t="str">
        <f t="shared" si="1"/>
        <v>☆</v>
      </c>
      <c r="C43" s="564"/>
      <c r="D43" s="565"/>
      <c r="E43" s="347">
        <v>1.98</v>
      </c>
      <c r="F43" s="347">
        <v>2.4500000000000002</v>
      </c>
      <c r="G43" s="291">
        <f t="shared" si="0"/>
        <v>0.4700000000000002</v>
      </c>
      <c r="H43" s="566"/>
      <c r="I43" s="567"/>
      <c r="J43" s="567"/>
      <c r="K43" s="567"/>
      <c r="L43" s="568"/>
      <c r="M43" s="152"/>
      <c r="N43" s="153"/>
      <c r="O43" s="261" t="s">
        <v>75</v>
      </c>
    </row>
    <row r="44" spans="1:16" ht="77.25" customHeight="1" thickBot="1">
      <c r="A44" s="271" t="s">
        <v>76</v>
      </c>
      <c r="B44" s="563" t="str">
        <f t="shared" si="1"/>
        <v>☆</v>
      </c>
      <c r="C44" s="564"/>
      <c r="D44" s="565"/>
      <c r="E44" s="347">
        <v>2.1800000000000002</v>
      </c>
      <c r="F44" s="347">
        <v>2.46</v>
      </c>
      <c r="G44" s="291">
        <f t="shared" si="0"/>
        <v>0.2799999999999998</v>
      </c>
      <c r="H44" s="583"/>
      <c r="I44" s="584"/>
      <c r="J44" s="584"/>
      <c r="K44" s="584"/>
      <c r="L44" s="584"/>
      <c r="M44" s="152"/>
      <c r="N44" s="414"/>
      <c r="O44" s="261" t="s">
        <v>76</v>
      </c>
    </row>
    <row r="45" spans="1:16" ht="81.75" customHeight="1" thickBot="1">
      <c r="A45" s="267" t="s">
        <v>77</v>
      </c>
      <c r="B45" s="563" t="str">
        <f t="shared" si="1"/>
        <v>☆</v>
      </c>
      <c r="C45" s="564"/>
      <c r="D45" s="565"/>
      <c r="E45" s="347">
        <v>2.0699999999999998</v>
      </c>
      <c r="F45" s="347">
        <v>2.5499999999999998</v>
      </c>
      <c r="G45" s="291">
        <f t="shared" si="0"/>
        <v>0.48</v>
      </c>
      <c r="H45" s="585"/>
      <c r="I45" s="586"/>
      <c r="J45" s="586"/>
      <c r="K45" s="586"/>
      <c r="L45" s="587"/>
      <c r="M45" s="152"/>
      <c r="N45" s="412"/>
      <c r="O45" s="261" t="s">
        <v>77</v>
      </c>
    </row>
    <row r="46" spans="1:16" ht="72.75" customHeight="1" thickBot="1">
      <c r="A46" s="267" t="s">
        <v>78</v>
      </c>
      <c r="B46" s="563" t="str">
        <f t="shared" si="1"/>
        <v>☆</v>
      </c>
      <c r="C46" s="564"/>
      <c r="D46" s="565"/>
      <c r="E46" s="123">
        <v>3.04</v>
      </c>
      <c r="F46" s="123">
        <v>3.73</v>
      </c>
      <c r="G46" s="291">
        <f t="shared" si="0"/>
        <v>0.69</v>
      </c>
      <c r="H46" s="566"/>
      <c r="I46" s="567"/>
      <c r="J46" s="567"/>
      <c r="K46" s="567"/>
      <c r="L46" s="568"/>
      <c r="M46" s="152"/>
      <c r="N46" s="153"/>
      <c r="O46" s="261" t="s">
        <v>78</v>
      </c>
    </row>
    <row r="47" spans="1:16" ht="91.2" customHeight="1" thickBot="1">
      <c r="A47" s="267" t="s">
        <v>79</v>
      </c>
      <c r="B47" s="563" t="str">
        <f t="shared" si="1"/>
        <v>☆</v>
      </c>
      <c r="C47" s="564"/>
      <c r="D47" s="565"/>
      <c r="E47" s="347">
        <v>2.09</v>
      </c>
      <c r="F47" s="347">
        <v>2.5</v>
      </c>
      <c r="G47" s="291">
        <f t="shared" si="0"/>
        <v>0.41000000000000014</v>
      </c>
      <c r="H47" s="566"/>
      <c r="I47" s="567"/>
      <c r="J47" s="567"/>
      <c r="K47" s="567"/>
      <c r="L47" s="568"/>
      <c r="M47" s="389"/>
      <c r="N47" s="153"/>
      <c r="O47" s="261" t="s">
        <v>79</v>
      </c>
    </row>
    <row r="48" spans="1:16" ht="78.75" customHeight="1" thickBot="1">
      <c r="A48" s="267" t="s">
        <v>80</v>
      </c>
      <c r="B48" s="563" t="str">
        <f t="shared" si="1"/>
        <v>☆</v>
      </c>
      <c r="C48" s="564"/>
      <c r="D48" s="565"/>
      <c r="E48" s="347">
        <v>1.48</v>
      </c>
      <c r="F48" s="347">
        <v>1.78</v>
      </c>
      <c r="G48" s="291">
        <f t="shared" si="0"/>
        <v>0.30000000000000004</v>
      </c>
      <c r="H48" s="591"/>
      <c r="I48" s="592"/>
      <c r="J48" s="592"/>
      <c r="K48" s="592"/>
      <c r="L48" s="593"/>
      <c r="M48" s="152"/>
      <c r="N48" s="153"/>
      <c r="O48" s="261" t="s">
        <v>80</v>
      </c>
    </row>
    <row r="49" spans="1:15" ht="74.25" customHeight="1" thickBot="1">
      <c r="A49" s="267" t="s">
        <v>81</v>
      </c>
      <c r="B49" s="563" t="str">
        <f t="shared" si="1"/>
        <v>☆</v>
      </c>
      <c r="C49" s="564"/>
      <c r="D49" s="565"/>
      <c r="E49" s="347">
        <v>2.81</v>
      </c>
      <c r="F49" s="123">
        <v>3.14</v>
      </c>
      <c r="G49" s="291">
        <f t="shared" si="0"/>
        <v>0.33000000000000007</v>
      </c>
      <c r="H49" s="566"/>
      <c r="I49" s="567"/>
      <c r="J49" s="567"/>
      <c r="K49" s="567"/>
      <c r="L49" s="568"/>
      <c r="M49" s="152"/>
      <c r="N49" s="153"/>
      <c r="O49" s="261" t="s">
        <v>81</v>
      </c>
    </row>
    <row r="50" spans="1:15" ht="73.2" customHeight="1" thickBot="1">
      <c r="A50" s="267" t="s">
        <v>82</v>
      </c>
      <c r="B50" s="563" t="str">
        <f t="shared" si="1"/>
        <v>☆</v>
      </c>
      <c r="C50" s="564"/>
      <c r="D50" s="565"/>
      <c r="E50" s="123">
        <v>3.15</v>
      </c>
      <c r="F50" s="123">
        <v>3.71</v>
      </c>
      <c r="G50" s="291">
        <f t="shared" si="0"/>
        <v>0.56000000000000005</v>
      </c>
      <c r="H50" s="591"/>
      <c r="I50" s="592"/>
      <c r="J50" s="592"/>
      <c r="K50" s="592"/>
      <c r="L50" s="593"/>
      <c r="M50" s="152"/>
      <c r="N50" s="487"/>
      <c r="O50" s="261" t="s">
        <v>82</v>
      </c>
    </row>
    <row r="51" spans="1:15" ht="73.5" customHeight="1" thickBot="1">
      <c r="A51" s="267" t="s">
        <v>83</v>
      </c>
      <c r="B51" s="563" t="str">
        <f t="shared" si="1"/>
        <v>☆</v>
      </c>
      <c r="C51" s="564"/>
      <c r="D51" s="565"/>
      <c r="E51" s="347">
        <v>2.38</v>
      </c>
      <c r="F51" s="347">
        <v>2.65</v>
      </c>
      <c r="G51" s="291">
        <f t="shared" si="0"/>
        <v>0.27</v>
      </c>
      <c r="H51" s="566"/>
      <c r="I51" s="567"/>
      <c r="J51" s="567"/>
      <c r="K51" s="567"/>
      <c r="L51" s="568"/>
      <c r="M51" s="316"/>
      <c r="N51" s="317"/>
      <c r="O51" s="261" t="s">
        <v>83</v>
      </c>
    </row>
    <row r="52" spans="1:15" ht="75" customHeight="1" thickBot="1">
      <c r="A52" s="267" t="s">
        <v>84</v>
      </c>
      <c r="B52" s="563" t="str">
        <f t="shared" si="1"/>
        <v>★</v>
      </c>
      <c r="C52" s="564"/>
      <c r="D52" s="565"/>
      <c r="E52" s="347">
        <v>2.23</v>
      </c>
      <c r="F52" s="347">
        <v>1.7</v>
      </c>
      <c r="G52" s="291">
        <f t="shared" si="0"/>
        <v>-0.53</v>
      </c>
      <c r="H52" s="566"/>
      <c r="I52" s="567"/>
      <c r="J52" s="567"/>
      <c r="K52" s="567"/>
      <c r="L52" s="568"/>
      <c r="M52" s="152"/>
      <c r="N52" s="153"/>
      <c r="O52" s="261" t="s">
        <v>84</v>
      </c>
    </row>
    <row r="53" spans="1:15" ht="77.25" customHeight="1" thickBot="1">
      <c r="A53" s="267" t="s">
        <v>85</v>
      </c>
      <c r="B53" s="563" t="s">
        <v>242</v>
      </c>
      <c r="C53" s="564"/>
      <c r="D53" s="565"/>
      <c r="E53" s="123">
        <v>3.16</v>
      </c>
      <c r="F53" s="123">
        <v>3.16</v>
      </c>
      <c r="G53" s="291">
        <f t="shared" si="0"/>
        <v>0</v>
      </c>
      <c r="H53" s="566"/>
      <c r="I53" s="567"/>
      <c r="J53" s="567"/>
      <c r="K53" s="567"/>
      <c r="L53" s="568"/>
      <c r="M53" s="152"/>
      <c r="N53" s="153"/>
      <c r="O53" s="261" t="s">
        <v>85</v>
      </c>
    </row>
    <row r="54" spans="1:15" ht="70.8" customHeight="1" thickBot="1">
      <c r="A54" s="267" t="s">
        <v>86</v>
      </c>
      <c r="B54" s="563" t="str">
        <f t="shared" si="1"/>
        <v>☆</v>
      </c>
      <c r="C54" s="564"/>
      <c r="D54" s="565"/>
      <c r="E54" s="123">
        <v>3.35</v>
      </c>
      <c r="F54" s="123">
        <v>4.17</v>
      </c>
      <c r="G54" s="291">
        <f t="shared" si="0"/>
        <v>0.81999999999999984</v>
      </c>
      <c r="H54" s="566"/>
      <c r="I54" s="567"/>
      <c r="J54" s="567"/>
      <c r="K54" s="567"/>
      <c r="L54" s="568"/>
      <c r="M54" s="152"/>
      <c r="N54" s="153"/>
      <c r="O54" s="261" t="s">
        <v>86</v>
      </c>
    </row>
    <row r="55" spans="1:15" ht="69" customHeight="1" thickBot="1">
      <c r="A55" s="267" t="s">
        <v>87</v>
      </c>
      <c r="B55" s="563" t="str">
        <f t="shared" si="1"/>
        <v>☆</v>
      </c>
      <c r="C55" s="564"/>
      <c r="D55" s="565"/>
      <c r="E55" s="347">
        <v>2.76</v>
      </c>
      <c r="F55" s="347">
        <v>2.87</v>
      </c>
      <c r="G55" s="291">
        <f t="shared" si="0"/>
        <v>0.11000000000000032</v>
      </c>
      <c r="H55" s="566"/>
      <c r="I55" s="567"/>
      <c r="J55" s="567"/>
      <c r="K55" s="567"/>
      <c r="L55" s="568"/>
      <c r="M55" s="152"/>
      <c r="N55" s="153"/>
      <c r="O55" s="261" t="s">
        <v>87</v>
      </c>
    </row>
    <row r="56" spans="1:15" ht="69" customHeight="1" thickBot="1">
      <c r="A56" s="267" t="s">
        <v>88</v>
      </c>
      <c r="B56" s="563" t="str">
        <f t="shared" si="1"/>
        <v>☆</v>
      </c>
      <c r="C56" s="564"/>
      <c r="D56" s="565"/>
      <c r="E56" s="347">
        <v>2.66</v>
      </c>
      <c r="F56" s="123">
        <v>3.17</v>
      </c>
      <c r="G56" s="291">
        <f t="shared" si="0"/>
        <v>0.50999999999999979</v>
      </c>
      <c r="H56" s="566"/>
      <c r="I56" s="567"/>
      <c r="J56" s="567"/>
      <c r="K56" s="567"/>
      <c r="L56" s="568"/>
      <c r="M56" s="152"/>
      <c r="N56" s="153"/>
      <c r="O56" s="261" t="s">
        <v>88</v>
      </c>
    </row>
    <row r="57" spans="1:15" ht="63.75" customHeight="1" thickBot="1">
      <c r="A57" s="267" t="s">
        <v>89</v>
      </c>
      <c r="B57" s="563" t="str">
        <f t="shared" si="1"/>
        <v>☆</v>
      </c>
      <c r="C57" s="564"/>
      <c r="D57" s="565"/>
      <c r="E57" s="347">
        <v>2.6</v>
      </c>
      <c r="F57" s="347">
        <v>2.65</v>
      </c>
      <c r="G57" s="291">
        <f t="shared" si="0"/>
        <v>4.9999999999999822E-2</v>
      </c>
      <c r="H57" s="591"/>
      <c r="I57" s="592"/>
      <c r="J57" s="592"/>
      <c r="K57" s="592"/>
      <c r="L57" s="593"/>
      <c r="M57" s="152"/>
      <c r="N57" s="153"/>
      <c r="O57" s="261" t="s">
        <v>89</v>
      </c>
    </row>
    <row r="58" spans="1:15" ht="69.75" customHeight="1" thickBot="1">
      <c r="A58" s="267" t="s">
        <v>90</v>
      </c>
      <c r="B58" s="563" t="str">
        <f t="shared" si="1"/>
        <v>☆</v>
      </c>
      <c r="C58" s="564"/>
      <c r="D58" s="565"/>
      <c r="E58" s="347">
        <v>1.3</v>
      </c>
      <c r="F58" s="347">
        <v>2.57</v>
      </c>
      <c r="G58" s="291">
        <f t="shared" si="0"/>
        <v>1.2699999999999998</v>
      </c>
      <c r="H58" s="566"/>
      <c r="I58" s="567"/>
      <c r="J58" s="567"/>
      <c r="K58" s="567"/>
      <c r="L58" s="568"/>
      <c r="M58" s="152"/>
      <c r="N58" s="153"/>
      <c r="O58" s="261" t="s">
        <v>90</v>
      </c>
    </row>
    <row r="59" spans="1:15" ht="76.2" customHeight="1" thickBot="1">
      <c r="A59" s="267" t="s">
        <v>91</v>
      </c>
      <c r="B59" s="563" t="str">
        <f t="shared" si="1"/>
        <v>☆☆</v>
      </c>
      <c r="C59" s="564"/>
      <c r="D59" s="565"/>
      <c r="E59" s="123">
        <v>5.57</v>
      </c>
      <c r="F59" s="451">
        <v>7.32</v>
      </c>
      <c r="G59" s="291">
        <f t="shared" si="0"/>
        <v>1.75</v>
      </c>
      <c r="H59" s="566"/>
      <c r="I59" s="567"/>
      <c r="J59" s="567"/>
      <c r="K59" s="567"/>
      <c r="L59" s="568"/>
      <c r="M59" s="316"/>
      <c r="N59" s="317"/>
      <c r="O59" s="261" t="s">
        <v>91</v>
      </c>
    </row>
    <row r="60" spans="1:15" ht="91.95" customHeight="1" thickBot="1">
      <c r="A60" s="267" t="s">
        <v>92</v>
      </c>
      <c r="B60" s="563" t="str">
        <f t="shared" si="1"/>
        <v>★</v>
      </c>
      <c r="C60" s="564"/>
      <c r="D60" s="565"/>
      <c r="E60" s="123">
        <v>3.08</v>
      </c>
      <c r="F60" s="347">
        <v>2.46</v>
      </c>
      <c r="G60" s="291">
        <f t="shared" si="0"/>
        <v>-0.62000000000000011</v>
      </c>
      <c r="H60" s="566"/>
      <c r="I60" s="567"/>
      <c r="J60" s="567"/>
      <c r="K60" s="567"/>
      <c r="L60" s="568"/>
      <c r="M60" s="152"/>
      <c r="N60" s="153"/>
      <c r="O60" s="261" t="s">
        <v>92</v>
      </c>
    </row>
    <row r="61" spans="1:15" ht="81" customHeight="1" thickBot="1">
      <c r="A61" s="267" t="s">
        <v>93</v>
      </c>
      <c r="B61" s="563" t="str">
        <f t="shared" ref="B61:B62" si="2">IF(G61&gt;5,"☆☆☆☆",IF(AND(G61&gt;=2.39,G61&lt;5),"☆☆☆",IF(AND(G61&gt;=1.39,G61&lt;2.4),"☆☆",IF(AND(G61&gt;0,G61&lt;1.4),"☆",IF(AND(G61&gt;=-1.39,G61&lt;0),"★",IF(AND(G61&gt;=-2.39,G61&lt;-1.4),"★★",IF(AND(G61&gt;=-3.39,G61&lt;-2.4),"★★★")))))))</f>
        <v>★</v>
      </c>
      <c r="C61" s="564"/>
      <c r="D61" s="565"/>
      <c r="E61" s="347">
        <v>1.27</v>
      </c>
      <c r="F61" s="347">
        <v>1</v>
      </c>
      <c r="G61" s="291">
        <f t="shared" si="0"/>
        <v>-0.27</v>
      </c>
      <c r="H61" s="566"/>
      <c r="I61" s="567"/>
      <c r="J61" s="567"/>
      <c r="K61" s="567"/>
      <c r="L61" s="568"/>
      <c r="M61" s="152"/>
      <c r="N61" s="153"/>
      <c r="O61" s="261" t="s">
        <v>93</v>
      </c>
    </row>
    <row r="62" spans="1:15" ht="75.599999999999994" customHeight="1" thickBot="1">
      <c r="A62" s="267" t="s">
        <v>94</v>
      </c>
      <c r="B62" s="563" t="str">
        <f t="shared" si="2"/>
        <v>☆</v>
      </c>
      <c r="C62" s="564"/>
      <c r="D62" s="565"/>
      <c r="E62" s="123">
        <v>4.26</v>
      </c>
      <c r="F62" s="123">
        <v>4.4800000000000004</v>
      </c>
      <c r="G62" s="291">
        <f t="shared" si="0"/>
        <v>0.22000000000000064</v>
      </c>
      <c r="H62" s="566"/>
      <c r="I62" s="567"/>
      <c r="J62" s="567"/>
      <c r="K62" s="567"/>
      <c r="L62" s="568"/>
      <c r="M62" s="410"/>
      <c r="N62" s="153"/>
      <c r="O62" s="261" t="s">
        <v>94</v>
      </c>
    </row>
    <row r="63" spans="1:15" ht="87" customHeight="1" thickBot="1">
      <c r="A63" s="267" t="s">
        <v>95</v>
      </c>
      <c r="B63" s="563" t="str">
        <f t="shared" si="1"/>
        <v>☆</v>
      </c>
      <c r="C63" s="564"/>
      <c r="D63" s="565"/>
      <c r="E63" s="347">
        <v>2</v>
      </c>
      <c r="F63" s="347">
        <v>2.74</v>
      </c>
      <c r="G63" s="291">
        <f t="shared" si="0"/>
        <v>0.74000000000000021</v>
      </c>
      <c r="H63" s="566"/>
      <c r="I63" s="567"/>
      <c r="J63" s="567"/>
      <c r="K63" s="567"/>
      <c r="L63" s="568"/>
      <c r="M63" s="340"/>
      <c r="N63" s="153"/>
      <c r="O63" s="261" t="s">
        <v>95</v>
      </c>
    </row>
    <row r="64" spans="1:15" ht="73.2" customHeight="1" thickBot="1">
      <c r="A64" s="267" t="s">
        <v>96</v>
      </c>
      <c r="B64" s="563" t="str">
        <f t="shared" si="1"/>
        <v>☆</v>
      </c>
      <c r="C64" s="564"/>
      <c r="D64" s="565"/>
      <c r="E64" s="347">
        <v>1.32</v>
      </c>
      <c r="F64" s="347">
        <v>1.61</v>
      </c>
      <c r="G64" s="291">
        <f t="shared" si="0"/>
        <v>0.29000000000000004</v>
      </c>
      <c r="H64" s="634"/>
      <c r="I64" s="635"/>
      <c r="J64" s="635"/>
      <c r="K64" s="635"/>
      <c r="L64" s="636"/>
      <c r="M64" s="152"/>
      <c r="N64" s="153"/>
      <c r="O64" s="261" t="s">
        <v>96</v>
      </c>
    </row>
    <row r="65" spans="1:18" ht="80.25" customHeight="1" thickBot="1">
      <c r="A65" s="267" t="s">
        <v>97</v>
      </c>
      <c r="B65" s="563" t="str">
        <f t="shared" si="1"/>
        <v>☆</v>
      </c>
      <c r="C65" s="564"/>
      <c r="D65" s="565"/>
      <c r="E65" s="123">
        <v>4.4800000000000004</v>
      </c>
      <c r="F65" s="123">
        <v>5.64</v>
      </c>
      <c r="G65" s="291">
        <f t="shared" si="0"/>
        <v>1.1599999999999993</v>
      </c>
      <c r="H65" s="591"/>
      <c r="I65" s="592"/>
      <c r="J65" s="592"/>
      <c r="K65" s="592"/>
      <c r="L65" s="593"/>
      <c r="M65" s="397"/>
      <c r="N65" s="153"/>
      <c r="O65" s="261" t="s">
        <v>97</v>
      </c>
    </row>
    <row r="66" spans="1:18" ht="88.5" customHeight="1" thickBot="1">
      <c r="A66" s="267" t="s">
        <v>98</v>
      </c>
      <c r="B66" s="563" t="str">
        <f t="shared" si="1"/>
        <v>☆</v>
      </c>
      <c r="C66" s="564"/>
      <c r="D66" s="565"/>
      <c r="E66" s="123">
        <v>5.61</v>
      </c>
      <c r="F66" s="451">
        <v>6.5</v>
      </c>
      <c r="G66" s="291">
        <f t="shared" si="0"/>
        <v>0.88999999999999968</v>
      </c>
      <c r="H66" s="591"/>
      <c r="I66" s="592"/>
      <c r="J66" s="592"/>
      <c r="K66" s="592"/>
      <c r="L66" s="593"/>
      <c r="M66" s="152"/>
      <c r="N66" s="153"/>
      <c r="O66" s="261" t="s">
        <v>98</v>
      </c>
    </row>
    <row r="67" spans="1:18" ht="78.75" customHeight="1" thickBot="1">
      <c r="A67" s="267" t="s">
        <v>99</v>
      </c>
      <c r="B67" s="563" t="str">
        <f t="shared" si="1"/>
        <v>☆</v>
      </c>
      <c r="C67" s="564"/>
      <c r="D67" s="565"/>
      <c r="E67" s="123">
        <v>4.33</v>
      </c>
      <c r="F67" s="123">
        <v>4.72</v>
      </c>
      <c r="G67" s="291">
        <f t="shared" si="0"/>
        <v>0.38999999999999968</v>
      </c>
      <c r="H67" s="566"/>
      <c r="I67" s="567"/>
      <c r="J67" s="567"/>
      <c r="K67" s="567"/>
      <c r="L67" s="568"/>
      <c r="M67" s="152"/>
      <c r="N67" s="153"/>
      <c r="O67" s="261" t="s">
        <v>99</v>
      </c>
    </row>
    <row r="68" spans="1:18" ht="63" customHeight="1" thickBot="1">
      <c r="A68" s="270" t="s">
        <v>100</v>
      </c>
      <c r="B68" s="563" t="str">
        <f t="shared" si="1"/>
        <v>☆</v>
      </c>
      <c r="C68" s="564"/>
      <c r="D68" s="565"/>
      <c r="E68" s="347">
        <v>2.98</v>
      </c>
      <c r="F68" s="123">
        <v>3.67</v>
      </c>
      <c r="G68" s="291">
        <f t="shared" si="0"/>
        <v>0.69</v>
      </c>
      <c r="H68" s="566"/>
      <c r="I68" s="567"/>
      <c r="J68" s="567"/>
      <c r="K68" s="567"/>
      <c r="L68" s="568"/>
      <c r="M68" s="316"/>
      <c r="N68" s="153"/>
      <c r="O68" s="261" t="s">
        <v>100</v>
      </c>
    </row>
    <row r="69" spans="1:18" ht="72.75" customHeight="1" thickBot="1">
      <c r="A69" s="268" t="s">
        <v>101</v>
      </c>
      <c r="B69" s="563" t="str">
        <f t="shared" si="1"/>
        <v>★</v>
      </c>
      <c r="C69" s="564"/>
      <c r="D69" s="565"/>
      <c r="E69" s="413">
        <v>1.35</v>
      </c>
      <c r="F69" s="413">
        <v>1.1000000000000001</v>
      </c>
      <c r="G69" s="291">
        <f t="shared" si="0"/>
        <v>-0.25</v>
      </c>
      <c r="H69" s="591"/>
      <c r="I69" s="592"/>
      <c r="J69" s="592"/>
      <c r="K69" s="592"/>
      <c r="L69" s="593"/>
      <c r="M69" s="152"/>
      <c r="N69" s="153"/>
      <c r="O69" s="261" t="s">
        <v>101</v>
      </c>
    </row>
    <row r="70" spans="1:18" ht="58.5" customHeight="1" thickBot="1">
      <c r="A70" s="203" t="s">
        <v>102</v>
      </c>
      <c r="B70" s="563" t="str">
        <f t="shared" si="1"/>
        <v>☆</v>
      </c>
      <c r="C70" s="564"/>
      <c r="D70" s="565"/>
      <c r="E70" s="482">
        <v>2.62</v>
      </c>
      <c r="F70" s="123">
        <v>3.06</v>
      </c>
      <c r="G70" s="388">
        <f t="shared" ref="G70" si="3">F70-E70</f>
        <v>0.43999999999999995</v>
      </c>
      <c r="H70" s="566"/>
      <c r="I70" s="567"/>
      <c r="J70" s="567"/>
      <c r="K70" s="567"/>
      <c r="L70" s="568"/>
      <c r="M70" s="204"/>
      <c r="N70" s="153"/>
      <c r="O70" s="261"/>
    </row>
    <row r="71" spans="1:18" ht="42.75" customHeight="1" thickBot="1">
      <c r="A71" s="205"/>
      <c r="B71" s="205"/>
      <c r="C71" s="205"/>
      <c r="D71" s="205"/>
      <c r="E71" s="624"/>
      <c r="F71" s="624"/>
      <c r="G71" s="624"/>
      <c r="H71" s="624"/>
      <c r="I71" s="624"/>
      <c r="J71" s="624"/>
      <c r="K71" s="624"/>
      <c r="L71" s="624"/>
      <c r="M71" s="55">
        <f>COUNTIF(E24:E69,"&gt;=10")</f>
        <v>0</v>
      </c>
      <c r="N71" s="55">
        <f>COUNTIF(F24:F69,"&gt;=10")</f>
        <v>0</v>
      </c>
      <c r="O71" s="55" t="s">
        <v>28</v>
      </c>
    </row>
    <row r="72" spans="1:18" ht="36.75" customHeight="1" thickBot="1">
      <c r="A72" s="68" t="s">
        <v>21</v>
      </c>
      <c r="B72" s="69"/>
      <c r="C72" s="115"/>
      <c r="D72" s="115"/>
      <c r="E72" s="625" t="s">
        <v>20</v>
      </c>
      <c r="F72" s="625"/>
      <c r="G72" s="625"/>
      <c r="H72" s="626" t="s">
        <v>180</v>
      </c>
      <c r="I72" s="627"/>
      <c r="J72" s="69"/>
      <c r="K72" s="70"/>
      <c r="L72" s="70"/>
      <c r="M72" s="71"/>
      <c r="N72" s="72"/>
    </row>
    <row r="73" spans="1:18" ht="36.75" customHeight="1" thickBot="1">
      <c r="A73" s="73"/>
      <c r="B73" s="206"/>
      <c r="C73" s="630" t="s">
        <v>174</v>
      </c>
      <c r="D73" s="631"/>
      <c r="E73" s="631"/>
      <c r="F73" s="632"/>
      <c r="G73" s="74">
        <f>+F70</f>
        <v>3.06</v>
      </c>
      <c r="H73" s="75" t="s">
        <v>103</v>
      </c>
      <c r="I73" s="628">
        <f>+G70</f>
        <v>0.43999999999999995</v>
      </c>
      <c r="J73" s="629"/>
      <c r="K73" s="207"/>
      <c r="L73" s="207"/>
      <c r="M73" s="208"/>
      <c r="N73" s="76"/>
    </row>
    <row r="74" spans="1:18" ht="36.75" customHeight="1" thickBot="1">
      <c r="A74" s="73"/>
      <c r="B74" s="206"/>
      <c r="C74" s="594" t="s">
        <v>104</v>
      </c>
      <c r="D74" s="595"/>
      <c r="E74" s="595"/>
      <c r="F74" s="596"/>
      <c r="G74" s="77">
        <f>+F35</f>
        <v>3.64</v>
      </c>
      <c r="H74" s="78" t="s">
        <v>103</v>
      </c>
      <c r="I74" s="597">
        <f>+G35</f>
        <v>0.77</v>
      </c>
      <c r="J74" s="598"/>
      <c r="K74" s="207"/>
      <c r="L74" s="207"/>
      <c r="M74" s="208"/>
      <c r="N74" s="76"/>
      <c r="R74" s="245" t="s">
        <v>21</v>
      </c>
    </row>
    <row r="75" spans="1:18" ht="36.75" customHeight="1" thickBot="1">
      <c r="A75" s="73"/>
      <c r="B75" s="206"/>
      <c r="C75" s="599" t="s">
        <v>105</v>
      </c>
      <c r="D75" s="600"/>
      <c r="E75" s="600"/>
      <c r="F75" s="79" t="str">
        <f>VLOOKUP(G75,F:P,10,0)</f>
        <v>香川県</v>
      </c>
      <c r="G75" s="80">
        <f>MAX(F23:F70)</f>
        <v>7.32</v>
      </c>
      <c r="H75" s="601" t="s">
        <v>106</v>
      </c>
      <c r="I75" s="602"/>
      <c r="J75" s="602"/>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603">
        <v>2</v>
      </c>
      <c r="B79" s="606" t="s">
        <v>178</v>
      </c>
      <c r="C79" s="607"/>
      <c r="D79" s="607"/>
      <c r="E79" s="607"/>
      <c r="F79" s="608"/>
      <c r="G79" s="615" t="s">
        <v>179</v>
      </c>
      <c r="H79" s="616"/>
      <c r="I79" s="616"/>
      <c r="J79" s="616"/>
      <c r="K79" s="616"/>
      <c r="L79" s="616"/>
      <c r="M79" s="616"/>
      <c r="N79" s="617"/>
    </row>
    <row r="80" spans="1:18" ht="24.75" customHeight="1">
      <c r="A80" s="604"/>
      <c r="B80" s="609"/>
      <c r="C80" s="610"/>
      <c r="D80" s="610"/>
      <c r="E80" s="610"/>
      <c r="F80" s="611"/>
      <c r="G80" s="618"/>
      <c r="H80" s="619"/>
      <c r="I80" s="619"/>
      <c r="J80" s="619"/>
      <c r="K80" s="619"/>
      <c r="L80" s="619"/>
      <c r="M80" s="619"/>
      <c r="N80" s="620"/>
      <c r="O80" s="215" t="s">
        <v>28</v>
      </c>
      <c r="P80" s="215"/>
    </row>
    <row r="81" spans="1:16" ht="24.75" customHeight="1">
      <c r="A81" s="604"/>
      <c r="B81" s="609"/>
      <c r="C81" s="610"/>
      <c r="D81" s="610"/>
      <c r="E81" s="610"/>
      <c r="F81" s="611"/>
      <c r="G81" s="618"/>
      <c r="H81" s="619"/>
      <c r="I81" s="619"/>
      <c r="J81" s="619"/>
      <c r="K81" s="619"/>
      <c r="L81" s="619"/>
      <c r="M81" s="619"/>
      <c r="N81" s="620"/>
      <c r="O81" s="215" t="s">
        <v>21</v>
      </c>
      <c r="P81" s="215" t="s">
        <v>108</v>
      </c>
    </row>
    <row r="82" spans="1:16" ht="24.75" customHeight="1">
      <c r="A82" s="604"/>
      <c r="B82" s="609"/>
      <c r="C82" s="610"/>
      <c r="D82" s="610"/>
      <c r="E82" s="610"/>
      <c r="F82" s="611"/>
      <c r="G82" s="618"/>
      <c r="H82" s="619"/>
      <c r="I82" s="619"/>
      <c r="J82" s="619"/>
      <c r="K82" s="619"/>
      <c r="L82" s="619"/>
      <c r="M82" s="619"/>
      <c r="N82" s="620"/>
      <c r="O82" s="216"/>
      <c r="P82" s="215"/>
    </row>
    <row r="83" spans="1:16" ht="46.2" customHeight="1" thickBot="1">
      <c r="A83" s="605"/>
      <c r="B83" s="612"/>
      <c r="C83" s="613"/>
      <c r="D83" s="613"/>
      <c r="E83" s="613"/>
      <c r="F83" s="614"/>
      <c r="G83" s="621"/>
      <c r="H83" s="622"/>
      <c r="I83" s="622"/>
      <c r="J83" s="622"/>
      <c r="K83" s="622"/>
      <c r="L83" s="622"/>
      <c r="M83" s="622"/>
      <c r="N83" s="623"/>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3AC69-8DED-4CE8-AC80-1AACF76FC9C7}">
  <sheetPr>
    <pageSetUpPr fitToPage="1"/>
  </sheetPr>
  <dimension ref="A1:P38"/>
  <sheetViews>
    <sheetView view="pageBreakPreview" zoomScale="95" zoomScaleNormal="100" zoomScaleSheetLayoutView="95" workbookViewId="0">
      <selection activeCell="P21" sqref="P21"/>
    </sheetView>
  </sheetViews>
  <sheetFormatPr defaultColWidth="9" defaultRowHeight="13.2"/>
  <cols>
    <col min="1" max="1" width="4.88671875" style="761" customWidth="1"/>
    <col min="2" max="8" width="9" style="761"/>
    <col min="9" max="9" width="6" style="761" customWidth="1"/>
    <col min="10" max="10" width="9" style="761"/>
    <col min="11" max="11" width="5.88671875" style="761" customWidth="1"/>
    <col min="12" max="12" width="34.77734375" style="761" customWidth="1"/>
    <col min="13" max="13" width="20.88671875" style="761" customWidth="1"/>
    <col min="14" max="14" width="5.44140625" style="761" customWidth="1"/>
    <col min="15" max="16384" width="9" style="761"/>
  </cols>
  <sheetData>
    <row r="1" spans="1:14" ht="23.4">
      <c r="A1" s="760" t="s">
        <v>424</v>
      </c>
      <c r="B1" s="760"/>
      <c r="C1" s="760"/>
      <c r="D1" s="760"/>
      <c r="E1" s="760"/>
      <c r="F1" s="760"/>
      <c r="G1" s="760"/>
      <c r="H1" s="760"/>
      <c r="I1" s="760"/>
      <c r="J1" s="673"/>
      <c r="K1" s="673"/>
      <c r="L1" s="673"/>
      <c r="M1" s="673"/>
      <c r="N1" s="673"/>
    </row>
    <row r="2" spans="1:14" s="1" customFormat="1" ht="26.25" customHeight="1">
      <c r="A2" s="762" t="s">
        <v>425</v>
      </c>
      <c r="B2" s="762"/>
      <c r="C2" s="762"/>
      <c r="D2" s="762"/>
      <c r="E2" s="762"/>
      <c r="F2" s="762"/>
      <c r="G2" s="762"/>
      <c r="H2" s="762"/>
      <c r="I2" s="762"/>
      <c r="J2" s="762"/>
      <c r="K2" s="762"/>
      <c r="L2" s="762"/>
      <c r="M2" s="762"/>
      <c r="N2" s="762"/>
    </row>
    <row r="3" spans="1:14" s="1" customFormat="1" ht="26.25" customHeight="1">
      <c r="A3" s="763" t="s">
        <v>426</v>
      </c>
      <c r="B3" s="763"/>
      <c r="C3" s="763"/>
      <c r="D3" s="763"/>
      <c r="E3" s="763"/>
      <c r="F3" s="763"/>
      <c r="G3" s="763"/>
      <c r="H3" s="763"/>
      <c r="I3" s="763"/>
      <c r="J3" s="763"/>
      <c r="K3" s="763"/>
      <c r="L3" s="762"/>
      <c r="M3" s="762"/>
      <c r="N3" s="762"/>
    </row>
    <row r="4" spans="1:14" s="1" customFormat="1" ht="22.2" customHeight="1">
      <c r="A4" s="764" t="s">
        <v>429</v>
      </c>
      <c r="B4" s="764"/>
      <c r="C4" s="764"/>
      <c r="D4" s="764"/>
      <c r="E4" s="764"/>
      <c r="F4" s="764"/>
      <c r="G4" s="764"/>
      <c r="H4" s="764"/>
      <c r="I4" s="764"/>
      <c r="J4" s="764"/>
      <c r="K4" s="764"/>
      <c r="L4" s="765"/>
      <c r="M4" s="765"/>
      <c r="N4" s="765"/>
    </row>
    <row r="5" spans="1:14" ht="22.2" customHeight="1">
      <c r="A5" s="766"/>
      <c r="B5" s="767" t="s">
        <v>427</v>
      </c>
      <c r="C5" s="767"/>
      <c r="D5" s="767"/>
      <c r="E5" s="767"/>
      <c r="F5" s="767"/>
      <c r="G5" s="767"/>
      <c r="H5" s="767"/>
      <c r="I5" s="767"/>
      <c r="J5" s="767"/>
      <c r="K5" s="767"/>
      <c r="L5" s="767"/>
      <c r="M5" s="785"/>
      <c r="N5" s="768"/>
    </row>
    <row r="6" spans="1:14" ht="7.2" customHeight="1">
      <c r="A6" s="769"/>
      <c r="B6" s="770"/>
      <c r="C6" s="770"/>
      <c r="D6" s="770"/>
      <c r="E6" s="770"/>
      <c r="F6" s="770"/>
      <c r="G6" s="770"/>
      <c r="H6" s="770"/>
      <c r="I6" s="770"/>
      <c r="J6" s="770"/>
      <c r="K6" s="770"/>
      <c r="L6" s="770"/>
      <c r="M6" s="770"/>
      <c r="N6" s="771"/>
    </row>
    <row r="7" spans="1:14" ht="21.75" customHeight="1">
      <c r="A7" s="772"/>
      <c r="B7" s="773"/>
      <c r="C7" s="774"/>
      <c r="D7" s="774"/>
      <c r="E7" s="774"/>
      <c r="F7" s="772"/>
      <c r="G7" s="772" t="s">
        <v>21</v>
      </c>
      <c r="H7" s="786" t="s">
        <v>430</v>
      </c>
      <c r="I7" s="786"/>
      <c r="J7" s="786"/>
      <c r="K7" s="786"/>
      <c r="L7" s="786"/>
      <c r="M7" s="786"/>
      <c r="N7" s="772"/>
    </row>
    <row r="8" spans="1:14" ht="21.75" customHeight="1">
      <c r="A8" s="772"/>
      <c r="B8" s="774"/>
      <c r="C8" s="774"/>
      <c r="D8" s="774"/>
      <c r="E8" s="774"/>
      <c r="F8" s="772"/>
      <c r="G8" s="772"/>
      <c r="H8" s="786"/>
      <c r="I8" s="786"/>
      <c r="J8" s="786"/>
      <c r="K8" s="786"/>
      <c r="L8" s="786"/>
      <c r="M8" s="786"/>
      <c r="N8" s="772"/>
    </row>
    <row r="9" spans="1:14" ht="21.75" customHeight="1">
      <c r="A9" s="772"/>
      <c r="B9" s="774"/>
      <c r="C9" s="774"/>
      <c r="D9" s="774"/>
      <c r="E9" s="774"/>
      <c r="F9" s="772"/>
      <c r="G9" s="772"/>
      <c r="H9" s="786"/>
      <c r="I9" s="786"/>
      <c r="J9" s="786"/>
      <c r="K9" s="786"/>
      <c r="L9" s="786"/>
      <c r="M9" s="786"/>
      <c r="N9" s="772"/>
    </row>
    <row r="10" spans="1:14" ht="21.75" customHeight="1">
      <c r="A10" s="772"/>
      <c r="B10" s="774"/>
      <c r="C10" s="774"/>
      <c r="D10" s="774"/>
      <c r="E10" s="774"/>
      <c r="F10" s="772"/>
      <c r="G10" s="772"/>
      <c r="H10" s="786"/>
      <c r="I10" s="786"/>
      <c r="J10" s="786"/>
      <c r="K10" s="786"/>
      <c r="L10" s="786"/>
      <c r="M10" s="786"/>
      <c r="N10" s="772"/>
    </row>
    <row r="11" spans="1:14" ht="21.75" customHeight="1">
      <c r="A11" s="772"/>
      <c r="B11" s="774"/>
      <c r="C11" s="774"/>
      <c r="D11" s="774"/>
      <c r="E11" s="774"/>
      <c r="F11" s="772"/>
      <c r="G11" s="772"/>
      <c r="H11" s="786"/>
      <c r="I11" s="786"/>
      <c r="J11" s="786"/>
      <c r="K11" s="786"/>
      <c r="L11" s="786"/>
      <c r="M11" s="786"/>
      <c r="N11" s="772"/>
    </row>
    <row r="12" spans="1:14" ht="21.75" customHeight="1">
      <c r="A12" s="772"/>
      <c r="B12" s="774"/>
      <c r="C12" s="774"/>
      <c r="D12" s="774"/>
      <c r="E12" s="774"/>
      <c r="F12" s="775"/>
      <c r="G12" s="775"/>
      <c r="H12" s="786"/>
      <c r="I12" s="786"/>
      <c r="J12" s="786"/>
      <c r="K12" s="786"/>
      <c r="L12" s="786"/>
      <c r="M12" s="786"/>
      <c r="N12" s="772"/>
    </row>
    <row r="13" spans="1:14" ht="21.75" customHeight="1">
      <c r="A13" s="772"/>
      <c r="B13" s="774"/>
      <c r="C13" s="774"/>
      <c r="D13" s="774"/>
      <c r="E13" s="774"/>
      <c r="F13" s="776"/>
      <c r="G13" s="776"/>
      <c r="H13" s="786"/>
      <c r="I13" s="786"/>
      <c r="J13" s="786"/>
      <c r="K13" s="786"/>
      <c r="L13" s="786"/>
      <c r="M13" s="786"/>
      <c r="N13" s="772"/>
    </row>
    <row r="14" spans="1:14" ht="21.75" customHeight="1">
      <c r="A14" s="772"/>
      <c r="B14" s="777"/>
      <c r="C14" s="777"/>
      <c r="D14" s="777"/>
      <c r="E14" s="777"/>
      <c r="F14" s="776"/>
      <c r="G14" s="776"/>
      <c r="H14" s="786"/>
      <c r="I14" s="786"/>
      <c r="J14" s="786"/>
      <c r="K14" s="786"/>
      <c r="L14" s="786"/>
      <c r="M14" s="786"/>
      <c r="N14" s="772"/>
    </row>
    <row r="15" spans="1:14" ht="21.75" customHeight="1">
      <c r="A15" s="772"/>
      <c r="B15" s="777"/>
      <c r="C15" s="777"/>
      <c r="D15" s="777"/>
      <c r="E15" s="777"/>
      <c r="F15" s="775"/>
      <c r="G15" s="775"/>
      <c r="H15" s="786"/>
      <c r="I15" s="786"/>
      <c r="J15" s="786"/>
      <c r="K15" s="786"/>
      <c r="L15" s="786"/>
      <c r="M15" s="786"/>
      <c r="N15" s="772"/>
    </row>
    <row r="16" spans="1:14" ht="11.4" customHeight="1">
      <c r="A16" s="778"/>
      <c r="B16" s="779" t="s">
        <v>21</v>
      </c>
      <c r="C16" s="772"/>
      <c r="D16" s="772"/>
      <c r="E16" s="772"/>
      <c r="F16" s="772"/>
      <c r="G16" s="772"/>
      <c r="H16" s="772"/>
      <c r="I16" s="772"/>
      <c r="J16" s="772"/>
      <c r="K16" s="772"/>
      <c r="L16" s="772"/>
      <c r="M16" s="772"/>
      <c r="N16" s="772"/>
    </row>
    <row r="17" spans="1:16" ht="21.75" customHeight="1">
      <c r="A17" s="780"/>
      <c r="B17" s="781" t="s">
        <v>431</v>
      </c>
      <c r="C17" s="782"/>
      <c r="D17" s="782"/>
      <c r="E17" s="782"/>
      <c r="F17" s="782"/>
      <c r="G17" s="782"/>
      <c r="H17" s="782"/>
      <c r="I17" s="782"/>
      <c r="J17" s="782"/>
      <c r="K17" s="782"/>
      <c r="L17" s="782"/>
      <c r="M17" s="782"/>
      <c r="N17" s="782"/>
    </row>
    <row r="18" spans="1:16" ht="13.5" customHeight="1">
      <c r="A18" s="780"/>
      <c r="B18" s="782"/>
      <c r="C18" s="782"/>
      <c r="D18" s="782"/>
      <c r="E18" s="782"/>
      <c r="F18" s="782"/>
      <c r="G18" s="782"/>
      <c r="H18" s="782"/>
      <c r="I18" s="782"/>
      <c r="J18" s="782"/>
      <c r="K18" s="782"/>
      <c r="L18" s="782"/>
      <c r="M18" s="782"/>
      <c r="N18" s="782"/>
    </row>
    <row r="19" spans="1:16" ht="37.5" customHeight="1">
      <c r="A19" s="780"/>
      <c r="B19" s="782"/>
      <c r="C19" s="782"/>
      <c r="D19" s="782"/>
      <c r="E19" s="782"/>
      <c r="F19" s="782"/>
      <c r="G19" s="782"/>
      <c r="H19" s="782"/>
      <c r="I19" s="782"/>
      <c r="J19" s="782"/>
      <c r="K19" s="782"/>
      <c r="L19" s="782"/>
      <c r="M19" s="782"/>
      <c r="N19" s="782"/>
      <c r="P19" s="783"/>
    </row>
    <row r="20" spans="1:16" ht="37.5" customHeight="1">
      <c r="A20" s="780"/>
      <c r="B20" s="782"/>
      <c r="C20" s="782"/>
      <c r="D20" s="782"/>
      <c r="E20" s="782"/>
      <c r="F20" s="782"/>
      <c r="G20" s="782"/>
      <c r="H20" s="782"/>
      <c r="I20" s="782"/>
      <c r="J20" s="782"/>
      <c r="K20" s="782"/>
      <c r="L20" s="782"/>
      <c r="M20" s="782"/>
      <c r="N20" s="782"/>
    </row>
    <row r="21" spans="1:16" ht="37.5" customHeight="1">
      <c r="A21" s="780"/>
      <c r="B21" s="782"/>
      <c r="C21" s="782"/>
      <c r="D21" s="782"/>
      <c r="E21" s="782"/>
      <c r="F21" s="782"/>
      <c r="G21" s="782"/>
      <c r="H21" s="782"/>
      <c r="I21" s="782"/>
      <c r="J21" s="782"/>
      <c r="K21" s="782"/>
      <c r="L21" s="782"/>
      <c r="M21" s="782"/>
      <c r="N21" s="782"/>
    </row>
    <row r="22" spans="1:16" ht="38.4" customHeight="1">
      <c r="A22" s="784"/>
      <c r="B22" s="782"/>
      <c r="C22" s="782"/>
      <c r="D22" s="782"/>
      <c r="E22" s="782"/>
      <c r="F22" s="782"/>
      <c r="G22" s="782"/>
      <c r="H22" s="782"/>
      <c r="I22" s="782"/>
      <c r="J22" s="782"/>
      <c r="K22" s="782"/>
      <c r="L22" s="782"/>
      <c r="M22" s="782"/>
      <c r="N22" s="782"/>
    </row>
    <row r="23" spans="1:16">
      <c r="G23" s="113"/>
      <c r="H23" s="113"/>
      <c r="I23" s="113"/>
      <c r="J23" s="113"/>
      <c r="K23" s="113"/>
      <c r="L23" s="113"/>
      <c r="M23" s="113"/>
      <c r="N23" s="113"/>
    </row>
    <row r="24" spans="1:16">
      <c r="G24" s="113"/>
      <c r="H24" s="113"/>
      <c r="I24" s="113"/>
      <c r="J24" s="113"/>
      <c r="K24" s="113"/>
      <c r="L24" s="113"/>
      <c r="M24" s="113"/>
      <c r="N24" s="113"/>
    </row>
    <row r="25" spans="1:16">
      <c r="G25" s="113"/>
      <c r="H25" s="113"/>
      <c r="I25" s="113"/>
      <c r="J25" s="113"/>
      <c r="K25" s="113"/>
      <c r="L25" s="113"/>
      <c r="M25" s="113"/>
      <c r="N25" s="113"/>
    </row>
    <row r="26" spans="1:16">
      <c r="G26" s="113"/>
      <c r="H26" s="113"/>
      <c r="I26" s="113"/>
      <c r="J26" s="113"/>
      <c r="K26" s="113"/>
      <c r="L26" s="113"/>
      <c r="M26" s="113"/>
      <c r="N26" s="113"/>
    </row>
    <row r="27" spans="1:16">
      <c r="G27" s="113"/>
      <c r="H27" s="113"/>
      <c r="I27" s="113"/>
      <c r="J27" s="113"/>
      <c r="K27" s="113"/>
      <c r="L27" s="113"/>
      <c r="M27" s="113"/>
      <c r="N27" s="113"/>
    </row>
    <row r="28" spans="1:16">
      <c r="G28" s="113"/>
      <c r="H28" s="113"/>
      <c r="I28" s="113"/>
      <c r="J28" s="113"/>
      <c r="K28" s="113"/>
      <c r="L28" s="113"/>
      <c r="M28" s="113"/>
      <c r="N28" s="113"/>
    </row>
    <row r="29" spans="1:16">
      <c r="G29" s="113"/>
      <c r="H29" s="113"/>
      <c r="I29" s="113"/>
      <c r="J29" s="113"/>
      <c r="K29" s="113"/>
      <c r="L29" s="113"/>
      <c r="M29" s="113"/>
      <c r="N29" s="113"/>
    </row>
    <row r="30" spans="1:16">
      <c r="G30" s="113"/>
      <c r="H30" s="113"/>
      <c r="I30" s="113"/>
      <c r="J30" s="113"/>
      <c r="K30" s="113"/>
      <c r="L30" s="113"/>
      <c r="M30" s="113"/>
      <c r="N30" s="113"/>
    </row>
    <row r="31" spans="1:16">
      <c r="G31" s="113"/>
      <c r="H31" s="113"/>
      <c r="I31" s="113"/>
      <c r="J31" s="113"/>
      <c r="K31" s="113"/>
      <c r="L31" s="113"/>
      <c r="M31" s="113"/>
      <c r="N31" s="113"/>
    </row>
    <row r="32" spans="1:16">
      <c r="G32" s="113"/>
      <c r="H32" s="113"/>
      <c r="I32" s="113"/>
      <c r="J32" s="113"/>
      <c r="K32" s="113"/>
      <c r="L32" s="113"/>
      <c r="M32" s="113"/>
      <c r="N32" s="113"/>
    </row>
    <row r="33" spans="7:14">
      <c r="G33" s="113"/>
      <c r="H33" s="113"/>
      <c r="I33" s="113"/>
      <c r="J33" s="113"/>
      <c r="K33" s="113"/>
      <c r="L33" s="113"/>
      <c r="M33" s="113"/>
      <c r="N33" s="113"/>
    </row>
    <row r="34" spans="7:14">
      <c r="G34" s="113"/>
      <c r="H34" s="113"/>
      <c r="I34" s="113"/>
      <c r="J34" s="113"/>
      <c r="K34" s="113"/>
      <c r="L34" s="113"/>
      <c r="M34" s="113"/>
      <c r="N34" s="113"/>
    </row>
    <row r="35" spans="7:14">
      <c r="G35" s="113"/>
      <c r="H35" s="113"/>
      <c r="I35" s="113"/>
      <c r="J35" s="113"/>
      <c r="K35" s="113"/>
      <c r="L35" s="113"/>
      <c r="M35" s="113"/>
      <c r="N35" s="113"/>
    </row>
    <row r="36" spans="7:14">
      <c r="G36" s="113"/>
      <c r="H36" s="113"/>
      <c r="I36" s="113"/>
      <c r="J36" s="113"/>
      <c r="K36" s="113"/>
      <c r="L36" s="113"/>
      <c r="M36" s="113"/>
      <c r="N36" s="113"/>
    </row>
    <row r="37" spans="7:14">
      <c r="G37" s="113"/>
      <c r="H37" s="113"/>
      <c r="I37" s="113"/>
      <c r="J37" s="113"/>
      <c r="K37" s="113"/>
      <c r="L37" s="113"/>
      <c r="M37" s="113"/>
      <c r="N37" s="113"/>
    </row>
    <row r="38" spans="7:14">
      <c r="G38" s="113"/>
      <c r="H38" s="113"/>
      <c r="I38" s="113"/>
      <c r="J38" s="113"/>
      <c r="K38" s="113"/>
      <c r="L38" s="113"/>
      <c r="M38" s="113"/>
      <c r="N38" s="113"/>
    </row>
  </sheetData>
  <mergeCells count="8">
    <mergeCell ref="B17:N22"/>
    <mergeCell ref="H7:M15"/>
    <mergeCell ref="A1:N1"/>
    <mergeCell ref="A2:N2"/>
    <mergeCell ref="A3:N3"/>
    <mergeCell ref="A4:N4"/>
    <mergeCell ref="B5:L5"/>
    <mergeCell ref="B7:E15"/>
  </mergeCells>
  <phoneticPr fontId="86"/>
  <pageMargins left="0.74803149606299213" right="0.74803149606299213" top="0.98425196850393704" bottom="0.98425196850393704" header="0.51181102362204722" footer="0.51181102362204722"/>
  <pageSetup paperSize="9" scale="8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7"/>
  <sheetViews>
    <sheetView showGridLines="0" zoomScale="72" zoomScaleNormal="72" zoomScaleSheetLayoutView="79" workbookViewId="0">
      <selection activeCell="D18" sqref="D18"/>
    </sheetView>
  </sheetViews>
  <sheetFormatPr defaultColWidth="9" defaultRowHeight="19.2"/>
  <cols>
    <col min="1" max="1" width="161.5546875" style="284" customWidth="1"/>
    <col min="2" max="2" width="11.21875" style="282" customWidth="1"/>
    <col min="3" max="3" width="22" style="282" customWidth="1"/>
    <col min="4" max="4" width="20.109375" style="283" customWidth="1"/>
    <col min="5" max="16384" width="9" style="1"/>
  </cols>
  <sheetData>
    <row r="1" spans="1:4" s="42" customFormat="1" ht="44.25" customHeight="1" thickBot="1">
      <c r="A1" s="165" t="s">
        <v>245</v>
      </c>
      <c r="B1" s="166" t="s">
        <v>0</v>
      </c>
      <c r="C1" s="167" t="s">
        <v>1</v>
      </c>
      <c r="D1" s="281" t="s">
        <v>2</v>
      </c>
    </row>
    <row r="2" spans="1:4" s="42" customFormat="1" ht="49.8" customHeight="1" thickTop="1">
      <c r="A2" s="162" t="s">
        <v>250</v>
      </c>
      <c r="B2" s="295"/>
      <c r="C2" s="643" t="s">
        <v>253</v>
      </c>
      <c r="D2" s="298"/>
    </row>
    <row r="3" spans="1:4" s="42" customFormat="1" ht="203.4" customHeight="1">
      <c r="A3" s="518" t="s">
        <v>254</v>
      </c>
      <c r="B3" s="508" t="s">
        <v>252</v>
      </c>
      <c r="C3" s="638"/>
      <c r="D3" s="296">
        <v>45226</v>
      </c>
    </row>
    <row r="4" spans="1:4" s="42" customFormat="1" ht="40.200000000000003" customHeight="1" thickBot="1">
      <c r="A4" s="163" t="s">
        <v>251</v>
      </c>
      <c r="B4" s="293"/>
      <c r="C4" s="639"/>
      <c r="D4" s="297"/>
    </row>
    <row r="5" spans="1:4" s="42" customFormat="1" ht="48" customHeight="1" thickTop="1">
      <c r="A5" s="162" t="s">
        <v>255</v>
      </c>
      <c r="B5" s="295"/>
      <c r="C5" s="637" t="s">
        <v>259</v>
      </c>
      <c r="D5" s="298"/>
    </row>
    <row r="6" spans="1:4" s="42" customFormat="1" ht="236.4" customHeight="1">
      <c r="A6" s="416" t="s">
        <v>256</v>
      </c>
      <c r="B6" s="508" t="s">
        <v>258</v>
      </c>
      <c r="C6" s="638"/>
      <c r="D6" s="296">
        <v>45226</v>
      </c>
    </row>
    <row r="7" spans="1:4" s="42" customFormat="1" ht="36.6" customHeight="1" thickBot="1">
      <c r="A7" s="163" t="s">
        <v>257</v>
      </c>
      <c r="B7" s="293"/>
      <c r="C7" s="639"/>
      <c r="D7" s="297"/>
    </row>
    <row r="8" spans="1:4" s="42" customFormat="1" ht="49.8" customHeight="1" thickTop="1">
      <c r="A8" s="430" t="s">
        <v>261</v>
      </c>
      <c r="B8" s="295"/>
      <c r="C8" s="643" t="s">
        <v>260</v>
      </c>
      <c r="D8" s="298"/>
    </row>
    <row r="9" spans="1:4" s="42" customFormat="1" ht="165" customHeight="1">
      <c r="A9" s="416" t="s">
        <v>263</v>
      </c>
      <c r="B9" s="508" t="s">
        <v>262</v>
      </c>
      <c r="C9" s="638"/>
      <c r="D9" s="296">
        <v>45225</v>
      </c>
    </row>
    <row r="10" spans="1:4" s="42" customFormat="1" ht="36.6" customHeight="1" thickBot="1">
      <c r="A10" s="163" t="s">
        <v>264</v>
      </c>
      <c r="B10" s="293"/>
      <c r="C10" s="639"/>
      <c r="D10" s="297"/>
    </row>
    <row r="11" spans="1:4" s="42" customFormat="1" ht="49.8" customHeight="1" thickTop="1">
      <c r="A11" s="350" t="s">
        <v>266</v>
      </c>
      <c r="B11" s="295"/>
      <c r="C11" s="637" t="s">
        <v>265</v>
      </c>
      <c r="D11" s="298"/>
    </row>
    <row r="12" spans="1:4" s="42" customFormat="1" ht="175.2" customHeight="1" thickBot="1">
      <c r="A12" s="441" t="s">
        <v>267</v>
      </c>
      <c r="B12" s="300" t="s">
        <v>268</v>
      </c>
      <c r="C12" s="638"/>
      <c r="D12" s="296">
        <v>45225</v>
      </c>
    </row>
    <row r="13" spans="1:4" s="42" customFormat="1" ht="36.6" customHeight="1" thickTop="1" thickBot="1">
      <c r="A13" s="399" t="s">
        <v>269</v>
      </c>
      <c r="B13" s="293"/>
      <c r="C13" s="639"/>
      <c r="D13" s="297"/>
    </row>
    <row r="14" spans="1:4" s="42" customFormat="1" ht="43.8" customHeight="1" thickTop="1">
      <c r="A14" s="301" t="s">
        <v>270</v>
      </c>
      <c r="B14" s="345"/>
      <c r="C14" s="660" t="s">
        <v>288</v>
      </c>
      <c r="D14" s="657">
        <v>45222</v>
      </c>
    </row>
    <row r="15" spans="1:4" s="42" customFormat="1" ht="139.19999999999999" customHeight="1">
      <c r="A15" s="416" t="s">
        <v>271</v>
      </c>
      <c r="B15" s="300" t="s">
        <v>236</v>
      </c>
      <c r="C15" s="661"/>
      <c r="D15" s="658"/>
    </row>
    <row r="16" spans="1:4" s="42" customFormat="1" ht="36.6" customHeight="1" thickBot="1">
      <c r="A16" s="163" t="s">
        <v>272</v>
      </c>
      <c r="B16" s="161"/>
      <c r="C16" s="662"/>
      <c r="D16" s="659"/>
    </row>
    <row r="17" spans="1:4" s="42" customFormat="1" ht="44.25" customHeight="1" thickTop="1">
      <c r="A17" s="390" t="s">
        <v>273</v>
      </c>
      <c r="B17" s="295"/>
      <c r="C17" s="637" t="s">
        <v>276</v>
      </c>
      <c r="D17" s="298"/>
    </row>
    <row r="18" spans="1:4" s="42" customFormat="1" ht="98.4" customHeight="1">
      <c r="A18" s="416" t="s">
        <v>274</v>
      </c>
      <c r="B18" s="508" t="s">
        <v>275</v>
      </c>
      <c r="C18" s="638"/>
      <c r="D18" s="296">
        <v>45223</v>
      </c>
    </row>
    <row r="19" spans="1:4" s="42" customFormat="1" ht="42" customHeight="1" thickBot="1">
      <c r="A19" s="163" t="s">
        <v>277</v>
      </c>
      <c r="B19" s="293"/>
      <c r="C19" s="639"/>
      <c r="D19" s="297"/>
    </row>
    <row r="20" spans="1:4" s="42" customFormat="1" ht="48" customHeight="1" thickTop="1">
      <c r="A20" s="529" t="s">
        <v>279</v>
      </c>
      <c r="B20" s="295"/>
      <c r="C20" s="643" t="s">
        <v>278</v>
      </c>
      <c r="D20" s="298"/>
    </row>
    <row r="21" spans="1:4" s="42" customFormat="1" ht="147" customHeight="1">
      <c r="A21" s="416" t="s">
        <v>280</v>
      </c>
      <c r="B21" s="508" t="s">
        <v>283</v>
      </c>
      <c r="C21" s="638"/>
      <c r="D21" s="296">
        <v>45225</v>
      </c>
    </row>
    <row r="22" spans="1:4" s="42" customFormat="1" ht="32.4" customHeight="1" thickBot="1">
      <c r="A22" s="163" t="s">
        <v>282</v>
      </c>
      <c r="B22" s="293"/>
      <c r="C22" s="639"/>
      <c r="D22" s="297"/>
    </row>
    <row r="23" spans="1:4" s="42" customFormat="1" ht="54" customHeight="1" thickTop="1">
      <c r="A23" s="390" t="s">
        <v>284</v>
      </c>
      <c r="B23" s="295"/>
      <c r="C23" s="643" t="s">
        <v>287</v>
      </c>
      <c r="D23" s="298"/>
    </row>
    <row r="24" spans="1:4" s="42" customFormat="1" ht="261" customHeight="1">
      <c r="A24" s="450" t="s">
        <v>285</v>
      </c>
      <c r="B24" s="508" t="s">
        <v>281</v>
      </c>
      <c r="C24" s="638"/>
      <c r="D24" s="452">
        <v>45223</v>
      </c>
    </row>
    <row r="25" spans="1:4" s="42" customFormat="1" ht="35.4" customHeight="1" thickBot="1">
      <c r="A25" s="411" t="s">
        <v>286</v>
      </c>
      <c r="B25" s="293"/>
      <c r="C25" s="639"/>
      <c r="D25" s="297"/>
    </row>
    <row r="26" spans="1:4" s="42" customFormat="1" ht="48.6" hidden="1" customHeight="1" thickTop="1">
      <c r="A26" s="448"/>
      <c r="B26" s="644"/>
      <c r="C26" s="647"/>
      <c r="D26" s="663"/>
    </row>
    <row r="27" spans="1:4" s="42" customFormat="1" ht="241.8" hidden="1" customHeight="1">
      <c r="A27" s="439"/>
      <c r="B27" s="645"/>
      <c r="C27" s="648"/>
      <c r="D27" s="664"/>
    </row>
    <row r="28" spans="1:4" s="42" customFormat="1" ht="36" hidden="1" customHeight="1" thickBot="1">
      <c r="A28" s="341"/>
      <c r="B28" s="646"/>
      <c r="C28" s="649"/>
      <c r="D28" s="665"/>
    </row>
    <row r="29" spans="1:4" s="42" customFormat="1" ht="40.799999999999997" hidden="1" customHeight="1" thickTop="1" thickBot="1">
      <c r="A29" s="453"/>
      <c r="B29" s="641"/>
      <c r="C29" s="650"/>
      <c r="D29" s="659"/>
    </row>
    <row r="30" spans="1:4" s="42" customFormat="1" ht="192.6" hidden="1" customHeight="1" thickBot="1">
      <c r="A30" s="442"/>
      <c r="B30" s="641"/>
      <c r="C30" s="650"/>
      <c r="D30" s="655"/>
    </row>
    <row r="31" spans="1:4" s="42" customFormat="1" ht="31.8" hidden="1" customHeight="1" thickBot="1">
      <c r="A31" s="289"/>
      <c r="B31" s="642"/>
      <c r="C31" s="651"/>
      <c r="D31" s="656"/>
    </row>
    <row r="32" spans="1:4" s="42" customFormat="1" ht="37.200000000000003" hidden="1" customHeight="1" thickTop="1" thickBot="1">
      <c r="A32" s="164"/>
      <c r="B32" s="640"/>
      <c r="C32" s="666"/>
      <c r="D32" s="654"/>
    </row>
    <row r="33" spans="1:5" s="42" customFormat="1" ht="139.19999999999999" hidden="1" customHeight="1" thickBot="1">
      <c r="A33" s="442"/>
      <c r="B33" s="641"/>
      <c r="C33" s="650"/>
      <c r="D33" s="655"/>
    </row>
    <row r="34" spans="1:5" s="42" customFormat="1" ht="40.950000000000003" hidden="1" customHeight="1" thickBot="1">
      <c r="A34" s="289"/>
      <c r="B34" s="642"/>
      <c r="C34" s="651"/>
      <c r="D34" s="656"/>
    </row>
    <row r="35" spans="1:5" s="42" customFormat="1" ht="40.950000000000003" hidden="1" customHeight="1" thickTop="1" thickBot="1">
      <c r="A35" s="164"/>
      <c r="B35" s="640"/>
      <c r="C35" s="666"/>
      <c r="D35" s="654"/>
    </row>
    <row r="36" spans="1:5" s="42" customFormat="1" ht="192.6" hidden="1" customHeight="1" thickBot="1">
      <c r="A36" s="442"/>
      <c r="B36" s="641"/>
      <c r="C36" s="650"/>
      <c r="D36" s="655"/>
    </row>
    <row r="37" spans="1:5" s="42" customFormat="1" ht="43.8" hidden="1" customHeight="1" thickBot="1">
      <c r="A37" s="289"/>
      <c r="B37" s="642"/>
      <c r="C37" s="651"/>
      <c r="D37" s="656"/>
    </row>
    <row r="38" spans="1:5" s="42" customFormat="1" ht="47.4" hidden="1" customHeight="1" thickTop="1">
      <c r="A38" s="454"/>
      <c r="B38" s="295"/>
      <c r="C38" s="637"/>
      <c r="D38" s="298"/>
    </row>
    <row r="39" spans="1:5" s="42" customFormat="1" ht="252.6" hidden="1" customHeight="1">
      <c r="A39" s="416"/>
      <c r="B39" s="307"/>
      <c r="C39" s="638"/>
      <c r="D39" s="296"/>
      <c r="E39" s="42" t="s">
        <v>224</v>
      </c>
    </row>
    <row r="40" spans="1:5" s="42" customFormat="1" ht="37.200000000000003" hidden="1" customHeight="1" thickBot="1">
      <c r="A40" s="299"/>
      <c r="B40" s="293"/>
      <c r="C40" s="639"/>
      <c r="D40" s="297"/>
    </row>
    <row r="41" spans="1:5" s="42" customFormat="1" ht="47.4" hidden="1" customHeight="1" thickTop="1">
      <c r="A41" s="455"/>
      <c r="B41" s="295"/>
      <c r="C41" s="643"/>
      <c r="D41" s="298"/>
    </row>
    <row r="42" spans="1:5" s="42" customFormat="1" ht="186" hidden="1" customHeight="1">
      <c r="A42" s="456"/>
      <c r="B42" s="300"/>
      <c r="C42" s="638"/>
      <c r="D42" s="296"/>
    </row>
    <row r="43" spans="1:5" s="42" customFormat="1" ht="37.200000000000003" hidden="1" customHeight="1" thickBot="1">
      <c r="A43" s="346"/>
      <c r="B43" s="293"/>
      <c r="C43" s="639"/>
      <c r="D43" s="297"/>
    </row>
    <row r="44" spans="1:5" ht="44.4" hidden="1" customHeight="1" thickTop="1">
      <c r="A44" s="294"/>
      <c r="B44" s="295"/>
      <c r="C44" s="643"/>
      <c r="D44" s="298"/>
    </row>
    <row r="45" spans="1:5" ht="194.4" hidden="1" customHeight="1">
      <c r="A45" s="400"/>
      <c r="B45" s="300"/>
      <c r="C45" s="652"/>
      <c r="D45" s="296"/>
    </row>
    <row r="46" spans="1:5" ht="37.200000000000003" hidden="1" customHeight="1" thickBot="1">
      <c r="A46" s="402"/>
      <c r="B46" s="405"/>
      <c r="C46" s="653"/>
      <c r="D46" s="406"/>
    </row>
    <row r="47" spans="1:5" ht="56.4" hidden="1" customHeight="1" thickTop="1">
      <c r="A47" s="294"/>
      <c r="B47" s="403"/>
      <c r="C47" s="652"/>
      <c r="D47" s="404"/>
    </row>
    <row r="48" spans="1:5" ht="353.4" hidden="1" customHeight="1">
      <c r="A48" s="348"/>
      <c r="B48" s="300"/>
      <c r="C48" s="638"/>
      <c r="D48" s="296"/>
    </row>
    <row r="49" spans="1:4" ht="40.200000000000003" hidden="1" customHeight="1" thickBot="1">
      <c r="A49" s="346"/>
      <c r="B49" s="293"/>
      <c r="C49" s="639"/>
      <c r="D49" s="297"/>
    </row>
    <row r="50" spans="1:4" ht="46.8" hidden="1" customHeight="1" thickTop="1">
      <c r="A50" s="294"/>
      <c r="B50" s="295"/>
      <c r="C50" s="643"/>
      <c r="D50" s="298"/>
    </row>
    <row r="51" spans="1:4" ht="139.80000000000001" hidden="1" customHeight="1">
      <c r="A51" s="348"/>
      <c r="B51" s="300"/>
      <c r="C51" s="638"/>
      <c r="D51" s="296"/>
    </row>
    <row r="52" spans="1:4" ht="43.8" hidden="1" customHeight="1" thickBot="1">
      <c r="A52" s="346"/>
      <c r="B52" s="293"/>
      <c r="C52" s="639"/>
      <c r="D52" s="297"/>
    </row>
    <row r="53" spans="1:4" ht="46.8" hidden="1" customHeight="1" thickTop="1">
      <c r="A53" s="294"/>
      <c r="B53" s="295"/>
      <c r="C53" s="643"/>
      <c r="D53" s="298"/>
    </row>
    <row r="54" spans="1:4" ht="93" hidden="1" customHeight="1">
      <c r="A54" s="348"/>
      <c r="B54" s="300"/>
      <c r="C54" s="638"/>
      <c r="D54" s="296"/>
    </row>
    <row r="55" spans="1:4" ht="43.8" hidden="1" customHeight="1" thickBot="1">
      <c r="A55" s="346"/>
      <c r="B55" s="293"/>
      <c r="C55" s="639"/>
      <c r="D55" s="297"/>
    </row>
    <row r="56" spans="1:4" ht="42.6" customHeight="1" thickTop="1"/>
    <row r="57" spans="1:4" ht="42.6" customHeight="1"/>
  </sheetData>
  <mergeCells count="27">
    <mergeCell ref="D35:D37"/>
    <mergeCell ref="D14:D16"/>
    <mergeCell ref="C14:C16"/>
    <mergeCell ref="C20:C22"/>
    <mergeCell ref="C23:C25"/>
    <mergeCell ref="D32:D34"/>
    <mergeCell ref="C17:C19"/>
    <mergeCell ref="D26:D28"/>
    <mergeCell ref="D29:D31"/>
    <mergeCell ref="C32:C34"/>
    <mergeCell ref="C35:C37"/>
    <mergeCell ref="C44:C46"/>
    <mergeCell ref="C53:C55"/>
    <mergeCell ref="C50:C52"/>
    <mergeCell ref="C47:C49"/>
    <mergeCell ref="C41:C43"/>
    <mergeCell ref="C38:C40"/>
    <mergeCell ref="B35:B37"/>
    <mergeCell ref="B29:B31"/>
    <mergeCell ref="B32:B34"/>
    <mergeCell ref="C2:C4"/>
    <mergeCell ref="B26:B28"/>
    <mergeCell ref="C26:C28"/>
    <mergeCell ref="C5:C7"/>
    <mergeCell ref="C29:C31"/>
    <mergeCell ref="C11:C13"/>
    <mergeCell ref="C8:C10"/>
  </mergeCells>
  <phoneticPr fontId="16"/>
  <hyperlinks>
    <hyperlink ref="A4" r:id="rId1" xr:uid="{19D0FBBB-A7D3-467D-82D5-A27CF1660045}"/>
    <hyperlink ref="A7" r:id="rId2" xr:uid="{8F5234C1-D724-4BAD-86DB-8642513AAF3C}"/>
    <hyperlink ref="A10" r:id="rId3" xr:uid="{DD0A965B-7FD7-4DFB-87AA-57ED07C6328E}"/>
    <hyperlink ref="A13" r:id="rId4" xr:uid="{5711D286-606D-4F07-8707-BFF131D9F2D1}"/>
    <hyperlink ref="A16" r:id="rId5" xr:uid="{88AC675F-B602-4D24-861E-7B85C07BE8E4}"/>
    <hyperlink ref="A19" r:id="rId6" xr:uid="{58C588A8-21E7-4574-8FDB-64C72DB9EE79}"/>
    <hyperlink ref="A22" r:id="rId7" xr:uid="{709328ED-97D3-4CFA-9F8B-824799FB28BC}"/>
    <hyperlink ref="A25" r:id="rId8" xr:uid="{CC2E5A33-8E8B-4EAF-9738-FD0E699B19BA}"/>
  </hyperlinks>
  <pageMargins left="0" right="0" top="0.19685039370078741" bottom="0.39370078740157483" header="0" footer="0.19685039370078741"/>
  <pageSetup paperSize="8" scale="28" orientation="portrait" horizontalDpi="300" verticalDpi="300"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5"/>
  <sheetViews>
    <sheetView defaultGridColor="0" view="pageBreakPreview" colorId="56" zoomScale="87" zoomScaleNormal="66" zoomScaleSheetLayoutView="87" workbookViewId="0">
      <selection sqref="A1:A1048576"/>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246</v>
      </c>
      <c r="B1" s="278" t="s">
        <v>24</v>
      </c>
      <c r="C1" s="279" t="s">
        <v>2</v>
      </c>
    </row>
    <row r="2" spans="1:3" ht="40.200000000000003" customHeight="1">
      <c r="A2" s="125" t="s">
        <v>363</v>
      </c>
      <c r="B2" s="130"/>
      <c r="C2" s="131"/>
    </row>
    <row r="3" spans="1:3" ht="97.8" customHeight="1">
      <c r="A3" s="344" t="s">
        <v>364</v>
      </c>
      <c r="B3" s="342" t="s">
        <v>381</v>
      </c>
      <c r="C3" s="132">
        <v>45223</v>
      </c>
    </row>
    <row r="4" spans="1:3" ht="40.200000000000003" customHeight="1" thickBot="1">
      <c r="A4" s="290" t="s">
        <v>365</v>
      </c>
      <c r="B4" s="133"/>
      <c r="C4" s="134"/>
    </row>
    <row r="5" spans="1:3" ht="40.200000000000003" customHeight="1">
      <c r="A5" s="125" t="s">
        <v>377</v>
      </c>
      <c r="B5" s="130"/>
      <c r="C5" s="131"/>
    </row>
    <row r="6" spans="1:3" ht="169.8" customHeight="1">
      <c r="A6" s="344" t="s">
        <v>378</v>
      </c>
      <c r="B6" s="292" t="s">
        <v>380</v>
      </c>
      <c r="C6" s="132">
        <v>45224</v>
      </c>
    </row>
    <row r="7" spans="1:3" ht="40.200000000000003" customHeight="1" thickBot="1">
      <c r="A7" s="290" t="s">
        <v>379</v>
      </c>
      <c r="B7" s="133"/>
      <c r="C7" s="134"/>
    </row>
    <row r="8" spans="1:3" ht="40.200000000000003" customHeight="1">
      <c r="A8" s="125" t="s">
        <v>419</v>
      </c>
      <c r="B8" s="130"/>
      <c r="C8" s="131"/>
    </row>
    <row r="9" spans="1:3" ht="271.8" customHeight="1">
      <c r="A9" s="344" t="s">
        <v>404</v>
      </c>
      <c r="B9" s="342" t="s">
        <v>413</v>
      </c>
      <c r="C9" s="132"/>
    </row>
    <row r="10" spans="1:3" ht="40.200000000000003" customHeight="1" thickBot="1">
      <c r="A10" s="290" t="s">
        <v>403</v>
      </c>
      <c r="B10" s="133"/>
      <c r="C10" s="134"/>
    </row>
    <row r="11" spans="1:3" s="391" customFormat="1" ht="40.200000000000003" customHeight="1">
      <c r="A11" s="125" t="s">
        <v>420</v>
      </c>
      <c r="B11" s="130"/>
      <c r="C11" s="131"/>
    </row>
    <row r="12" spans="1:3" s="391" customFormat="1" ht="294.60000000000002" customHeight="1">
      <c r="A12" s="344" t="s">
        <v>406</v>
      </c>
      <c r="B12" s="445" t="s">
        <v>414</v>
      </c>
      <c r="C12" s="132">
        <v>45224</v>
      </c>
    </row>
    <row r="13" spans="1:3" ht="40.200000000000003" customHeight="1" thickBot="1">
      <c r="A13" s="423" t="s">
        <v>405</v>
      </c>
      <c r="B13" s="417"/>
      <c r="C13" s="132"/>
    </row>
    <row r="14" spans="1:3" ht="42" customHeight="1">
      <c r="A14" s="426" t="s">
        <v>412</v>
      </c>
      <c r="B14" s="418"/>
      <c r="C14" s="419"/>
    </row>
    <row r="15" spans="1:3" ht="384" customHeight="1">
      <c r="A15" s="425" t="s">
        <v>411</v>
      </c>
      <c r="B15" s="484" t="s">
        <v>415</v>
      </c>
      <c r="C15" s="420">
        <v>45221</v>
      </c>
    </row>
    <row r="16" spans="1:3" ht="40.200000000000003" customHeight="1" thickBot="1">
      <c r="A16" s="424" t="s">
        <v>407</v>
      </c>
      <c r="B16" s="428"/>
      <c r="C16" s="422"/>
    </row>
    <row r="17" spans="1:3" ht="40.200000000000003" customHeight="1">
      <c r="A17" s="426" t="s">
        <v>421</v>
      </c>
      <c r="B17" s="429"/>
      <c r="C17" s="419"/>
    </row>
    <row r="18" spans="1:3" ht="247.2" customHeight="1">
      <c r="A18" s="475" t="s">
        <v>410</v>
      </c>
      <c r="B18" s="427" t="s">
        <v>416</v>
      </c>
      <c r="C18" s="420">
        <v>45222</v>
      </c>
    </row>
    <row r="19" spans="1:3" ht="40.200000000000003" customHeight="1" thickBot="1">
      <c r="A19" s="424" t="s">
        <v>412</v>
      </c>
      <c r="B19" s="421"/>
      <c r="C19" s="422"/>
    </row>
    <row r="20" spans="1:3" ht="40.200000000000003" customHeight="1">
      <c r="A20" s="426" t="s">
        <v>422</v>
      </c>
      <c r="B20" s="429"/>
      <c r="C20" s="419"/>
    </row>
    <row r="21" spans="1:3" ht="94.2" customHeight="1">
      <c r="A21" s="475" t="s">
        <v>409</v>
      </c>
      <c r="B21" s="427" t="s">
        <v>417</v>
      </c>
      <c r="C21" s="420">
        <v>45222</v>
      </c>
    </row>
    <row r="22" spans="1:3" ht="40.200000000000003" customHeight="1" thickBot="1">
      <c r="A22" s="424" t="s">
        <v>408</v>
      </c>
      <c r="B22" s="421"/>
      <c r="C22" s="422"/>
    </row>
    <row r="23" spans="1:3" ht="40.200000000000003" customHeight="1">
      <c r="A23" s="426" t="s">
        <v>423</v>
      </c>
      <c r="B23" s="429"/>
      <c r="C23" s="419"/>
    </row>
    <row r="24" spans="1:3" ht="135" customHeight="1">
      <c r="A24" s="475" t="s">
        <v>402</v>
      </c>
      <c r="B24" s="484" t="s">
        <v>418</v>
      </c>
      <c r="C24" s="420">
        <v>45221</v>
      </c>
    </row>
    <row r="25" spans="1:3" ht="40.200000000000003" customHeight="1" thickBot="1">
      <c r="A25" s="424" t="s">
        <v>401</v>
      </c>
      <c r="B25" s="421"/>
      <c r="C25" s="422"/>
    </row>
    <row r="26" spans="1:3" ht="40.200000000000003" hidden="1" customHeight="1">
      <c r="A26" s="426"/>
      <c r="B26" s="429"/>
      <c r="C26" s="419"/>
    </row>
    <row r="27" spans="1:3" ht="329.4" hidden="1" customHeight="1">
      <c r="A27" s="475"/>
      <c r="B27" s="427"/>
      <c r="C27" s="420"/>
    </row>
    <row r="28" spans="1:3" ht="40.200000000000003" hidden="1" customHeight="1" thickBot="1">
      <c r="A28" s="424"/>
      <c r="B28" s="421"/>
      <c r="C28" s="422"/>
    </row>
    <row r="29" spans="1:3" ht="40.200000000000003" hidden="1" customHeight="1">
      <c r="A29" s="426"/>
      <c r="B29" s="429"/>
      <c r="C29" s="419"/>
    </row>
    <row r="30" spans="1:3" ht="172.2" hidden="1" customHeight="1">
      <c r="A30" s="475"/>
      <c r="B30" s="427"/>
      <c r="C30" s="420"/>
    </row>
    <row r="31" spans="1:3" ht="40.200000000000003" hidden="1" customHeight="1" thickBot="1">
      <c r="A31" s="424"/>
      <c r="B31" s="421"/>
      <c r="C31" s="422"/>
    </row>
    <row r="32" spans="1:3" ht="27" customHeight="1">
      <c r="A32" s="288" t="s">
        <v>149</v>
      </c>
    </row>
    <row r="33" ht="27" customHeight="1"/>
    <row r="34" ht="27" customHeight="1"/>
    <row r="35" ht="27" customHeight="1"/>
  </sheetData>
  <phoneticPr fontId="86"/>
  <hyperlinks>
    <hyperlink ref="A4" r:id="rId1" xr:uid="{C40E3310-EAFE-4FFA-A9E5-5F38EE2F4047}"/>
    <hyperlink ref="A7" r:id="rId2" xr:uid="{8ECAD1FE-9067-4E1C-88C8-37297A629789}"/>
    <hyperlink ref="A25" r:id="rId3" xr:uid="{E85A75E3-50DE-4B01-97AE-457EC6BAF34F}"/>
    <hyperlink ref="A10" r:id="rId4" xr:uid="{99826A10-8984-4FF4-AA62-90812CC8DD9A}"/>
    <hyperlink ref="A13" r:id="rId5" xr:uid="{8127A846-FD7E-45CA-9678-35462604F6E4}"/>
    <hyperlink ref="A16" r:id="rId6" xr:uid="{FC8C0191-EBAF-498B-95C9-CCFE65073A16}"/>
    <hyperlink ref="A22" r:id="rId7" xr:uid="{03BE0F0D-D9E2-4E86-9FD7-13F6749ABC13}"/>
    <hyperlink ref="A19" r:id="rId8" display="https://news.yahoo.co.jp/articles/b9f4c8d8a3e625ae2f1e61a664eda662be9f768b" xr:uid="{E3454E4D-A6AB-453D-9E34-96E8B92DF0AB}"/>
  </hyperlinks>
  <pageMargins left="0.74803149606299213" right="0.74803149606299213" top="0.98425196850393704" bottom="0.98425196850393704" header="0.51181102362204722" footer="0.51181102362204722"/>
  <pageSetup paperSize="9" scale="16" fitToHeight="3" orientation="portrait" r:id="rId9"/>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C9" sqref="C9:D9"/>
    </sheetView>
  </sheetViews>
  <sheetFormatPr defaultColWidth="9" defaultRowHeight="13.2"/>
  <cols>
    <col min="1" max="1" width="5" style="1" customWidth="1"/>
    <col min="2" max="2" width="25.77734375" style="90" customWidth="1"/>
    <col min="3" max="3" width="69.109375" style="1" customWidth="1"/>
    <col min="4" max="4" width="106.109375" style="1" customWidth="1"/>
    <col min="5" max="5" width="3.88671875" style="1" customWidth="1"/>
    <col min="6" max="16384" width="9" style="1"/>
  </cols>
  <sheetData>
    <row r="1" spans="1:7" ht="18.75" customHeight="1">
      <c r="B1" s="90" t="s">
        <v>109</v>
      </c>
    </row>
    <row r="2" spans="1:7" ht="17.25" customHeight="1" thickBot="1">
      <c r="B2" t="s">
        <v>382</v>
      </c>
      <c r="D2" s="672"/>
      <c r="E2" s="673"/>
    </row>
    <row r="3" spans="1:7" ht="16.5" customHeight="1" thickBot="1">
      <c r="B3" s="91" t="s">
        <v>110</v>
      </c>
      <c r="C3" s="181" t="s">
        <v>111</v>
      </c>
      <c r="D3" s="140" t="s">
        <v>153</v>
      </c>
    </row>
    <row r="4" spans="1:7" ht="17.25" customHeight="1" thickBot="1">
      <c r="B4" s="92" t="s">
        <v>112</v>
      </c>
      <c r="C4" s="114" t="s">
        <v>384</v>
      </c>
      <c r="D4" s="93"/>
    </row>
    <row r="5" spans="1:7" ht="17.25" customHeight="1">
      <c r="B5" s="674" t="s">
        <v>145</v>
      </c>
      <c r="C5" s="677" t="s">
        <v>150</v>
      </c>
      <c r="D5" s="678"/>
    </row>
    <row r="6" spans="1:7" ht="19.2" customHeight="1">
      <c r="B6" s="675"/>
      <c r="C6" s="679" t="s">
        <v>151</v>
      </c>
      <c r="D6" s="680"/>
      <c r="G6" s="154"/>
    </row>
    <row r="7" spans="1:7" ht="19.95" customHeight="1">
      <c r="B7" s="675"/>
      <c r="C7" s="182" t="s">
        <v>152</v>
      </c>
      <c r="D7" s="183"/>
      <c r="G7" s="154"/>
    </row>
    <row r="8" spans="1:7" ht="25.2" customHeight="1" thickBot="1">
      <c r="B8" s="676"/>
      <c r="C8" s="156" t="s">
        <v>154</v>
      </c>
      <c r="D8" s="155"/>
      <c r="G8" s="154"/>
    </row>
    <row r="9" spans="1:7" ht="49.2" customHeight="1" thickBot="1">
      <c r="B9" s="94" t="s">
        <v>191</v>
      </c>
      <c r="C9" s="681" t="s">
        <v>383</v>
      </c>
      <c r="D9" s="682"/>
    </row>
    <row r="10" spans="1:7" ht="79.2" customHeight="1" thickBot="1">
      <c r="B10" s="95" t="s">
        <v>113</v>
      </c>
      <c r="C10" s="683" t="s">
        <v>387</v>
      </c>
      <c r="D10" s="684"/>
    </row>
    <row r="11" spans="1:7" ht="66" customHeight="1" thickBot="1">
      <c r="B11" s="96"/>
      <c r="C11" s="97" t="s">
        <v>385</v>
      </c>
      <c r="D11" s="160" t="s">
        <v>386</v>
      </c>
      <c r="F11" s="1" t="s">
        <v>21</v>
      </c>
    </row>
    <row r="12" spans="1:7" ht="37.799999999999997" customHeight="1" thickBot="1">
      <c r="B12" s="94" t="s">
        <v>196</v>
      </c>
      <c r="C12" s="683" t="s">
        <v>388</v>
      </c>
      <c r="D12" s="684"/>
    </row>
    <row r="13" spans="1:7" ht="97.8" customHeight="1" thickBot="1">
      <c r="B13" s="98" t="s">
        <v>114</v>
      </c>
      <c r="C13" s="99" t="s">
        <v>389</v>
      </c>
      <c r="D13" s="137" t="s">
        <v>390</v>
      </c>
      <c r="F13" t="s">
        <v>28</v>
      </c>
    </row>
    <row r="14" spans="1:7" ht="66.599999999999994" customHeight="1" thickBot="1">
      <c r="A14" t="s">
        <v>149</v>
      </c>
      <c r="B14" s="100" t="s">
        <v>115</v>
      </c>
      <c r="C14" s="670" t="s">
        <v>391</v>
      </c>
      <c r="D14" s="671"/>
    </row>
    <row r="15" spans="1:7" ht="17.25" customHeight="1"/>
    <row r="16" spans="1:7" ht="17.25" customHeight="1">
      <c r="B16" s="667" t="s">
        <v>193</v>
      </c>
      <c r="C16" s="303"/>
      <c r="D16" s="1" t="s">
        <v>149</v>
      </c>
    </row>
    <row r="17" spans="2:5">
      <c r="B17" s="667"/>
      <c r="C17"/>
    </row>
    <row r="18" spans="2:5">
      <c r="B18" s="667"/>
      <c r="E18" s="1" t="s">
        <v>21</v>
      </c>
    </row>
    <row r="19" spans="2:5">
      <c r="B19" s="667"/>
    </row>
    <row r="20" spans="2:5">
      <c r="B20" s="667"/>
    </row>
    <row r="21" spans="2:5">
      <c r="B21" s="667"/>
    </row>
    <row r="22" spans="2:5">
      <c r="B22" s="667"/>
    </row>
    <row r="23" spans="2:5">
      <c r="B23" s="667"/>
      <c r="D23" s="668" t="s">
        <v>397</v>
      </c>
    </row>
    <row r="24" spans="2:5">
      <c r="B24" s="667"/>
      <c r="D24" s="669"/>
    </row>
    <row r="25" spans="2:5">
      <c r="B25" s="667"/>
      <c r="D25" s="669"/>
    </row>
    <row r="26" spans="2:5">
      <c r="B26" s="667"/>
      <c r="D26" s="669"/>
    </row>
    <row r="27" spans="2:5">
      <c r="B27" s="667"/>
      <c r="D27" s="669"/>
    </row>
    <row r="28" spans="2:5">
      <c r="B28" s="667"/>
    </row>
    <row r="29" spans="2:5">
      <c r="B29" s="667"/>
      <c r="D29" s="1" t="s">
        <v>149</v>
      </c>
    </row>
    <row r="30" spans="2:5">
      <c r="B30" s="667"/>
      <c r="D30" s="1" t="s">
        <v>149</v>
      </c>
    </row>
    <row r="31" spans="2:5">
      <c r="B31" s="667"/>
    </row>
    <row r="32" spans="2:5">
      <c r="B32" s="667"/>
    </row>
    <row r="33" spans="2:2">
      <c r="B33" s="667"/>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3" zoomScale="90" zoomScaleNormal="90" zoomScaleSheetLayoutView="100" workbookViewId="0">
      <selection activeCell="AE29" sqref="AE29"/>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85" t="s">
        <v>3</v>
      </c>
      <c r="B1" s="686"/>
      <c r="C1" s="686"/>
      <c r="D1" s="686"/>
      <c r="E1" s="686"/>
      <c r="F1" s="686"/>
      <c r="G1" s="686"/>
      <c r="H1" s="686"/>
      <c r="I1" s="686"/>
      <c r="J1" s="686"/>
      <c r="K1" s="686"/>
      <c r="L1" s="686"/>
      <c r="M1" s="686"/>
      <c r="N1" s="687"/>
      <c r="P1" s="688" t="s">
        <v>4</v>
      </c>
      <c r="Q1" s="689"/>
      <c r="R1" s="689"/>
      <c r="S1" s="689"/>
      <c r="T1" s="689"/>
      <c r="U1" s="689"/>
      <c r="V1" s="689"/>
      <c r="W1" s="689"/>
      <c r="X1" s="689"/>
      <c r="Y1" s="689"/>
      <c r="Z1" s="689"/>
      <c r="AA1" s="689"/>
      <c r="AB1" s="689"/>
      <c r="AC1" s="690"/>
    </row>
    <row r="2" spans="1:29" ht="18" customHeight="1" thickBot="1">
      <c r="A2" s="691" t="s">
        <v>5</v>
      </c>
      <c r="B2" s="692"/>
      <c r="C2" s="692"/>
      <c r="D2" s="692"/>
      <c r="E2" s="692"/>
      <c r="F2" s="692"/>
      <c r="G2" s="692"/>
      <c r="H2" s="692"/>
      <c r="I2" s="692"/>
      <c r="J2" s="692"/>
      <c r="K2" s="692"/>
      <c r="L2" s="692"/>
      <c r="M2" s="692"/>
      <c r="N2" s="693"/>
      <c r="P2" s="694" t="s">
        <v>6</v>
      </c>
      <c r="Q2" s="692"/>
      <c r="R2" s="692"/>
      <c r="S2" s="692"/>
      <c r="T2" s="692"/>
      <c r="U2" s="692"/>
      <c r="V2" s="692"/>
      <c r="W2" s="692"/>
      <c r="X2" s="692"/>
      <c r="Y2" s="692"/>
      <c r="Z2" s="692"/>
      <c r="AA2" s="692"/>
      <c r="AB2" s="692"/>
      <c r="AC2" s="695"/>
    </row>
    <row r="3" spans="1:29" ht="13.8" thickBot="1">
      <c r="A3" s="6"/>
      <c r="B3" s="141" t="s">
        <v>166</v>
      </c>
      <c r="C3" s="141" t="s">
        <v>7</v>
      </c>
      <c r="D3" s="141" t="s">
        <v>8</v>
      </c>
      <c r="E3" s="141" t="s">
        <v>9</v>
      </c>
      <c r="F3" s="141" t="s">
        <v>10</v>
      </c>
      <c r="G3" s="141" t="s">
        <v>11</v>
      </c>
      <c r="H3" s="141" t="s">
        <v>12</v>
      </c>
      <c r="I3" s="141" t="s">
        <v>13</v>
      </c>
      <c r="J3" s="141" t="s">
        <v>14</v>
      </c>
      <c r="K3" s="138" t="s">
        <v>15</v>
      </c>
      <c r="L3" s="141" t="s">
        <v>16</v>
      </c>
      <c r="M3" s="141" t="s">
        <v>17</v>
      </c>
      <c r="N3" s="7" t="s">
        <v>18</v>
      </c>
      <c r="P3" s="8"/>
      <c r="Q3" s="141" t="s">
        <v>166</v>
      </c>
      <c r="R3" s="141" t="s">
        <v>7</v>
      </c>
      <c r="S3" s="141" t="s">
        <v>8</v>
      </c>
      <c r="T3" s="141" t="s">
        <v>9</v>
      </c>
      <c r="U3" s="141" t="s">
        <v>10</v>
      </c>
      <c r="V3" s="141" t="s">
        <v>11</v>
      </c>
      <c r="W3" s="141" t="s">
        <v>12</v>
      </c>
      <c r="X3" s="141" t="s">
        <v>13</v>
      </c>
      <c r="Y3" s="141" t="s">
        <v>14</v>
      </c>
      <c r="Z3" s="138" t="s">
        <v>15</v>
      </c>
      <c r="AA3" s="141" t="s">
        <v>16</v>
      </c>
      <c r="AB3" s="141" t="s">
        <v>17</v>
      </c>
      <c r="AC3" s="9" t="s">
        <v>19</v>
      </c>
    </row>
    <row r="4" spans="1:29" ht="19.8" thickBot="1">
      <c r="A4" s="337" t="s">
        <v>164</v>
      </c>
      <c r="B4" s="338">
        <f>AVERAGE(B7:B18)</f>
        <v>68.083333333333329</v>
      </c>
      <c r="C4" s="338">
        <f t="shared" ref="C4:M4" si="0">AVERAGE(C7:C18)</f>
        <v>56.083333333333336</v>
      </c>
      <c r="D4" s="338">
        <f t="shared" si="0"/>
        <v>67.333333333333329</v>
      </c>
      <c r="E4" s="338">
        <f t="shared" si="0"/>
        <v>103.25</v>
      </c>
      <c r="F4" s="338">
        <f t="shared" si="0"/>
        <v>188.08333333333334</v>
      </c>
      <c r="G4" s="338">
        <f t="shared" si="0"/>
        <v>415.16666666666669</v>
      </c>
      <c r="H4" s="338">
        <f t="shared" si="0"/>
        <v>607.08333333333337</v>
      </c>
      <c r="I4" s="338">
        <f t="shared" si="0"/>
        <v>866.16666666666663</v>
      </c>
      <c r="J4" s="338">
        <f t="shared" si="0"/>
        <v>555.5</v>
      </c>
      <c r="K4" s="338">
        <f t="shared" ref="K4" si="1">AVERAGE(K7:K18)</f>
        <v>356.41666666666669</v>
      </c>
      <c r="L4" s="338">
        <f t="shared" si="0"/>
        <v>207</v>
      </c>
      <c r="M4" s="338">
        <f t="shared" si="0"/>
        <v>134.81818181818181</v>
      </c>
      <c r="N4" s="338">
        <f>AVERAGE(N7:N18)</f>
        <v>3639.7272727272725</v>
      </c>
      <c r="O4" s="10"/>
      <c r="P4" s="339" t="str">
        <f>+A4</f>
        <v>12-21年月平均</v>
      </c>
      <c r="Q4" s="338">
        <f>AVERAGE(Q7:Q18)</f>
        <v>8.1666666666666661</v>
      </c>
      <c r="R4" s="338">
        <f t="shared" ref="R4:AC4" si="2">AVERAGE(R7:R18)</f>
        <v>8.75</v>
      </c>
      <c r="S4" s="338">
        <f t="shared" si="2"/>
        <v>13.25</v>
      </c>
      <c r="T4" s="338">
        <f t="shared" si="2"/>
        <v>6.5</v>
      </c>
      <c r="U4" s="338">
        <f t="shared" si="2"/>
        <v>9.1666666666666661</v>
      </c>
      <c r="V4" s="338">
        <f t="shared" si="2"/>
        <v>8.9166666666666661</v>
      </c>
      <c r="W4" s="338">
        <f t="shared" si="2"/>
        <v>8.0833333333333339</v>
      </c>
      <c r="X4" s="338">
        <f t="shared" si="2"/>
        <v>10.833333333333334</v>
      </c>
      <c r="Y4" s="338">
        <f t="shared" ref="Y4" si="3">AVERAGE(Y7:Y18)</f>
        <v>9.1666666666666661</v>
      </c>
      <c r="Z4" s="338">
        <f t="shared" ref="Z4" si="4">AVERAGE(Z7:Z18)</f>
        <v>18.5</v>
      </c>
      <c r="AA4" s="338">
        <f t="shared" si="2"/>
        <v>11.636363636363637</v>
      </c>
      <c r="AB4" s="338">
        <f t="shared" si="2"/>
        <v>12.181818181818182</v>
      </c>
      <c r="AC4" s="338">
        <f t="shared" si="2"/>
        <v>131.45454545454547</v>
      </c>
    </row>
    <row r="5" spans="1:29" ht="19.8" customHeight="1" thickBot="1">
      <c r="A5" s="251"/>
      <c r="B5" s="251"/>
      <c r="C5" s="251"/>
      <c r="D5" s="251"/>
      <c r="E5" s="251"/>
      <c r="F5" s="251"/>
      <c r="G5" s="251"/>
      <c r="H5" s="251"/>
      <c r="I5" s="251"/>
      <c r="J5" s="251"/>
      <c r="K5" s="11" t="s">
        <v>20</v>
      </c>
      <c r="L5" s="105"/>
      <c r="M5" s="105"/>
      <c r="N5" s="218"/>
      <c r="O5" s="106"/>
      <c r="P5" s="139"/>
      <c r="Q5" s="139"/>
      <c r="R5" s="139"/>
      <c r="S5" s="251"/>
      <c r="T5" s="251"/>
      <c r="U5" s="251"/>
      <c r="V5" s="251"/>
      <c r="W5" s="251"/>
      <c r="X5" s="251"/>
      <c r="Y5" s="251"/>
      <c r="Z5" s="11" t="s">
        <v>20</v>
      </c>
      <c r="AA5" s="105"/>
      <c r="AB5" s="105"/>
      <c r="AC5" s="218"/>
    </row>
    <row r="6" spans="1:29" ht="19.8" customHeight="1" thickBot="1">
      <c r="A6" s="251"/>
      <c r="B6" s="251"/>
      <c r="C6" s="251"/>
      <c r="D6" s="251"/>
      <c r="E6" s="251"/>
      <c r="F6" s="251"/>
      <c r="G6" s="251"/>
      <c r="H6" s="251"/>
      <c r="I6" s="251"/>
      <c r="J6" s="251"/>
      <c r="K6" s="327">
        <v>107</v>
      </c>
      <c r="L6" s="326"/>
      <c r="M6" s="326"/>
      <c r="N6" s="320"/>
      <c r="O6" s="106"/>
      <c r="P6" s="139"/>
      <c r="Q6" s="139"/>
      <c r="R6" s="139"/>
      <c r="S6" s="251"/>
      <c r="T6" s="251"/>
      <c r="U6" s="251"/>
      <c r="V6" s="251"/>
      <c r="W6" s="251"/>
      <c r="X6" s="251"/>
      <c r="Y6" s="251"/>
      <c r="Z6" s="327">
        <v>1</v>
      </c>
      <c r="AA6" s="326"/>
      <c r="AB6" s="326"/>
      <c r="AC6" s="320"/>
    </row>
    <row r="7" spans="1:29" ht="18" customHeight="1" thickBot="1">
      <c r="A7" s="321" t="s">
        <v>170</v>
      </c>
      <c r="B7" s="334">
        <v>82</v>
      </c>
      <c r="C7" s="332">
        <v>62</v>
      </c>
      <c r="D7" s="387">
        <v>99</v>
      </c>
      <c r="E7" s="332">
        <v>112</v>
      </c>
      <c r="F7" s="510">
        <v>224</v>
      </c>
      <c r="G7" s="511">
        <v>524</v>
      </c>
      <c r="H7" s="512">
        <v>521</v>
      </c>
      <c r="I7" s="332">
        <v>767</v>
      </c>
      <c r="J7" s="332">
        <v>454</v>
      </c>
      <c r="K7" s="332">
        <v>276</v>
      </c>
      <c r="L7" s="332"/>
      <c r="M7" s="335"/>
      <c r="N7" s="333"/>
      <c r="O7" s="10"/>
      <c r="P7" s="325" t="s">
        <v>170</v>
      </c>
      <c r="Q7" s="437">
        <v>1</v>
      </c>
      <c r="R7" s="438">
        <v>1</v>
      </c>
      <c r="S7" s="438">
        <v>4</v>
      </c>
      <c r="T7" s="438">
        <v>2</v>
      </c>
      <c r="U7" s="438">
        <v>2</v>
      </c>
      <c r="V7" s="332">
        <v>7</v>
      </c>
      <c r="W7" s="332">
        <v>7</v>
      </c>
      <c r="X7" s="332">
        <v>3</v>
      </c>
      <c r="Y7" s="332">
        <v>1</v>
      </c>
      <c r="Z7" s="332">
        <v>4</v>
      </c>
      <c r="AA7" s="332"/>
      <c r="AB7" s="336"/>
      <c r="AC7" s="333"/>
    </row>
    <row r="8" spans="1:29" ht="18" customHeight="1" thickBot="1">
      <c r="A8" s="321" t="s">
        <v>165</v>
      </c>
      <c r="B8" s="328">
        <v>81</v>
      </c>
      <c r="C8" s="329">
        <v>39</v>
      </c>
      <c r="D8" s="329">
        <v>72</v>
      </c>
      <c r="E8" s="330">
        <v>89</v>
      </c>
      <c r="F8" s="330">
        <v>258</v>
      </c>
      <c r="G8" s="330">
        <v>416</v>
      </c>
      <c r="H8" s="330">
        <v>554</v>
      </c>
      <c r="I8" s="330">
        <v>568</v>
      </c>
      <c r="J8" s="330">
        <v>578</v>
      </c>
      <c r="K8" s="330">
        <v>337</v>
      </c>
      <c r="L8" s="330">
        <v>169</v>
      </c>
      <c r="M8" s="330">
        <v>168</v>
      </c>
      <c r="N8" s="331">
        <f t="shared" ref="N8:N19" si="5">SUM(B8:M8)</f>
        <v>3329</v>
      </c>
      <c r="O8" s="111" t="s">
        <v>21</v>
      </c>
      <c r="P8" s="435" t="s">
        <v>165</v>
      </c>
      <c r="Q8" s="480">
        <v>0</v>
      </c>
      <c r="R8" s="481">
        <v>5</v>
      </c>
      <c r="S8" s="481">
        <v>4</v>
      </c>
      <c r="T8" s="481">
        <v>1</v>
      </c>
      <c r="U8" s="481">
        <v>1</v>
      </c>
      <c r="V8" s="481">
        <v>1</v>
      </c>
      <c r="W8" s="481">
        <v>1</v>
      </c>
      <c r="X8" s="481">
        <v>1</v>
      </c>
      <c r="Y8" s="480">
        <v>0</v>
      </c>
      <c r="Z8" s="480">
        <v>0</v>
      </c>
      <c r="AA8" s="480">
        <v>0</v>
      </c>
      <c r="AB8" s="480">
        <v>2</v>
      </c>
      <c r="AC8" s="436">
        <f t="shared" ref="AC8:AC19" si="6">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8">
        <f t="shared" si="5"/>
        <v>3184</v>
      </c>
      <c r="O9" s="250"/>
      <c r="P9" s="435" t="s">
        <v>147</v>
      </c>
      <c r="Q9" s="478">
        <v>1</v>
      </c>
      <c r="R9" s="478">
        <v>2</v>
      </c>
      <c r="S9" s="478">
        <v>1</v>
      </c>
      <c r="T9" s="478">
        <v>0</v>
      </c>
      <c r="U9" s="478">
        <v>0</v>
      </c>
      <c r="V9" s="478">
        <v>0</v>
      </c>
      <c r="W9" s="478">
        <v>1</v>
      </c>
      <c r="X9" s="478">
        <v>1</v>
      </c>
      <c r="Y9" s="478">
        <v>0</v>
      </c>
      <c r="Z9" s="478">
        <v>1</v>
      </c>
      <c r="AA9" s="478">
        <v>0</v>
      </c>
      <c r="AB9" s="478">
        <v>0</v>
      </c>
      <c r="AC9" s="479">
        <f t="shared" si="6"/>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5"/>
        <v>3044</v>
      </c>
      <c r="O10" s="111"/>
      <c r="P10" s="322" t="s">
        <v>128</v>
      </c>
      <c r="Q10" s="217">
        <v>16</v>
      </c>
      <c r="R10" s="217">
        <v>1</v>
      </c>
      <c r="S10" s="217">
        <v>19</v>
      </c>
      <c r="T10" s="217">
        <v>3</v>
      </c>
      <c r="U10" s="217">
        <v>13</v>
      </c>
      <c r="V10" s="217">
        <v>1</v>
      </c>
      <c r="W10" s="217">
        <v>2</v>
      </c>
      <c r="X10" s="217">
        <v>2</v>
      </c>
      <c r="Y10" s="217">
        <v>0</v>
      </c>
      <c r="Z10" s="217">
        <v>24</v>
      </c>
      <c r="AA10" s="217">
        <v>4</v>
      </c>
      <c r="AB10" s="217">
        <v>2</v>
      </c>
      <c r="AC10" s="265">
        <f t="shared" si="6"/>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5"/>
        <v>3737</v>
      </c>
      <c r="O11" s="111"/>
      <c r="P11" s="323" t="s">
        <v>22</v>
      </c>
      <c r="Q11" s="222">
        <v>7</v>
      </c>
      <c r="R11" s="222">
        <v>7</v>
      </c>
      <c r="S11" s="223">
        <v>13</v>
      </c>
      <c r="T11" s="223">
        <v>3</v>
      </c>
      <c r="U11" s="223">
        <v>8</v>
      </c>
      <c r="V11" s="223">
        <v>11</v>
      </c>
      <c r="W11" s="222">
        <v>5</v>
      </c>
      <c r="X11" s="223">
        <v>11</v>
      </c>
      <c r="Y11" s="223">
        <v>9</v>
      </c>
      <c r="Z11" s="223">
        <v>9</v>
      </c>
      <c r="AA11" s="224">
        <v>20</v>
      </c>
      <c r="AB11" s="224">
        <v>37</v>
      </c>
      <c r="AC11" s="263">
        <f t="shared" si="6"/>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5"/>
        <v>3813</v>
      </c>
      <c r="O12" s="111"/>
      <c r="P12" s="324" t="s">
        <v>30</v>
      </c>
      <c r="Q12" s="223">
        <v>9</v>
      </c>
      <c r="R12" s="223">
        <v>22</v>
      </c>
      <c r="S12" s="222">
        <v>18</v>
      </c>
      <c r="T12" s="223">
        <v>9</v>
      </c>
      <c r="U12" s="227">
        <v>21</v>
      </c>
      <c r="V12" s="223">
        <v>14</v>
      </c>
      <c r="W12" s="223">
        <v>6</v>
      </c>
      <c r="X12" s="223">
        <v>13</v>
      </c>
      <c r="Y12" s="223">
        <v>7</v>
      </c>
      <c r="Z12" s="228">
        <v>81</v>
      </c>
      <c r="AA12" s="227">
        <v>31</v>
      </c>
      <c r="AB12" s="228">
        <v>37</v>
      </c>
      <c r="AC12" s="264">
        <f t="shared" si="6"/>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5"/>
        <v>3859</v>
      </c>
      <c r="O13" s="111"/>
      <c r="P13" s="324" t="s">
        <v>31</v>
      </c>
      <c r="Q13" s="223">
        <v>19</v>
      </c>
      <c r="R13" s="223">
        <v>12</v>
      </c>
      <c r="S13" s="223">
        <v>8</v>
      </c>
      <c r="T13" s="222">
        <v>12</v>
      </c>
      <c r="U13" s="223">
        <v>7</v>
      </c>
      <c r="V13" s="223">
        <v>15</v>
      </c>
      <c r="W13" s="14">
        <v>16</v>
      </c>
      <c r="X13" s="229">
        <v>12</v>
      </c>
      <c r="Y13" s="222">
        <v>16</v>
      </c>
      <c r="Z13" s="223">
        <v>6</v>
      </c>
      <c r="AA13" s="222">
        <v>12</v>
      </c>
      <c r="AB13" s="222">
        <v>6</v>
      </c>
      <c r="AC13" s="263">
        <f t="shared" si="6"/>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5"/>
        <v>3624</v>
      </c>
      <c r="O14" s="111"/>
      <c r="P14" s="324" t="s">
        <v>32</v>
      </c>
      <c r="Q14" s="232">
        <v>9</v>
      </c>
      <c r="R14" s="223">
        <v>16</v>
      </c>
      <c r="S14" s="223">
        <v>12</v>
      </c>
      <c r="T14" s="222">
        <v>6</v>
      </c>
      <c r="U14" s="233">
        <v>7</v>
      </c>
      <c r="V14" s="233">
        <v>14</v>
      </c>
      <c r="W14" s="223">
        <v>9</v>
      </c>
      <c r="X14" s="223">
        <v>14</v>
      </c>
      <c r="Y14" s="223">
        <v>9</v>
      </c>
      <c r="Z14" s="223">
        <v>9</v>
      </c>
      <c r="AA14" s="233">
        <v>8</v>
      </c>
      <c r="AB14" s="233">
        <v>7</v>
      </c>
      <c r="AC14" s="263">
        <f t="shared" si="6"/>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5"/>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6"/>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5"/>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6"/>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5"/>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6"/>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5"/>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6"/>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5"/>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6"/>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696" t="s">
        <v>289</v>
      </c>
      <c r="B21" s="697"/>
      <c r="C21" s="697"/>
      <c r="D21" s="697"/>
      <c r="E21" s="697"/>
      <c r="F21" s="697"/>
      <c r="G21" s="697"/>
      <c r="H21" s="697"/>
      <c r="I21" s="697"/>
      <c r="J21" s="697"/>
      <c r="K21" s="697"/>
      <c r="L21" s="697"/>
      <c r="M21" s="697"/>
      <c r="N21" s="698"/>
      <c r="O21" s="10"/>
      <c r="P21" s="696" t="str">
        <f>+A21</f>
        <v>※2023年 第42週（10/16～10/22） 現在</v>
      </c>
      <c r="Q21" s="697"/>
      <c r="R21" s="697"/>
      <c r="S21" s="697"/>
      <c r="T21" s="697"/>
      <c r="U21" s="697"/>
      <c r="V21" s="697"/>
      <c r="W21" s="697"/>
      <c r="X21" s="697"/>
      <c r="Y21" s="697"/>
      <c r="Z21" s="697"/>
      <c r="AA21" s="697"/>
      <c r="AB21" s="697"/>
      <c r="AC21" s="698"/>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33" customHeight="1" thickBot="1">
      <c r="A23" s="24"/>
      <c r="B23" s="243" t="s">
        <v>158</v>
      </c>
      <c r="C23" s="10"/>
      <c r="D23" s="302" t="s">
        <v>226</v>
      </c>
      <c r="E23" s="28"/>
      <c r="F23" s="10"/>
      <c r="G23" s="10" t="s">
        <v>21</v>
      </c>
      <c r="H23" s="10"/>
      <c r="I23" s="10"/>
      <c r="J23" s="10"/>
      <c r="K23" s="10"/>
      <c r="L23" s="10"/>
      <c r="M23" s="10"/>
      <c r="N23" s="25"/>
      <c r="O23" s="111" t="s">
        <v>21</v>
      </c>
      <c r="P23" s="151"/>
      <c r="Q23" s="398" t="s">
        <v>159</v>
      </c>
      <c r="R23" s="757" t="s">
        <v>400</v>
      </c>
      <c r="S23" s="758"/>
      <c r="T23" s="759"/>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49" t="s">
        <v>176</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EEC-0D5A-452A-8DA2-5BC0A5532224}">
  <dimension ref="A1:O118"/>
  <sheetViews>
    <sheetView topLeftCell="A91" workbookViewId="0">
      <selection activeCell="B106" sqref="B106"/>
    </sheetView>
  </sheetViews>
  <sheetFormatPr defaultRowHeight="13.2"/>
  <cols>
    <col min="2" max="4" width="11" customWidth="1"/>
    <col min="5" max="7" width="12.109375" customWidth="1"/>
  </cols>
  <sheetData>
    <row r="1" spans="2:7">
      <c r="B1" s="485" t="s">
        <v>197</v>
      </c>
      <c r="C1" s="485"/>
    </row>
    <row r="2" spans="2:7">
      <c r="B2" s="703" t="s">
        <v>198</v>
      </c>
      <c r="C2" s="703"/>
      <c r="D2" s="703"/>
      <c r="E2" s="704" t="s">
        <v>199</v>
      </c>
      <c r="F2" s="704"/>
      <c r="G2" s="704"/>
    </row>
    <row r="3" spans="2:7">
      <c r="B3" s="486" t="s">
        <v>200</v>
      </c>
      <c r="C3" s="42" t="s">
        <v>200</v>
      </c>
      <c r="D3" s="42" t="s">
        <v>201</v>
      </c>
      <c r="E3" s="486" t="s">
        <v>200</v>
      </c>
      <c r="F3" s="42" t="s">
        <v>200</v>
      </c>
      <c r="G3" s="42" t="s">
        <v>201</v>
      </c>
    </row>
    <row r="4" spans="2:7">
      <c r="B4" s="486" t="s">
        <v>202</v>
      </c>
      <c r="C4" s="42" t="s">
        <v>203</v>
      </c>
      <c r="D4" s="42" t="s">
        <v>204</v>
      </c>
      <c r="E4" s="486" t="s">
        <v>202</v>
      </c>
      <c r="F4" s="42" t="s">
        <v>203</v>
      </c>
      <c r="G4" s="42" t="s">
        <v>204</v>
      </c>
    </row>
    <row r="5" spans="2:7">
      <c r="B5" s="90">
        <v>6344</v>
      </c>
      <c r="C5" s="1">
        <v>3488</v>
      </c>
      <c r="D5" s="1">
        <v>2856</v>
      </c>
      <c r="E5">
        <v>27614</v>
      </c>
      <c r="F5">
        <v>13597</v>
      </c>
      <c r="G5">
        <v>14017</v>
      </c>
    </row>
    <row r="8" spans="2:7">
      <c r="B8" s="485" t="s">
        <v>205</v>
      </c>
      <c r="C8" s="485"/>
    </row>
    <row r="9" spans="2:7">
      <c r="B9" s="703" t="s">
        <v>198</v>
      </c>
      <c r="C9" s="703"/>
      <c r="D9" s="703"/>
      <c r="E9" s="704" t="s">
        <v>199</v>
      </c>
      <c r="F9" s="704"/>
      <c r="G9" s="704"/>
    </row>
    <row r="10" spans="2:7">
      <c r="B10" s="486" t="s">
        <v>200</v>
      </c>
      <c r="C10" s="42" t="s">
        <v>200</v>
      </c>
      <c r="D10" s="42" t="s">
        <v>201</v>
      </c>
      <c r="E10" s="486" t="s">
        <v>200</v>
      </c>
      <c r="F10" s="42" t="s">
        <v>200</v>
      </c>
      <c r="G10" s="42" t="s">
        <v>201</v>
      </c>
    </row>
    <row r="11" spans="2:7">
      <c r="B11" s="486" t="s">
        <v>202</v>
      </c>
      <c r="C11" s="42" t="s">
        <v>203</v>
      </c>
      <c r="D11" s="42" t="s">
        <v>204</v>
      </c>
      <c r="E11" s="486" t="s">
        <v>202</v>
      </c>
      <c r="F11" s="42" t="s">
        <v>203</v>
      </c>
      <c r="G11" s="42" t="s">
        <v>204</v>
      </c>
    </row>
    <row r="12" spans="2:7">
      <c r="B12">
        <v>5896</v>
      </c>
      <c r="C12">
        <v>3193</v>
      </c>
      <c r="D12">
        <v>2703</v>
      </c>
      <c r="E12">
        <v>30255</v>
      </c>
      <c r="F12">
        <v>14924</v>
      </c>
      <c r="G12">
        <v>15331</v>
      </c>
    </row>
    <row r="15" spans="2:7">
      <c r="B15" s="485" t="s">
        <v>206</v>
      </c>
      <c r="C15" s="485"/>
    </row>
    <row r="16" spans="2:7">
      <c r="B16" s="703" t="s">
        <v>198</v>
      </c>
      <c r="C16" s="703"/>
      <c r="D16" s="703"/>
      <c r="E16" s="704" t="s">
        <v>199</v>
      </c>
      <c r="F16" s="704"/>
      <c r="G16" s="704"/>
    </row>
    <row r="17" spans="2:7">
      <c r="B17" s="486" t="s">
        <v>200</v>
      </c>
      <c r="C17" s="42" t="s">
        <v>200</v>
      </c>
      <c r="D17" s="42" t="s">
        <v>201</v>
      </c>
      <c r="E17" s="486" t="s">
        <v>200</v>
      </c>
      <c r="F17" s="42" t="s">
        <v>200</v>
      </c>
      <c r="G17" s="42" t="s">
        <v>201</v>
      </c>
    </row>
    <row r="18" spans="2:7">
      <c r="B18" s="486" t="s">
        <v>202</v>
      </c>
      <c r="C18" s="42" t="s">
        <v>203</v>
      </c>
      <c r="D18" s="42" t="s">
        <v>204</v>
      </c>
      <c r="E18" s="486" t="s">
        <v>202</v>
      </c>
      <c r="F18" s="42" t="s">
        <v>203</v>
      </c>
      <c r="G18" s="42" t="s">
        <v>204</v>
      </c>
    </row>
    <row r="19" spans="2:7">
      <c r="B19">
        <v>6238</v>
      </c>
      <c r="C19">
        <v>3386</v>
      </c>
      <c r="D19">
        <v>2852</v>
      </c>
      <c r="E19">
        <v>35737</v>
      </c>
      <c r="F19">
        <v>17626</v>
      </c>
      <c r="G19">
        <v>18111</v>
      </c>
    </row>
    <row r="22" spans="2:7">
      <c r="B22" s="485" t="s">
        <v>207</v>
      </c>
      <c r="C22" s="485"/>
    </row>
    <row r="23" spans="2:7">
      <c r="B23" s="703" t="s">
        <v>198</v>
      </c>
      <c r="C23" s="703"/>
      <c r="D23" s="703"/>
      <c r="E23" s="704" t="s">
        <v>199</v>
      </c>
      <c r="F23" s="704"/>
      <c r="G23" s="704"/>
    </row>
    <row r="24" spans="2:7">
      <c r="B24" s="486" t="s">
        <v>200</v>
      </c>
      <c r="C24" s="42" t="s">
        <v>200</v>
      </c>
      <c r="D24" s="42" t="s">
        <v>201</v>
      </c>
      <c r="E24" s="486" t="s">
        <v>200</v>
      </c>
      <c r="F24" s="42" t="s">
        <v>200</v>
      </c>
      <c r="G24" s="42" t="s">
        <v>201</v>
      </c>
    </row>
    <row r="25" spans="2:7">
      <c r="B25" s="486" t="s">
        <v>202</v>
      </c>
      <c r="C25" s="42" t="s">
        <v>203</v>
      </c>
      <c r="D25" s="42" t="s">
        <v>204</v>
      </c>
      <c r="E25" s="486" t="s">
        <v>202</v>
      </c>
      <c r="F25" s="42" t="s">
        <v>203</v>
      </c>
      <c r="G25" s="42" t="s">
        <v>204</v>
      </c>
    </row>
    <row r="26" spans="2:7">
      <c r="B26">
        <v>8193</v>
      </c>
      <c r="C26">
        <v>4384</v>
      </c>
      <c r="D26">
        <v>3809</v>
      </c>
      <c r="E26">
        <v>45108</v>
      </c>
      <c r="F26">
        <v>22361</v>
      </c>
      <c r="G26">
        <v>22747</v>
      </c>
    </row>
    <row r="27" spans="2:7">
      <c r="B27" t="s">
        <v>149</v>
      </c>
    </row>
    <row r="28" spans="2:7">
      <c r="E28" t="s">
        <v>149</v>
      </c>
    </row>
    <row r="29" spans="2:7">
      <c r="B29" s="485" t="s">
        <v>208</v>
      </c>
      <c r="C29" s="485"/>
    </row>
    <row r="30" spans="2:7">
      <c r="B30" s="703" t="s">
        <v>198</v>
      </c>
      <c r="C30" s="703"/>
      <c r="D30" s="703"/>
      <c r="E30" s="704" t="s">
        <v>199</v>
      </c>
      <c r="F30" s="704"/>
      <c r="G30" s="704"/>
    </row>
    <row r="31" spans="2:7">
      <c r="B31" s="486" t="s">
        <v>200</v>
      </c>
      <c r="C31" s="42" t="s">
        <v>200</v>
      </c>
      <c r="D31" s="42" t="s">
        <v>201</v>
      </c>
      <c r="E31" s="486" t="s">
        <v>200</v>
      </c>
      <c r="F31" s="42" t="s">
        <v>200</v>
      </c>
      <c r="G31" s="42" t="s">
        <v>201</v>
      </c>
    </row>
    <row r="32" spans="2:7">
      <c r="B32" s="486" t="s">
        <v>202</v>
      </c>
      <c r="C32" s="42" t="s">
        <v>203</v>
      </c>
      <c r="D32" s="42" t="s">
        <v>204</v>
      </c>
      <c r="E32" s="486" t="s">
        <v>202</v>
      </c>
      <c r="F32" s="42" t="s">
        <v>203</v>
      </c>
      <c r="G32" s="42" t="s">
        <v>204</v>
      </c>
    </row>
    <row r="33" spans="2:12">
      <c r="B33">
        <v>8640</v>
      </c>
      <c r="C33">
        <v>4323</v>
      </c>
      <c r="D33">
        <v>3524</v>
      </c>
      <c r="E33">
        <v>68601</v>
      </c>
      <c r="F33">
        <v>33527</v>
      </c>
      <c r="G33">
        <v>35074</v>
      </c>
    </row>
    <row r="34" spans="2:12">
      <c r="B34" t="s">
        <v>209</v>
      </c>
      <c r="E34" t="s">
        <v>209</v>
      </c>
    </row>
    <row r="36" spans="2:12">
      <c r="B36" s="485" t="s">
        <v>210</v>
      </c>
      <c r="C36" s="485"/>
    </row>
    <row r="37" spans="2:12">
      <c r="B37" s="703" t="s">
        <v>198</v>
      </c>
      <c r="C37" s="703"/>
      <c r="D37" s="703"/>
      <c r="E37" s="704" t="s">
        <v>199</v>
      </c>
      <c r="F37" s="704"/>
      <c r="G37" s="704"/>
      <c r="L37" t="s">
        <v>211</v>
      </c>
    </row>
    <row r="38" spans="2:12">
      <c r="B38" s="486" t="s">
        <v>200</v>
      </c>
      <c r="C38" s="42" t="s">
        <v>200</v>
      </c>
      <c r="D38" s="42" t="s">
        <v>201</v>
      </c>
      <c r="E38" s="486" t="s">
        <v>200</v>
      </c>
      <c r="F38" s="42" t="s">
        <v>200</v>
      </c>
      <c r="G38" s="42" t="s">
        <v>201</v>
      </c>
    </row>
    <row r="39" spans="2:12">
      <c r="B39" s="486" t="s">
        <v>202</v>
      </c>
      <c r="C39" s="42" t="s">
        <v>203</v>
      </c>
      <c r="D39" s="42" t="s">
        <v>204</v>
      </c>
      <c r="E39" s="486" t="s">
        <v>202</v>
      </c>
      <c r="F39" s="42" t="s">
        <v>203</v>
      </c>
      <c r="G39" s="42" t="s">
        <v>204</v>
      </c>
    </row>
    <row r="40" spans="2:12">
      <c r="B40">
        <v>7847</v>
      </c>
      <c r="C40">
        <v>4646</v>
      </c>
      <c r="D40">
        <v>3994</v>
      </c>
      <c r="E40">
        <v>54150</v>
      </c>
      <c r="F40">
        <v>26759</v>
      </c>
      <c r="G40">
        <v>27391</v>
      </c>
    </row>
    <row r="43" spans="2:12">
      <c r="B43" s="485" t="s">
        <v>212</v>
      </c>
      <c r="C43" s="485"/>
    </row>
    <row r="44" spans="2:12">
      <c r="B44" s="703" t="s">
        <v>198</v>
      </c>
      <c r="C44" s="703"/>
      <c r="D44" s="703"/>
      <c r="E44" s="704" t="s">
        <v>199</v>
      </c>
      <c r="F44" s="704"/>
      <c r="G44" s="704"/>
      <c r="L44" t="s">
        <v>211</v>
      </c>
    </row>
    <row r="45" spans="2:12">
      <c r="B45" s="486" t="s">
        <v>200</v>
      </c>
      <c r="C45" s="42" t="s">
        <v>200</v>
      </c>
      <c r="D45" s="42" t="s">
        <v>201</v>
      </c>
      <c r="E45" s="486" t="s">
        <v>200</v>
      </c>
      <c r="F45" s="42" t="s">
        <v>200</v>
      </c>
      <c r="G45" s="42" t="s">
        <v>201</v>
      </c>
    </row>
    <row r="46" spans="2:12">
      <c r="B46" s="486" t="s">
        <v>202</v>
      </c>
      <c r="C46" s="42" t="s">
        <v>203</v>
      </c>
      <c r="D46" s="42" t="s">
        <v>204</v>
      </c>
      <c r="E46" s="486" t="s">
        <v>202</v>
      </c>
      <c r="F46" s="42" t="s">
        <v>203</v>
      </c>
      <c r="G46" s="42" t="s">
        <v>204</v>
      </c>
    </row>
    <row r="47" spans="2:12">
      <c r="B47">
        <v>8088</v>
      </c>
      <c r="C47">
        <v>4349</v>
      </c>
      <c r="D47">
        <v>3739</v>
      </c>
      <c r="E47">
        <v>78502</v>
      </c>
      <c r="F47">
        <v>38240</v>
      </c>
      <c r="G47">
        <v>40262</v>
      </c>
    </row>
    <row r="50" spans="1:8">
      <c r="B50" s="485" t="s">
        <v>213</v>
      </c>
      <c r="C50" s="485"/>
    </row>
    <row r="51" spans="1:8">
      <c r="B51" s="703" t="s">
        <v>198</v>
      </c>
      <c r="C51" s="703"/>
      <c r="D51" s="703"/>
      <c r="E51" s="704" t="s">
        <v>199</v>
      </c>
      <c r="F51" s="704"/>
      <c r="G51" s="704"/>
    </row>
    <row r="52" spans="1:8">
      <c r="B52" s="486" t="s">
        <v>200</v>
      </c>
      <c r="C52" s="42" t="s">
        <v>200</v>
      </c>
      <c r="D52" s="42" t="s">
        <v>201</v>
      </c>
      <c r="E52" s="486" t="s">
        <v>200</v>
      </c>
      <c r="F52" s="42" t="s">
        <v>200</v>
      </c>
      <c r="G52" s="42" t="s">
        <v>201</v>
      </c>
    </row>
    <row r="53" spans="1:8">
      <c r="B53" s="486" t="s">
        <v>202</v>
      </c>
      <c r="C53" s="42" t="s">
        <v>203</v>
      </c>
      <c r="D53" s="42" t="s">
        <v>204</v>
      </c>
      <c r="E53" s="486" t="s">
        <v>202</v>
      </c>
      <c r="F53" s="42" t="s">
        <v>203</v>
      </c>
      <c r="G53" s="42" t="s">
        <v>204</v>
      </c>
    </row>
    <row r="54" spans="1:8">
      <c r="B54">
        <v>7090</v>
      </c>
      <c r="C54">
        <v>3703</v>
      </c>
      <c r="D54">
        <v>3387</v>
      </c>
      <c r="E54">
        <v>77937</v>
      </c>
      <c r="F54">
        <v>37946</v>
      </c>
      <c r="G54">
        <v>39991</v>
      </c>
    </row>
    <row r="57" spans="1:8">
      <c r="B57" s="488" t="s">
        <v>214</v>
      </c>
      <c r="C57" s="489"/>
      <c r="D57" s="107"/>
      <c r="E57" s="107"/>
      <c r="F57" s="107"/>
      <c r="G57" s="107"/>
    </row>
    <row r="58" spans="1:8">
      <c r="B58" s="705" t="s">
        <v>198</v>
      </c>
      <c r="C58" s="706"/>
      <c r="D58" s="706"/>
      <c r="E58" s="707" t="s">
        <v>199</v>
      </c>
      <c r="F58" s="707"/>
      <c r="G58" s="708"/>
    </row>
    <row r="59" spans="1:8">
      <c r="B59" s="491" t="s">
        <v>200</v>
      </c>
      <c r="C59" s="492" t="s">
        <v>200</v>
      </c>
      <c r="D59" s="492" t="s">
        <v>201</v>
      </c>
      <c r="E59" s="493" t="s">
        <v>200</v>
      </c>
      <c r="F59" s="492" t="s">
        <v>200</v>
      </c>
      <c r="G59" s="494" t="s">
        <v>201</v>
      </c>
    </row>
    <row r="60" spans="1:8">
      <c r="B60" s="491" t="s">
        <v>202</v>
      </c>
      <c r="C60" s="492" t="s">
        <v>203</v>
      </c>
      <c r="D60" s="492" t="s">
        <v>204</v>
      </c>
      <c r="E60" s="493" t="s">
        <v>202</v>
      </c>
      <c r="F60" s="492" t="s">
        <v>203</v>
      </c>
      <c r="G60" s="494" t="s">
        <v>204</v>
      </c>
    </row>
    <row r="61" spans="1:8">
      <c r="B61" s="495">
        <v>5082</v>
      </c>
      <c r="C61" s="496">
        <v>2634</v>
      </c>
      <c r="D61" s="496">
        <v>2448</v>
      </c>
      <c r="E61" s="496">
        <v>67070</v>
      </c>
      <c r="F61" s="496">
        <v>32669</v>
      </c>
      <c r="G61" s="497">
        <v>34401</v>
      </c>
    </row>
    <row r="62" spans="1:8">
      <c r="B62" s="107"/>
      <c r="C62" s="107"/>
      <c r="D62" s="107"/>
      <c r="E62" s="107"/>
      <c r="F62" s="107"/>
      <c r="G62" s="107"/>
    </row>
    <row r="63" spans="1:8">
      <c r="B63" s="107"/>
      <c r="C63" s="107"/>
      <c r="D63" s="107"/>
      <c r="E63" s="107"/>
      <c r="F63" s="107"/>
      <c r="G63" s="107"/>
      <c r="H63" s="107"/>
    </row>
    <row r="64" spans="1:8">
      <c r="A64" s="107"/>
      <c r="B64" s="488" t="s">
        <v>218</v>
      </c>
      <c r="C64" s="489"/>
      <c r="D64" s="107"/>
      <c r="E64" s="107"/>
      <c r="F64" s="107"/>
      <c r="G64" s="107"/>
      <c r="H64" s="107"/>
    </row>
    <row r="65" spans="1:14">
      <c r="A65" s="107"/>
      <c r="B65" s="699" t="s">
        <v>198</v>
      </c>
      <c r="C65" s="700"/>
      <c r="D65" s="700"/>
      <c r="E65" s="701" t="s">
        <v>199</v>
      </c>
      <c r="F65" s="701"/>
      <c r="G65" s="702"/>
      <c r="H65" s="107"/>
    </row>
    <row r="66" spans="1:14">
      <c r="A66" s="107"/>
      <c r="B66" s="498" t="s">
        <v>200</v>
      </c>
      <c r="C66" s="499" t="s">
        <v>200</v>
      </c>
      <c r="D66" s="499" t="s">
        <v>201</v>
      </c>
      <c r="E66" s="500" t="s">
        <v>200</v>
      </c>
      <c r="F66" s="499" t="s">
        <v>200</v>
      </c>
      <c r="G66" s="501" t="s">
        <v>201</v>
      </c>
      <c r="H66" s="107"/>
    </row>
    <row r="67" spans="1:14">
      <c r="A67" s="107"/>
      <c r="B67" s="491" t="s">
        <v>202</v>
      </c>
      <c r="C67" s="492" t="s">
        <v>203</v>
      </c>
      <c r="D67" s="492" t="s">
        <v>204</v>
      </c>
      <c r="E67" s="493" t="s">
        <v>202</v>
      </c>
      <c r="F67" s="492" t="s">
        <v>203</v>
      </c>
      <c r="G67" s="494" t="s">
        <v>204</v>
      </c>
      <c r="H67" s="107"/>
    </row>
    <row r="68" spans="1:14">
      <c r="A68" s="107"/>
      <c r="B68" s="524">
        <v>34665</v>
      </c>
      <c r="C68" s="525">
        <v>18880</v>
      </c>
      <c r="D68" s="525">
        <v>15785</v>
      </c>
      <c r="E68" s="525">
        <v>86510</v>
      </c>
      <c r="F68" s="525">
        <v>42880</v>
      </c>
      <c r="G68" s="526">
        <v>43630</v>
      </c>
      <c r="H68" s="107"/>
      <c r="I68">
        <v>34665</v>
      </c>
      <c r="J68">
        <v>18880</v>
      </c>
      <c r="K68">
        <v>15785</v>
      </c>
      <c r="L68">
        <v>86510</v>
      </c>
      <c r="M68">
        <v>42880</v>
      </c>
      <c r="N68">
        <v>43630</v>
      </c>
    </row>
    <row r="69" spans="1:14">
      <c r="A69" s="107"/>
      <c r="B69" s="107"/>
      <c r="C69" s="107"/>
      <c r="D69" s="107"/>
      <c r="E69" s="107"/>
      <c r="F69" s="107"/>
      <c r="G69" s="107"/>
      <c r="H69" s="107"/>
    </row>
    <row r="70" spans="1:14">
      <c r="A70" s="107"/>
      <c r="B70" s="107"/>
      <c r="C70" s="107"/>
      <c r="D70" s="107"/>
      <c r="E70" s="107"/>
      <c r="F70" s="107"/>
      <c r="G70" s="107"/>
      <c r="H70" s="107"/>
    </row>
    <row r="71" spans="1:14">
      <c r="A71" s="107"/>
      <c r="B71" s="107"/>
      <c r="C71" s="107"/>
      <c r="D71" s="107"/>
      <c r="E71" s="107"/>
      <c r="F71" s="107"/>
      <c r="G71" s="107"/>
      <c r="H71" s="107"/>
    </row>
    <row r="72" spans="1:14">
      <c r="A72" s="107"/>
      <c r="B72" s="488" t="s">
        <v>219</v>
      </c>
      <c r="C72" s="489"/>
      <c r="D72" s="107"/>
      <c r="E72" s="107"/>
      <c r="F72" s="107"/>
      <c r="G72" s="107"/>
      <c r="H72" s="107"/>
    </row>
    <row r="73" spans="1:14">
      <c r="A73" s="107"/>
      <c r="B73" s="699" t="s">
        <v>198</v>
      </c>
      <c r="C73" s="700"/>
      <c r="D73" s="700"/>
      <c r="E73" s="701" t="s">
        <v>199</v>
      </c>
      <c r="F73" s="701"/>
      <c r="G73" s="702"/>
      <c r="H73" s="107"/>
    </row>
    <row r="74" spans="1:14">
      <c r="A74" s="107"/>
      <c r="B74" s="498" t="s">
        <v>200</v>
      </c>
      <c r="C74" s="499" t="s">
        <v>200</v>
      </c>
      <c r="D74" s="499" t="s">
        <v>201</v>
      </c>
      <c r="E74" s="500" t="s">
        <v>200</v>
      </c>
      <c r="F74" s="499" t="s">
        <v>200</v>
      </c>
      <c r="G74" s="501" t="s">
        <v>201</v>
      </c>
      <c r="H74" s="107"/>
    </row>
    <row r="75" spans="1:14">
      <c r="A75" s="107"/>
      <c r="B75" s="491" t="s">
        <v>202</v>
      </c>
      <c r="C75" s="492" t="s">
        <v>203</v>
      </c>
      <c r="D75" s="492" t="s">
        <v>204</v>
      </c>
      <c r="E75" s="493" t="s">
        <v>202</v>
      </c>
      <c r="F75" s="492" t="s">
        <v>203</v>
      </c>
      <c r="G75" s="494" t="s">
        <v>204</v>
      </c>
      <c r="H75" s="107"/>
    </row>
    <row r="76" spans="1:14">
      <c r="A76" s="107"/>
      <c r="B76" s="521">
        <v>35021</v>
      </c>
      <c r="C76" s="522">
        <v>18899</v>
      </c>
      <c r="D76" s="522">
        <v>16122</v>
      </c>
      <c r="E76" s="522">
        <v>54346</v>
      </c>
      <c r="F76" s="522">
        <v>26533</v>
      </c>
      <c r="G76" s="523">
        <v>27813</v>
      </c>
      <c r="H76" s="107"/>
    </row>
    <row r="77" spans="1:14">
      <c r="A77" s="107"/>
      <c r="B77" s="107"/>
      <c r="C77" s="107"/>
      <c r="D77" s="107"/>
      <c r="E77" s="107"/>
      <c r="F77" s="107"/>
      <c r="G77" s="107"/>
      <c r="H77" s="107"/>
    </row>
    <row r="78" spans="1:14">
      <c r="A78" s="107"/>
      <c r="B78" s="107"/>
      <c r="C78" s="107"/>
      <c r="D78" s="107"/>
      <c r="E78" s="107"/>
      <c r="F78" s="107"/>
      <c r="G78" s="107"/>
      <c r="H78" s="107"/>
    </row>
    <row r="79" spans="1:14">
      <c r="A79" s="107"/>
      <c r="B79" s="107"/>
      <c r="C79" s="107"/>
      <c r="D79" s="107"/>
      <c r="E79" s="107"/>
      <c r="F79" s="107"/>
      <c r="G79" s="107"/>
      <c r="H79" s="107"/>
    </row>
    <row r="80" spans="1:14">
      <c r="A80" s="107"/>
      <c r="B80" s="488" t="s">
        <v>230</v>
      </c>
      <c r="C80" s="489"/>
      <c r="D80" s="107"/>
      <c r="E80" s="107"/>
      <c r="F80" s="107"/>
      <c r="G80" s="107"/>
      <c r="H80" s="107"/>
    </row>
    <row r="81" spans="1:8">
      <c r="A81" s="107"/>
      <c r="B81" s="699" t="s">
        <v>198</v>
      </c>
      <c r="C81" s="700"/>
      <c r="D81" s="700"/>
      <c r="E81" s="701" t="s">
        <v>199</v>
      </c>
      <c r="F81" s="701"/>
      <c r="G81" s="702"/>
      <c r="H81" s="107"/>
    </row>
    <row r="82" spans="1:8">
      <c r="A82" s="107"/>
      <c r="B82" s="498" t="s">
        <v>200</v>
      </c>
      <c r="C82" s="499" t="s">
        <v>200</v>
      </c>
      <c r="D82" s="499" t="s">
        <v>201</v>
      </c>
      <c r="E82" s="500" t="s">
        <v>200</v>
      </c>
      <c r="F82" s="499" t="s">
        <v>200</v>
      </c>
      <c r="G82" s="501" t="s">
        <v>201</v>
      </c>
      <c r="H82" s="107"/>
    </row>
    <row r="83" spans="1:8">
      <c r="A83" s="107"/>
      <c r="B83" s="491" t="s">
        <v>202</v>
      </c>
      <c r="C83" s="492" t="s">
        <v>203</v>
      </c>
      <c r="D83" s="492" t="s">
        <v>204</v>
      </c>
      <c r="E83" s="493" t="s">
        <v>202</v>
      </c>
      <c r="F83" s="492" t="s">
        <v>203</v>
      </c>
      <c r="G83" s="494" t="s">
        <v>204</v>
      </c>
      <c r="H83" s="107"/>
    </row>
    <row r="84" spans="1:8">
      <c r="A84" s="107"/>
      <c r="B84" s="524">
        <v>47346</v>
      </c>
      <c r="C84" s="525">
        <v>25485</v>
      </c>
      <c r="D84" s="525">
        <v>21861</v>
      </c>
      <c r="E84" s="525">
        <v>43705</v>
      </c>
      <c r="F84" s="525">
        <v>21816</v>
      </c>
      <c r="G84" s="526">
        <v>21889</v>
      </c>
      <c r="H84" s="107"/>
    </row>
    <row r="85" spans="1:8">
      <c r="A85" s="107"/>
      <c r="B85" s="107"/>
      <c r="C85" s="107"/>
      <c r="D85" s="107"/>
      <c r="E85" s="107"/>
      <c r="F85" s="107"/>
      <c r="G85" s="107"/>
      <c r="H85" s="107"/>
    </row>
    <row r="86" spans="1:8">
      <c r="A86" s="107"/>
      <c r="B86" s="107"/>
      <c r="C86" s="107"/>
      <c r="D86" s="107"/>
      <c r="E86" s="107"/>
      <c r="F86" s="107"/>
      <c r="G86" s="107"/>
      <c r="H86" s="107"/>
    </row>
    <row r="87" spans="1:8">
      <c r="A87" s="107"/>
      <c r="B87" s="107"/>
      <c r="C87" s="107"/>
      <c r="D87" s="107"/>
      <c r="E87" s="107"/>
      <c r="F87" s="107"/>
      <c r="G87" s="107"/>
      <c r="H87" s="107"/>
    </row>
    <row r="88" spans="1:8">
      <c r="A88" s="107"/>
      <c r="B88" s="488" t="s">
        <v>231</v>
      </c>
      <c r="C88" s="489"/>
      <c r="D88" s="107"/>
      <c r="E88" s="107"/>
      <c r="F88" s="107"/>
      <c r="G88" s="107"/>
      <c r="H88" s="107"/>
    </row>
    <row r="89" spans="1:8">
      <c r="A89" s="107"/>
      <c r="B89" s="699" t="s">
        <v>198</v>
      </c>
      <c r="C89" s="700"/>
      <c r="D89" s="700"/>
      <c r="E89" s="701" t="s">
        <v>199</v>
      </c>
      <c r="F89" s="701"/>
      <c r="G89" s="702"/>
      <c r="H89" s="107"/>
    </row>
    <row r="90" spans="1:8">
      <c r="A90" s="107"/>
      <c r="B90" s="498" t="s">
        <v>200</v>
      </c>
      <c r="C90" s="499" t="s">
        <v>200</v>
      </c>
      <c r="D90" s="499" t="s">
        <v>201</v>
      </c>
      <c r="E90" s="500" t="s">
        <v>200</v>
      </c>
      <c r="F90" s="499" t="s">
        <v>200</v>
      </c>
      <c r="G90" s="501" t="s">
        <v>201</v>
      </c>
      <c r="H90" s="107"/>
    </row>
    <row r="91" spans="1:8">
      <c r="A91" s="107"/>
      <c r="B91" s="491" t="s">
        <v>202</v>
      </c>
      <c r="C91" s="492" t="s">
        <v>203</v>
      </c>
      <c r="D91" s="492" t="s">
        <v>204</v>
      </c>
      <c r="E91" s="493" t="s">
        <v>202</v>
      </c>
      <c r="F91" s="492" t="s">
        <v>203</v>
      </c>
      <c r="G91" s="494" t="s">
        <v>204</v>
      </c>
      <c r="H91" s="107"/>
    </row>
    <row r="92" spans="1:8">
      <c r="A92" s="107"/>
      <c r="B92" s="524">
        <v>49212</v>
      </c>
      <c r="C92" s="525">
        <v>26455</v>
      </c>
      <c r="D92" s="525">
        <v>22757</v>
      </c>
      <c r="E92" s="525">
        <v>25630</v>
      </c>
      <c r="F92" s="525">
        <v>12699</v>
      </c>
      <c r="G92" s="526">
        <v>12931</v>
      </c>
      <c r="H92" s="107"/>
    </row>
    <row r="93" spans="1:8">
      <c r="A93" s="107"/>
      <c r="B93" s="107"/>
      <c r="C93" s="107"/>
      <c r="D93" s="107"/>
      <c r="E93" s="107"/>
      <c r="F93" s="107"/>
      <c r="G93" s="107"/>
      <c r="H93" s="107"/>
    </row>
    <row r="94" spans="1:8">
      <c r="A94" s="107"/>
      <c r="B94" s="107"/>
      <c r="C94" s="107"/>
      <c r="D94" s="107"/>
      <c r="E94" s="107"/>
      <c r="F94" s="107"/>
      <c r="G94" s="107"/>
      <c r="H94" s="107"/>
    </row>
    <row r="95" spans="1:8">
      <c r="A95" s="107"/>
      <c r="B95" s="107"/>
      <c r="C95" s="107"/>
      <c r="D95" s="107"/>
      <c r="E95" s="107"/>
      <c r="F95" s="107"/>
      <c r="G95" s="107"/>
      <c r="H95" s="107"/>
    </row>
    <row r="96" spans="1:8">
      <c r="A96" s="107"/>
      <c r="B96" s="488" t="s">
        <v>395</v>
      </c>
      <c r="C96" s="489"/>
      <c r="D96" s="107"/>
      <c r="E96" s="107"/>
      <c r="F96" s="107"/>
      <c r="G96" s="107"/>
      <c r="H96" s="107"/>
    </row>
    <row r="97" spans="1:15">
      <c r="A97" s="107"/>
      <c r="B97" s="699" t="s">
        <v>198</v>
      </c>
      <c r="C97" s="700"/>
      <c r="D97" s="700"/>
      <c r="E97" s="701" t="s">
        <v>199</v>
      </c>
      <c r="F97" s="701"/>
      <c r="G97" s="702"/>
      <c r="H97" s="107"/>
    </row>
    <row r="98" spans="1:15">
      <c r="A98" s="107"/>
      <c r="B98" s="498" t="s">
        <v>200</v>
      </c>
      <c r="C98" s="499" t="s">
        <v>200</v>
      </c>
      <c r="D98" s="499" t="s">
        <v>201</v>
      </c>
      <c r="E98" s="500" t="s">
        <v>200</v>
      </c>
      <c r="F98" s="499" t="s">
        <v>200</v>
      </c>
      <c r="G98" s="501" t="s">
        <v>201</v>
      </c>
      <c r="H98" s="107"/>
    </row>
    <row r="99" spans="1:15">
      <c r="A99" s="107"/>
      <c r="B99" s="491" t="s">
        <v>202</v>
      </c>
      <c r="C99" s="492" t="s">
        <v>203</v>
      </c>
      <c r="D99" s="492" t="s">
        <v>204</v>
      </c>
      <c r="E99" s="493" t="s">
        <v>202</v>
      </c>
      <c r="F99" s="492" t="s">
        <v>203</v>
      </c>
      <c r="G99" s="494" t="s">
        <v>204</v>
      </c>
      <c r="H99" s="107"/>
    </row>
    <row r="100" spans="1:15">
      <c r="A100" s="107"/>
      <c r="B100" s="524">
        <v>54709</v>
      </c>
      <c r="C100" s="525">
        <v>29243</v>
      </c>
      <c r="D100" s="525">
        <v>25466</v>
      </c>
      <c r="E100" s="525">
        <v>18587</v>
      </c>
      <c r="F100" s="525">
        <v>9107</v>
      </c>
      <c r="G100" s="526">
        <v>9480</v>
      </c>
      <c r="H100" s="107"/>
      <c r="J100">
        <v>54709</v>
      </c>
      <c r="K100">
        <v>29243</v>
      </c>
      <c r="L100">
        <v>25466</v>
      </c>
      <c r="M100">
        <v>18587</v>
      </c>
      <c r="N100">
        <v>9107</v>
      </c>
      <c r="O100">
        <v>9480</v>
      </c>
    </row>
    <row r="101" spans="1:15">
      <c r="A101" s="107"/>
      <c r="B101" s="107"/>
      <c r="C101" s="107"/>
      <c r="D101" s="107"/>
      <c r="E101" s="107"/>
      <c r="F101" s="107"/>
      <c r="G101" s="107"/>
      <c r="H101" s="107"/>
    </row>
    <row r="102" spans="1:15">
      <c r="A102" s="107"/>
      <c r="B102" s="107"/>
      <c r="C102" s="107"/>
      <c r="D102" s="107"/>
      <c r="E102" s="107"/>
      <c r="F102" s="107"/>
      <c r="G102" s="107"/>
      <c r="H102" s="107"/>
    </row>
    <row r="103" spans="1:15">
      <c r="A103" s="107"/>
      <c r="B103" s="107"/>
      <c r="C103" s="107"/>
      <c r="D103" s="107"/>
      <c r="E103" s="107"/>
      <c r="F103" s="107"/>
      <c r="G103" s="107"/>
      <c r="H103" s="107"/>
    </row>
    <row r="104" spans="1:15">
      <c r="A104" s="107"/>
      <c r="B104" s="488" t="s">
        <v>396</v>
      </c>
      <c r="C104" s="489"/>
      <c r="D104" s="107"/>
      <c r="E104" s="107"/>
      <c r="F104" s="107"/>
      <c r="G104" s="107"/>
      <c r="H104" s="107"/>
    </row>
    <row r="105" spans="1:15">
      <c r="A105" s="107"/>
      <c r="B105" s="699" t="s">
        <v>198</v>
      </c>
      <c r="C105" s="700"/>
      <c r="D105" s="700"/>
      <c r="E105" s="701" t="s">
        <v>199</v>
      </c>
      <c r="F105" s="701"/>
      <c r="G105" s="702"/>
      <c r="H105" s="107"/>
    </row>
    <row r="106" spans="1:15">
      <c r="A106" s="107"/>
      <c r="B106" s="498" t="s">
        <v>200</v>
      </c>
      <c r="C106" s="499" t="s">
        <v>200</v>
      </c>
      <c r="D106" s="499" t="s">
        <v>201</v>
      </c>
      <c r="E106" s="500" t="s">
        <v>200</v>
      </c>
      <c r="F106" s="499" t="s">
        <v>200</v>
      </c>
      <c r="G106" s="501" t="s">
        <v>201</v>
      </c>
      <c r="H106" s="107"/>
    </row>
    <row r="107" spans="1:15">
      <c r="A107" s="107"/>
      <c r="B107" s="491" t="s">
        <v>202</v>
      </c>
      <c r="C107" s="492" t="s">
        <v>203</v>
      </c>
      <c r="D107" s="492" t="s">
        <v>204</v>
      </c>
      <c r="E107" s="493" t="s">
        <v>202</v>
      </c>
      <c r="F107" s="492" t="s">
        <v>203</v>
      </c>
      <c r="G107" s="494" t="s">
        <v>204</v>
      </c>
      <c r="H107" s="107"/>
    </row>
    <row r="108" spans="1:15">
      <c r="A108" s="107"/>
      <c r="B108" s="524">
        <v>54709</v>
      </c>
      <c r="C108" s="525">
        <v>29243</v>
      </c>
      <c r="D108" s="525">
        <v>25466</v>
      </c>
      <c r="E108" s="525">
        <v>18587</v>
      </c>
      <c r="F108" s="525">
        <v>9107</v>
      </c>
      <c r="G108" s="526">
        <v>9480</v>
      </c>
      <c r="H108" s="107"/>
      <c r="J108">
        <v>54709</v>
      </c>
      <c r="K108">
        <v>29243</v>
      </c>
      <c r="L108">
        <v>25466</v>
      </c>
      <c r="M108">
        <v>18587</v>
      </c>
      <c r="N108">
        <v>9107</v>
      </c>
      <c r="O108">
        <v>9480</v>
      </c>
    </row>
    <row r="109" spans="1:15">
      <c r="A109" s="107"/>
      <c r="B109" s="107"/>
      <c r="C109" s="107"/>
      <c r="D109" s="107"/>
      <c r="E109" s="107"/>
      <c r="F109" s="107"/>
      <c r="G109" s="107"/>
      <c r="H109" s="107"/>
    </row>
    <row r="110" spans="1:15">
      <c r="A110" s="107"/>
      <c r="B110" s="107"/>
      <c r="C110" s="107"/>
      <c r="D110" s="107"/>
      <c r="E110" s="107"/>
      <c r="F110" s="107"/>
      <c r="G110" s="107"/>
      <c r="H110" s="107"/>
    </row>
    <row r="111" spans="1:15">
      <c r="A111" s="107"/>
      <c r="B111" s="107"/>
      <c r="C111" s="107"/>
      <c r="D111" s="107"/>
      <c r="E111" s="107"/>
      <c r="F111" s="107"/>
      <c r="G111" s="107"/>
      <c r="H111" s="107"/>
    </row>
    <row r="112" spans="1:15" ht="18" customHeight="1">
      <c r="A112" s="107"/>
      <c r="B112" s="502" t="s">
        <v>198</v>
      </c>
      <c r="C112" s="503"/>
      <c r="D112" s="503"/>
      <c r="E112" s="504" t="s">
        <v>199</v>
      </c>
      <c r="F112" s="504"/>
      <c r="G112" s="490"/>
      <c r="H112" s="107"/>
    </row>
    <row r="113" spans="1:8" ht="18" customHeight="1">
      <c r="A113" s="107"/>
      <c r="B113" s="491" t="s">
        <v>234</v>
      </c>
      <c r="C113" s="492" t="s">
        <v>233</v>
      </c>
      <c r="D113" s="492" t="s">
        <v>215</v>
      </c>
      <c r="E113" s="493" t="s">
        <v>216</v>
      </c>
      <c r="F113" s="492" t="s">
        <v>232</v>
      </c>
      <c r="G113" s="494" t="s">
        <v>217</v>
      </c>
      <c r="H113" s="107"/>
    </row>
    <row r="114" spans="1:8" ht="18" customHeight="1">
      <c r="A114" s="107"/>
      <c r="B114" s="754">
        <f>+B100/B92</f>
        <v>1.111700398276843</v>
      </c>
      <c r="C114" s="755">
        <f t="shared" ref="C114:G114" si="0">+C100/C92</f>
        <v>1.1053865053865053</v>
      </c>
      <c r="D114" s="755">
        <f t="shared" si="0"/>
        <v>1.1190402952937557</v>
      </c>
      <c r="E114" s="755">
        <f t="shared" si="0"/>
        <v>0.72520483808037461</v>
      </c>
      <c r="F114" s="755">
        <f t="shared" si="0"/>
        <v>0.71714308213245137</v>
      </c>
      <c r="G114" s="756">
        <f t="shared" si="0"/>
        <v>0.73312195499187993</v>
      </c>
      <c r="H114" s="107"/>
    </row>
    <row r="115" spans="1:8">
      <c r="B115" s="107"/>
      <c r="C115" s="107"/>
      <c r="D115" s="107"/>
      <c r="E115" s="107"/>
      <c r="F115" s="107"/>
      <c r="G115" s="107"/>
      <c r="H115" s="107"/>
    </row>
    <row r="116" spans="1:8">
      <c r="B116" s="107"/>
      <c r="C116" s="107"/>
      <c r="D116" s="107"/>
      <c r="E116" s="107"/>
      <c r="F116" s="107"/>
      <c r="G116" s="107"/>
      <c r="H116" s="107"/>
    </row>
    <row r="117" spans="1:8">
      <c r="B117" s="107"/>
      <c r="C117" s="107"/>
      <c r="D117" s="107"/>
      <c r="E117" s="107"/>
      <c r="F117" s="107"/>
      <c r="G117" s="107"/>
      <c r="H117" s="107"/>
    </row>
    <row r="118" spans="1:8">
      <c r="H118" s="107"/>
    </row>
  </sheetData>
  <mergeCells count="30">
    <mergeCell ref="B105:D105"/>
    <mergeCell ref="E105:G105"/>
    <mergeCell ref="B97:D97"/>
    <mergeCell ref="E97:G97"/>
    <mergeCell ref="B65:D65"/>
    <mergeCell ref="E65:G65"/>
    <mergeCell ref="B73:D73"/>
    <mergeCell ref="E73:G73"/>
    <mergeCell ref="B44:D44"/>
    <mergeCell ref="E44:G44"/>
    <mergeCell ref="B51:D51"/>
    <mergeCell ref="E51:G51"/>
    <mergeCell ref="B58:D58"/>
    <mergeCell ref="E58:G58"/>
    <mergeCell ref="B81:D81"/>
    <mergeCell ref="E81:G81"/>
    <mergeCell ref="B89:D89"/>
    <mergeCell ref="E89:G89"/>
    <mergeCell ref="B2:D2"/>
    <mergeCell ref="E2:G2"/>
    <mergeCell ref="B9:D9"/>
    <mergeCell ref="E9:G9"/>
    <mergeCell ref="B16:D16"/>
    <mergeCell ref="E16:G16"/>
    <mergeCell ref="B23:D23"/>
    <mergeCell ref="E23:G23"/>
    <mergeCell ref="B30:D30"/>
    <mergeCell ref="E30:G30"/>
    <mergeCell ref="B37:D37"/>
    <mergeCell ref="E37:G37"/>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42　ノロウイルス関連情報 </vt:lpstr>
      <vt:lpstr>42  衛生訓話</vt:lpstr>
      <vt:lpstr>42　食中毒記事等 </vt:lpstr>
      <vt:lpstr>42　海外情報</vt:lpstr>
      <vt:lpstr>41　感染症情報</vt:lpstr>
      <vt:lpstr>42　感染症統計</vt:lpstr>
      <vt:lpstr>Sheet1</vt:lpstr>
      <vt:lpstr>42 食品回収</vt:lpstr>
      <vt:lpstr>42　食品表示</vt:lpstr>
      <vt:lpstr>42　残留農薬　等 </vt:lpstr>
      <vt:lpstr>'41　感染症情報'!Print_Area</vt:lpstr>
      <vt:lpstr>'42  衛生訓話'!Print_Area</vt:lpstr>
      <vt:lpstr>'42　ノロウイルス関連情報 '!Print_Area</vt:lpstr>
      <vt:lpstr>'42　海外情報'!Print_Area</vt:lpstr>
      <vt:lpstr>'42　感染症統計'!Print_Area</vt:lpstr>
      <vt:lpstr>'42　残留農薬　等 '!Print_Area</vt:lpstr>
      <vt:lpstr>'42　食中毒記事等 '!Print_Area</vt:lpstr>
      <vt:lpstr>'42 食品回収'!Print_Area</vt:lpstr>
      <vt:lpstr>'42　食品表示'!Print_Area</vt:lpstr>
      <vt:lpstr>スポンサー公告!Print_Area</vt:lpstr>
      <vt:lpstr>'42　残留農薬　等 '!Print_Titles</vt:lpstr>
      <vt:lpstr>'42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2023-10-29T01:39:39Z</dcterms:modified>
</cp:coreProperties>
</file>