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hidePivotFieldList="1"/>
  <xr:revisionPtr revIDLastSave="0" documentId="13_ncr:1_{0A899861-0F22-4142-9397-6CDD6338BE36}"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40　ノロウイルス関連情報 " sheetId="101" r:id="rId3"/>
    <sheet name="40 衛生訓話" sheetId="151" r:id="rId4"/>
    <sheet name="40　食中毒記事等 " sheetId="29" r:id="rId5"/>
    <sheet name="Sheet1" sheetId="147" state="hidden" r:id="rId6"/>
    <sheet name="吉田屋事故の教訓" sheetId="148" r:id="rId7"/>
    <sheet name="40　海外情報" sheetId="123" r:id="rId8"/>
    <sheet name="38　感染症情報" sheetId="124" state="hidden" r:id="rId9"/>
    <sheet name="40　感染症統計" sheetId="125" r:id="rId10"/>
    <sheet name="40 食品回収" sheetId="60" r:id="rId11"/>
    <sheet name="40　食品表示" sheetId="34" r:id="rId12"/>
    <sheet name="40　残留農薬　等 " sheetId="35" r:id="rId13"/>
  </sheets>
  <definedNames>
    <definedName name="_xlnm._FilterDatabase" localSheetId="2" hidden="1">'40　ノロウイルス関連情報 '!$A$22:$G$75</definedName>
    <definedName name="_xlnm._FilterDatabase" localSheetId="12" hidden="1">'40　残留農薬　等 '!$A$1:$C$1</definedName>
    <definedName name="_xlnm._FilterDatabase" localSheetId="4" hidden="1">'40　食中毒記事等 '!$A$1:$D$1</definedName>
    <definedName name="_xlnm.Print_Area" localSheetId="8">'38　感染症情報'!$A$1:$D$33</definedName>
    <definedName name="_xlnm.Print_Area" localSheetId="2">'40　ノロウイルス関連情報 '!$A$1:$N$84</definedName>
    <definedName name="_xlnm.Print_Area" localSheetId="3">'40 衛生訓話'!$A$1:$M$30</definedName>
    <definedName name="_xlnm.Print_Area" localSheetId="7">'40　海外情報'!$A$1:$C$42</definedName>
    <definedName name="_xlnm.Print_Area" localSheetId="9">'40　感染症統計'!$A$1:$AC$37</definedName>
    <definedName name="_xlnm.Print_Area" localSheetId="12">'40　残留農薬　等 '!$A$1:$A$22</definedName>
    <definedName name="_xlnm.Print_Area" localSheetId="4">'40　食中毒記事等 '!$A$1:$D$40</definedName>
    <definedName name="_xlnm.Print_Area" localSheetId="10">'40 食品回収'!$A$1:$E$40</definedName>
    <definedName name="_xlnm.Print_Area" localSheetId="11">'40　食品表示'!$A$1:$N$15</definedName>
    <definedName name="_xlnm.Print_Area" localSheetId="1">スポンサー公告!$A$1:$Z$35</definedName>
    <definedName name="_xlnm.Print_Titles" localSheetId="12">'40　残留農薬　等 '!$1:$1</definedName>
    <definedName name="_xlnm.Print_Titles" localSheetId="4">'40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 i="125" l="1"/>
  <c r="Z4" i="125"/>
  <c r="K4" i="125"/>
  <c r="B22" i="78"/>
  <c r="G89" i="147" l="1"/>
  <c r="F89" i="147"/>
  <c r="E89" i="147"/>
  <c r="D89" i="147"/>
  <c r="C89" i="147"/>
  <c r="B89" i="147"/>
  <c r="B14" i="78" l="1"/>
  <c r="B19" i="78" l="1"/>
  <c r="B18" i="78"/>
  <c r="B17" i="78" l="1"/>
  <c r="B16" i="78"/>
  <c r="G15" i="78" l="1"/>
  <c r="F4" i="125" l="1"/>
  <c r="E4" i="125"/>
  <c r="D4" i="125"/>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G62" i="101"/>
  <c r="B62" i="101" s="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AA4" i="125"/>
  <c r="AB4" i="125"/>
  <c r="Q4" i="125"/>
  <c r="C4" i="125"/>
  <c r="G4" i="125"/>
  <c r="H4" i="125"/>
  <c r="I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<sst xmlns="http://schemas.openxmlformats.org/spreadsheetml/2006/main" count="752" uniqueCount="446">
  <si>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</si>
  <si>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</si>
  <si>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</si>
  <si>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</si>
  <si>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</si>
  <si>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</si>
  <si>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</si>
  <si>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</si>
  <si>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</si>
  <si>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</si>
  <si>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</si>
  <si>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</si>
  <si>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</si>
  <si>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</si>
  <si>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</si>
  <si>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</si>
  <si>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</si>
  <si>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</si>
  <si>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</si>
  <si>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</si>
  <si>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</si>
  <si>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</si>
  <si>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</si>
  <si>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</si>
  <si>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</si>
  <si>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</si>
  <si>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</si>
  <si>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</si>
  <si>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</si>
  <si>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</si>
  <si>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</si>
  <si>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</si>
  <si>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</si>
  <si>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</si>
  <si>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</si>
  <si>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</si>
  <si>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</si>
  <si>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</si>
  <si>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</si>
  <si>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</si>
  <si>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</si>
  <si>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</si>
  <si>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</si>
  <si>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</si>
  <si>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</si>
  <si>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</si>
  <si>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</si>
  <si>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</si>
  <si>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</si>
  <si>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</si>
  <si>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</si>
  <si>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</si>
  <si>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</si>
  <si>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</si>
  <si>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</si>
  <si>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</si>
  <si>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</si>
  <si>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</si>
  <si>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</si>
  <si>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</si>
  <si>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</si>
  <si>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</si>
  <si>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</si>
  <si>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</si>
  <si>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</si>
  <si>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</si>
  <si>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</si>
  <si>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</si>
  <si>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</si>
  <si>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</si>
  <si>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</si>
  <si>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</si>
  <si>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</si>
  <si>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</si>
  <si>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</si>
  <si>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</si>
  <si>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</si>
  <si>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</si>
  <si>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</si>
  <si>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</si>
  <si>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</si>
  <si>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</si>
  <si>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</si>
  <si>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</si>
  <si>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</si>
  <si>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</si>
  <si>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</si>
  <si>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</si>
  <si>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</si>
  <si>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</si>
  <si>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</si>
  <si>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</si>
  <si>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</si>
  <si>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</si>
  <si>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</si>
  <si>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</si>
  <si>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</si>
  <si>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</si>
  <si>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</si>
  <si>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</si>
  <si>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</si>
  <si>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</si>
  <si>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</si>
  <si>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</si>
  <si>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</si>
  <si>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</si>
  <si>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</si>
  <si>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</si>
  <si>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</si>
  <si>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</si>
  <si>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</si>
  <si>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</si>
  <si>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</si>
  <si>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</si>
  <si>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</si>
  <si>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</si>
  <si>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</si>
  <si>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</si>
  <si>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</si>
  <si>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</si>
  <si>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</si>
  <si>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</si>
  <si>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</si>
  <si>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</si>
  <si>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</si>
  <si>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</si>
  <si>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</si>
  <si>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</si>
  <si>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</si>
  <si>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</si>
  <si>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</si>
  <si>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</si>
  <si>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</si>
  <si>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</si>
  <si>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</si>
  <si>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</si>
  <si>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</si>
  <si>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</si>
  <si>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</si>
  <si>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</si>
  <si>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</si>
  <si>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</si>
  <si>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</si>
  <si>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</si>
  <si>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</si>
  <si>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</si>
  <si>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</si>
  <si>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</si>
  <si>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</si>
  <si>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</si>
  <si>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</si>
  <si>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</si>
  <si>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</si>
  <si>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</si>
  <si>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</si>
  <si>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</si>
  <si>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</si>
  <si>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</si>
  <si>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</si>
  <si>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</si>
  <si>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</si>
  <si>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</si>
  <si>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</si>
  <si>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</si>
  <si>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</si>
  <si>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</si>
  <si>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</si>
  <si>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</si>
  <si>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</si>
  <si>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</si>
  <si>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</si>
  <si>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</si>
  <si>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</si>
  <si>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</si>
  <si>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</si>
  <si>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</si>
  <si>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</si>
  <si>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</si>
  <si>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</si>
  <si>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</si>
  <si>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</si>
  <si>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</si>
  <si>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</si>
  <si>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</si>
  <si>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</si>
  <si>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</si>
  <si>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</si>
  <si>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</si>
  <si>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</si>
  <si>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</si>
  <si>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</si>
  <si>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3類感染症　
細菌性赤痢2例</t>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</si>
  <si>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</si>
  <si>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</si>
  <si>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</si>
  <si>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</si>
  <si>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青森県</t>
    <rPh sb="0" eb="3">
      <t>アオモリケン</t>
    </rPh>
    <phoneticPr fontId="16"/>
  </si>
  <si>
    <t>結核例　2349例</t>
    <rPh sb="8" eb="9">
      <t>レイ</t>
    </rPh>
    <phoneticPr fontId="5"/>
  </si>
  <si>
    <t>腸チフス1例 感染地域：インドネシア
パラチフス1例 感染地域：タイ/バングラデシュ/メキシコ</t>
    <phoneticPr fontId="86"/>
  </si>
  <si>
    <t xml:space="preserve">腸チフス
パラチフス
</t>
    <rPh sb="0" eb="1">
      <t>チョウ</t>
    </rPh>
    <phoneticPr fontId="5"/>
  </si>
  <si>
    <t>https://www.jetro.go.jp/biznews/2023/09/da8ca2a26260b12d.html</t>
    <phoneticPr fontId="86"/>
  </si>
  <si>
    <t>世界最大の生鮮ブドウ輸出国、日本向けに初出荷(日本、ペルー)</t>
  </si>
  <si>
    <t>ペルー農業灌漑開発省（MIDAGRI）は9月16日、ペルー産生鮮ブドウ（添付輸出認可品種リスト参照：英語）の日本向け初出荷分の輸出認証を行ったと発表した。ペルーは2021年から世界最大の生鮮ブドウ輸出国の地位にあり、輸出先は米国向けを筆頭に北米、欧州、アジア、中南米諸国など多岐にわたっている（添付資料表1参照）。ペルー産生鮮ブドウは同省傘下の農業検疫局（SENASA）が、日本の農林水産省と2014年から輸出解禁のための検疫協議を開始して、2023年3月22日に必要なすべての手続きが完了し、対日輸出が可能となった。SENASAによれば、今回輸出されたのはピウラ州産赤ブドウのアリソン種2,000ケース（16.4トン）とのこと。一方で、輸出元であるチリの大手VERFRUTグループ傘下、ソシエダ・アグリコラ・ラペル（SOCIEDAD AGRÍCOLA RAPLE）のパブロ・エイヘラルデ社長は、今回の初出荷は合計でコンテナ2本（35トン相当）となり、最終的にはコンテナ120本分が輸出される予定だとペルーの有力紙ヘスティオンにコメントしている。
ペルーは2021年から世界最大の生鮮ブドウ輸出国の地位にあり、その中でもラペルは最大の生鮮ブドウ輸出企業（添付資料表2参照）だ。同社は、現在世界41カ国への輸出実績がある（添付資料表3参照）。エイヘラルデ社長は、輸出の対象を同社がペルー北部で9月から12月にかけて生産する生鮮ブドウ（赤色・緑色両種）としており、特に日本向けには高品質の種なし種の需要が高いという。輸出価格については、今回の種なし赤ブドウ種で、その他のアジアの既存輸出先と同様に1キロ当たり3ドル（FOB価格）程度。今後、出荷予定の種なし緑色種についてはこれをわずかに上回る予定と示唆している。ペルー貿易観光促進庁（PROMPERÚ）によると、ラペル以外にも現在、カンポソル（CAMPOSOL）、エル・ペドレガル（EL PEDREGAL）、ダンペル（DANPEL）（注）などの大手企業も日本の生鮮ブドウ市場への参入を狙っているという。特に両国間では、2012年に発効した日本・ペルー経済連携協定（EPA）に加えて、2021年にペルーが包括的および先進的な環太平洋パートナーシップ協定（CPTPP）も批准したため、同国から日本へのブドウの輸入関税は無税となっている。今後、ペルー産農産品の対日輸出への期待値はますます上がるとみられる。
（注）カンポソルとエル・ペドレガルは100％ペルー資本企業。ダンペルはペルーとデンマークの投資家によるジョイントベンチャー企業。</t>
    <phoneticPr fontId="86"/>
  </si>
  <si>
    <t>ペルー</t>
    <phoneticPr fontId="86"/>
  </si>
  <si>
    <t>毎週　　ひとつ　　覚えていきましょう</t>
    <phoneticPr fontId="5"/>
  </si>
  <si>
    <t>食品リコール・回収情報
 (10/2-10/8)</t>
    <rPh sb="0" eb="2">
      <t>ショクヒン</t>
    </rPh>
    <rPh sb="7" eb="9">
      <t>カイシュウ</t>
    </rPh>
    <rPh sb="9" eb="11">
      <t>ジョウホウ</t>
    </rPh>
    <phoneticPr fontId="5"/>
  </si>
  <si>
    <t>2023年第38週（9月18日〜9月24日）</t>
    <phoneticPr fontId="86"/>
  </si>
  <si>
    <t>無し</t>
    <rPh sb="0" eb="1">
      <t>ナ</t>
    </rPh>
    <phoneticPr fontId="86"/>
  </si>
  <si>
    <t xml:space="preserve">腸管出血性大腸菌感染症67例（有症者36例、うちHUS なし）
感染地域：国内54例、韓国2例、国内・国外不明11例
国内の感染地域：‌北海道6例、大阪府4例、群馬県3例、埼玉県
3例、岡山県3例、茨城県2例、千葉県2例、東
京都2例、三重県2例、福岡県2例、長崎県2例、
青森県1例、岩手県1例、秋田県1例、福島県
1例、神奈川県1例、山梨県1例、岐阜県1例、
静岡県1例、愛知県1例、滋賀県1例、京都府
1例、広島県1例、熊本県1例、国内（都道府県
不明）10例
</t>
    <phoneticPr fontId="86"/>
  </si>
  <si>
    <t>血清群・毒素型：‌O157 VT1・VT2（15例）、O157 VT2（11例）、O103 VT1（9例）、O157 VT1（4例）、O91VT1（3例）、
O26 VT1（2例）、O111 VT1・VT2（1例）、O115 VT1・VT2（1例）、O148VT2（1例）、O8 VT2（1例）、その他・不明（19例）
累積報告数：2,731例（有症者1,868例、うちHUS 45例．死亡3例</t>
    <phoneticPr fontId="86"/>
  </si>
  <si>
    <t xml:space="preserve">年齢群：‌2歳（1例）、3歳（2例）、4歳（2例）、6歳（1例）、9歳（1例）、
10代（5例）、20代（24例）、30代（10例）、40代（8例）、50代（6例）、
60代（4例）、70代（2例）、80代（1例）
</t>
    <phoneticPr fontId="86"/>
  </si>
  <si>
    <t>E型肝炎5例 感染地域（感染源）：‌千葉県1例（不明）、愛知県1例（不明）、国
内・国外不明3例（不明3例）</t>
    <phoneticPr fontId="86"/>
  </si>
  <si>
    <t>レジオネラ症56例（肺炎型50例、ポンティアック型6例）
感染地域：‌東京都5例、茨城県4例、千葉県4例、大阪府4例、熊本県4例、神奈川県3例、北海道2例、岩手県2例、
愛知県2例、沖縄県2例、宮城県1例、福井県1例、三重県1例、兵庫県1例、奈良県1例、長崎県1例、鹿児島県1例、
埼玉県/東京都1例、長野県/愛知県1例、国内（都道府県不明）6例、ウズベキスタン/カザフスタン/キルギス1例、
国内・国外不明8例年齢群：‌30代（1例）、40代（1例）、50代（9例）、60代（14例）、70代（18例）、80代（9例）、
90代以上（4例）累積報告数：1,610例</t>
    <phoneticPr fontId="86"/>
  </si>
  <si>
    <t>アメーバ赤痢4例（腸管アメーバ症2例、腸管外アメーバ症1例、腸管及び腸管外アメーバ症1例）
感染地域：‌宮崎県1例、北海道/愛知県/岐阜県1例、国内（都道府県不明）2例感染経路：‌性的接触2例（異性間1例、同性/異性間1例）、その他・不明2例</t>
    <phoneticPr fontId="86"/>
  </si>
  <si>
    <t>2023年第24週（再掲)</t>
    <phoneticPr fontId="86"/>
  </si>
  <si>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</si>
  <si>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</si>
  <si>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</si>
  <si>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</si>
  <si>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</si>
  <si>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</si>
  <si>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</si>
  <si>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2023年第25週（再掲)</t>
    <phoneticPr fontId="86"/>
  </si>
  <si>
    <t>2023年第26週</t>
    <phoneticPr fontId="86"/>
  </si>
  <si>
    <t>2023年第27週</t>
    <phoneticPr fontId="86"/>
  </si>
  <si>
    <t>2023年第28週</t>
    <phoneticPr fontId="86"/>
  </si>
  <si>
    <t>　</t>
    <phoneticPr fontId="86"/>
  </si>
  <si>
    <t>2023年第29週</t>
    <phoneticPr fontId="86"/>
  </si>
  <si>
    <t>S</t>
    <phoneticPr fontId="86"/>
  </si>
  <si>
    <t>2023年第30週</t>
    <phoneticPr fontId="86"/>
  </si>
  <si>
    <t>2023年第31週</t>
    <phoneticPr fontId="86"/>
  </si>
  <si>
    <t>2023年第32週</t>
    <phoneticPr fontId="86"/>
  </si>
  <si>
    <t>　I総数　　　　</t>
    <phoneticPr fontId="5"/>
  </si>
  <si>
    <t>I男性　　　　</t>
    <phoneticPr fontId="86"/>
  </si>
  <si>
    <t>I女性</t>
    <phoneticPr fontId="86"/>
  </si>
  <si>
    <t>　NC総数　　　　</t>
    <phoneticPr fontId="5"/>
  </si>
  <si>
    <t>NC男性　　　　</t>
    <phoneticPr fontId="86"/>
  </si>
  <si>
    <t>NC女性</t>
    <phoneticPr fontId="86"/>
  </si>
  <si>
    <t>2023年第37週</t>
    <phoneticPr fontId="86"/>
  </si>
  <si>
    <t>2023年第38週</t>
    <phoneticPr fontId="86"/>
  </si>
  <si>
    <r>
      <t xml:space="preserve">対前週
</t>
    </r>
    <r>
      <rPr>
        <b/>
        <sz val="14"/>
        <color rgb="FFFF0000"/>
        <rFont val="ＭＳ Ｐゴシック"/>
        <family val="3"/>
        <charset val="128"/>
      </rPr>
      <t>インフルエンザ 　101.0%   増加</t>
    </r>
    <r>
      <rPr>
        <b/>
        <sz val="11"/>
        <rFont val="ＭＳ Ｐゴシック"/>
        <family val="3"/>
        <charset val="128"/>
      </rPr>
      <t xml:space="preserve">
</t>
    </r>
    <r>
      <rPr>
        <b/>
        <sz val="14"/>
        <color rgb="FF0070C0"/>
        <rFont val="ＭＳ Ｐゴシック"/>
        <family val="3"/>
        <charset val="128"/>
      </rPr>
      <t>新型コロナウイルス  37.2%減少</t>
    </r>
    <rPh sb="0" eb="3">
      <t>タイゼンシュウ</t>
    </rPh>
    <rPh sb="22" eb="24">
      <t>ゾウカ</t>
    </rPh>
    <rPh sb="25" eb="27">
      <t>シンガタ</t>
    </rPh>
    <rPh sb="41" eb="43">
      <t>ゲンショウ</t>
    </rPh>
    <phoneticPr fontId="86"/>
  </si>
  <si>
    <t>回収＆返金</t>
  </si>
  <si>
    <t>回収＆交換</t>
  </si>
  <si>
    <t>オーケー</t>
  </si>
  <si>
    <t>回収</t>
  </si>
  <si>
    <t>イオンリテール</t>
  </si>
  <si>
    <t>回収＆返金/交換</t>
  </si>
  <si>
    <t>万代</t>
  </si>
  <si>
    <t>マックスバリュ東...</t>
  </si>
  <si>
    <t>NHK</t>
    <phoneticPr fontId="16"/>
  </si>
  <si>
    <t>ベトナム</t>
    <phoneticPr fontId="16"/>
  </si>
  <si>
    <t>　</t>
    <phoneticPr fontId="16"/>
  </si>
  <si>
    <t>米国</t>
    <rPh sb="0" eb="2">
      <t>ベイコク</t>
    </rPh>
    <phoneticPr fontId="86"/>
  </si>
  <si>
    <t>韓国</t>
    <rPh sb="0" eb="2">
      <t>カンコク</t>
    </rPh>
    <phoneticPr fontId="86"/>
  </si>
  <si>
    <t>台湾</t>
    <rPh sb="0" eb="2">
      <t>タイワン</t>
    </rPh>
    <phoneticPr fontId="86"/>
  </si>
  <si>
    <t>ベトナム</t>
    <phoneticPr fontId="86"/>
  </si>
  <si>
    <t>マレーシア</t>
    <phoneticPr fontId="86"/>
  </si>
  <si>
    <t>ascon | 一般社団法人 消費者市民社会をつくる会</t>
    <rPh sb="8" eb="10">
      <t>イッパン</t>
    </rPh>
    <rPh sb="10" eb="12">
      <t>シャダン</t>
    </rPh>
    <rPh sb="12" eb="14">
      <t>ホウジン</t>
    </rPh>
    <rPh sb="15" eb="18">
      <t>ショウヒシャ</t>
    </rPh>
    <rPh sb="18" eb="20">
      <t>シミン</t>
    </rPh>
    <rPh sb="20" eb="22">
      <t>シャカイ</t>
    </rPh>
    <rPh sb="26" eb="27">
      <t>カイ</t>
    </rPh>
    <phoneticPr fontId="33"/>
  </si>
  <si>
    <t xml:space="preserve"> GⅡ　39週　0例</t>
    <rPh sb="6" eb="7">
      <t>シュウ</t>
    </rPh>
    <phoneticPr fontId="5"/>
  </si>
  <si>
    <t xml:space="preserve"> GⅡ　40週　0例</t>
    <rPh sb="9" eb="10">
      <t>レイ</t>
    </rPh>
    <phoneticPr fontId="5"/>
  </si>
  <si>
    <t>今週のニュース（Noroｖｉｒｕｓ） (10/9-10/15)</t>
    <rPh sb="0" eb="2">
      <t>コンシュウ</t>
    </rPh>
    <phoneticPr fontId="5"/>
  </si>
  <si>
    <t>2023/39週</t>
    <phoneticPr fontId="86"/>
  </si>
  <si>
    <t>2023/40週</t>
  </si>
  <si>
    <t>-</t>
    <phoneticPr fontId="86"/>
  </si>
  <si>
    <t>県によると、久慈保健所管内の教育・保育施設から複数の園児が嘔吐や下痢等の症状があると久慈保健所へ連絡があり、調査した結果、９月２８日から１０月４日にかけて、０歳から５歳までの子ども２１人と職員１人が嘔吐や下痢等の症状があったことがわかった。
このうち園児１人が入院したが、いずれも回復に向かっているという。</t>
    <phoneticPr fontId="86"/>
  </si>
  <si>
    <t>FNNプライムオン</t>
    <phoneticPr fontId="86"/>
  </si>
  <si>
    <t>今週のお題　(災害時の衛生点検を再確認しよう)</t>
    <rPh sb="7" eb="9">
      <t>サイガイ</t>
    </rPh>
    <rPh sb="9" eb="10">
      <t>ジ</t>
    </rPh>
    <rPh sb="11" eb="13">
      <t>エイセイ</t>
    </rPh>
    <rPh sb="13" eb="15">
      <t>テンケン</t>
    </rPh>
    <rPh sb="16" eb="19">
      <t>サイカクニン</t>
    </rPh>
    <phoneticPr fontId="5"/>
  </si>
  <si>
    <t>１日分ずつ分別し、こまめに捨てることがポイントです。</t>
    <rPh sb="1" eb="3">
      <t>ニチブン</t>
    </rPh>
    <rPh sb="5" eb="7">
      <t>ブンベツ</t>
    </rPh>
    <rPh sb="13" eb="14">
      <t>ス</t>
    </rPh>
    <phoneticPr fontId="5"/>
  </si>
  <si>
    <t>　↓　職場の先輩は以下のことを理解して　わかり易く　指導しましょう　↓</t>
    <phoneticPr fontId="5"/>
  </si>
  <si>
    <t xml:space="preserve">  FOOD-SAFETY
　All rights reserved</t>
    <phoneticPr fontId="86"/>
  </si>
  <si>
    <t>H.Y</t>
    <phoneticPr fontId="86"/>
  </si>
  <si>
    <t>食中毒情報  (10/9-10/15)</t>
    <rPh sb="0" eb="3">
      <t>ショクチュウドク</t>
    </rPh>
    <rPh sb="3" eb="5">
      <t>ジョウホウ</t>
    </rPh>
    <phoneticPr fontId="5"/>
  </si>
  <si>
    <t>吉田屋事故の教訓と残したもの</t>
    <rPh sb="0" eb="3">
      <t>ヨシダヤ</t>
    </rPh>
    <rPh sb="3" eb="5">
      <t>ジコ</t>
    </rPh>
    <rPh sb="6" eb="8">
      <t>キョウクン</t>
    </rPh>
    <rPh sb="9" eb="10">
      <t>ノコ</t>
    </rPh>
    <phoneticPr fontId="86"/>
  </si>
  <si>
    <t>海外情報 (10/9-10/15)</t>
    <rPh sb="0" eb="4">
      <t>カイガイジョウホウ</t>
    </rPh>
    <phoneticPr fontId="5"/>
  </si>
  <si>
    <t>食品表示 (10/9-10/15)</t>
    <rPh sb="0" eb="2">
      <t>ショクヒン</t>
    </rPh>
    <rPh sb="2" eb="4">
      <t>ヒョウジ</t>
    </rPh>
    <phoneticPr fontId="5"/>
  </si>
  <si>
    <t>残留農薬 (10/9-10/15)</t>
    <phoneticPr fontId="16"/>
  </si>
  <si>
    <t>2023年第39週　公的データは10月16日掲載のため今回は未掲載</t>
    <rPh sb="4" eb="5">
      <t>ネン</t>
    </rPh>
    <rPh sb="5" eb="6">
      <t>ダイ</t>
    </rPh>
    <rPh sb="8" eb="9">
      <t>シュウ</t>
    </rPh>
    <rPh sb="10" eb="12">
      <t>コウテキ</t>
    </rPh>
    <rPh sb="18" eb="19">
      <t>ガツ</t>
    </rPh>
    <rPh sb="21" eb="22">
      <t>ヒ</t>
    </rPh>
    <rPh sb="22" eb="24">
      <t>ケイサイ</t>
    </rPh>
    <rPh sb="27" eb="29">
      <t>コンカイ</t>
    </rPh>
    <rPh sb="30" eb="33">
      <t>ミケイサイ</t>
    </rPh>
    <phoneticPr fontId="33"/>
  </si>
  <si>
    <t>少ない</t>
    <rPh sb="0" eb="1">
      <t>スク</t>
    </rPh>
    <phoneticPr fontId="5"/>
  </si>
  <si>
    <t>※2023年 第40週（10/2～10/8） 現在</t>
    <phoneticPr fontId="5"/>
  </si>
  <si>
    <t>例年並み</t>
    <rPh sb="0" eb="3">
      <t>レイネンナ</t>
    </rPh>
    <phoneticPr fontId="86"/>
  </si>
  <si>
    <t>ヨークベニマル</t>
  </si>
  <si>
    <t>神戸物産</t>
  </si>
  <si>
    <t>足立音衛門</t>
  </si>
  <si>
    <t>さとう</t>
  </si>
  <si>
    <t>フルーツバスケッ...</t>
  </si>
  <si>
    <t>青木屋</t>
  </si>
  <si>
    <t>マルエツフレッシ...</t>
  </si>
  <si>
    <t>寺子屋</t>
  </si>
  <si>
    <t>(有)氏郷庵かど...</t>
  </si>
  <si>
    <t>青木食品工業</t>
  </si>
  <si>
    <t>北一ミート</t>
  </si>
  <si>
    <t>矢野食品</t>
  </si>
  <si>
    <t>ローソン</t>
  </si>
  <si>
    <t>大阪中河内農業協...</t>
  </si>
  <si>
    <t>空芯菜 一部残留農薬基準超過</t>
  </si>
  <si>
    <t>丸久</t>
  </si>
  <si>
    <t>秋穂店 塩銀さけ(甘口) 一部消費期限誤表示</t>
  </si>
  <si>
    <t>マックスバリュ西...</t>
  </si>
  <si>
    <t>トロチ モッツァレラチーズ入り 一部保存温度逸脱</t>
  </si>
  <si>
    <t>ケイエス冷凍食品...</t>
  </si>
  <si>
    <t>チーズちくわ 一部風味に異常</t>
  </si>
  <si>
    <t>相鉄ローゼン</t>
  </si>
  <si>
    <t>四季のあじわい天重 一部ラベル誤貼付で特定原材料表示欠落</t>
  </si>
  <si>
    <t>九条ネギの甘辛竜田弁当 一部アレルゲン表示欠落</t>
  </si>
  <si>
    <t>エルフラット</t>
  </si>
  <si>
    <t>パウンドケーキ(抹茶栗) 一部カビ発生の恐れ</t>
  </si>
  <si>
    <t>オーシャンシステ...</t>
  </si>
  <si>
    <t>骨なしフライドチキン 一部ラベル誤貼付でアレルギー(卵)表示欠落</t>
  </si>
  <si>
    <t>サンクゼール</t>
  </si>
  <si>
    <t>米沢牛入りさらみ 一部特定原材料(鶏肉)表示欠落</t>
  </si>
  <si>
    <t>ラ・テール</t>
  </si>
  <si>
    <t>バターチーズサンド-ダブルクリーム 一部ラベル誤貼付で特定原材料表示欠落</t>
  </si>
  <si>
    <t>ながの東急百貨店...</t>
  </si>
  <si>
    <t>くるみの初恋他 3品目 一部賞味期限誤表示</t>
  </si>
  <si>
    <t>ケンコーマヨネー...</t>
  </si>
  <si>
    <t>スマイルテーブルfullness(1㎏) 一部乳アレルゲン混入</t>
  </si>
  <si>
    <t>秦食品</t>
  </si>
  <si>
    <t>銀の胡麻ドレッシング 一部PETボトル容器外観膨張</t>
  </si>
  <si>
    <t>U&amp;S</t>
  </si>
  <si>
    <t>昆布さばかぶら漬け他 一部賞味期限誤印字</t>
  </si>
  <si>
    <t>やまぐち県酪乳業...</t>
  </si>
  <si>
    <t>農協3.5牛乳(200ml) 一部記載内容違反のおそれ</t>
  </si>
  <si>
    <t>フナバヤシ</t>
  </si>
  <si>
    <t>鶏唐揚ウィング 他 一部金属異物混入の恐れ</t>
  </si>
  <si>
    <t>国産小麦のべーグル 一部アレルギー(乳)表示欠落</t>
  </si>
  <si>
    <t>ローストビーフとアボカドのサラダ 一部アレルゲン表示欠落</t>
  </si>
  <si>
    <t>冷凍グリーンアスパラ ホール 一部基準値超える残留農薬検出</t>
  </si>
  <si>
    <t>栗のフィナンシェ10個セット 一部カビ発生の恐れ</t>
  </si>
  <si>
    <t>海老とチーズのグラタン 他 計3商品 消費期限誤表記</t>
  </si>
  <si>
    <t>杉並宮前店 肉寿司(サーモンローストビーフ丼) ラベル誤貼付でアレルゲン表示欠落</t>
  </si>
  <si>
    <t>八千代緑が丘店 海老と野菜の天丼小(まいたけ) ラベル誤貼付で(えび)表示欠落</t>
  </si>
  <si>
    <t>ブルーベリージャム 一部微生物検査で基準不適</t>
  </si>
  <si>
    <t>日々是くろどら 一部包装不良でカビ発生の恐れ</t>
  </si>
  <si>
    <t>学園前店 えび天 一部アレルギー(卵)表示欠落</t>
  </si>
  <si>
    <t>国内産しらす干 一部ふぐの稚魚が混入の恐れ</t>
  </si>
  <si>
    <t>宇治抹茶どら焼き 一部賞味期限誤シール誤貼</t>
  </si>
  <si>
    <t>パイン大福 一部ラベル誤貼付で賞味期限等誤表示</t>
  </si>
  <si>
    <t>鰯つみれ,いわし団子 一部賞味期限誤表記</t>
  </si>
  <si>
    <t>豚と鶏レバーとフォアグラのテリーヌ 一部アレルゲン表示欠落</t>
  </si>
  <si>
    <t>月見団子 一部保存方法誤表示</t>
  </si>
  <si>
    <t>モンブランどら焼き 一部消費期限,アレルゲン情報欠落コメントあり</t>
  </si>
  <si>
    <t xml:space="preserve">消費期限切れ米飯使用＝回転ずしなど６店舗―ＪＲ東子会社 - ニフティニュース </t>
    <phoneticPr fontId="16"/>
  </si>
  <si>
    <t>ＪＲ東日本クロスステーション（東京）は１１日、東京都内の回転ずし店や居酒屋で消費期限切れの米飯と酢飯を提供していたと発表した。「うず潮秋葉原店」など計６店舗で、期限が納品日当日となっている炊飯米を翌日も使用していた。現時点で健康被害は報告されていないという。　青森県八戸市の駅弁製造会社の弁当で食中毒が発生したことを受け、自主的に社内調査したところ判明した。丼や朝定食に使用する米飯は冷凍か冷蔵で、すし全般に使う酢飯は常温で保管されていた。本社の担当者が各店舗に消費期限を伝達していなかったためで、納品日翌日まで使用する慣行が２０１０年４月から続いていたとみられる。</t>
    <phoneticPr fontId="16"/>
  </si>
  <si>
    <t xml:space="preserve">メバチマグロをキハダマグロ、海外産を国産･･･ふるさと納税返礼品のマグロ加工品を不適正表示 ... </t>
    <phoneticPr fontId="16"/>
  </si>
  <si>
    <t>中国四国農政局は、マグロ加工品の原材料や原産地を偽って販売したとして魚介類加工販売の富士水産（山口市）に食品表示法に基づく是正を指示した。同社の品をふるさと納税の返礼品としている山口市は、該当の商品を受け取った人が希望すれば、既に食べた場合も含めて返金する。
　農政局などによると、不適正表示が確認されたのは、同社が6～8月に製造販売した「鉄火丼の素」と「まぐろ漬け丼」計約3万1千パック。マグロの切り身とたれをセットにした商品で、メバチマグロを使ったのに「黄肌鮪（キハダマグロ）」と表示したり、インドネシア産のキハダマグロを使ったのに国産と記載するなどしていた。</t>
    <phoneticPr fontId="16"/>
  </si>
  <si>
    <t>千田みずほ株式会社における袋詰精米の不適正表示に対する措置について</t>
    <phoneticPr fontId="16"/>
  </si>
  <si>
    <t>農林水産省は、千田みずほ株式会社（神奈川県横浜市保土ケ谷区峰岡町一丁目21番地。法人番号7020001010139。以下「千田みずほ」という。）が、袋詰精米の産地及び品種について、原料玄米として「秋田県産あきたこまち」を使用していたにもかかわらず、原料玄米欄に産地「新潟県」、品種「みずほの輝き」と、容器包装に「新潟の逸品 みずほの輝き」と事実と異なる表示をして販売したことを確認しました。このため、本日、千田みずほに対し、食品表示法に基づき、表示の是正と併せて、原因の究明・分析の徹底、再発防止対策の実施等について指示を行いました。農林水産省関東農政局が、令和5年4月18日から9月27日までの間、千田みずほに対し、食品表示法（平成25年法律第70号）第8条第2項の規定に基づく立入検査等を行いました。この結果、農林水産省は、千田みずほが、自らを販売者とする袋詰精米の産地及び品種について、原料玄米として「秋田県産あきたこまち」を使用していたにもかかわらず、原料玄米欄に産地「新潟県」、品種「みずほの輝き」と、容器包装に「新潟の逸品 みずほの輝き」と事実と異なる表示をして、令和5年3月21日から24日までの間に、19,190kg（5kg入り：2,400袋、10kg入り：719袋）を一般用生鮮食品として小売業者に販売したことを確認しました。</t>
    <phoneticPr fontId="16"/>
  </si>
  <si>
    <t>韓国、日本産水産物の国産虚偽表示を今年６１件摘発</t>
    <phoneticPr fontId="16"/>
  </si>
  <si>
    <t>今年１－８月に日本産水産物を韓国産として摘発された事例が６１件確認された。国会農林畜産食品海洋水産委員会の洪文杓（ホン・ムンピョ）国民の力議員が海洋水産部から提出を受けた資料によると、日本産を含む原産地未表示および表示方法違反、虚偽表示などで摘発された水産物件数は２０１８年が８１８件（２０６トン）、２０１９年が９１６件（１３１トン）、２０２０年が５４３件（４６トン）、２０２１年が７８３件（３７４トン）、２０２２年が５１９件（１０７トン）、２０２３年（１－８月）が５６５件（８１トン）だった。特に日本産水産物を韓国産と虚偽表示した事例は６１件、金額で１億９１１４万ウォン（約２１２０万円）で、主な魚種はマダイ、ホタテ、ホヤ、タチウオ、イシダイ、ブリ、マハタ、メジナなど。洪議員は「福島汚染水放出決定による措置として、政府レベルの大々的な全数調査を通じて日本産水産物の原産地違反事例の取り締まりを随時行っている」とし「前政権の水産物違反取り締まりに対する安全不感症的な態度を踏襲しないため、今後も監視と取り締まりに万全を期する」と述べた。</t>
    <phoneticPr fontId="16"/>
  </si>
  <si>
    <t>外国産アサリを偽装販売 実質的経営者らに有罪判決 熊本地裁</t>
    <phoneticPr fontId="16"/>
  </si>
  <si>
    <t>外国産のアサリを熊本産と偽って販売し、１億４０００万円あまりの収益を得ていたとして、天草市の水産会社とその実質的な経営者らが不正競争防止法違反などの罪に問われた裁判で、熊本地方裁判所は「消費者の信頼を大きく揺るがした」などとして、執行猶予のついた有罪判決を言い渡しました。天草市の水産卸会社「天草フーズ」や「グローバルスカイ」とその２社を実質的に経営する渡邉孝男被告（７２）ら４人は３年前、中国や韓国産のアサリおよそ３５７トンを熊本産と偽って千葉県などのあわせて１５社に販売し、１億４０００万円あまりの利益を得たとして、不正競争防止法違反と組織犯罪処罰法違反の罪に問われました。１０日の判決で、熊本地方裁判所の平島正道裁判長は「産地の表示に関する消費者の信頼を大きく揺るがした。手口は巧妙で悪質だ」などとして渡邉被告ら２人に懲役２年６か月、執行猶予４年と罰金２００万円を、また関連会社の経営者ら２人に懲役２年、執行猶予４年と罰金１５０万円の、それぞれ有罪を言い渡しました。また天草市の水産卸会社２社に、それぞれ罰金７００万円を言い渡しました。</t>
    <phoneticPr fontId="16"/>
  </si>
  <si>
    <t>外国人技能実習生が働く事業所　監督指導した事業所の８割で法令違反　広島労働局</t>
    <phoneticPr fontId="16"/>
  </si>
  <si>
    <t>去年１年間に、外国人技能実習生が働く事業所で安全対策などの法令違反が認められた事業所は監督指導を実施した事業所の８割近くに上っていたことが広島労働局の調べで分かりました。県内で働く外国人技能実習生は１万４２３６人で全国で６番目に多く、国別ではベトナムが最も多く、フィリピン、インドネシアが続きます。去年１年間に広島労働局管内で技能実習生への法令違反が疑われる事業所に対し、５９９件の監督指導を実施し、その７８．６％で違反が認められたことが分かりました。
   違反別では機械の作業などでの安全基準に関する違反が最も多く２３％で、また、技能実習生１５人に対して、違法な長時間労働を行わせたとして食品加工・販売業者が送検されるなど、重大な違反が認められた事案も４件ありました。</t>
    <phoneticPr fontId="16"/>
  </si>
  <si>
    <t>日本産ブドウ、水際検査で不合格 残留農薬の規定に違反／台湾</t>
    <phoneticPr fontId="16"/>
  </si>
  <si>
    <t>衛生福利部（保健省）食品薬物管理署（食薬署）は11日、日本から輸入されたブドウが残留農薬の規定違反で不合格となったと発表した。規定により積み戻しまたは廃棄処分される。
不合格となったのは生鮮ブドウ250キロ。殺虫剤として用いられる農薬シクラニリプロールが検出された。台湾ではリンゴやナシ、茶のみに同農薬の残留基準値が設定されており、これ以外の品目で検出された場合は基準違反となる。日本から輸入された生鮮ブドウは、直近半年で3件が残留農薬の違反で不合格となった。3件はそれぞれ異なる業者が輸入した。同署の林金富副署長によると、今回のブドウを輸入した業者に対してはすでに全ロット検査を実施している。林氏はその他の業者が日本から輸入するブドウについても抜き取り検査の割合を引き上げるとした。
この日公表された不合格品は計11件。日本産生鮮ブドウの他、ベトナムから輸入されたインスタント麺やタイから輸入されたマンゴスチンなどがリストに含まれている。</t>
    <phoneticPr fontId="16"/>
  </si>
  <si>
    <t>https://news.yahoo.co.jp/articles/2a77ad2bc18b6ebc4ee797a95b349e007883e1e0</t>
    <phoneticPr fontId="16"/>
  </si>
  <si>
    <t>空芯菜 一部残留農薬基準超過</t>
    <phoneticPr fontId="16"/>
  </si>
  <si>
    <t>2023年8月25日から10月6日に、畑のつづき①八尾店②長瀬店③東大阪店で販売した「空芯菜」他において、基準値を超える農薬成分が検出されたため、回収する。これまで健康被害の報告はない。(リコールプラス編集部)(リコールプラス)
【対象商品】商品名　:空芯菜   形態　　:袋詰め
販売日　:2023年8月25日から10月6日  販売店　:畑のつづき　八尾店、長瀬店、東大阪店　  販売日　:2023年8月25日から10月6日まで
販売数量:①400袋　②1袋　③2袋
【回収方法】・商品もしくは購入レシートにて購入確認後、返金。
【回収後の対応】・返金対応・回収後、廃棄。
【関連URL】
https://ifas.mhlw.go.jp/faspub/_link.do?i=IO_S020502&amp;p=RCL202302799
https://ifas.mhlw.go.jp/faspub/_link.do?i=IO_S020502&amp;p=RCL202302797</t>
    <phoneticPr fontId="16"/>
  </si>
  <si>
    <t>https://www.foods-ch.com/anzen/kt_47568/</t>
    <phoneticPr fontId="16"/>
  </si>
  <si>
    <t>平成 30 年度輸入畜水産物の残留農薬検査結果</t>
    <phoneticPr fontId="16"/>
  </si>
  <si>
    <t>1 実施期間  平成 30 年 4 月から平成 31 年 3 月まで
2 実施機関  健康安全研究センター及び市場衛生検査所
3 検査機関  健康安全研究センター及び市場衛生検査所
4 検査対象農薬（表 1）食品衛生法で定められた残留農薬基準等や使用状況等を勘案し、25 種類の農薬について検査した。
5 検査対象品目（表 2）魚介類 9 品目、食肉類 50 品目の 59 品目について検査した。
6 検査結果   農薬を検出した検体はなかった。
表 1 検査対象農薬
分類 用途 農薬
カーバメート系農薬（1 種類） 殺虫剤（1 種類） ピリミカーブ含窒素系農薬（11 種類）
殺菌剤（8 種類）イマザリル、テブコナゾール、トリアジメノール、フェナリモル、フルジオキソニル、フルシラゾール、フルトラニル、ミクロブタニル
殺虫剤（2 種類） ピリダベン、ピリプロキシフェン除草剤（1 種類） メトラクロール   ピレスロイド系農薬（1 種類） 殺虫剤（1 種類） ビフェントリン有機塩素系農薬（7 種類）
殺菌剤（1 種類） ヘキサクロロベンゼン
殺虫剤（6 種類）DDT（p,p'-DDE、p,p'-DDD、p,p'-DDT、o,p'-DDT）、γｰ BHC、アルドリン及びディルドリン、エンドリン、クロルデン（cis-クロルデン、trans-クロルデン及びオキシクロルデン）、ヘプタクロル(エポキシド体含む)
有機リン系農薬（5 種類） 殺虫剤（5 種類） クロルピリホス、ダイ</t>
    <phoneticPr fontId="16"/>
  </si>
  <si>
    <t>https://www.hokeniryo.metro.tokyo.lg.jp/shokuhin/z_nouyaku/kekka/files/yunyu_suisan30.pdf</t>
    <phoneticPr fontId="16"/>
  </si>
  <si>
    <t>“見た目や臭いの検査は初” 「駅弁まつり」事前検査徹底で安心を 「吉田屋」食中毒…</t>
    <phoneticPr fontId="16"/>
  </si>
  <si>
    <t xml:space="preserve">「鉄道の日」制定30周年を記念して、「駅弁まつり」が13日、始まりました。9月に起きた青森の駅弁製造会社の集団食中毒を受けて、初めて事前の検査が行われました。壺に入ったタコ飯弁当に、海産物の食べ比べ弁当。JR広島駅で始まった「駅弁まつり」には全国40種類の駅弁がそろいます。商品の並ぶ冷蔵庫には温度計。温度管理も徹底されています。9月、八戸市の「吉田屋」で起きた食中毒を受けて、商品を並べる前には、細かいチェックも行われていました。近藤志保 記者「こちらの部屋ではスタッフが見た目や臭いの検査をしています」40種類すべての弁当の抜き取り検査も行われました。事前に蓋を開けて、臭いなどの検査をするのは、初めてだということです。
開店1時間以上前に並んだ人
「（駅弁は好き?）大好です。前日にこういうのがあるって告知があったんで、午後から広島で仕事があって福山から来ました」
購入者「通りがかったらやってて、つい寄ってしまいました。（駅弁への不安は?）他の業者さんはしっかりしているだろうし、そんなの言ってたら何も食べられなくなるし」広島駅弁当 経営戦略部　奥山喜文 経営企画担当部長「まずはお客様に安心していただけるような検査体制、そして保存の温度、そうい40種類すべての弁当の抜き取り検査も行われました。事前に蓋を開けて、臭いなどの検査をするのは、初めてだということです。
開店1時間以上前に並んだ人　「（駅弁は好き?）大好です。前日にこういうのがあるって告知があったんで、午後から広島で仕事があって福山から来ました」
購入者「通りがかったらやってて、つい寄ってしまいました。（駅弁への不安は?）他の業者さんはしっかりしているだろうし、そんなの言ってたら何も食べられなくなるし」
・広島駅弁当 経営戦略部　奥山喜文 経営企画担当部長
「まずはお客様に安心していただけるような検査体制、そして保存の温度、そうい40種類すべての弁当の抜き取り検査も行われました。事前に蓋を開けて、臭いなどの検査をするのは、初めてだということです。
</t>
    <phoneticPr fontId="16"/>
  </si>
  <si>
    <t>・開店1時間以上前に並んだ人　「（駅弁は好き?）大好です。前日にこういうのがあるって告知があったんで、午後から広島で仕事があって福山から来ました」
購入者　「通りがかったらやってて、つい寄ってしまいました。（駅弁への不安は?）他の業者さんはしっかりしているだろうし、そんなの言ってたら何も食べられなくなるし」
広島駅弁当 経営戦略部　奥山喜文 経営企画担当部長
「まずはお客様に安心していただけるような検査体制、そして保存の温度、そういったものをしっかり確保するとともに、今回のようにみなさまに見ていただいて見た目でも安心していただけるようになればと考えています」</t>
    <phoneticPr fontId="16"/>
  </si>
  <si>
    <t>広島県</t>
    <rPh sb="0" eb="3">
      <t>ヒロシマケン</t>
    </rPh>
    <phoneticPr fontId="16"/>
  </si>
  <si>
    <t>TBS</t>
    <phoneticPr fontId="16"/>
  </si>
  <si>
    <t>https://newsdig.tbs.co.jp/articles/gallery/776166?image=3</t>
    <phoneticPr fontId="16"/>
  </si>
  <si>
    <t>【山口】「駅弁まつり」　事前に“におい検査”も</t>
    <phoneticPr fontId="16"/>
  </si>
  <si>
    <t>「鉄道の日」を前にＪＲ新山口駅で、全国各地の駅弁を販売するまつりが始まりました。９月に青森県のメーカーの駅弁で集団食中毒が発生したことを受け、事前チェックも入念に行われこれまでにない「においの確認」もありました。ＪＲ新山口駅にできた長蛇の列。
北海道から福岡まで全国から集めた３６種類の駅弁が販売される「駅弁まつり」です。
＝購入した人＝「１０個買いました。家族で食べ比べしようかな」「孫がいるのでこのドクターイエローの弁当はぜひと思って」
このにぎわいの２時間前…＝ｙａｂ記者＝
「駅の中のこちらの一室ではきょう販売される駅弁が並んでいて、消費期限を確認したり実際に弁当を開封して匂いを確かめたりしています」検査するのは、駅弁まつりを主催した広島の駅弁メーカーです。これまでのイベントでは消費期限や保管場所の温度確認は行っていましたが、においの検査は初めてということです。
＝広島駅弁当鉄道部夏目祐課長＝
「お客様に安心安全な商品を提供するという事のために、しっかり確認をしてそのうえで万全の体制をもって駅弁まつりをやろうと考えました」きっかけとなったのは、９月に発生した駅弁の集団食中毒です。青森のメーカーが製造した駅弁を食べた人が体調不良を訴え、八戸市保健所）によりますと、全国で５２１人の食中毒が確認されました。
＝広島駅弁当鉄道部夏目祐課長＝
「石橋を叩くように、しっかりいい商品を安心安全に提供できるようにというのを意識してやっていきたいと思っています」
＝購入した人＝「食中毒は怖いけど食べてみたいから信用します」「しっかり管理してもらえれば安心できると思うので、もっとアピールしてもらえれば」駅弁まつりは１５日までＪＲ新山口駅で開かれます。</t>
    <phoneticPr fontId="16"/>
  </si>
  <si>
    <t>山口県</t>
    <rPh sb="0" eb="3">
      <t>ヤマグチケン</t>
    </rPh>
    <phoneticPr fontId="16"/>
  </si>
  <si>
    <t>山口朝日放送</t>
    <rPh sb="0" eb="2">
      <t>ヤマグチ</t>
    </rPh>
    <rPh sb="2" eb="4">
      <t>アサヒ</t>
    </rPh>
    <rPh sb="4" eb="6">
      <t>ホウソウ</t>
    </rPh>
    <phoneticPr fontId="16"/>
  </si>
  <si>
    <t>毒キノコによる食中毒で60代男性病院搬送　残ったキノコからイボテングタケと判明　男性「炒めて食べた」</t>
    <phoneticPr fontId="16"/>
  </si>
  <si>
    <t>北海道</t>
    <rPh sb="0" eb="3">
      <t>ホッカイドウ</t>
    </rPh>
    <phoneticPr fontId="16"/>
  </si>
  <si>
    <t>毒キノコによる食中毒です。札幌市に住む60代の男性がイボテングタケを食べ意識障害などの症状で病院に搬送されました。
札幌市保健所によりますと8日、60代の男性が市内の歩道近くでキノコを採取し自宅に持ち帰って炒めて食べたところ、意識障害などの症状で倒れ、救急搬送されました。男性はその後回復し、翌日に退院したということです。保健所が残っていたキノコを鑑定したところ、毒キノコのイボテングタケと判明したことから食中毒と断定しました。イボテングタケは、食べると、おう吐や下痢、呼吸困難などを引き起こす毒キノコで、札幌市は知らないキノコは食べないように呼びかけています。</t>
    <phoneticPr fontId="16"/>
  </si>
  <si>
    <t>HTB北海道放送</t>
    <rPh sb="3" eb="6">
      <t>ホッカイドウ</t>
    </rPh>
    <rPh sb="6" eb="8">
      <t>ホウソウ</t>
    </rPh>
    <phoneticPr fontId="16"/>
  </si>
  <si>
    <t>https://topics.smt.docomo.ne.jp/article/htb/region/htb-22964?redirect=1</t>
    <phoneticPr fontId="16"/>
  </si>
  <si>
    <t>香川県　居酒屋 地鶏ユッケ,とりわさ カンピロバクター食中毒</t>
    <phoneticPr fontId="16"/>
  </si>
  <si>
    <t>香川県</t>
    <rPh sb="0" eb="3">
      <t>カガワケン</t>
    </rPh>
    <phoneticPr fontId="16"/>
  </si>
  <si>
    <t>シラス干しパックにフグとみられる稚魚混入</t>
    <phoneticPr fontId="16"/>
  </si>
  <si>
    <t>佐賀県</t>
    <rPh sb="0" eb="3">
      <t>サガケン</t>
    </rPh>
    <phoneticPr fontId="16"/>
  </si>
  <si>
    <t>佐賀県は佐賀市のスーパーで販売されていたシラス干しのパックにフグの稚魚と思われるものが混入していたと発表しました。販売店は商品を自主回収していて、県は見つけても絶対に食べないよう呼びかけています。フグの稚魚と思われるものが混入していたとして自主回収を進めているのは、佐賀市駅前中央のコムボックス内の鮮魚店で販売していた消費期限が１０月１０日、１１日のトレーパック入りのシラス干しです。１１日昼前、シラス干しを購入した客が混入に気付き保健福祉事務所に連絡していて、県によりますと、混入した稚魚は「サバフグ属」と推定されるということです。現時点で健康被害の報告は入っていません。フグは有毒部位があることから食中毒になるおそれがあり、県は見つけても絶対に食べないよう注意を呼びかけるとともに、手元に該当する商品がある場合は販売店舗の最上（もがみ）鮮魚に連絡してほしいとしています。</t>
    <phoneticPr fontId="16"/>
  </si>
  <si>
    <t>https://www.sagatv.co.jp/news/archives/2023101214589</t>
    <phoneticPr fontId="16"/>
  </si>
  <si>
    <t>サガテレビ</t>
    <phoneticPr fontId="16"/>
  </si>
  <si>
    <t xml:space="preserve">スーパーで買ったビンチョウマグロの刺身を食べた60代男性がアニサキス食中毒 宮城・石巻市 </t>
    <phoneticPr fontId="16"/>
  </si>
  <si>
    <t>宮城県</t>
    <rPh sb="0" eb="3">
      <t>ミヤギケン</t>
    </rPh>
    <phoneticPr fontId="16"/>
  </si>
  <si>
    <t>宮城県石巻市のスーパーで購入した刺身を食べた男性が腹痛を訴え、胃からアニサキスが見つかりました。県は食中毒と断定し、このスーパーに対し、12日の1日、生食用の魚介類の販売を停止させる処分を出しました。
【写真を見る】スーパーで買ったビンチョウマグロの刺身を食べた60代男性がアニサキス食中毒　宮城・石巻市
販売停止などの処分を受けたのは、石巻市内にあるスーパーです。
県によりますと、今月10日にこのスーパーで買ったビンチョウマグロの刺身を食べた60代の男性が腹痛を訴えました。男性が医療機関を受診したところ、胃から寄生虫のアニサキスが検出されました。原因と考えられる食べ物がこのスーパーの刺身だったため、県は食中毒と断定し、このスーパーに対し、12日の1日、生鮮魚介類の生食用の販売を停止する処分を出しました。
これで、今年に入ってから、県内で発生したアニサキスによる食中毒は11件目となり、去年1年間の発生件数7件をすでに上回っています。アニサキスはイワシやサバなどの魚介類に寄生していて、県は、内臓の除去やマイナス20度で24時間以上、冷凍するなどして、予防を徹底するよう呼びかけています。</t>
    <phoneticPr fontId="16"/>
  </si>
  <si>
    <t>東北放送</t>
    <rPh sb="0" eb="2">
      <t>トウホク</t>
    </rPh>
    <rPh sb="2" eb="4">
      <t>ホウソウ</t>
    </rPh>
    <phoneticPr fontId="16"/>
  </si>
  <si>
    <t>https://news.yahoo.co.jp/articles/6429b99f2666877edea103ce1349e343abc873fd</t>
    <phoneticPr fontId="16"/>
  </si>
  <si>
    <t>今月１日、綾川町の居酒屋で鶏肉料理などを食べた男女６人が腹痛や下痢、発熱などを訴え、保健所はこの店の料理が原因の食中毒の可能性があるとして、１１日から３日間の営業停止処分にしました。営業停止処分を受けたのは、綾川町羽床下の居酒屋「炭焼工房 心」です。香川県によりますと、今月１日、この店で食事をした１０代から４０代の男女６人が腹痛や下痢、発熱などの症状を訴え、このうちの２人から食中毒の原因菌「カンピロバクター」が検出されました。中讃保健所は、この店の料理が原因の食中毒の可能性があるとして、１１日から３日間の営業停止処分にしました。
症状を訴えた６人は、地鶏のユッケやとりわさ、サラダなどを食べ、全員が、すでに回復しているということです。
保健所は、生や半生、加熱不足の鶏肉料理を食べたことにより、カンピロバクターが原因の食中毒が多発しているとして、十分に加熱することや調理器具の消毒、手洗いなどを呼びかけています。</t>
    <phoneticPr fontId="16"/>
  </si>
  <si>
    <t>https://www3.nhk.or.jp/lnews/takamatsu/20231011/8030017019.html</t>
    <phoneticPr fontId="16"/>
  </si>
  <si>
    <t xml:space="preserve">温泉水から基準値の6倍の「レジオネラ属菌」検出 碇ヶ関温泉会館が臨時休業に 青森県 </t>
    <phoneticPr fontId="16"/>
  </si>
  <si>
    <t>青森県平川市は10日、市の運営する「碇ヶ関温泉会館」の温泉水から基準値の6倍のレジオネラ属菌が検出されたと発表しました。
平川市によりますと「碇ヶ関温泉会館」では9月26日に採水したシャワー、カラン系統の温泉水から基準値の6倍のレジオネラ属菌が検出されたということです。このことを受け、市では10日午後3時から碇ヶ関温泉会館を臨時休業として、今後、保健所の指導のもと利用者が安心して利用できるよう衛生管理対策を徹底したのちに営業再開を目指したいとしています。
なお、10日現在までに利用者の健康被害の情報は入っていないということです。</t>
    <phoneticPr fontId="16"/>
  </si>
  <si>
    <t>青森テレビ</t>
    <rPh sb="0" eb="2">
      <t>アオモリ</t>
    </rPh>
    <phoneticPr fontId="16"/>
  </si>
  <si>
    <t>https://news.yahoo.co.jp/articles/53649aa16da3eb1cec6ab4ea06075c8f0a0f85be</t>
    <phoneticPr fontId="16"/>
  </si>
  <si>
    <t>中秋パーティーの集団食中毒で6歳女児が死亡、検体からサルモネラ菌</t>
    <phoneticPr fontId="16"/>
  </si>
  <si>
    <t>ホーチミン市直轄トゥードゥック市アンフー街区にあるマンション「パーム・ハイツ(Palm Heights)」で9月29日夜に行われた中秋節パーティーで、集団食中毒が発生して女児1人が死亡した。食中毒の原因は、サルモネラ菌だったことが確認されている。
　パーティーには、マンションの住民やスタッフ、その子供ら合わせて約200人(大人約50人、子供約150人)が参加。今回の集団食中毒では約50人が入院し、6歳の女児が死亡した。同省保健局によると、参加者らはパーティー後、腹痛や吐き気、下痢、発熱などの症状を訴えていた。被害に遭った人々は市内の複数病院で治療を受けた。　参加者の便からサンプルを採取して専門機関で検査を行った結果、サルモネラ菌が検出された。パーティーで配られたシュークリームがサルモネラ菌に汚染されていたとみられている。このシュークリームは、市内の老舗店「ジブラル(Givral)」が製造したもの。　管轄当局は現在、パーティーで残ったシュークリームと、同店舗の工場からシュークリームと原材料のサンプルを採取して検査を行っている。</t>
    <phoneticPr fontId="16"/>
  </si>
  <si>
    <t>https://www.viet-jo.com/news/social/231006191603.html</t>
    <phoneticPr fontId="16"/>
  </si>
  <si>
    <t>veto-jo</t>
    <phoneticPr fontId="16"/>
  </si>
  <si>
    <t>https://www.viet-jo.com/news/social/231009164849.html</t>
    <phoneticPr fontId="86"/>
  </si>
  <si>
    <t>ホーチミン市直轄トゥードゥック市アンフー街区にあるマンション「パーム・ハイツ(Palm Heights)」で9月末に行われた中秋節パーティーにて集団食中毒が発生し女児1人が死亡した事故で、パーティーで自社製シュークリームが提供されていたとし、老舗菓子店「ジブラル(Givral)」がシュークリーム生産ラインの停止を決定した。
　現在、保健当局がサンプルを採取して検査を実施中。まだ検査結果は出ていないが、ジブラルはシュークリーム生産ラインの稼働を停止させた。地元紙の記者が9日朝に、フーニュアン区ファンシックロン(Phan Xinh Long)通りのジブラル店舗を訪問したところ、通常通り営業していたが、店員はシュークリームの販売については全店舗でストップしていると話した。集団食中毒が発生したパーティーには、マンションの住民やスタッフ、その子供ら合わせて約200人(大人約50人、子供約150人)が参加。このうち約50人が食中毒で入院し、6歳の女児が死亡した。ジブラルの代表者はプレスリリースの中で、「中秋節の夜にマンションで開かれたパーティーで、自社商品が原因と疑われる集団食中毒が発生した。原因の如何を問わず、事故が起きたことを真摯に受け止め、被害者に対する責任を負いたい」とコメントした。
　ジブラルのスタッフは、入院中の被害者のもとを訪問し、励ましの言葉をおくるとともに、治療などでの支援を申し出た。食中毒発生を重く見たジブラルは引き続き、こうした活動を最優先事項としていく方針。ジブラル代表者は、食中毒発生の原因の早期究明に向けて、積極的に保健当局に協力していくとのこと。</t>
    <phoneticPr fontId="86"/>
  </si>
  <si>
    <t>https://japan.ajunews.com/view/20231010100948162</t>
    <phoneticPr fontId="86"/>
  </si>
  <si>
    <t>海外酒類輸入が最近4年間で急増し、韓国の酒類貿易収支赤字規模が2倍に増えた。10日、国会企画財政委員会所属の「国民の力」ユン・ヨンソク議員が関税庁から受け取った資料によると、ビールやウイスキーなど海外酒類の輸入額は昨年16億2000万ドル（約2兆1796億ウォン）と集計された。これは2018年の10億5000万ドル（約1兆4127億ウォン）から54%も増えた数値だ。一方、同期間、ビールや焼酎など韓国の国内酒類輸出額は2018年の4億2000万ドル（約5650億ウォン）から2023年には4億3000万ドル（約5785億ウォン）へと2%増に止まった。輸出額と輸入額の差である貿易収支は昨年12億ドル（約1兆6145億ウォン）の赤字と集計された。赤字規模が18年6億3000万ドル（約8476億ウォン）から4年ぶりに2倍近く増えた。ユン議員側は、韓国消費者の海外高級酒類選好度が高まっているのに比べ、韓国の高級酒類の輸出は不振だと指摘した。昨年、輸入酒類の１トン当たりの平均価格は1989ドル（約267万6100ウォン）に達し、2018年の1246ドル（約167万6430ウォン）から60%も急増した。しかし、輸出酒類の平均価格は昨年1104ドル（約148万5376ウォン）であり、2018年の895ドル（約120万4177ウォン）に比べて23%増加した。
 ユン議員は「貿易赤字深化を打開し、韓国の酒類競争力を強化できる方案を積極的に検討しなければならない」と強調し、「国内生産酒類主原料である米は過剰供給状態で、貿易と米生産不均衡を打開する強力な方案が必要だ」と付け加えた。</t>
    <phoneticPr fontId="86"/>
  </si>
  <si>
    <t>https://www.jetro.go.jp/biznews/2023/10/0b895dff6b82833b.html</t>
    <phoneticPr fontId="86"/>
  </si>
  <si>
    <t>マレーシアの首都クアラルンプール市内の「ドンドンドンキ（DONDON DONKI）」（「ドン・キホーテ」の現地店）で10月4日、日本の水産品の販売支援イベントが実施された。日ASEAN農林相会合やASEAN＋3農林相会合への出席などのためマレーシアを訪問中の宮下一郎農林水産相は、インフルエンサーのアンバー・チア氏（注）とともに、宮城県産のホタテを振る舞った。店内にはホタテの刺し身や、ホタテを使ったすしが並び、試食した来店客からは「おいしい」と日本語コメントも相次いだ。宮下農林水産相はイベントでのあいさつで、日本からマレーシアへの水産品輸出が2023年8月には前年同月比19％減となったと指摘。「フェアや見本市を今後各地で行い、多くの人に知ってもらうことで、水産品の輸出につなげたい」と、ASEANでの販路開拓に意欲を示した。同日夕には、クアラルンプール市内の日本食レストランで、マレーシアの農業・食糧安全保障副大臣や日本食品の輸入事業者、インフルエンサー、メディアを招待し、ホタテなど日本の水産品の試食会を開催。宮下農林水産相は、東京電力福島第1原子力発電所のALPS処理水の放出は「安全性に万全を期した上で実施しており、科学的観点から何ら問題は生じていない」と説明した。また、同席したアンバー・チア氏のSNSを通じて、水産品の安全性が発信された。
　ALPS処理水放出後に日本産水産品への追加輸入規制は課さず
モハマド・サブ農業・食糧安全保障相は同日午前に行われた宮下農林水産相との会談の後、ALPS処理水放出を受けてマレーシアとしては日本からの農水産物に輸入制限を行っていないことをあらためて表明した。保健省の検査で食品の安全性は常に監視されているとし、「日本から輸入する水産品は安全だ。安心して消費して良い」と同相は呼びかけた。保健省は8月23日に一部食品に対する検査を実施するとの通達（2023年8月28日記事参照）、8月28日には農業・食糧安全保障省が「日本産の水産品の輸入に必要な手続きを確認する」とする通達を発出した。この際、在マレーシア日本大使館が同省水産局に対し、既存の手続きや措置に変更が生じていないことを確認していた。</t>
    <phoneticPr fontId="86"/>
  </si>
  <si>
    <t>https://www.jetro.go.jp/biznews/2023/10/cc4addf0b47c086d.html</t>
    <phoneticPr fontId="86"/>
  </si>
  <si>
    <t>ジェトロと在ロサンゼルス日本総領事館は10月1日、米国輸出支援プラットフォーム協議会（2022年10月6日記事参照）の「水産部会」を設置した。今回の設置は、東京電力福島第1原子力発電所のALPS処理水の放出に伴い、一部の国・地域が日本産水産物などの輸入規制を強化したことを受けたもの（注）。この「水産部会」については、9月に開催した情報交換会などにおいて、ジェトロと日本食普及の覚書を締結した米国日系レストラン協会、日本食文化振興協会、日系食品メーカーの親睦団体である七味会（2022年4月28日記事参照）、料理学校Sushi Chef Institute、日系水産商社などから出された意見に基づき（2023年9月8日記事参照）、今後の取り組むべき方向性について検討が進められてきた。日系水産商社からは、日本産ホタテを既に利用している層でのさらなる拡大を図るばかりでなく、これまで日本産ホタテを活用してこなかった新規市場を開拓する必要性が指摘された。また、これまで中国や香港向けに水産物を輸出してきた日本の事業者の中には、米国やEUに輸出するために必要な規制への対応ができていない事業者もいるため、それらを支援することで、輸出先国・地域を多角化することが可能となるという意見があった。
　　別の水産商社は、これまで日本産ホタテは日本国内での水揚げ後両貝のままで中国や香港に輸出され、加工処理ののちに米国に再輸出されるケースが多かったが、輸入規制の強化に伴いこのビジネスモデルが成立しなくなったとした。また今後は、高品質な日本産ホタテを海外にPRするためには日本の国内産地と連携した取り組みが必要となるとの意見も出された。ジェトロではこうした意見を踏まえ、規制対応や食品見本市における日本産水産物の商談機会の創出やさまざまな機会をとらえたPRを行うとともに、米国における販売促進にあたっての具体的な戦略を策定する。加えて、日本産水産物を含む日本産食材を一体的に販売する「常設型アンテナショップ」のロサンゼルスへの設置を進める。
（注）ALPS処理水の海洋放出に伴う各国の反応は、ジェトロのウェブサイトで確認可能。</t>
    <phoneticPr fontId="86"/>
  </si>
  <si>
    <t>https://news.nissyoku.co.jp/news/yamamoto20231005040706044</t>
    <phoneticPr fontId="86"/>
  </si>
  <si>
    <t>キユーピーのグループ会社キユーピータイランド（タイ）は、マヨネーズ類の生産能力を2倍に増強する。約29億円（約7億0500万タイバーツ）を投じて、新棟を建設し25年1月の稼働を予定している。急拡大するタイ国内需要や近隣国への輸出に向けて供給体制を強化し、事業展開を加速させる。
　キユーピーは1987年に、現地企業と合弁でタイに東南アジアで最初の現地法人を設立した。2009年度からはキユーピータイランドを連結対象とし、調味料やカット野菜、卵加工品など幅・・・・・</t>
    <phoneticPr fontId="86"/>
  </si>
  <si>
    <t>https://news.yahoo.co.jp/articles/a04d1560afe93759f295c402bcc25d5f65e7ffd7</t>
    <phoneticPr fontId="86"/>
  </si>
  <si>
    <t>（台北中央社）米国から輸入した豚肉が原産地をすり替えて販売されていた問題が発覚したのを受け、衛生福利部（保健省）食品薬物管理署は7日、輸入豚肉に対し、国を問わず一律で全ロット検査を実施すると発表した。同日から施行し、少なくとも3カ月は継続する。米国産豚肉を巡り、台湾は従来、成長促進剤「ラクトパミン」の使用を理由に輸入を厳しく制限していた。だが2021年元日、ラクトパミン使用の豚肉の輸入に関する規制を大幅に緩和した。同署によれば、当初は全ての輸入豚肉に対して全ロット検査を行っていたが、2年余りにわたり残留ラクトパミンが検出されなかったため、今年に入ってから抜き取り検査の割合を「20～50％」に引き下げていた。原産地のすり替えが発覚したのは、北部・桃園市の業者2社。このうち1社は先月27日、同署が市衛生局と検査を行ったところ、米国から購入した豚肉または米国産とカナダ産の豚肉を混ぜて生産した鍋用薄切り豚肉のパッケージラベルの原産地に「カナダ」としか表示されていないことが分かった。産地を偽装した鍋用薄切り豚肉はすでに10万キロ近くが少なくとも80～90店舗に卸されていたとみられている。
7日夜に電話取材に応じた同署の呉秀梅（ごしゅうばい）署長は全ロット検査の再開について、産地偽装の発覚で一部の消費者に輸入豚肉への懸念が生じている恐れがあるためだと説明。少なくとも3カ月は実施し、状況を見て柔軟に調整していく方針を示した。</t>
    <phoneticPr fontId="86"/>
  </si>
  <si>
    <t>タイ</t>
    <phoneticPr fontId="86"/>
  </si>
  <si>
    <t>処理水放出での中国禁輸対策は中国産食品批判ではない</t>
    <phoneticPr fontId="86"/>
  </si>
  <si>
    <t>東京電力福島第1原発の処理水を8月に海洋放出したことにともない、中国政府は日本の水産物輸入を全面的に停止した。そして、処理水を「核汚染水」と呼び、日本政府を批判するキャンペーンを国際社会で展開している。なんとも腹立たしいかぎりだが、中国憎しに便乗してか、一部の週刊誌では「中国産食品こそ危険だ」とする主張を展開している。ただ、処理水が科学的根拠から安全とされるように、日本に輸入される中国産食品の多くは科学的根拠に基づき安全だ。中国と同じ穴のムジナにならず、冷静な対応が求められる。
厳格な日本の検査と違反の多くない中国
　週刊ポスト（9月15・22日号）は、「日本の食卓を汚染する中国猛毒水産物」との見出しを掲げ、中国からの輸入食品の危険をあおった記事を掲載。記事では、「2022年度は191件の中国産輸入水産物が食品衛生法に違反」「今年度も4月から8月末までに64件。そのなかにはイカやエビ、貝類などが報告された」として違反件数・事例を細かく報じ、中国から日本に多くの危険な食品が入ってきていると強調していた。記事は、食品表示アドバイザーの食品問題評論家と、参議院議員（日本共産党）元政策秘書でフリーライターの2人が代わる代わるコメントする形で構成されていた。食品の安全性についての記事なのだから、科学的知見に基づき客観的かつ中立なリスク評価機関である内閣府食品安全委員会や、食の安全の専門家にも話を聞くべきかと思うが、そこはおいておこう。まず、輸入される中国産食品の安全性については、科学的データで考える必要がある。「食品衛生法違反が191件」と聞くと、ものすごく違反が多いような印象を受けるが、厚生労働省の輸入食品監視統計（2022年）によると、輸入件数トップの中国から輸入される食品は約88万件あり、このうち8万3014件を検査し、違反は195件で、違反率（違反件数÷検査件数）は0.23％だ。
輸入件数2位の米国は違反率が0.81％、3位のフランスは0.08％、4位のタイは0.43％、5位のイタリアは0.27％で、中国からの輸入食品が飛びぬけて違反が多いわけではないことが分かる。違反の内容は、微生物やカビ、食品添加物、残留農薬の規制値を多少超える程度の違反であり、健康被害が起こるような違反はなかった。
　食品衛生法違反は国産食品にもある。市販の食品を検査した東京都の調査では、輸入食品と国産食品に分けて違反件数を公表しているが、違反率に大きな差はない。こうしたデータを見る限り、輸入食品の違反だけを取り上げて「危険」とあおるのは、消費者をミスリードしているといえないだろうか。</t>
    <phoneticPr fontId="86"/>
  </si>
  <si>
    <t>https://news.yahoo.co.jp/articles/5c33d2652482f93dee6aaf5765590cb40c880ff3</t>
    <phoneticPr fontId="86"/>
  </si>
  <si>
    <t>英国で4年ぶりの「ジャパン祭り」開催、日本産ホタテを提供</t>
    <phoneticPr fontId="86"/>
  </si>
  <si>
    <t>英国・ロンドンのトラファルガー広場で10月1日、日本の文化を発信する「ジャパン祭り」が開催された。在英国日本大使館、国際交流基金、英国日本人会、在英日本商工会議所、ジャパン・ソサエティ、日本クラブが事務局を構成。新型コロナウイルス感染拡大の影響による中断を経て、2019年以来4年ぶり13回目の開催となり、4万人以上が来場した。佐野圭作ジャパン祭り実行委員長の開会あいさつののち、在英国大使館の林肇大使、来賓のジェレミー・ハント財務相らが開催を祝すあいさつを行った。ハント財務相は、東日本大震災から復興し、おいしい食品を輸出している福島の人々に特に敬意を表したいとしたうえで、ジャパン祭りを通じて日本の文化や、踊り、日本食を楽しんでほしいと日本語を交えながら話した。合わせて、実行委員および来賓による鏡開きも行われた。祭りには、約40のブースが出展。ハント財務相は、イベントに先立ってブースに立ち寄り、福島県産の桃や日本産のホタテを試食した。
　ジェトロは、Amazon.co.uk（英国）を活用した英国向け越境EC（電子商取引）「JAPAN STORE」のブースを設置し、ECで取り扱う日本製品をプロモーションするオフラインイベントを実施した。また、ロンドンの日本食レストラン「Mugen」、ロンドンしゃくなげ会（在英国福島県人会）、東京電力ホールディングスおよび日本食材輸入卸会社タザキフーズと共同で、日本産ホタテの提供を実施した。当日は計20キログラムの北海道産ホタテを用意。バターじょうゆで焼いたホタテを約1,000人に試食提供。試食の感想を聞くと、「大きくて身が厚い」「食感も独特でおいしい」と好意的なコメントが多数あった。また、「日本の水産物を食べたいがどこで買えるのか教えてほしい」とのニーズも確認された。</t>
    <phoneticPr fontId="86"/>
  </si>
  <si>
    <t>https://www.jetro.go.jp/biznews/2023/10/987e2d038cfb2642.html</t>
    <phoneticPr fontId="86"/>
  </si>
  <si>
    <t>英国</t>
    <rPh sb="0" eb="2">
      <t>エイコク</t>
    </rPh>
    <phoneticPr fontId="86"/>
  </si>
  <si>
    <t>中国</t>
    <rPh sb="0" eb="2">
      <t>チュウゴク</t>
    </rPh>
    <phoneticPr fontId="86"/>
  </si>
  <si>
    <t xml:space="preserve">中秋パーティーでの集団食中毒、老舗菓子店がシュークリーム生産ラインを停止  VIETJOベトナムニュース </t>
  </si>
  <si>
    <t xml:space="preserve">韓国の輸入酒類 4年間で54%↑···酒類の貿易赤字が2倍に | 亜洲日報 </t>
  </si>
  <si>
    <t>販路拡大へ宮下農水相がホタテPR、マレーシア政府は輸入手続きが従来どおりと確認(マレーシア、日本) - ジェトロ</t>
  </si>
  <si>
    <t>米国輸出支援プラットフォームが「水産部会」を設置、日本産水産物の輸出を促進(日本、米国) ｜- ジェトロ</t>
  </si>
  <si>
    <t>キユーピー、タイ工場の生産倍増　マヨネーズ需要拡大 - 日本食糧新聞電子版</t>
  </si>
  <si>
    <t>台湾、輸入豚肉の全ロット検査実施 原産地すり替え発覚で（中央社フォーカス台湾） - Yahoo!ニュース</t>
  </si>
  <si>
    <t>PBブランド</t>
    <phoneticPr fontId="86"/>
  </si>
  <si>
    <t>陳列すれば売れる</t>
    <rPh sb="0" eb="2">
      <t>チンレツ</t>
    </rPh>
    <rPh sb="5" eb="6">
      <t>ウ</t>
    </rPh>
    <phoneticPr fontId="86"/>
  </si>
  <si>
    <t>製造責任</t>
    <rPh sb="0" eb="4">
      <t>セイゾウセキニン</t>
    </rPh>
    <phoneticPr fontId="86"/>
  </si>
  <si>
    <t>販売責任</t>
    <rPh sb="0" eb="4">
      <t>ハンバイセキニン</t>
    </rPh>
    <phoneticPr fontId="86"/>
  </si>
  <si>
    <t>食品販売業</t>
    <rPh sb="0" eb="2">
      <t>ショクヒン</t>
    </rPh>
    <rPh sb="2" eb="5">
      <t>ハンバイギョウ</t>
    </rPh>
    <phoneticPr fontId="86"/>
  </si>
  <si>
    <t>食品製造業</t>
    <rPh sb="0" eb="5">
      <t>ショクヒンセイゾウギョウ</t>
    </rPh>
    <phoneticPr fontId="86"/>
  </si>
  <si>
    <r>
      <t>過失→責任→</t>
    </r>
    <r>
      <rPr>
        <b/>
        <sz val="11"/>
        <color rgb="FFFF0000"/>
        <rFont val="ＭＳ Ｐゴシック"/>
        <family val="3"/>
        <charset val="128"/>
        <scheme val="minor"/>
      </rPr>
      <t>HACCP履行</t>
    </r>
    <rPh sb="0" eb="2">
      <t>カシツ</t>
    </rPh>
    <rPh sb="3" eb="5">
      <t>セキニン</t>
    </rPh>
    <rPh sb="11" eb="13">
      <t>リコウ</t>
    </rPh>
    <phoneticPr fontId="86"/>
  </si>
  <si>
    <r>
      <t>苦情・事故→責任→</t>
    </r>
    <r>
      <rPr>
        <b/>
        <sz val="11"/>
        <color rgb="FFFF0000"/>
        <rFont val="ＭＳ Ｐゴシック"/>
        <family val="3"/>
        <charset val="128"/>
        <scheme val="minor"/>
      </rPr>
      <t>受入試験</t>
    </r>
    <rPh sb="0" eb="2">
      <t>クジョウ</t>
    </rPh>
    <rPh sb="3" eb="5">
      <t>ジコ</t>
    </rPh>
    <rPh sb="6" eb="8">
      <t>セキニン</t>
    </rPh>
    <rPh sb="9" eb="11">
      <t>ウケイ</t>
    </rPh>
    <rPh sb="11" eb="13">
      <t>シケン</t>
    </rPh>
    <phoneticPr fontId="86"/>
  </si>
  <si>
    <t>　必要な検査は実施</t>
    <rPh sb="1" eb="3">
      <t>ヒツヨウ</t>
    </rPh>
    <rPh sb="4" eb="6">
      <t>ケンサ</t>
    </rPh>
    <rPh sb="7" eb="9">
      <t>ジッシ</t>
    </rPh>
    <phoneticPr fontId="86"/>
  </si>
  <si>
    <t>いまさらながら</t>
    <phoneticPr fontId="86"/>
  </si>
  <si>
    <t>過信は許されない</t>
    <rPh sb="0" eb="2">
      <t>カシン</t>
    </rPh>
    <rPh sb="3" eb="4">
      <t>ユル</t>
    </rPh>
    <phoneticPr fontId="86"/>
  </si>
  <si>
    <t>フードロス解消にフードバンク</t>
    <rPh sb="5" eb="7">
      <t>カイショウ</t>
    </rPh>
    <phoneticPr fontId="86"/>
  </si>
  <si>
    <t>促進のため製造・販売責任を</t>
    <rPh sb="0" eb="2">
      <t>ソクシン</t>
    </rPh>
    <rPh sb="5" eb="7">
      <t>セイゾウ</t>
    </rPh>
    <rPh sb="8" eb="12">
      <t>ハンバイセキニン</t>
    </rPh>
    <phoneticPr fontId="86"/>
  </si>
  <si>
    <t>軽減しませんかの議論</t>
    <rPh sb="0" eb="2">
      <t>ケイゲン</t>
    </rPh>
    <rPh sb="8" eb="10">
      <t>ギロン</t>
    </rPh>
    <phoneticPr fontId="86"/>
  </si>
  <si>
    <t>待ったをかける　確かな品質や販売責任の</t>
    <rPh sb="0" eb="1">
      <t>マ</t>
    </rPh>
    <rPh sb="8" eb="9">
      <t>タシ</t>
    </rPh>
    <rPh sb="11" eb="13">
      <t>ヒンシツ</t>
    </rPh>
    <rPh sb="14" eb="18">
      <t>ハンバイセキニン</t>
    </rPh>
    <phoneticPr fontId="86"/>
  </si>
  <si>
    <t>回避、モラルhazardにならないか</t>
    <rPh sb="0" eb="2">
      <t>カイヒ</t>
    </rPh>
    <phoneticPr fontId="86"/>
  </si>
  <si>
    <t>事件の影響もあり:  待った!</t>
    <rPh sb="0" eb="2">
      <t>ジケン</t>
    </rPh>
    <rPh sb="3" eb="5">
      <t>エイキョウ</t>
    </rPh>
    <rPh sb="11" eb="12">
      <t>マ</t>
    </rPh>
    <phoneticPr fontId="86"/>
  </si>
  <si>
    <r>
      <t>★昨年の台風19号は、100年に一度の降雨量を東海、関東、甲信越、
東北地域にもたらし、多くの河川で堤防決壊や土砂崩れを引き起こした。
床上、床下、工場の出入り口、調理場に浸水した後では、早めに泥かき
や除水をして装備を乾燥させます。水が去った後、施設・器具などは</t>
    </r>
    <r>
      <rPr>
        <b/>
        <sz val="12"/>
        <color rgb="FFFFFF00"/>
        <rFont val="ＭＳ Ｐゴシック"/>
        <family val="3"/>
        <charset val="128"/>
      </rPr>
      <t>素材
に応じて、しっかり消毒することが必要</t>
    </r>
    <r>
      <rPr>
        <b/>
        <sz val="12"/>
        <color theme="0"/>
        <rFont val="ＭＳ Ｐゴシック"/>
        <family val="3"/>
        <charset val="128"/>
      </rPr>
      <t>です。
★被害地区では、自治体や役所が順次対応しますが、食品関連施設で
は迅速に専門業者による対応も欠かせません。
★避難所では多くの人が密集するので、インフルエンザ、風邪、ノロウイ
ルスなどの感染症・食中毒にならないように</t>
    </r>
    <r>
      <rPr>
        <b/>
        <sz val="12"/>
        <color rgb="FFFFFF00"/>
        <rFont val="ＭＳ Ｐゴシック"/>
        <family val="3"/>
        <charset val="128"/>
      </rPr>
      <t>手洗い・マスク</t>
    </r>
    <r>
      <rPr>
        <b/>
        <sz val="12"/>
        <color theme="0"/>
        <rFont val="ＭＳ Ｐゴシック"/>
        <family val="3"/>
        <charset val="128"/>
      </rPr>
      <t>をして</t>
    </r>
    <r>
      <rPr>
        <b/>
        <sz val="12"/>
        <color rgb="FFFFFF00"/>
        <rFont val="ＭＳ Ｐゴシック"/>
        <family val="3"/>
        <charset val="128"/>
      </rPr>
      <t>環境衛
生(トイレ、炊事場、ごみ集積所)</t>
    </r>
    <r>
      <rPr>
        <b/>
        <sz val="12"/>
        <color theme="0"/>
        <rFont val="ＭＳ Ｐゴシック"/>
        <family val="3"/>
        <charset val="128"/>
      </rPr>
      <t>に気を配ります。
★食料の提供(炊き出しなど)は、緊急時といえども</t>
    </r>
    <r>
      <rPr>
        <b/>
        <sz val="12"/>
        <color rgb="FFFFFF00"/>
        <rFont val="ＭＳ Ｐゴシック"/>
        <family val="3"/>
        <charset val="128"/>
      </rPr>
      <t>安全な食材・正しい調
理方法に基づき食品の提供</t>
    </r>
    <r>
      <rPr>
        <b/>
        <sz val="12"/>
        <color theme="0"/>
        <rFont val="ＭＳ Ｐゴシック"/>
        <family val="3"/>
        <charset val="128"/>
      </rPr>
      <t>に心がけます。過去震災じの炊き出しで大型
食中毒の例があります。</t>
    </r>
    <rPh sb="1" eb="3">
      <t>サクネン</t>
    </rPh>
    <rPh sb="4" eb="6">
      <t>タイフウ</t>
    </rPh>
    <rPh sb="8" eb="9">
      <t>ゴウ</t>
    </rPh>
    <rPh sb="14" eb="15">
      <t>ネン</t>
    </rPh>
    <rPh sb="16" eb="18">
      <t>イチド</t>
    </rPh>
    <rPh sb="19" eb="21">
      <t>コウウ</t>
    </rPh>
    <rPh sb="21" eb="22">
      <t>リョウ</t>
    </rPh>
    <rPh sb="23" eb="25">
      <t>トウカイ</t>
    </rPh>
    <rPh sb="26" eb="28">
      <t>カントウ</t>
    </rPh>
    <rPh sb="29" eb="32">
      <t>コウシンエツ</t>
    </rPh>
    <rPh sb="34" eb="36">
      <t>トウホク</t>
    </rPh>
    <rPh sb="36" eb="38">
      <t>チイキ</t>
    </rPh>
    <rPh sb="44" eb="45">
      <t>オオ</t>
    </rPh>
    <rPh sb="47" eb="49">
      <t>カセン</t>
    </rPh>
    <rPh sb="50" eb="52">
      <t>テイボウ</t>
    </rPh>
    <rPh sb="52" eb="54">
      <t>ケッカイ</t>
    </rPh>
    <rPh sb="55" eb="57">
      <t>ドシャ</t>
    </rPh>
    <rPh sb="57" eb="58">
      <t>クズ</t>
    </rPh>
    <rPh sb="60" eb="61">
      <t>ヒ</t>
    </rPh>
    <rPh sb="62" eb="63">
      <t>オ</t>
    </rPh>
    <rPh sb="68" eb="70">
      <t>ユカウエ</t>
    </rPh>
    <rPh sb="71" eb="73">
      <t>ユカシタ</t>
    </rPh>
    <rPh sb="74" eb="76">
      <t>コウジョウ</t>
    </rPh>
    <rPh sb="77" eb="79">
      <t>デイ</t>
    </rPh>
    <rPh sb="80" eb="81">
      <t>グチ</t>
    </rPh>
    <rPh sb="82" eb="84">
      <t>チョウリ</t>
    </rPh>
    <rPh sb="84" eb="85">
      <t>ジョウ</t>
    </rPh>
    <rPh sb="86" eb="88">
      <t>シンスイ</t>
    </rPh>
    <rPh sb="90" eb="91">
      <t>アト</t>
    </rPh>
    <rPh sb="94" eb="95">
      <t>ハヤ</t>
    </rPh>
    <rPh sb="97" eb="98">
      <t>ドロ</t>
    </rPh>
    <rPh sb="102" eb="104">
      <t>ジョスイ</t>
    </rPh>
    <rPh sb="107" eb="109">
      <t>ソウビ</t>
    </rPh>
    <rPh sb="110" eb="112">
      <t>カンソウ</t>
    </rPh>
    <rPh sb="117" eb="118">
      <t>ミズ</t>
    </rPh>
    <rPh sb="119" eb="120">
      <t>サ</t>
    </rPh>
    <rPh sb="122" eb="123">
      <t>ノチ</t>
    </rPh>
    <rPh sb="124" eb="126">
      <t>シセツ</t>
    </rPh>
    <rPh sb="127" eb="129">
      <t>キグ</t>
    </rPh>
    <rPh sb="132" eb="134">
      <t>ソザイ</t>
    </rPh>
    <rPh sb="136" eb="137">
      <t>オウ</t>
    </rPh>
    <rPh sb="144" eb="146">
      <t>ショウドク</t>
    </rPh>
    <rPh sb="151" eb="153">
      <t>ヒツヨウ</t>
    </rPh>
    <rPh sb="158" eb="160">
      <t>ヒガイ</t>
    </rPh>
    <rPh sb="160" eb="162">
      <t>チク</t>
    </rPh>
    <rPh sb="165" eb="168">
      <t>ジチタイ</t>
    </rPh>
    <rPh sb="169" eb="171">
      <t>ヤクショ</t>
    </rPh>
    <rPh sb="172" eb="174">
      <t>ジュンジ</t>
    </rPh>
    <rPh sb="174" eb="176">
      <t>タイオウ</t>
    </rPh>
    <rPh sb="181" eb="183">
      <t>ショクヒン</t>
    </rPh>
    <rPh sb="183" eb="185">
      <t>カンレン</t>
    </rPh>
    <rPh sb="185" eb="187">
      <t>シセツ</t>
    </rPh>
    <rPh sb="190" eb="192">
      <t>ジンソク</t>
    </rPh>
    <rPh sb="193" eb="195">
      <t>センモン</t>
    </rPh>
    <rPh sb="195" eb="197">
      <t>ギョウシャ</t>
    </rPh>
    <rPh sb="200" eb="202">
      <t>タイオウ</t>
    </rPh>
    <rPh sb="203" eb="204">
      <t>カ</t>
    </rPh>
    <rPh sb="212" eb="215">
      <t>ヒナンジョ</t>
    </rPh>
    <rPh sb="217" eb="218">
      <t>オオ</t>
    </rPh>
    <rPh sb="220" eb="221">
      <t>ヒト</t>
    </rPh>
    <rPh sb="222" eb="224">
      <t>ミッシュウ</t>
    </rPh>
    <rPh sb="237" eb="239">
      <t>カゼ</t>
    </rPh>
    <rPh sb="250" eb="253">
      <t>カンセンショウ</t>
    </rPh>
    <rPh sb="254" eb="257">
      <t>ショクチュウドク</t>
    </rPh>
    <rPh sb="265" eb="267">
      <t>テアラ</t>
    </rPh>
    <rPh sb="275" eb="277">
      <t>カンキョウ</t>
    </rPh>
    <rPh sb="285" eb="288">
      <t>スイジバ</t>
    </rPh>
    <rPh sb="291" eb="293">
      <t>シュウセキ</t>
    </rPh>
    <rPh sb="293" eb="294">
      <t>ジョ</t>
    </rPh>
    <rPh sb="296" eb="297">
      <t>キ</t>
    </rPh>
    <rPh sb="298" eb="299">
      <t>クバ</t>
    </rPh>
    <rPh sb="305" eb="307">
      <t>ショクリョウ</t>
    </rPh>
    <rPh sb="308" eb="310">
      <t>テイキョウ</t>
    </rPh>
    <rPh sb="311" eb="312">
      <t>タ</t>
    </rPh>
    <rPh sb="313" eb="314">
      <t>ダ</t>
    </rPh>
    <rPh sb="320" eb="323">
      <t>キンキュウジ</t>
    </rPh>
    <rPh sb="328" eb="330">
      <t>アンゼン</t>
    </rPh>
    <rPh sb="331" eb="333">
      <t>ショクザイ</t>
    </rPh>
    <rPh sb="334" eb="335">
      <t>タダ</t>
    </rPh>
    <rPh sb="340" eb="342">
      <t>ホウホウ</t>
    </rPh>
    <rPh sb="343" eb="344">
      <t>モト</t>
    </rPh>
    <rPh sb="346" eb="348">
      <t>ショクヒン</t>
    </rPh>
    <rPh sb="349" eb="351">
      <t>テイキョウ</t>
    </rPh>
    <rPh sb="352" eb="353">
      <t>ココロ</t>
    </rPh>
    <rPh sb="358" eb="360">
      <t>カコ</t>
    </rPh>
    <rPh sb="360" eb="362">
      <t>シンサイ</t>
    </rPh>
    <rPh sb="364" eb="365">
      <t>タ</t>
    </rPh>
    <rPh sb="366" eb="367">
      <t>ダ</t>
    </rPh>
    <rPh sb="369" eb="371">
      <t>オオガタ</t>
    </rPh>
    <rPh sb="372" eb="373">
      <t>ショク</t>
    </rPh>
    <rPh sb="373" eb="374">
      <t>ナカ</t>
    </rPh>
    <rPh sb="374" eb="375">
      <t>ドク</t>
    </rPh>
    <rPh sb="376" eb="377">
      <t>レイ</t>
    </rPh>
    <phoneticPr fontId="5"/>
  </si>
  <si>
    <r>
      <t>★河川の決壊などでは、</t>
    </r>
    <r>
      <rPr>
        <b/>
        <sz val="12"/>
        <color rgb="FFFFFF00"/>
        <rFont val="ＭＳ Ｐゴシック"/>
        <family val="3"/>
        <charset val="128"/>
      </rPr>
      <t>レジオネラ症</t>
    </r>
    <r>
      <rPr>
        <b/>
        <sz val="12"/>
        <color theme="0"/>
        <rFont val="ＭＳ Ｐゴシック"/>
        <family val="3"/>
        <charset val="128"/>
      </rPr>
      <t xml:space="preserve"> (土壌や河川に存在し、 発熱・倦怠感・咳・息苦しさ・意識障害),　</t>
    </r>
    <r>
      <rPr>
        <b/>
        <sz val="12"/>
        <color rgb="FFFFFF00"/>
        <rFont val="ＭＳ Ｐゴシック"/>
        <family val="3"/>
        <charset val="128"/>
      </rPr>
      <t>レプトスピラ症</t>
    </r>
    <r>
      <rPr>
        <b/>
        <sz val="12"/>
        <color theme="0"/>
        <rFont val="ＭＳ Ｐゴシック"/>
        <family val="3"/>
        <charset val="128"/>
      </rPr>
      <t>(土や水に
いて露出した皮膚に接触して発熱、腎臓障害、意識障害などの症状)</t>
    </r>
    <r>
      <rPr>
        <b/>
        <sz val="12"/>
        <color rgb="FFFFFF00"/>
        <rFont val="ＭＳ Ｐゴシック"/>
        <family val="3"/>
        <charset val="128"/>
      </rPr>
      <t>,破傷風</t>
    </r>
    <r>
      <rPr>
        <b/>
        <sz val="12"/>
        <color theme="0"/>
        <rFont val="ＭＳ Ｐゴシック"/>
        <family val="3"/>
        <charset val="128"/>
      </rPr>
      <t>（土の中に存在し傷口から体内に入り、口が開きにく
くなり食べることが難しくなったり、全身の筋肉の硬直・けいれんなど)が心配されます。また市街地の洪水では下水が浸水に紛れ
込むので、</t>
    </r>
    <r>
      <rPr>
        <b/>
        <sz val="12"/>
        <color rgb="FFFFFF00"/>
        <rFont val="ＭＳ Ｐゴシック"/>
        <family val="3"/>
        <charset val="128"/>
      </rPr>
      <t>赤痢など感染予防対策</t>
    </r>
    <r>
      <rPr>
        <b/>
        <sz val="12"/>
        <color theme="0"/>
        <rFont val="ＭＳ Ｐゴシック"/>
        <family val="3"/>
        <charset val="128"/>
      </rPr>
      <t xml:space="preserve">も気を付け保健所等の指示に必ず従ってください。
★避難所では人が一時的に密集し共同生活しますのでトイレの清掃、生活ごみの取り扱い、衛生管理に注意します。秋から冬は　　
</t>
    </r>
    <r>
      <rPr>
        <b/>
        <sz val="12"/>
        <color rgb="FFFFFF00"/>
        <rFont val="ＭＳ Ｐゴシック"/>
        <family val="3"/>
        <charset val="128"/>
      </rPr>
      <t>コロナウイルス、インフルエンザ、ノロウイルスなど</t>
    </r>
    <r>
      <rPr>
        <b/>
        <sz val="12"/>
        <color theme="0"/>
        <rFont val="ＭＳ Ｐゴシック"/>
        <family val="3"/>
        <charset val="128"/>
      </rPr>
      <t>集団発生の危険性があるので、上記箇所では、</t>
    </r>
    <r>
      <rPr>
        <b/>
        <sz val="12"/>
        <color rgb="FFFFC000"/>
        <rFont val="ＭＳ Ｐゴシック"/>
        <family val="3"/>
        <charset val="128"/>
      </rPr>
      <t>手洗いやマスクなどの着用</t>
    </r>
    <r>
      <rPr>
        <b/>
        <sz val="12"/>
        <color theme="0"/>
        <rFont val="ＭＳ Ｐゴシック"/>
        <family val="3"/>
        <charset val="128"/>
      </rPr>
      <t>も心
がけます。
★食品の炊き出しなどは、営業目的でないにしても多数の人への食事の供給ですので、調理法、提供までの時間では</t>
    </r>
    <r>
      <rPr>
        <b/>
        <sz val="12"/>
        <color rgb="FFFFC000"/>
        <rFont val="ＭＳ Ｐゴシック"/>
        <family val="3"/>
        <charset val="128"/>
      </rPr>
      <t>食中毒リス
クを念頭に対応</t>
    </r>
    <r>
      <rPr>
        <b/>
        <sz val="12"/>
        <color theme="0"/>
        <rFont val="ＭＳ Ｐゴシック"/>
        <family val="3"/>
        <charset val="128"/>
      </rPr>
      <t>してください。短期避難では、温かいものや生鮮品などは無理をせず、</t>
    </r>
    <r>
      <rPr>
        <b/>
        <sz val="12"/>
        <color rgb="FFFFC000"/>
        <rFont val="ＭＳ Ｐゴシック"/>
        <family val="3"/>
        <charset val="128"/>
      </rPr>
      <t xml:space="preserve">手を加えず食べられる/保存性の良い食品
</t>
    </r>
    <r>
      <rPr>
        <b/>
        <sz val="12"/>
        <color theme="0"/>
        <rFont val="ＭＳ Ｐゴシック"/>
        <family val="3"/>
        <charset val="128"/>
      </rPr>
      <t xml:space="preserve">(パン類、缶詰、ペット飲料)で限定提供することも必要です。
</t>
    </r>
    <r>
      <rPr>
        <b/>
        <sz val="10"/>
        <color theme="8" tint="0.79998168889431442"/>
        <rFont val="ＭＳ Ｐゴシック"/>
        <family val="3"/>
        <charset val="128"/>
      </rPr>
      <t>参考
避難所における食品衛生確保ガイドライン　https://www.pref.kyoto.jp/shoku-anshin/seikatsu/documents/hinannjyoh26.pdf
2014/04</t>
    </r>
    <rPh sb="1" eb="3">
      <t>カセン</t>
    </rPh>
    <rPh sb="4" eb="6">
      <t>ケッカイ</t>
    </rPh>
    <rPh sb="158" eb="160">
      <t>シンパイ</t>
    </rPh>
    <rPh sb="167" eb="170">
      <t>シガイチ</t>
    </rPh>
    <rPh sb="171" eb="173">
      <t>コウズイ</t>
    </rPh>
    <rPh sb="175" eb="177">
      <t>ゲスイ</t>
    </rPh>
    <rPh sb="178" eb="180">
      <t>シンスイ</t>
    </rPh>
    <rPh sb="181" eb="182">
      <t>マギ</t>
    </rPh>
    <rPh sb="184" eb="185">
      <t>コ</t>
    </rPh>
    <rPh sb="189" eb="191">
      <t>セキリ</t>
    </rPh>
    <rPh sb="193" eb="195">
      <t>カンセン</t>
    </rPh>
    <rPh sb="195" eb="197">
      <t>ヨボウ</t>
    </rPh>
    <rPh sb="197" eb="199">
      <t>タイサク</t>
    </rPh>
    <rPh sb="200" eb="201">
      <t>キ</t>
    </rPh>
    <rPh sb="202" eb="203">
      <t>ツ</t>
    </rPh>
    <rPh sb="204" eb="207">
      <t>ホケンジョ</t>
    </rPh>
    <rPh sb="207" eb="208">
      <t>トウ</t>
    </rPh>
    <rPh sb="209" eb="211">
      <t>シジ</t>
    </rPh>
    <rPh sb="212" eb="213">
      <t>カナラ</t>
    </rPh>
    <rPh sb="214" eb="215">
      <t>シタガ</t>
    </rPh>
    <rPh sb="224" eb="227">
      <t>ヒナンジョ</t>
    </rPh>
    <rPh sb="229" eb="230">
      <t>ヒト</t>
    </rPh>
    <rPh sb="231" eb="234">
      <t>イチジテキ</t>
    </rPh>
    <rPh sb="235" eb="237">
      <t>ミッシュウ</t>
    </rPh>
    <rPh sb="238" eb="240">
      <t>キョウドウ</t>
    </rPh>
    <rPh sb="240" eb="242">
      <t>セイカツ</t>
    </rPh>
    <rPh sb="251" eb="253">
      <t>セイソウ</t>
    </rPh>
    <rPh sb="254" eb="256">
      <t>セイカツ</t>
    </rPh>
    <rPh sb="259" eb="260">
      <t>ト</t>
    </rPh>
    <rPh sb="261" eb="262">
      <t>アツカ</t>
    </rPh>
    <rPh sb="264" eb="266">
      <t>エイセイ</t>
    </rPh>
    <rPh sb="266" eb="268">
      <t>カンリ</t>
    </rPh>
    <rPh sb="269" eb="271">
      <t>チュウイ</t>
    </rPh>
    <rPh sb="275" eb="276">
      <t>アキ</t>
    </rPh>
    <rPh sb="278" eb="279">
      <t>フユ</t>
    </rPh>
    <rPh sb="307" eb="309">
      <t>シュウダン</t>
    </rPh>
    <rPh sb="309" eb="311">
      <t>ハッセイ</t>
    </rPh>
    <rPh sb="312" eb="315">
      <t>キケンセイ</t>
    </rPh>
    <rPh sb="321" eb="323">
      <t>ジョウキ</t>
    </rPh>
    <rPh sb="323" eb="325">
      <t>カショ</t>
    </rPh>
    <rPh sb="328" eb="330">
      <t>テアラ</t>
    </rPh>
    <rPh sb="338" eb="340">
      <t>チャクヨウ</t>
    </rPh>
    <rPh sb="341" eb="342">
      <t>ココロ</t>
    </rPh>
    <rPh sb="350" eb="352">
      <t>ショクヒン</t>
    </rPh>
    <rPh sb="353" eb="354">
      <t>タ</t>
    </rPh>
    <rPh sb="355" eb="356">
      <t>ダ</t>
    </rPh>
    <rPh sb="361" eb="363">
      <t>エイギョウ</t>
    </rPh>
    <rPh sb="363" eb="365">
      <t>モクテキ</t>
    </rPh>
    <rPh sb="372" eb="374">
      <t>タスウ</t>
    </rPh>
    <rPh sb="375" eb="376">
      <t>ヒト</t>
    </rPh>
    <rPh sb="378" eb="380">
      <t>ショクジ</t>
    </rPh>
    <rPh sb="381" eb="383">
      <t>キョウキュウ</t>
    </rPh>
    <rPh sb="388" eb="391">
      <t>チョウリホウ</t>
    </rPh>
    <rPh sb="392" eb="394">
      <t>テイキョウ</t>
    </rPh>
    <rPh sb="397" eb="399">
      <t>ジカン</t>
    </rPh>
    <rPh sb="401" eb="404">
      <t>ショクチュウドク</t>
    </rPh>
    <rPh sb="409" eb="411">
      <t>ネントウ</t>
    </rPh>
    <rPh sb="412" eb="414">
      <t>タイオウ</t>
    </rPh>
    <rPh sb="421" eb="423">
      <t>タンキ</t>
    </rPh>
    <rPh sb="423" eb="425">
      <t>ヒナン</t>
    </rPh>
    <rPh sb="428" eb="429">
      <t>アタタ</t>
    </rPh>
    <rPh sb="434" eb="437">
      <t>セイセンヒン</t>
    </rPh>
    <rPh sb="440" eb="442">
      <t>ムリ</t>
    </rPh>
    <rPh sb="446" eb="447">
      <t>テ</t>
    </rPh>
    <rPh sb="448" eb="449">
      <t>クワ</t>
    </rPh>
    <rPh sb="451" eb="452">
      <t>タ</t>
    </rPh>
    <rPh sb="457" eb="460">
      <t>ホゾンセイ</t>
    </rPh>
    <rPh sb="461" eb="462">
      <t>ヨ</t>
    </rPh>
    <rPh sb="463" eb="465">
      <t>ショクヒン</t>
    </rPh>
    <rPh sb="469" eb="470">
      <t>ルイ</t>
    </rPh>
    <rPh sb="471" eb="473">
      <t>カンヅメ</t>
    </rPh>
    <rPh sb="477" eb="479">
      <t>インリョウ</t>
    </rPh>
    <rPh sb="481" eb="483">
      <t>ゲンテイ</t>
    </rPh>
    <rPh sb="483" eb="485">
      <t>テイキョウ</t>
    </rPh>
    <rPh sb="490" eb="492">
      <t>ヒツヨウ</t>
    </rPh>
    <rPh sb="497" eb="499">
      <t>サンコウ</t>
    </rPh>
    <rPh sb="500" eb="503">
      <t>ヒナンジョ</t>
    </rPh>
    <rPh sb="507" eb="509">
      <t>ショクヒン</t>
    </rPh>
    <rPh sb="509" eb="511">
      <t>エイセイ</t>
    </rPh>
    <rPh sb="511" eb="513">
      <t>カクホ</t>
    </rPh>
    <phoneticPr fontId="5"/>
  </si>
  <si>
    <t>皆様  週刊情報2023-40を配信いたします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</si>
</sst>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89">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2"/>
      <name val="游ゴシック"/>
      <family val="3"/>
      <charset val="128"/>
    </font>
    <font>
      <b/>
      <sz val="14"/>
      <color rgb="FFFF0000"/>
      <name val="ＭＳ Ｐゴシック"/>
      <family val="3"/>
      <charset val="128"/>
    </font>
    <font>
      <b/>
      <sz val="12"/>
      <color indexed="18"/>
      <name val="游ゴシック"/>
      <family val="3"/>
      <charset val="128"/>
    </font>
    <font>
      <b/>
      <sz val="19"/>
      <color theme="1"/>
      <name val="ＭＳ Ｐゴシック"/>
      <family val="3"/>
      <charset val="128"/>
    </font>
    <font>
      <b/>
      <sz val="20"/>
      <color rgb="FF333333"/>
      <name val="メイリオ"/>
      <family val="3"/>
      <charset val="128"/>
    </font>
    <font>
      <b/>
      <sz val="13"/>
      <name val="游ゴシック"/>
      <family val="3"/>
      <charset val="128"/>
    </font>
    <font>
      <b/>
      <sz val="19"/>
      <color indexed="8"/>
      <name val="ＭＳ Ｐゴシック"/>
      <family val="3"/>
      <charset val="128"/>
    </font>
    <font>
      <b/>
      <sz val="13"/>
      <color rgb="FF333333"/>
      <name val="游ゴシック"/>
      <family val="3"/>
      <charset val="128"/>
    </font>
    <font>
      <sz val="12"/>
      <name val="ＭＳ Ｐゴシック"/>
      <family val="3"/>
      <charset val="128"/>
      <scheme val="minor"/>
    </font>
    <font>
      <sz val="20"/>
      <color indexed="9"/>
      <name val="ＭＳ Ｐゴシック"/>
      <family val="3"/>
      <charset val="128"/>
    </font>
    <font>
      <sz val="10"/>
      <name val="Arial"/>
      <family val="2"/>
    </font>
    <font>
      <b/>
      <sz val="14"/>
      <color indexed="53"/>
      <name val="ＭＳ Ｐゴシック"/>
      <family val="3"/>
      <charset val="128"/>
    </font>
    <font>
      <sz val="10"/>
      <color indexed="62"/>
      <name val="ＭＳ Ｐゴシック"/>
      <family val="3"/>
      <charset val="128"/>
    </font>
    <font>
      <b/>
      <sz val="14"/>
      <color indexed="12"/>
      <name val="ＭＳ Ｐゴシック"/>
      <family val="3"/>
      <charset val="128"/>
    </font>
    <font>
      <b/>
      <sz val="8"/>
      <color indexed="10"/>
      <name val="ＭＳ Ｐゴシック"/>
      <family val="3"/>
      <charset val="128"/>
    </font>
    <font>
      <b/>
      <sz val="11"/>
      <color rgb="FFFF0000"/>
      <name val="ＭＳ Ｐゴシック"/>
      <family val="3"/>
      <charset val="128"/>
      <scheme val="minor"/>
    </font>
    <font>
      <b/>
      <sz val="14"/>
      <color rgb="FF0070C0"/>
      <name val="ＭＳ Ｐゴシック"/>
      <family val="3"/>
      <charset val="128"/>
    </font>
    <font>
      <sz val="11"/>
      <color theme="0"/>
      <name val="ＭＳ Ｐゴシック"/>
      <family val="3"/>
      <charset val="128"/>
      <scheme val="minor"/>
    </font>
    <font>
      <b/>
      <sz val="14"/>
      <color indexed="8"/>
      <name val="游ゴシック"/>
      <family val="3"/>
      <charset val="128"/>
    </font>
    <font>
      <sz val="8.8000000000000007"/>
      <color indexed="23"/>
      <name val="ＭＳ Ｐゴシック"/>
      <family val="3"/>
      <charset val="128"/>
    </font>
    <font>
      <sz val="14"/>
      <color indexed="63"/>
      <name val="Arial"/>
      <family val="2"/>
    </font>
    <font>
      <sz val="14"/>
      <color rgb="FF222222"/>
      <name val="Arial"/>
      <family val="2"/>
    </font>
    <font>
      <b/>
      <sz val="16"/>
      <color rgb="FF333399"/>
      <name val="ＭＳ Ｐゴシック"/>
      <family val="3"/>
      <charset val="128"/>
    </font>
    <font>
      <b/>
      <sz val="12"/>
      <color rgb="FFFFFF00"/>
      <name val="ＭＳ Ｐゴシック"/>
      <family val="3"/>
      <charset val="128"/>
    </font>
    <font>
      <sz val="12"/>
      <color indexed="9"/>
      <name val="ＭＳ Ｐゴシック"/>
      <family val="3"/>
      <charset val="128"/>
    </font>
    <font>
      <sz val="14"/>
      <color indexed="63"/>
      <name val="ＭＳ Ｐゴシック"/>
      <family val="3"/>
      <charset val="128"/>
    </font>
    <font>
      <b/>
      <sz val="14"/>
      <color theme="5"/>
      <name val="ＭＳ Ｐゴシック"/>
      <family val="3"/>
      <charset val="128"/>
    </font>
    <font>
      <b/>
      <sz val="14"/>
      <color theme="0"/>
      <name val="ＭＳ Ｐゴシック"/>
      <family val="3"/>
      <charset val="128"/>
    </font>
    <font>
      <sz val="11"/>
      <color theme="0"/>
      <name val="ＭＳ Ｐゴシック"/>
      <family val="3"/>
      <charset val="128"/>
    </font>
    <font>
      <b/>
      <sz val="12"/>
      <color rgb="FFFFC000"/>
      <name val="ＭＳ Ｐゴシック"/>
      <family val="3"/>
      <charset val="128"/>
    </font>
    <font>
      <b/>
      <sz val="10"/>
      <color theme="8" tint="0.79998168889431442"/>
      <name val="ＭＳ Ｐゴシック"/>
      <family val="3"/>
      <charset val="128"/>
    </font>
    <font>
      <b/>
      <sz val="20"/>
      <color theme="1"/>
      <name val="ＭＳ Ｐゴシック"/>
      <family val="3"/>
      <charset val="128"/>
      <scheme val="minor"/>
    </font>
  </fonts>
  <fills count="51">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rgb="FFDFEA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6DDDF7"/>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indexed="45"/>
        <bgColor indexed="64"/>
      </patternFill>
    </fill>
    <fill>
      <patternFill patternType="solid">
        <fgColor theme="9" tint="-0.499984740745262"/>
        <bgColor indexed="64"/>
      </patternFill>
    </fill>
    <fill>
      <patternFill patternType="solid">
        <fgColor theme="3" tint="-0.499984740745262"/>
        <bgColor indexed="64"/>
      </patternFill>
    </fill>
    <fill>
      <patternFill patternType="solid">
        <fgColor rgb="FF92D050"/>
        <bgColor indexed="64"/>
      </patternFill>
    </fill>
    <fill>
      <patternFill patternType="solid">
        <fgColor theme="8" tint="0.59999389629810485"/>
        <bgColor indexed="64"/>
      </patternFill>
    </fill>
  </fills>
  <borders count="260">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thin">
        <color auto="1"/>
      </right>
      <top style="thin">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indexed="64"/>
      </left>
      <right style="hair">
        <color indexed="64"/>
      </right>
      <top style="dashed">
        <color indexed="64"/>
      </top>
      <bottom style="thin">
        <color auto="1"/>
      </bottom>
      <diagonal/>
    </border>
    <border>
      <left style="hair">
        <color indexed="64"/>
      </left>
      <right style="hair">
        <color indexed="64"/>
      </right>
      <top style="dashed">
        <color indexed="64"/>
      </top>
      <bottom style="thin">
        <color auto="1"/>
      </bottom>
      <diagonal/>
    </border>
    <border>
      <left style="hair">
        <color indexed="64"/>
      </left>
      <right style="thin">
        <color auto="1"/>
      </right>
      <top style="dashed">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auto="1"/>
      </right>
      <top/>
      <bottom style="dashed">
        <color indexed="64"/>
      </bottom>
      <diagonal/>
    </border>
    <border>
      <left style="medium">
        <color auto="1"/>
      </left>
      <right style="medium">
        <color rgb="FF888888"/>
      </right>
      <top style="medium">
        <color indexed="23"/>
      </top>
      <bottom style="medium">
        <color auto="1"/>
      </bottom>
      <diagonal/>
    </border>
    <border>
      <left/>
      <right style="medium">
        <color rgb="FF888888"/>
      </right>
      <top style="medium">
        <color indexed="23"/>
      </top>
      <bottom style="medium">
        <color auto="1"/>
      </bottom>
      <diagonal/>
    </border>
    <border>
      <left/>
      <right style="medium">
        <color auto="1"/>
      </right>
      <top style="medium">
        <color indexed="23"/>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style="medium">
        <color auto="1"/>
      </left>
      <right style="medium">
        <color indexed="12"/>
      </right>
      <top/>
      <bottom style="thin">
        <color indexed="12"/>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3" fillId="0" borderId="0"/>
    <xf numFmtId="0" fontId="114" fillId="0" borderId="0" applyNumberFormat="0" applyFill="0" applyBorder="0" applyAlignment="0" applyProtection="0"/>
    <xf numFmtId="0" fontId="113" fillId="0" borderId="0"/>
  </cellStyleXfs>
  <cellXfs count="800">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4" fillId="19" borderId="8" xfId="0" applyFont="1" applyFill="1" applyBorder="1" applyAlignment="1">
      <alignment horizontal="center" vertical="center" wrapText="1"/>
    </xf>
    <xf numFmtId="177" fontId="105" fillId="19" borderId="8" xfId="2" applyNumberFormat="1" applyFont="1" applyFill="1" applyBorder="1" applyAlignment="1">
      <alignment horizontal="center" vertical="center" shrinkToFit="1"/>
    </xf>
    <xf numFmtId="0" fontId="6" fillId="0" borderId="0" xfId="2" applyAlignment="1">
      <alignment horizontal="left" vertical="center"/>
    </xf>
    <xf numFmtId="0" fontId="106" fillId="5" borderId="68" xfId="0" applyFont="1" applyFill="1" applyBorder="1">
      <alignment vertical="center"/>
    </xf>
    <xf numFmtId="0" fontId="106" fillId="5" borderId="0" xfId="0" applyFont="1" applyFill="1" applyAlignment="1">
      <alignment horizontal="left" vertical="center"/>
    </xf>
    <xf numFmtId="0" fontId="106" fillId="5" borderId="0" xfId="0" applyFont="1" applyFill="1">
      <alignment vertical="center"/>
    </xf>
    <xf numFmtId="176" fontId="106" fillId="5" borderId="0" xfId="0" applyNumberFormat="1" applyFont="1" applyFill="1" applyAlignment="1">
      <alignment horizontal="left" vertical="center"/>
    </xf>
    <xf numFmtId="183" fontId="106" fillId="5" borderId="0" xfId="0" applyNumberFormat="1" applyFont="1" applyFill="1" applyAlignment="1">
      <alignment horizontal="center" vertical="center"/>
    </xf>
    <xf numFmtId="0" fontId="106" fillId="5" borderId="68" xfId="0" applyFont="1" applyFill="1" applyBorder="1" applyAlignment="1">
      <alignment vertical="top"/>
    </xf>
    <xf numFmtId="0" fontId="106" fillId="5" borderId="0" xfId="0" applyFont="1" applyFill="1" applyAlignment="1">
      <alignment vertical="top"/>
    </xf>
    <xf numFmtId="14" fontId="106" fillId="5" borderId="0" xfId="0" applyNumberFormat="1" applyFont="1" applyFill="1" applyAlignment="1">
      <alignment horizontal="left" vertical="center"/>
    </xf>
    <xf numFmtId="14" fontId="106" fillId="0" borderId="0" xfId="0" applyNumberFormat="1" applyFont="1">
      <alignment vertical="center"/>
    </xf>
    <xf numFmtId="0" fontId="107"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8"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4" fillId="19" borderId="137" xfId="0" applyFont="1" applyFill="1" applyBorder="1" applyAlignment="1">
      <alignment horizontal="center" vertical="center" wrapText="1"/>
    </xf>
    <xf numFmtId="0" fontId="104"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6" fillId="5" borderId="0" xfId="0" applyFont="1" applyFill="1" applyAlignment="1">
      <alignment horizontal="left" vertical="top"/>
    </xf>
    <xf numFmtId="0" fontId="116"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18"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2"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3" xfId="2" applyFont="1" applyFill="1" applyBorder="1" applyAlignment="1">
      <alignment horizontal="center" vertical="center" wrapText="1"/>
    </xf>
    <xf numFmtId="0" fontId="122" fillId="5" borderId="17" xfId="2" applyFont="1" applyFill="1" applyBorder="1">
      <alignment vertical="center"/>
    </xf>
    <xf numFmtId="0" fontId="71" fillId="0" borderId="0" xfId="0" applyFont="1">
      <alignment vertical="center"/>
    </xf>
    <xf numFmtId="0" fontId="125" fillId="5" borderId="14" xfId="2" applyFont="1" applyFill="1" applyBorder="1">
      <alignment vertical="center"/>
    </xf>
    <xf numFmtId="0" fontId="124" fillId="0" borderId="136" xfId="0" applyFont="1" applyBorder="1">
      <alignment vertical="center"/>
    </xf>
    <xf numFmtId="0" fontId="123" fillId="32"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19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7" fillId="5" borderId="0" xfId="0" applyFont="1" applyFill="1">
      <alignment vertical="center"/>
    </xf>
    <xf numFmtId="0" fontId="108" fillId="0" borderId="0" xfId="17" applyFont="1" applyAlignment="1">
      <alignment horizontal="left" vertical="center"/>
    </xf>
    <xf numFmtId="177" fontId="1" fillId="19" borderId="196" xfId="2" applyNumberFormat="1" applyFont="1" applyFill="1" applyBorder="1" applyAlignment="1">
      <alignment horizontal="center" vertical="center" wrapText="1"/>
    </xf>
    <xf numFmtId="0" fontId="23" fillId="19" borderId="19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6" fillId="19" borderId="199" xfId="2" applyFont="1" applyFill="1" applyBorder="1" applyAlignment="1">
      <alignment horizontal="center" vertical="center"/>
    </xf>
    <xf numFmtId="177" fontId="136" fillId="19" borderId="199" xfId="2" applyNumberFormat="1" applyFont="1" applyFill="1" applyBorder="1" applyAlignment="1">
      <alignment horizontal="center" vertical="center" shrinkToFit="1"/>
    </xf>
    <xf numFmtId="0" fontId="137" fillId="0" borderId="199" xfId="0" applyFont="1" applyBorder="1" applyAlignment="1">
      <alignment horizontal="center" vertical="center" wrapText="1"/>
    </xf>
    <xf numFmtId="177" fontId="13" fillId="19" borderId="199" xfId="2" applyNumberFormat="1" applyFont="1" applyFill="1" applyBorder="1" applyAlignment="1">
      <alignment horizontal="center" vertical="center" wrapText="1"/>
    </xf>
    <xf numFmtId="177" fontId="23" fillId="19" borderId="198" xfId="2" applyNumberFormat="1" applyFont="1" applyFill="1" applyBorder="1" applyAlignment="1">
      <alignment horizontal="center" vertical="center" shrinkToFit="1"/>
    </xf>
    <xf numFmtId="177" fontId="1" fillId="19" borderId="198" xfId="2" applyNumberFormat="1" applyFont="1" applyFill="1" applyBorder="1" applyAlignment="1">
      <alignment horizontal="center" vertical="center" wrapText="1"/>
    </xf>
    <xf numFmtId="0" fontId="23" fillId="19" borderId="198" xfId="2" applyFont="1" applyFill="1" applyBorder="1" applyAlignment="1">
      <alignment horizontal="center" vertical="center" wrapText="1"/>
    </xf>
    <xf numFmtId="0" fontId="6" fillId="0" borderId="198" xfId="2" applyBorder="1">
      <alignment vertical="center"/>
    </xf>
    <xf numFmtId="0" fontId="6" fillId="0" borderId="19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1" fillId="19" borderId="0" xfId="0" applyFont="1" applyFill="1" applyAlignment="1">
      <alignment horizontal="center" vertical="center"/>
    </xf>
    <xf numFmtId="0" fontId="8" fillId="0" borderId="176" xfId="1" applyBorder="1" applyAlignment="1" applyProtection="1">
      <alignment vertical="center"/>
    </xf>
    <xf numFmtId="0" fontId="118" fillId="3" borderId="9" xfId="2" applyFont="1" applyFill="1" applyBorder="1" applyAlignment="1">
      <alignment horizontal="center" vertical="center" wrapText="1"/>
    </xf>
    <xf numFmtId="0" fontId="110" fillId="26" borderId="174" xfId="2" applyFont="1" applyFill="1" applyBorder="1" applyAlignment="1">
      <alignment horizontal="left" vertical="center" shrinkToFit="1"/>
    </xf>
    <xf numFmtId="0" fontId="138" fillId="0" borderId="194"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201" xfId="1" applyBorder="1" applyAlignment="1" applyProtection="1">
      <alignment horizontal="left" vertical="center" wrapText="1"/>
    </xf>
    <xf numFmtId="0" fontId="85" fillId="0" borderId="122" xfId="0" applyFont="1" applyBorder="1" applyAlignment="1">
      <alignment horizontal="center" vertical="center" wrapText="1"/>
    </xf>
    <xf numFmtId="0" fontId="141" fillId="0" borderId="139" xfId="0" applyFont="1" applyBorder="1" applyAlignment="1">
      <alignment horizontal="left" vertical="top" wrapText="1"/>
    </xf>
    <xf numFmtId="0" fontId="142" fillId="0" borderId="0" xfId="0" applyFont="1">
      <alignment vertical="center"/>
    </xf>
    <xf numFmtId="0" fontId="144" fillId="21" borderId="153" xfId="2" applyFont="1" applyFill="1" applyBorder="1" applyAlignment="1">
      <alignment horizontal="center" vertical="center" wrapText="1"/>
    </xf>
    <xf numFmtId="0" fontId="8" fillId="0" borderId="205" xfId="1" applyFill="1" applyBorder="1" applyAlignment="1" applyProtection="1">
      <alignment vertical="center" wrapText="1"/>
    </xf>
    <xf numFmtId="0" fontId="103" fillId="32" borderId="105" xfId="2" applyFont="1" applyFill="1" applyBorder="1" applyAlignment="1">
      <alignment horizontal="center" vertical="center" wrapText="1" shrinkToFi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07"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6"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3" borderId="198" xfId="2" applyNumberFormat="1" applyFont="1" applyFill="1" applyBorder="1" applyAlignment="1">
      <alignment horizontal="center" vertical="center" shrinkToFit="1"/>
    </xf>
    <xf numFmtId="180" fontId="50" fillId="11" borderId="208" xfId="17" applyNumberFormat="1" applyFont="1" applyFill="1" applyBorder="1" applyAlignment="1">
      <alignment horizontal="center" vertical="center"/>
    </xf>
    <xf numFmtId="0" fontId="94" fillId="19" borderId="0" xfId="0" applyFont="1" applyFill="1" applyAlignment="1">
      <alignment horizontal="center" vertical="center"/>
    </xf>
    <xf numFmtId="0" fontId="151" fillId="21" borderId="153" xfId="2" applyFont="1" applyFill="1" applyBorder="1" applyAlignment="1">
      <alignment horizontal="center" vertical="center" wrapText="1"/>
    </xf>
    <xf numFmtId="0" fontId="25" fillId="19" borderId="0" xfId="2" applyFont="1" applyFill="1">
      <alignment vertical="center"/>
    </xf>
    <xf numFmtId="0" fontId="153" fillId="0" borderId="0" xfId="0" applyFont="1" applyAlignment="1">
      <alignment vertical="top" wrapText="1"/>
    </xf>
    <xf numFmtId="0" fontId="138" fillId="0" borderId="206" xfId="1" applyFont="1" applyBorder="1" applyAlignment="1" applyProtection="1">
      <alignment vertical="top" wrapText="1"/>
    </xf>
    <xf numFmtId="0" fontId="88" fillId="31"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38" fillId="0" borderId="207" xfId="1" applyFont="1" applyFill="1" applyBorder="1" applyAlignment="1" applyProtection="1">
      <alignment horizontal="left" vertical="top" wrapText="1"/>
    </xf>
    <xf numFmtId="0" fontId="95" fillId="19" borderId="0" xfId="0" applyFont="1" applyFill="1" applyAlignment="1">
      <alignment vertical="center" wrapText="1"/>
    </xf>
    <xf numFmtId="0" fontId="72" fillId="5" borderId="209" xfId="2" applyFont="1" applyFill="1" applyBorder="1" applyAlignment="1">
      <alignment horizontal="left" vertical="center"/>
    </xf>
    <xf numFmtId="0" fontId="8" fillId="0" borderId="204" xfId="1" applyBorder="1" applyAlignment="1" applyProtection="1">
      <alignment vertical="center" wrapText="1"/>
    </xf>
    <xf numFmtId="0" fontId="141" fillId="0" borderId="203"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3"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4" xfId="1" applyNumberFormat="1" applyFont="1" applyFill="1" applyBorder="1" applyAlignment="1" applyProtection="1">
      <alignment vertical="center" wrapText="1"/>
    </xf>
    <xf numFmtId="183" fontId="106" fillId="5" borderId="0" xfId="0" applyNumberFormat="1" applyFont="1" applyFill="1" applyAlignment="1">
      <alignment horizontal="left" vertical="center"/>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3" fillId="19" borderId="134" xfId="17" applyNumberFormat="1" applyFont="1" applyFill="1" applyBorder="1" applyAlignment="1">
      <alignment horizontal="center" vertical="center" wrapText="1"/>
    </xf>
    <xf numFmtId="0" fontId="8" fillId="0" borderId="215" xfId="1" applyBorder="1" applyAlignment="1" applyProtection="1">
      <alignment horizontal="left" vertical="center"/>
    </xf>
    <xf numFmtId="14" fontId="93" fillId="19" borderId="135" xfId="17" applyNumberFormat="1" applyFont="1" applyFill="1" applyBorder="1" applyAlignment="1">
      <alignment horizontal="center" vertical="center" wrapText="1"/>
    </xf>
    <xf numFmtId="0" fontId="85" fillId="0" borderId="137" xfId="0" applyFont="1" applyBorder="1" applyAlignment="1">
      <alignment horizontal="center" vertical="center" wrapText="1"/>
    </xf>
    <xf numFmtId="14" fontId="127" fillId="19" borderId="135" xfId="0" applyNumberFormat="1" applyFont="1" applyFill="1" applyBorder="1" applyAlignment="1">
      <alignment horizontal="center" vertical="center"/>
    </xf>
    <xf numFmtId="0" fontId="140" fillId="0" borderId="121" xfId="1" applyFont="1" applyFill="1" applyBorder="1" applyAlignment="1" applyProtection="1">
      <alignment horizontal="left" vertical="top" wrapText="1"/>
    </xf>
    <xf numFmtId="0" fontId="138"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0" fontId="92" fillId="21" borderId="216" xfId="2" applyFont="1" applyFill="1" applyBorder="1" applyAlignment="1">
      <alignment horizontal="center" vertical="center"/>
    </xf>
    <xf numFmtId="14" fontId="91" fillId="21" borderId="216" xfId="2" applyNumberFormat="1" applyFont="1" applyFill="1" applyBorder="1" applyAlignment="1">
      <alignment horizontal="center" vertical="center"/>
    </xf>
    <xf numFmtId="14" fontId="91" fillId="21" borderId="217" xfId="2" applyNumberFormat="1" applyFont="1" applyFill="1" applyBorder="1" applyAlignment="1">
      <alignment horizontal="center" vertical="center"/>
    </xf>
    <xf numFmtId="0" fontId="92" fillId="21" borderId="218" xfId="2" applyFont="1" applyFill="1" applyBorder="1" applyAlignment="1">
      <alignment horizontal="center" vertical="center"/>
    </xf>
    <xf numFmtId="14" fontId="91" fillId="21" borderId="218" xfId="2" applyNumberFormat="1" applyFont="1" applyFill="1" applyBorder="1" applyAlignment="1">
      <alignment horizontal="center" vertical="center"/>
    </xf>
    <xf numFmtId="0" fontId="8" fillId="0" borderId="219" xfId="1" applyFill="1" applyBorder="1" applyAlignment="1" applyProtection="1">
      <alignment vertical="center" wrapText="1"/>
    </xf>
    <xf numFmtId="0" fontId="8" fillId="0" borderId="222" xfId="1" applyBorder="1" applyAlignment="1" applyProtection="1">
      <alignment vertical="top" wrapText="1"/>
    </xf>
    <xf numFmtId="0" fontId="138" fillId="0" borderId="221" xfId="2" applyFont="1" applyBorder="1" applyAlignment="1">
      <alignment vertical="top" wrapText="1"/>
    </xf>
    <xf numFmtId="0" fontId="32" fillId="23" borderId="220" xfId="2" applyFont="1" applyFill="1" applyBorder="1" applyAlignment="1">
      <alignment horizontal="center" vertical="center" wrapText="1"/>
    </xf>
    <xf numFmtId="0" fontId="154" fillId="21" borderId="217" xfId="2" applyFont="1" applyFill="1" applyBorder="1" applyAlignment="1">
      <alignment horizontal="center" vertical="center"/>
    </xf>
    <xf numFmtId="0" fontId="154" fillId="21" borderId="218" xfId="2" applyFont="1" applyFill="1" applyBorder="1" applyAlignment="1">
      <alignment horizontal="center" vertical="center"/>
    </xf>
    <xf numFmtId="0" fontId="154" fillId="21" borderId="216" xfId="2" applyFont="1" applyFill="1" applyBorder="1" applyAlignment="1">
      <alignment horizontal="center" vertical="center"/>
    </xf>
    <xf numFmtId="0" fontId="32" fillId="21" borderId="153" xfId="2" applyFont="1" applyFill="1" applyBorder="1" applyAlignment="1">
      <alignment horizontal="center" vertical="center" wrapText="1"/>
    </xf>
    <xf numFmtId="0" fontId="117" fillId="19" borderId="223" xfId="0" applyFont="1" applyFill="1" applyBorder="1" applyAlignment="1">
      <alignment horizontal="left" vertical="center"/>
    </xf>
    <xf numFmtId="0" fontId="117" fillId="19" borderId="224" xfId="0" applyFont="1" applyFill="1" applyBorder="1" applyAlignment="1">
      <alignment horizontal="left" vertical="center"/>
    </xf>
    <xf numFmtId="14" fontId="117" fillId="19" borderId="224" xfId="0" applyNumberFormat="1" applyFont="1" applyFill="1" applyBorder="1" applyAlignment="1">
      <alignment horizontal="center" vertical="center"/>
    </xf>
    <xf numFmtId="14" fontId="117" fillId="19" borderId="225" xfId="0" applyNumberFormat="1" applyFont="1" applyFill="1" applyBorder="1" applyAlignment="1">
      <alignment horizontal="center" vertical="center"/>
    </xf>
    <xf numFmtId="0" fontId="23" fillId="35" borderId="8" xfId="2" applyFont="1" applyFill="1" applyBorder="1" applyAlignment="1">
      <alignment horizontal="left" vertical="center"/>
    </xf>
    <xf numFmtId="177" fontId="10" fillId="35" borderId="10" xfId="2" applyNumberFormat="1" applyFont="1" applyFill="1" applyBorder="1" applyAlignment="1">
      <alignment horizontal="center" vertical="center" wrapText="1"/>
    </xf>
    <xf numFmtId="0" fontId="23" fillId="35" borderId="198" xfId="2" applyFont="1" applyFill="1" applyBorder="1" applyAlignment="1">
      <alignment horizontal="center" vertical="center" wrapText="1"/>
    </xf>
    <xf numFmtId="177" fontId="23" fillId="35" borderId="198" xfId="2" applyNumberFormat="1" applyFont="1" applyFill="1" applyBorder="1" applyAlignment="1">
      <alignment horizontal="center" vertical="center" shrinkToFit="1"/>
    </xf>
    <xf numFmtId="0" fontId="138"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139" fillId="0" borderId="191" xfId="1" applyFont="1" applyFill="1" applyBorder="1" applyAlignment="1" applyProtection="1">
      <alignment vertical="top" wrapText="1"/>
    </xf>
    <xf numFmtId="0" fontId="138" fillId="0" borderId="184" xfId="2" applyFont="1" applyBorder="1" applyAlignment="1">
      <alignment horizontal="left" vertical="top" wrapText="1"/>
    </xf>
    <xf numFmtId="0" fontId="157" fillId="0" borderId="30" xfId="1" applyFont="1" applyBorder="1" applyAlignment="1" applyProtection="1">
      <alignment horizontal="left" vertical="top" wrapText="1"/>
    </xf>
    <xf numFmtId="0" fontId="0" fillId="32" borderId="0" xfId="0" applyFill="1">
      <alignment vertical="center"/>
    </xf>
    <xf numFmtId="0" fontId="159" fillId="3" borderId="9" xfId="2"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60" fillId="21" borderId="159" xfId="1" applyFont="1" applyFill="1" applyBorder="1" applyAlignment="1" applyProtection="1">
      <alignment horizontal="center" vertical="center" wrapText="1"/>
    </xf>
    <xf numFmtId="0" fontId="161" fillId="36" borderId="0" xfId="0" applyFont="1" applyFill="1" applyAlignment="1">
      <alignment horizontal="center" vertical="center" wrapText="1"/>
    </xf>
    <xf numFmtId="0" fontId="8" fillId="0" borderId="222" xfId="1" applyBorder="1" applyAlignment="1" applyProtection="1">
      <alignment vertical="center" wrapText="1"/>
    </xf>
    <xf numFmtId="0" fontId="138" fillId="0" borderId="0" xfId="0" applyFont="1" applyAlignment="1">
      <alignment vertical="top" wrapText="1"/>
    </xf>
    <xf numFmtId="0" fontId="85" fillId="37" borderId="122" xfId="0" applyFont="1" applyFill="1" applyBorder="1" applyAlignment="1">
      <alignment horizontal="center" vertical="center" wrapText="1"/>
    </xf>
    <xf numFmtId="0" fontId="138" fillId="0" borderId="221" xfId="1" applyFont="1" applyBorder="1" applyAlignment="1" applyProtection="1">
      <alignment vertical="top" wrapText="1"/>
    </xf>
    <xf numFmtId="14" fontId="87" fillId="21" borderId="190" xfId="1" applyNumberFormat="1" applyFont="1" applyFill="1" applyBorder="1" applyAlignment="1" applyProtection="1">
      <alignment horizontal="center" vertical="center" wrapText="1"/>
    </xf>
    <xf numFmtId="0" fontId="151" fillId="21" borderId="148" xfId="1" applyFont="1" applyFill="1" applyBorder="1" applyAlignment="1" applyProtection="1">
      <alignment horizontal="center" vertical="center" wrapText="1"/>
    </xf>
    <xf numFmtId="0" fontId="87" fillId="21" borderId="157" xfId="1" applyFont="1" applyFill="1" applyBorder="1" applyAlignment="1" applyProtection="1">
      <alignment horizontal="center" vertical="center" wrapText="1"/>
    </xf>
    <xf numFmtId="0" fontId="163" fillId="21" borderId="187" xfId="0" applyFont="1" applyFill="1" applyBorder="1" applyAlignment="1">
      <alignment horizontal="center" vertical="center" wrapText="1"/>
    </xf>
    <xf numFmtId="0" fontId="164" fillId="0" borderId="139" xfId="0" applyFont="1" applyBorder="1" applyAlignment="1">
      <alignment horizontal="left" vertical="top" wrapText="1"/>
    </xf>
    <xf numFmtId="0" fontId="0" fillId="38" borderId="0" xfId="0" applyFill="1">
      <alignment vertical="center"/>
    </xf>
    <xf numFmtId="0" fontId="126" fillId="38" borderId="0" xfId="0" applyFont="1" applyFill="1">
      <alignment vertical="center"/>
    </xf>
    <xf numFmtId="0" fontId="146" fillId="38" borderId="0" xfId="0" applyFont="1" applyFill="1">
      <alignment vertical="center"/>
    </xf>
    <xf numFmtId="0" fontId="147" fillId="38" borderId="0" xfId="0" applyFont="1" applyFill="1">
      <alignment vertical="center"/>
    </xf>
    <xf numFmtId="0" fontId="145" fillId="38" borderId="0" xfId="0" applyFont="1" applyFill="1">
      <alignment vertical="center"/>
    </xf>
    <xf numFmtId="0" fontId="115" fillId="38" borderId="0" xfId="0" applyFont="1" applyFill="1">
      <alignment vertical="center"/>
    </xf>
    <xf numFmtId="0" fontId="143" fillId="38" borderId="0" xfId="0" applyFont="1" applyFill="1">
      <alignment vertical="center"/>
    </xf>
    <xf numFmtId="0" fontId="150" fillId="38" borderId="0" xfId="0" applyFont="1" applyFill="1">
      <alignment vertical="center"/>
    </xf>
    <xf numFmtId="0" fontId="134" fillId="38" borderId="0" xfId="0" applyFont="1" applyFill="1" applyAlignment="1">
      <alignment vertical="center" wrapText="1"/>
    </xf>
    <xf numFmtId="0" fontId="148" fillId="38" borderId="0" xfId="0" applyFont="1" applyFill="1">
      <alignment vertical="center"/>
    </xf>
    <xf numFmtId="0" fontId="149" fillId="38" borderId="0" xfId="0" applyFont="1" applyFill="1">
      <alignment vertical="center"/>
    </xf>
    <xf numFmtId="0" fontId="121" fillId="38" borderId="0" xfId="1" applyFont="1" applyFill="1" applyAlignment="1" applyProtection="1">
      <alignment vertical="center"/>
    </xf>
    <xf numFmtId="0" fontId="120" fillId="38" borderId="0" xfId="0" applyFont="1" applyFill="1">
      <alignment vertical="center"/>
    </xf>
    <xf numFmtId="0" fontId="0" fillId="32" borderId="0" xfId="0" applyFill="1" applyAlignment="1">
      <alignment horizontal="center" vertical="center"/>
    </xf>
    <xf numFmtId="0" fontId="117" fillId="19" borderId="228" xfId="0" applyFont="1" applyFill="1" applyBorder="1" applyAlignment="1">
      <alignment horizontal="left" vertical="center"/>
    </xf>
    <xf numFmtId="0" fontId="117" fillId="19" borderId="229" xfId="0" applyFont="1" applyFill="1" applyBorder="1" applyAlignment="1">
      <alignment horizontal="left" vertical="center"/>
    </xf>
    <xf numFmtId="14" fontId="117" fillId="19" borderId="229" xfId="0" applyNumberFormat="1" applyFont="1" applyFill="1" applyBorder="1" applyAlignment="1">
      <alignment horizontal="center" vertical="center"/>
    </xf>
    <xf numFmtId="14" fontId="117" fillId="19" borderId="230" xfId="0" applyNumberFormat="1" applyFont="1" applyFill="1" applyBorder="1" applyAlignment="1">
      <alignment horizontal="center" vertical="center"/>
    </xf>
    <xf numFmtId="0" fontId="162" fillId="0" borderId="231" xfId="2" applyFont="1" applyBorder="1" applyAlignment="1">
      <alignment horizontal="left" vertical="top" wrapText="1"/>
    </xf>
    <xf numFmtId="180" fontId="50" fillId="11" borderId="232" xfId="17" applyNumberFormat="1" applyFont="1" applyFill="1" applyBorder="1" applyAlignment="1">
      <alignment horizontal="center" vertical="center"/>
    </xf>
    <xf numFmtId="0" fontId="13" fillId="0" borderId="234" xfId="2" applyFont="1" applyBorder="1" applyAlignment="1">
      <alignment horizontal="center" vertical="center" wrapText="1"/>
    </xf>
    <xf numFmtId="177" fontId="90" fillId="35" borderId="8" xfId="2" applyNumberFormat="1" applyFont="1" applyFill="1" applyBorder="1" applyAlignment="1">
      <alignment horizontal="center" vertical="center" shrinkToFit="1"/>
    </xf>
    <xf numFmtId="177" fontId="165" fillId="35" borderId="8" xfId="2" applyNumberFormat="1" applyFont="1" applyFill="1" applyBorder="1" applyAlignment="1">
      <alignment horizontal="center" vertical="center" wrapText="1"/>
    </xf>
    <xf numFmtId="0" fontId="90" fillId="35" borderId="10" xfId="2" applyFont="1" applyFill="1" applyBorder="1" applyAlignment="1">
      <alignment horizontal="center" vertical="center"/>
    </xf>
    <xf numFmtId="177" fontId="90" fillId="35" borderId="10" xfId="2" applyNumberFormat="1" applyFont="1" applyFill="1" applyBorder="1" applyAlignment="1">
      <alignment horizontal="center" vertical="center" shrinkToFit="1"/>
    </xf>
    <xf numFmtId="0" fontId="85" fillId="39" borderId="122" xfId="0" applyFont="1" applyFill="1" applyBorder="1" applyAlignment="1">
      <alignment horizontal="center" vertical="center" wrapText="1"/>
    </xf>
    <xf numFmtId="14" fontId="93" fillId="21" borderId="135" xfId="17" applyNumberFormat="1" applyFont="1" applyFill="1" applyBorder="1" applyAlignment="1">
      <alignment horizontal="center" vertical="center"/>
    </xf>
    <xf numFmtId="0" fontId="152" fillId="30" borderId="0" xfId="0" applyFont="1" applyFill="1" applyAlignment="1">
      <alignment horizontal="center" vertical="center" wrapText="1"/>
    </xf>
    <xf numFmtId="0" fontId="162" fillId="0" borderId="221" xfId="1" applyFont="1" applyBorder="1" applyAlignment="1" applyProtection="1">
      <alignment vertical="top" wrapText="1"/>
    </xf>
    <xf numFmtId="0" fontId="154" fillId="21" borderId="217" xfId="2" applyFont="1" applyFill="1" applyBorder="1" applyAlignment="1">
      <alignment horizontal="center" vertical="center" shrinkToFit="1"/>
    </xf>
    <xf numFmtId="0" fontId="6" fillId="0" borderId="0" xfId="4"/>
    <xf numFmtId="0" fontId="0" fillId="40" borderId="0" xfId="0" applyFill="1">
      <alignment vertical="center"/>
    </xf>
    <xf numFmtId="0" fontId="6" fillId="0" borderId="0" xfId="2" applyAlignment="1">
      <alignment horizontal="center" vertical="center" wrapText="1"/>
    </xf>
    <xf numFmtId="14" fontId="23" fillId="19" borderId="135" xfId="17" applyNumberFormat="1" applyFont="1" applyFill="1" applyBorder="1" applyAlignment="1">
      <alignment horizontal="center" vertical="center"/>
    </xf>
    <xf numFmtId="0" fontId="101" fillId="21" borderId="134" xfId="17" applyFont="1" applyFill="1" applyBorder="1" applyAlignment="1">
      <alignment horizontal="center" vertical="center" wrapText="1"/>
    </xf>
    <xf numFmtId="0" fontId="0" fillId="40" borderId="105" xfId="0" applyFill="1" applyBorder="1">
      <alignment vertical="center"/>
    </xf>
    <xf numFmtId="0" fontId="0" fillId="40" borderId="237" xfId="0" applyFill="1" applyBorder="1">
      <alignment vertical="center"/>
    </xf>
    <xf numFmtId="0" fontId="71" fillId="29" borderId="240" xfId="0" applyFont="1" applyFill="1" applyBorder="1" applyAlignment="1">
      <alignment horizontal="center" vertical="center"/>
    </xf>
    <xf numFmtId="0" fontId="6" fillId="19" borderId="241" xfId="2" applyFill="1" applyBorder="1" applyAlignment="1">
      <alignment horizontal="center" vertical="center" wrapText="1"/>
    </xf>
    <xf numFmtId="0" fontId="6" fillId="19" borderId="242" xfId="2" applyFill="1" applyBorder="1" applyAlignment="1">
      <alignment horizontal="center" vertical="center"/>
    </xf>
    <xf numFmtId="0" fontId="6" fillId="19" borderId="242" xfId="2" applyFill="1" applyBorder="1" applyAlignment="1">
      <alignment horizontal="center" vertical="center" wrapText="1"/>
    </xf>
    <xf numFmtId="0" fontId="6" fillId="19" borderId="243" xfId="2" applyFill="1" applyBorder="1" applyAlignment="1">
      <alignment horizontal="center" vertical="center"/>
    </xf>
    <xf numFmtId="0" fontId="0" fillId="19" borderId="244" xfId="0" applyFill="1" applyBorder="1">
      <alignment vertical="center"/>
    </xf>
    <xf numFmtId="0" fontId="0" fillId="19" borderId="245" xfId="0" applyFill="1" applyBorder="1">
      <alignment vertical="center"/>
    </xf>
    <xf numFmtId="0" fontId="0" fillId="19" borderId="246" xfId="0" applyFill="1" applyBorder="1">
      <alignment vertical="center"/>
    </xf>
    <xf numFmtId="0" fontId="6" fillId="19" borderId="249" xfId="2" applyFill="1" applyBorder="1" applyAlignment="1">
      <alignment horizontal="center" vertical="center" wrapText="1"/>
    </xf>
    <xf numFmtId="0" fontId="6" fillId="19" borderId="250" xfId="2" applyFill="1" applyBorder="1" applyAlignment="1">
      <alignment horizontal="center" vertical="center"/>
    </xf>
    <xf numFmtId="0" fontId="6" fillId="19" borderId="250" xfId="2" applyFill="1" applyBorder="1" applyAlignment="1">
      <alignment horizontal="center" vertical="center" wrapText="1"/>
    </xf>
    <xf numFmtId="0" fontId="6" fillId="19" borderId="251" xfId="2" applyFill="1" applyBorder="1" applyAlignment="1">
      <alignment horizontal="center" vertical="center"/>
    </xf>
    <xf numFmtId="0" fontId="0" fillId="23" borderId="238" xfId="0" applyFill="1" applyBorder="1" applyAlignment="1">
      <alignment horizontal="left" vertical="center"/>
    </xf>
    <xf numFmtId="0" fontId="0" fillId="23" borderId="239" xfId="0" applyFill="1" applyBorder="1" applyAlignment="1">
      <alignment horizontal="left" vertical="center"/>
    </xf>
    <xf numFmtId="0" fontId="71" fillId="29" borderId="239" xfId="0" applyFont="1" applyFill="1" applyBorder="1" applyAlignment="1">
      <alignment horizontal="left" vertical="center"/>
    </xf>
    <xf numFmtId="184" fontId="0" fillId="41" borderId="244" xfId="0" applyNumberFormat="1" applyFill="1" applyBorder="1">
      <alignment vertical="center"/>
    </xf>
    <xf numFmtId="0" fontId="117" fillId="21" borderId="229" xfId="0" applyFont="1" applyFill="1" applyBorder="1" applyAlignment="1">
      <alignment horizontal="left" vertical="center"/>
    </xf>
    <xf numFmtId="0" fontId="117" fillId="41" borderId="229" xfId="0" applyFont="1" applyFill="1" applyBorder="1" applyAlignment="1">
      <alignment horizontal="left" vertical="center"/>
    </xf>
    <xf numFmtId="0" fontId="117" fillId="42" borderId="229" xfId="0" applyFont="1" applyFill="1" applyBorder="1" applyAlignment="1">
      <alignment horizontal="left" vertical="center"/>
    </xf>
    <xf numFmtId="0" fontId="117" fillId="28" borderId="224" xfId="0" applyFont="1" applyFill="1" applyBorder="1" applyAlignment="1">
      <alignment horizontal="left" vertical="center"/>
    </xf>
    <xf numFmtId="0" fontId="117" fillId="28" borderId="229" xfId="0" applyFont="1" applyFill="1" applyBorder="1" applyAlignment="1">
      <alignment horizontal="left" vertical="center"/>
    </xf>
    <xf numFmtId="0" fontId="117" fillId="43" borderId="229" xfId="0" applyFont="1" applyFill="1" applyBorder="1" applyAlignment="1">
      <alignment horizontal="left" vertical="center"/>
    </xf>
    <xf numFmtId="0" fontId="174" fillId="0" borderId="0" xfId="0" applyFont="1">
      <alignment vertical="center"/>
    </xf>
    <xf numFmtId="14" fontId="87" fillId="21" borderId="1" xfId="1" applyNumberFormat="1" applyFont="1" applyFill="1" applyBorder="1" applyAlignment="1" applyProtection="1">
      <alignment horizontal="center" vertical="center" shrinkToFit="1"/>
    </xf>
    <xf numFmtId="0" fontId="152" fillId="0" borderId="0" xfId="0" applyFont="1" applyAlignment="1">
      <alignment vertical="center" wrapText="1"/>
    </xf>
    <xf numFmtId="0" fontId="7" fillId="44" borderId="0" xfId="4" applyFont="1" applyFill="1" applyAlignment="1">
      <alignment vertical="top"/>
    </xf>
    <xf numFmtId="0" fontId="7" fillId="44" borderId="0" xfId="2" applyFont="1" applyFill="1" applyAlignment="1">
      <alignment vertical="top"/>
    </xf>
    <xf numFmtId="0" fontId="170" fillId="44" borderId="0" xfId="2" applyFont="1" applyFill="1" applyAlignment="1">
      <alignment vertical="top"/>
    </xf>
    <xf numFmtId="0" fontId="34" fillId="44" borderId="0" xfId="2" applyFont="1" applyFill="1" applyAlignment="1">
      <alignment vertical="top"/>
    </xf>
    <xf numFmtId="0" fontId="171" fillId="44" borderId="0" xfId="2" applyFont="1" applyFill="1" applyAlignment="1">
      <alignment vertical="top"/>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6" fillId="5" borderId="0" xfId="0" applyFont="1" applyFill="1" applyAlignment="1">
      <alignment horizontal="left" vertical="center" wrapText="1"/>
    </xf>
    <xf numFmtId="0" fontId="106" fillId="5" borderId="70" xfId="0" applyFont="1" applyFill="1" applyBorder="1" applyAlignment="1">
      <alignment horizontal="left" vertical="center" wrapText="1"/>
    </xf>
    <xf numFmtId="0" fontId="106" fillId="5" borderId="0" xfId="0" applyFont="1" applyFill="1" applyAlignment="1">
      <alignment horizontal="left" vertical="center"/>
    </xf>
    <xf numFmtId="0" fontId="106" fillId="5" borderId="0" xfId="0" applyFont="1" applyFill="1" applyAlignment="1">
      <alignment horizontal="left" vertical="top" wrapText="1"/>
    </xf>
    <xf numFmtId="0" fontId="8" fillId="0" borderId="0" xfId="1" applyAlignment="1" applyProtection="1">
      <alignment horizontal="center" vertical="center" wrapText="1"/>
    </xf>
    <xf numFmtId="0" fontId="78" fillId="0" borderId="0" xfId="0" applyFont="1" applyAlignment="1">
      <alignment horizontal="left" vertical="center" wrapText="1"/>
    </xf>
    <xf numFmtId="0" fontId="74" fillId="0" borderId="0" xfId="0" applyFont="1" applyAlignment="1">
      <alignment horizontal="left" vertical="center" wrapText="1"/>
    </xf>
    <xf numFmtId="0" fontId="77"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109" fillId="38" borderId="0" xfId="0" applyFont="1" applyFill="1" applyAlignment="1">
      <alignment horizontal="left" vertical="top" wrapText="1"/>
    </xf>
    <xf numFmtId="0" fontId="43" fillId="19" borderId="0" xfId="17" applyFont="1" applyFill="1" applyAlignment="1">
      <alignment horizontal="left" vertical="center"/>
    </xf>
    <xf numFmtId="0" fontId="10" fillId="6" borderId="235" xfId="17" applyFont="1" applyFill="1" applyBorder="1" applyAlignment="1">
      <alignment horizontal="center" vertical="center" wrapText="1"/>
    </xf>
    <xf numFmtId="0" fontId="10" fillId="6" borderId="233" xfId="17" applyFont="1" applyFill="1" applyBorder="1" applyAlignment="1">
      <alignment horizontal="center" vertical="center" wrapText="1"/>
    </xf>
    <xf numFmtId="0" fontId="10" fillId="6" borderId="236" xfId="17" applyFont="1" applyFill="1" applyBorder="1" applyAlignment="1">
      <alignment horizontal="center"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2"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93" fillId="19" borderId="163" xfId="17" applyFont="1" applyFill="1" applyBorder="1" applyAlignment="1">
      <alignment horizontal="left" vertical="top" wrapText="1"/>
    </xf>
    <xf numFmtId="0" fontId="93" fillId="19" borderId="164" xfId="17" applyFont="1" applyFill="1" applyBorder="1" applyAlignment="1">
      <alignment horizontal="left" vertical="top" wrapText="1"/>
    </xf>
    <xf numFmtId="0" fontId="93" fillId="19" borderId="165"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19" borderId="200" xfId="17" applyFont="1" applyFill="1" applyBorder="1" applyAlignment="1">
      <alignment horizontal="left" vertical="top" wrapText="1"/>
    </xf>
    <xf numFmtId="0" fontId="37" fillId="19" borderId="134"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21" borderId="163" xfId="17" applyFont="1" applyFill="1" applyBorder="1" applyAlignment="1">
      <alignment horizontal="left" vertical="top" wrapText="1"/>
    </xf>
    <xf numFmtId="0" fontId="37" fillId="21" borderId="164" xfId="17" applyFont="1" applyFill="1" applyBorder="1" applyAlignment="1">
      <alignment horizontal="left" vertical="top" wrapText="1"/>
    </xf>
    <xf numFmtId="0" fontId="37" fillId="21" borderId="165"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2" fillId="19" borderId="163" xfId="17" applyFont="1" applyFill="1" applyBorder="1" applyAlignment="1">
      <alignment horizontal="left" vertical="top" wrapText="1"/>
    </xf>
    <xf numFmtId="0" fontId="112" fillId="19" borderId="164" xfId="17" applyFont="1" applyFill="1" applyBorder="1" applyAlignment="1">
      <alignment horizontal="left" vertical="top" wrapText="1"/>
    </xf>
    <xf numFmtId="0" fontId="112" fillId="19" borderId="165" xfId="17" applyFont="1" applyFill="1" applyBorder="1" applyAlignment="1">
      <alignment horizontal="left" vertical="top" wrapText="1"/>
    </xf>
    <xf numFmtId="0" fontId="6" fillId="0" borderId="0" xfId="2">
      <alignment vertical="center"/>
    </xf>
    <xf numFmtId="0" fontId="169" fillId="44" borderId="0" xfId="2" applyFont="1" applyFill="1" applyAlignment="1">
      <alignment vertical="top" wrapText="1"/>
    </xf>
    <xf numFmtId="0" fontId="6" fillId="44" borderId="0" xfId="2" applyFill="1" applyAlignment="1">
      <alignment vertical="top" wrapText="1"/>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87" fillId="21" borderId="183"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7" fillId="21" borderId="188"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14" fontId="87" fillId="21" borderId="188" xfId="2" applyNumberFormat="1" applyFont="1" applyFill="1" applyBorder="1" applyAlignment="1">
      <alignment horizontal="center" vertical="center" shrinkToFit="1"/>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56" fontId="87" fillId="21" borderId="40" xfId="2" applyNumberFormat="1" applyFont="1" applyFill="1" applyBorder="1" applyAlignment="1">
      <alignment horizontal="center" vertical="center" wrapTex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0" fontId="0" fillId="23" borderId="247" xfId="0" applyFill="1" applyBorder="1" applyAlignment="1">
      <alignment horizontal="center" vertical="center"/>
    </xf>
    <xf numFmtId="0" fontId="0" fillId="23" borderId="107" xfId="0" applyFill="1" applyBorder="1" applyAlignment="1">
      <alignment horizontal="center" vertical="center"/>
    </xf>
    <xf numFmtId="0" fontId="71" fillId="29" borderId="107" xfId="0" applyFont="1" applyFill="1" applyBorder="1" applyAlignment="1">
      <alignment horizontal="center" vertical="center"/>
    </xf>
    <xf numFmtId="0" fontId="71" fillId="29" borderId="248" xfId="0" applyFont="1" applyFill="1" applyBorder="1" applyAlignment="1">
      <alignment horizontal="center" vertical="center"/>
    </xf>
    <xf numFmtId="0" fontId="0" fillId="23" borderId="0" xfId="0" applyFill="1" applyAlignment="1">
      <alignment horizontal="center" vertical="center"/>
    </xf>
    <xf numFmtId="0" fontId="71" fillId="29" borderId="0" xfId="0" applyFont="1" applyFill="1" applyAlignment="1">
      <alignment horizontal="center" vertical="center"/>
    </xf>
    <xf numFmtId="0" fontId="0" fillId="23" borderId="238" xfId="0" applyFill="1" applyBorder="1" applyAlignment="1">
      <alignment horizontal="center" vertical="center"/>
    </xf>
    <xf numFmtId="0" fontId="0" fillId="23" borderId="239" xfId="0" applyFill="1" applyBorder="1" applyAlignment="1">
      <alignment horizontal="center" vertical="center"/>
    </xf>
    <xf numFmtId="0" fontId="71" fillId="29" borderId="239" xfId="0" applyFont="1" applyFill="1" applyBorder="1" applyAlignment="1">
      <alignment horizontal="center" vertical="center"/>
    </xf>
    <xf numFmtId="0" fontId="71" fillId="29" borderId="240" xfId="0" applyFont="1" applyFill="1" applyBorder="1" applyAlignment="1">
      <alignment horizontal="center" vertical="center"/>
    </xf>
    <xf numFmtId="0" fontId="6" fillId="0" borderId="0" xfId="2" applyAlignment="1">
      <alignment horizontal="center" vertical="center" wrapText="1"/>
    </xf>
    <xf numFmtId="0" fontId="23" fillId="34" borderId="0" xfId="2" applyFont="1" applyFill="1" applyAlignment="1">
      <alignment horizontal="left" vertical="center" wrapText="1"/>
    </xf>
    <xf numFmtId="0" fontId="23" fillId="34"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14" fillId="5" borderId="210" xfId="2" applyFont="1" applyFill="1" applyBorder="1" applyAlignment="1">
      <alignment horizontal="center" vertical="center"/>
    </xf>
    <xf numFmtId="0" fontId="14" fillId="5" borderId="211" xfId="2" applyFont="1" applyFill="1" applyBorder="1" applyAlignment="1">
      <alignment horizontal="center" vertical="center"/>
    </xf>
    <xf numFmtId="0" fontId="14" fillId="5" borderId="212"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26" fillId="19" borderId="0" xfId="19" applyFont="1" applyFill="1" applyAlignment="1">
      <alignment vertical="center"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40"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75" fillId="29" borderId="55" xfId="2" applyFont="1" applyFill="1" applyBorder="1" applyAlignment="1">
      <alignment horizontal="left" vertical="top" wrapText="1" shrinkToFit="1"/>
    </xf>
    <xf numFmtId="0" fontId="175" fillId="29" borderId="56" xfId="2" applyFont="1" applyFill="1" applyBorder="1" applyAlignment="1">
      <alignment horizontal="left" vertical="top" wrapText="1" shrinkToFit="1"/>
    </xf>
    <xf numFmtId="0" fontId="175"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138"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19"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38"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19" fillId="29" borderId="97"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8" xfId="2" applyFont="1" applyFill="1" applyBorder="1" applyAlignment="1">
      <alignment horizontal="center" vertical="center" shrinkToFit="1"/>
    </xf>
    <xf numFmtId="0" fontId="140" fillId="29" borderId="226" xfId="1" applyFont="1" applyFill="1" applyBorder="1" applyAlignment="1" applyProtection="1">
      <alignment horizontal="left" vertical="top" wrapText="1"/>
    </xf>
    <xf numFmtId="0" fontId="140" fillId="29" borderId="107" xfId="1" applyFont="1" applyFill="1" applyBorder="1" applyAlignment="1" applyProtection="1">
      <alignment horizontal="left" vertical="top" wrapText="1"/>
    </xf>
    <xf numFmtId="0" fontId="140" fillId="29" borderId="227"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66" fillId="45" borderId="0" xfId="2" applyFont="1" applyFill="1" applyAlignment="1">
      <alignment horizontal="center" vertical="center"/>
    </xf>
    <xf numFmtId="0" fontId="6" fillId="45" borderId="0" xfId="2" applyFill="1">
      <alignment vertical="center"/>
    </xf>
    <xf numFmtId="0" fontId="87" fillId="0" borderId="0" xfId="2" applyFont="1" applyAlignment="1">
      <alignment horizontal="center" vertical="center"/>
    </xf>
    <xf numFmtId="0" fontId="21" fillId="0" borderId="0" xfId="2" applyFont="1" applyAlignment="1">
      <alignment horizontal="center" vertical="center"/>
    </xf>
    <xf numFmtId="0" fontId="176" fillId="0" borderId="0" xfId="2" applyFont="1">
      <alignment vertical="center"/>
    </xf>
    <xf numFmtId="0" fontId="87" fillId="46" borderId="0" xfId="2" applyFont="1" applyFill="1" applyAlignment="1">
      <alignment horizontal="center" vertical="center" wrapText="1" shrinkToFit="1"/>
    </xf>
    <xf numFmtId="0" fontId="21" fillId="46" borderId="0" xfId="2" applyFont="1" applyFill="1" applyAlignment="1">
      <alignment horizontal="center" vertical="center" wrapText="1" shrinkToFit="1"/>
    </xf>
    <xf numFmtId="0" fontId="167" fillId="0" borderId="0" xfId="2" applyFont="1">
      <alignment vertical="center"/>
    </xf>
    <xf numFmtId="0" fontId="168" fillId="0" borderId="0" xfId="2" applyFont="1" applyAlignment="1">
      <alignment horizontal="center" vertical="center"/>
    </xf>
    <xf numFmtId="0" fontId="6" fillId="0" borderId="0" xfId="2" applyAlignment="1">
      <alignment horizontal="center" vertical="center"/>
    </xf>
    <xf numFmtId="0" fontId="177" fillId="0" borderId="0" xfId="2" applyFont="1">
      <alignment vertical="center"/>
    </xf>
    <xf numFmtId="0" fontId="133" fillId="44" borderId="0" xfId="2" applyFont="1" applyFill="1" applyAlignment="1">
      <alignment vertical="top"/>
    </xf>
    <xf numFmtId="0" fontId="178" fillId="0" borderId="0" xfId="2" applyFont="1">
      <alignment vertical="center"/>
    </xf>
    <xf numFmtId="0" fontId="179" fillId="44" borderId="0" xfId="2" applyFont="1" applyFill="1" applyAlignment="1">
      <alignment vertical="top" wrapText="1"/>
    </xf>
    <xf numFmtId="0" fontId="97" fillId="47" borderId="0" xfId="2" applyFont="1" applyFill="1" applyAlignment="1">
      <alignment horizontal="left" vertical="top" wrapText="1" indent="1"/>
    </xf>
    <xf numFmtId="0" fontId="181" fillId="47" borderId="0" xfId="2" applyFont="1" applyFill="1" applyAlignment="1">
      <alignment horizontal="left" vertical="top" wrapText="1" indent="1"/>
    </xf>
    <xf numFmtId="0" fontId="182" fillId="0" borderId="0" xfId="2" applyFont="1" applyAlignment="1">
      <alignment vertical="top" wrapText="1"/>
    </xf>
    <xf numFmtId="0" fontId="177" fillId="0" borderId="0" xfId="2" applyFont="1" applyAlignment="1">
      <alignment vertical="top" wrapText="1"/>
    </xf>
    <xf numFmtId="0" fontId="183" fillId="44" borderId="0" xfId="2" applyFont="1" applyFill="1" applyAlignment="1">
      <alignment vertical="top"/>
    </xf>
    <xf numFmtId="0" fontId="184" fillId="19" borderId="0" xfId="4" applyFont="1" applyFill="1"/>
    <xf numFmtId="0" fontId="98" fillId="19" borderId="0" xfId="4" applyFont="1" applyFill="1"/>
    <xf numFmtId="0" fontId="185" fillId="19" borderId="0" xfId="4" applyFont="1" applyFill="1"/>
    <xf numFmtId="0" fontId="185" fillId="48" borderId="0" xfId="4" applyFont="1" applyFill="1"/>
    <xf numFmtId="0" fontId="97" fillId="48" borderId="0" xfId="4" applyFont="1" applyFill="1" applyAlignment="1">
      <alignment vertical="center" wrapText="1"/>
    </xf>
    <xf numFmtId="0" fontId="185" fillId="48" borderId="0" xfId="2" applyFont="1" applyFill="1" applyAlignment="1">
      <alignment vertical="center" wrapText="1"/>
    </xf>
    <xf numFmtId="0" fontId="188" fillId="0" borderId="0" xfId="0" applyFont="1" applyAlignment="1">
      <alignment horizontal="center" vertical="center" wrapText="1"/>
    </xf>
    <xf numFmtId="0" fontId="85" fillId="0" borderId="252" xfId="0" applyFont="1" applyBorder="1" applyAlignment="1">
      <alignment horizontal="center" vertical="center" wrapText="1"/>
    </xf>
    <xf numFmtId="0" fontId="85" fillId="0" borderId="253" xfId="0" applyFont="1" applyBorder="1" applyAlignment="1">
      <alignment horizontal="center" vertical="center" wrapText="1"/>
    </xf>
    <xf numFmtId="0" fontId="85" fillId="0" borderId="254" xfId="0" applyFont="1" applyBorder="1" applyAlignment="1">
      <alignment horizontal="center" vertical="center" wrapText="1"/>
    </xf>
    <xf numFmtId="0" fontId="117" fillId="19" borderId="255" xfId="0" applyFont="1" applyFill="1" applyBorder="1" applyAlignment="1">
      <alignment horizontal="left" vertical="center"/>
    </xf>
    <xf numFmtId="0" fontId="117" fillId="19" borderId="256" xfId="0" applyFont="1" applyFill="1" applyBorder="1" applyAlignment="1">
      <alignment horizontal="left" vertical="center"/>
    </xf>
    <xf numFmtId="14" fontId="117" fillId="19" borderId="256" xfId="0" applyNumberFormat="1" applyFont="1" applyFill="1" applyBorder="1" applyAlignment="1">
      <alignment horizontal="center" vertical="center"/>
    </xf>
    <xf numFmtId="14" fontId="117" fillId="19" borderId="257" xfId="0" applyNumberFormat="1" applyFont="1" applyFill="1" applyBorder="1" applyAlignment="1">
      <alignment horizontal="center" vertical="center"/>
    </xf>
    <xf numFmtId="0" fontId="117" fillId="49" borderId="224" xfId="0" applyFont="1" applyFill="1" applyBorder="1" applyAlignment="1">
      <alignment horizontal="left" vertical="center"/>
    </xf>
    <xf numFmtId="0" fontId="117" fillId="49" borderId="229" xfId="0" applyFont="1" applyFill="1" applyBorder="1" applyAlignment="1">
      <alignment horizontal="left" vertical="center"/>
    </xf>
    <xf numFmtId="0" fontId="117" fillId="49" borderId="256" xfId="0" applyFont="1" applyFill="1" applyBorder="1" applyAlignment="1">
      <alignment horizontal="left" vertical="center"/>
    </xf>
    <xf numFmtId="0" fontId="117" fillId="21" borderId="256" xfId="0" applyFont="1" applyFill="1" applyBorder="1" applyAlignment="1">
      <alignment horizontal="left" vertical="center"/>
    </xf>
    <xf numFmtId="0" fontId="117" fillId="41" borderId="224" xfId="0" applyFont="1" applyFill="1" applyBorder="1" applyAlignment="1">
      <alignment horizontal="left" vertical="center"/>
    </xf>
    <xf numFmtId="0" fontId="88" fillId="29" borderId="97"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8" xfId="1" applyFont="1" applyFill="1" applyBorder="1" applyAlignment="1" applyProtection="1">
      <alignment horizontal="center" vertical="center" wrapText="1"/>
    </xf>
    <xf numFmtId="0" fontId="138" fillId="29" borderId="94" xfId="1" applyFont="1" applyFill="1" applyBorder="1" applyAlignment="1" applyProtection="1">
      <alignment horizontal="left" vertical="top" wrapText="1"/>
    </xf>
    <xf numFmtId="0" fontId="21" fillId="29" borderId="160" xfId="1" applyFont="1" applyFill="1" applyBorder="1" applyAlignment="1" applyProtection="1">
      <alignment horizontal="left" vertical="top" wrapText="1"/>
    </xf>
    <xf numFmtId="0" fontId="21" fillId="29" borderId="161" xfId="1" applyFont="1" applyFill="1" applyBorder="1" applyAlignment="1" applyProtection="1">
      <alignment horizontal="left" vertical="top" wrapText="1"/>
    </xf>
    <xf numFmtId="0" fontId="162" fillId="0" borderId="258" xfId="1" applyFont="1" applyFill="1" applyBorder="1" applyAlignment="1" applyProtection="1">
      <alignment vertical="top" wrapText="1"/>
    </xf>
    <xf numFmtId="0" fontId="106" fillId="0" borderId="259" xfId="1" applyFont="1" applyFill="1" applyBorder="1" applyAlignment="1" applyProtection="1">
      <alignment horizontal="left" vertical="top" wrapText="1"/>
    </xf>
    <xf numFmtId="0" fontId="32" fillId="23" borderId="0" xfId="2" applyFont="1" applyFill="1" applyAlignment="1">
      <alignment horizontal="center" vertical="center" wrapText="1"/>
    </xf>
    <xf numFmtId="0" fontId="188" fillId="0" borderId="0" xfId="0" applyFont="1">
      <alignment vertical="center"/>
    </xf>
    <xf numFmtId="0" fontId="134" fillId="0" borderId="0" xfId="0" applyFont="1">
      <alignment vertical="center"/>
    </xf>
    <xf numFmtId="0" fontId="71" fillId="31" borderId="0" xfId="0" applyFont="1" applyFill="1">
      <alignment vertical="center"/>
    </xf>
    <xf numFmtId="0" fontId="71" fillId="50" borderId="0" xfId="0" applyFont="1" applyFill="1">
      <alignment vertical="center"/>
    </xf>
    <xf numFmtId="0" fontId="0" fillId="50" borderId="0" xfId="0" applyFill="1">
      <alignment vertical="center"/>
    </xf>
    <xf numFmtId="0" fontId="150" fillId="0" borderId="0" xfId="0" applyFont="1" applyAlignment="1"/>
    <xf numFmtId="0" fontId="71" fillId="23" borderId="0" xfId="0" applyFont="1" applyFill="1">
      <alignment vertical="center"/>
    </xf>
    <xf numFmtId="0" fontId="71" fillId="23" borderId="0" xfId="0" applyFont="1" applyFill="1" applyAlignment="1">
      <alignment horizontal="left" vertical="center"/>
    </xf>
    <xf numFmtId="0" fontId="148" fillId="0" borderId="0" xfId="0" applyFont="1">
      <alignment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EF729"/>
      <color rgb="FF6DDDF7"/>
      <color rgb="FFFF99FF"/>
      <color rgb="FFFAFEC2"/>
      <color rgb="FF00CC00"/>
      <color rgb="FF3399FF"/>
      <color rgb="FFFFCC00"/>
      <color rgb="FFCC00FF"/>
      <color rgb="FF66CCFF"/>
      <color rgb="FFD4F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'40　感染症統計'!$A$7</c:f>
              <c:strCache>
                <c:ptCount val="1"/>
                <c:pt idx="0">
                  <c:v>2023年</c:v>
                </c:pt>
              </c:strCache>
            </c:strRef>
          </c:tx>
          <c:spPr>
            <a:ln w="63500" cap="rnd">
              <a:solidFill>
                <a:srgbClr val="FF0000"/>
              </a:solidFill>
              <a:round/>
            </a:ln>
            <a:effectLst/>
          </c:spPr>
          <c:marker>
            <c:symbol val="none"/>
          </c:marker>
          <c:cat>
            <c:multiLvlStrRef>
              <c:f>'40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445 </c:v>
                  </c:pt>
                  <c:pt idx="10">
                    <c:v>73 </c:v>
                  </c:pt>
                </c:lvl>
              </c:multiLvlStrCache>
            </c:multiLvlStrRef>
          </c:cat>
          <c:val>
            <c:numRef>
              <c:f>'40　感染症統計'!$B$7:$J$7</c:f>
              <c:numCache>
                <c:formatCode>#,##0_ </c:formatCode>
                <c:ptCount val="9"/>
                <c:pt idx="0" formatCode="General">
                  <c:v>82</c:v>
                </c:pt>
                <c:pt idx="1">
                  <c:v>62</c:v>
                </c:pt>
                <c:pt idx="2">
                  <c:v>99</c:v>
                </c:pt>
                <c:pt idx="3">
                  <c:v>112</c:v>
                </c:pt>
                <c:pt idx="4" formatCode="General">
                  <c:v>224</c:v>
                </c:pt>
                <c:pt idx="5" formatCode="General">
                  <c:v>524</c:v>
                </c:pt>
                <c:pt idx="6" formatCode="General">
                  <c:v>521</c:v>
                </c:pt>
                <c:pt idx="7">
                  <c:v>765</c:v>
                </c:pt>
                <c:pt idx="8">
                  <c:v>445</c:v>
                </c:pt>
              </c:numCache>
            </c:numRef>
          </c:val>
          <c:smooth val="0"/>
          <c:extLst>
            <c:ext xmlns:c16="http://schemas.microsoft.com/office/drawing/2014/chart" uri="{C3380CC4-5D6E-409C-BE32-E72D297353CC}">
              <c16:uniqueId val="{00000000-EF25-4824-8530-875CCEE0B185}"/>
            </c:ext>
          </c:extLst>
        </c:ser>
        <c:ser>
          <c:idx val="7"/>
          <c:order val="1"/>
          <c:tx>
            <c:strRef>
              <c:f>'40　感染症統計'!$A$8</c:f>
              <c:strCache>
                <c:ptCount val="1"/>
                <c:pt idx="0">
                  <c:v>2022年</c:v>
                </c:pt>
              </c:strCache>
            </c:strRef>
          </c:tx>
          <c:spPr>
            <a:ln w="25400" cap="rnd">
              <a:solidFill>
                <a:schemeClr val="accent6">
                  <a:lumMod val="75000"/>
                </a:schemeClr>
              </a:solidFill>
              <a:round/>
            </a:ln>
            <a:effectLst/>
          </c:spPr>
          <c:marker>
            <c:symbol val="none"/>
          </c:marker>
          <c:cat>
            <c:multiLvlStrRef>
              <c:f>'40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445 </c:v>
                  </c:pt>
                  <c:pt idx="10">
                    <c:v>73 </c:v>
                  </c:pt>
                </c:lvl>
              </c:multiLvlStrCache>
            </c:multiLvlStrRef>
          </c:cat>
          <c:val>
            <c:numRef>
              <c:f>'40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'40　感染症統計'!$A$9</c:f>
              <c:strCache>
                <c:ptCount val="1"/>
                <c:pt idx="0">
                  <c:v>2021年</c:v>
                </c:pt>
              </c:strCache>
            </c:strRef>
          </c:tx>
          <c:spPr>
            <a:ln w="28575" cap="rnd">
              <a:solidFill>
                <a:schemeClr val="accent6"/>
              </a:solidFill>
              <a:round/>
            </a:ln>
            <a:effectLst/>
          </c:spPr>
          <c:marker>
            <c:symbol val="none"/>
          </c:marker>
          <c:cat>
            <c:multiLvlStrRef>
              <c:f>'40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445 </c:v>
                  </c:pt>
                  <c:pt idx="10">
                    <c:v>73 </c:v>
                  </c:pt>
                </c:lvl>
              </c:multiLvlStrCache>
            </c:multiLvlStrRef>
          </c:cat>
          <c:val>
            <c:numRef>
              <c:f>'40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'40　感染症統計'!$A$10</c:f>
              <c:strCache>
                <c:ptCount val="1"/>
                <c:pt idx="0">
                  <c:v>2020年</c:v>
                </c:pt>
              </c:strCache>
            </c:strRef>
          </c:tx>
          <c:spPr>
            <a:ln w="12700" cap="rnd">
              <a:solidFill>
                <a:srgbClr val="FF0066"/>
              </a:solidFill>
              <a:round/>
            </a:ln>
            <a:effectLst/>
          </c:spPr>
          <c:marker>
            <c:symbol val="none"/>
          </c:marker>
          <c:cat>
            <c:multiLvlStrRef>
              <c:f>'40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445 </c:v>
                  </c:pt>
                  <c:pt idx="10">
                    <c:v>73 </c:v>
                  </c:pt>
                </c:lvl>
              </c:multiLvlStrCache>
            </c:multiLvlStrRef>
          </c:cat>
          <c:val>
            <c:numRef>
              <c:f>'40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'40　感染症統計'!$A$11</c:f>
              <c:strCache>
                <c:ptCount val="1"/>
                <c:pt idx="0">
                  <c:v>2019年</c:v>
                </c:pt>
              </c:strCache>
            </c:strRef>
          </c:tx>
          <c:spPr>
            <a:ln w="19050" cap="rnd">
              <a:solidFill>
                <a:srgbClr val="0070C0"/>
              </a:solidFill>
              <a:round/>
            </a:ln>
            <a:effectLst/>
          </c:spPr>
          <c:marker>
            <c:symbol val="none"/>
          </c:marker>
          <c:cat>
            <c:multiLvlStrRef>
              <c:f>'40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445 </c:v>
                  </c:pt>
                  <c:pt idx="10">
                    <c:v>73 </c:v>
                  </c:pt>
                </c:lvl>
              </c:multiLvlStrCache>
            </c:multiLvlStrRef>
          </c:cat>
          <c:val>
            <c:numRef>
              <c:f>'40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'40　感染症統計'!$A$12</c:f>
              <c:strCache>
                <c:ptCount val="1"/>
                <c:pt idx="0">
                  <c:v>2018年</c:v>
                </c:pt>
              </c:strCache>
            </c:strRef>
          </c:tx>
          <c:spPr>
            <a:ln w="12700" cap="rnd">
              <a:solidFill>
                <a:schemeClr val="accent4"/>
              </a:solidFill>
              <a:round/>
            </a:ln>
            <a:effectLst/>
          </c:spPr>
          <c:marker>
            <c:symbol val="none"/>
          </c:marker>
          <c:cat>
            <c:multiLvlStrRef>
              <c:f>'40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445 </c:v>
                  </c:pt>
                  <c:pt idx="10">
                    <c:v>73 </c:v>
                  </c:pt>
                </c:lvl>
              </c:multiLvlStrCache>
            </c:multiLvlStrRef>
          </c:cat>
          <c:val>
            <c:numRef>
              <c:f>'40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'40　感染症統計'!$A$13</c:f>
              <c:strCache>
                <c:ptCount val="1"/>
                <c:pt idx="0">
                  <c:v>2017年</c:v>
                </c:pt>
              </c:strCache>
            </c:strRef>
          </c:tx>
          <c:spPr>
            <a:ln w="12700" cap="rnd">
              <a:solidFill>
                <a:schemeClr val="accent5"/>
              </a:solidFill>
              <a:round/>
            </a:ln>
            <a:effectLst/>
          </c:spPr>
          <c:marker>
            <c:symbol val="none"/>
          </c:marker>
          <c:cat>
            <c:multiLvlStrRef>
              <c:f>'40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445 </c:v>
                  </c:pt>
                  <c:pt idx="10">
                    <c:v>73 </c:v>
                  </c:pt>
                </c:lvl>
              </c:multiLvlStrCache>
            </c:multiLvlStrRef>
          </c:cat>
          <c:val>
            <c:numRef>
              <c:f>'40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'40　感染症統計'!$A$14</c:f>
              <c:strCache>
                <c:ptCount val="1"/>
                <c:pt idx="0">
                  <c:v>2016年</c:v>
                </c:pt>
              </c:strCache>
            </c:strRef>
          </c:tx>
          <c:spPr>
            <a:ln w="12700" cap="rnd">
              <a:solidFill>
                <a:schemeClr val="tx2"/>
              </a:solidFill>
              <a:round/>
            </a:ln>
            <a:effectLst/>
          </c:spPr>
          <c:marker>
            <c:symbol val="none"/>
          </c:marker>
          <c:cat>
            <c:multiLvlStrRef>
              <c:f>'40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445 </c:v>
                  </c:pt>
                  <c:pt idx="10">
                    <c:v>73 </c:v>
                  </c:pt>
                </c:lvl>
              </c:multiLvlStrCache>
            </c:multiLvlStrRef>
          </c:cat>
          <c:val>
            <c:numRef>
              <c:f>'40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'40　感染症統計'!$A$15</c:f>
              <c:strCache>
                <c:ptCount val="1"/>
                <c:pt idx="0">
                  <c:v>2015年</c:v>
                </c:pt>
              </c:strCache>
            </c:strRef>
          </c:tx>
          <c:spPr>
            <a:ln w="28575" cap="rnd">
              <a:solidFill>
                <a:schemeClr val="accent3">
                  <a:lumMod val="60000"/>
                </a:schemeClr>
              </a:solidFill>
              <a:round/>
            </a:ln>
            <a:effectLst/>
          </c:spPr>
          <c:marker>
            <c:symbol val="none"/>
          </c:marker>
          <c:cat>
            <c:multiLvlStrRef>
              <c:f>'40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765 </c:v>
                  </c:pt>
                  <c:pt idx="9">
                    <c:v>445 </c:v>
                  </c:pt>
                  <c:pt idx="10">
                    <c:v>73 </c:v>
                  </c:pt>
                </c:lvl>
              </c:multiLvlStrCache>
            </c:multiLvlStrRef>
          </c:cat>
          <c:val>
            <c:numRef>
              <c:f>'40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'40　感染症統計'!$P$7</c:f>
              <c:strCache>
                <c:ptCount val="1"/>
                <c:pt idx="0">
                  <c:v>2023年</c:v>
                </c:pt>
              </c:strCache>
            </c:strRef>
          </c:tx>
          <c:spPr>
            <a:ln w="63500" cap="rnd">
              <a:solidFill>
                <a:srgbClr val="FF0000"/>
              </a:solidFill>
              <a:round/>
            </a:ln>
            <a:effectLst/>
          </c:spPr>
          <c:marker>
            <c:symbol val="none"/>
          </c:marker>
          <c:val>
            <c:numRef>
              <c:f>'40　感染症統計'!$Q$7:$AB$7</c:f>
              <c:numCache>
                <c:formatCode>#,##0_ </c:formatCode>
                <c:ptCount val="12"/>
                <c:pt idx="0" formatCode="General">
                  <c:v>1</c:v>
                </c:pt>
                <c:pt idx="1">
                  <c:v>1</c:v>
                </c:pt>
                <c:pt idx="2">
                  <c:v>4</c:v>
                </c:pt>
                <c:pt idx="3">
                  <c:v>2</c:v>
                </c:pt>
                <c:pt idx="4">
                  <c:v>2</c:v>
                </c:pt>
                <c:pt idx="5">
                  <c:v>7</c:v>
                </c:pt>
                <c:pt idx="6">
                  <c:v>7</c:v>
                </c:pt>
                <c:pt idx="7">
                  <c:v>3</c:v>
                </c:pt>
                <c:pt idx="8">
                  <c:v>1</c:v>
                </c:pt>
                <c:pt idx="9">
                  <c:v>2</c:v>
                </c:pt>
              </c:numCache>
            </c:numRef>
          </c:val>
          <c:smooth val="0"/>
          <c:extLst>
            <c:ext xmlns:c16="http://schemas.microsoft.com/office/drawing/2014/chart" uri="{C3380CC4-5D6E-409C-BE32-E72D297353CC}">
              <c16:uniqueId val="{00000000-691A-4A61-BF12-3A5977548A2F}"/>
            </c:ext>
          </c:extLst>
        </c:ser>
        <c:ser>
          <c:idx val="7"/>
          <c:order val="1"/>
          <c:tx>
            <c:strRef>
              <c:f>'40　感染症統計'!$P$8</c:f>
              <c:strCache>
                <c:ptCount val="1"/>
                <c:pt idx="0">
                  <c:v>2022年</c:v>
                </c:pt>
              </c:strCache>
            </c:strRef>
          </c:tx>
          <c:spPr>
            <a:ln w="25400" cap="rnd">
              <a:solidFill>
                <a:schemeClr val="accent6">
                  <a:lumMod val="75000"/>
                </a:schemeClr>
              </a:solidFill>
              <a:round/>
            </a:ln>
            <a:effectLst/>
          </c:spPr>
          <c:marker>
            <c:symbol val="none"/>
          </c:marker>
          <c:val>
            <c:numRef>
              <c:f>'40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'40　感染症統計'!$P$9</c:f>
              <c:strCache>
                <c:ptCount val="1"/>
                <c:pt idx="0">
                  <c:v>2021年</c:v>
                </c:pt>
              </c:strCache>
            </c:strRef>
          </c:tx>
          <c:spPr>
            <a:ln w="28575" cap="rnd">
              <a:solidFill>
                <a:srgbClr val="FF0066"/>
              </a:solidFill>
              <a:round/>
            </a:ln>
            <a:effectLst/>
          </c:spPr>
          <c:marker>
            <c:symbol val="none"/>
          </c:marker>
          <c:val>
            <c:numRef>
              <c:f>'40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'40　感染症統計'!$P$10</c:f>
              <c:strCache>
                <c:ptCount val="1"/>
                <c:pt idx="0">
                  <c:v>2020年</c:v>
                </c:pt>
              </c:strCache>
            </c:strRef>
          </c:tx>
          <c:spPr>
            <a:ln w="28575" cap="rnd">
              <a:solidFill>
                <a:schemeClr val="accent2"/>
              </a:solidFill>
              <a:round/>
            </a:ln>
            <a:effectLst/>
          </c:spPr>
          <c:marker>
            <c:symbol val="none"/>
          </c:marker>
          <c:val>
            <c:numRef>
              <c:f>'40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'40　感染症統計'!$P$11</c:f>
              <c:strCache>
                <c:ptCount val="1"/>
                <c:pt idx="0">
                  <c:v>2019年</c:v>
                </c:pt>
              </c:strCache>
            </c:strRef>
          </c:tx>
          <c:spPr>
            <a:ln w="28575" cap="rnd">
              <a:solidFill>
                <a:schemeClr val="accent3">
                  <a:lumMod val="50000"/>
                </a:schemeClr>
              </a:solidFill>
              <a:round/>
            </a:ln>
            <a:effectLst/>
          </c:spPr>
          <c:marker>
            <c:symbol val="none"/>
          </c:marker>
          <c:val>
            <c:numRef>
              <c:f>'40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'40　感染症統計'!$P$12</c:f>
              <c:strCache>
                <c:ptCount val="1"/>
                <c:pt idx="0">
                  <c:v>2018年</c:v>
                </c:pt>
              </c:strCache>
            </c:strRef>
          </c:tx>
          <c:spPr>
            <a:ln w="28575" cap="rnd">
              <a:solidFill>
                <a:schemeClr val="accent4">
                  <a:lumMod val="75000"/>
                </a:schemeClr>
              </a:solidFill>
              <a:round/>
            </a:ln>
            <a:effectLst/>
          </c:spPr>
          <c:marker>
            <c:symbol val="none"/>
          </c:marker>
          <c:val>
            <c:numRef>
              <c:f>'40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'40　感染症統計'!$P$13</c:f>
              <c:strCache>
                <c:ptCount val="1"/>
                <c:pt idx="0">
                  <c:v>2017年</c:v>
                </c:pt>
              </c:strCache>
            </c:strRef>
          </c:tx>
          <c:spPr>
            <a:ln w="28575" cap="rnd">
              <a:solidFill>
                <a:schemeClr val="accent5"/>
              </a:solidFill>
              <a:round/>
            </a:ln>
            <a:effectLst/>
          </c:spPr>
          <c:marker>
            <c:symbol val="none"/>
          </c:marker>
          <c:val>
            <c:numRef>
              <c:f>'40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'40　感染症統計'!$P$14</c:f>
              <c:strCache>
                <c:ptCount val="1"/>
                <c:pt idx="0">
                  <c:v>2016年</c:v>
                </c:pt>
              </c:strCache>
            </c:strRef>
          </c:tx>
          <c:spPr>
            <a:ln w="28575" cap="rnd">
              <a:solidFill>
                <a:srgbClr val="3399FF"/>
              </a:solidFill>
              <a:round/>
            </a:ln>
            <a:effectLst/>
          </c:spPr>
          <c:marker>
            <c:symbol val="none"/>
          </c:marker>
          <c:val>
            <c:numRef>
              <c:f>'40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gi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9.gif"/></Relationships>
</file>

<file path=xl/drawings/_rels/drawing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307730</xdr:colOff>
      <xdr:row>0</xdr:row>
      <xdr:rowOff>131885</xdr:rowOff>
    </xdr:from>
    <xdr:to>
      <xdr:col>17</xdr:col>
      <xdr:colOff>588065</xdr:colOff>
      <xdr:row>35</xdr:row>
      <xdr:rowOff>16565</xdr:rowOff>
    </xdr:to>
    <xdr:sp macro="" textlink="">
      <xdr:nvSpPr>
        <xdr:cNvPr id="33" name="正方形/長方形 32">
          <a:extLst>
            <a:ext uri="{FF2B5EF4-FFF2-40B4-BE49-F238E27FC236}">
              <a16:creationId xmlns:a16="http://schemas.microsoft.com/office/drawing/2014/main" id="{2EF42CF0-B203-426B-87A1-F9B6879B9E26}"/>
            </a:ext>
          </a:extLst>
        </xdr:cNvPr>
        <xdr:cNvSpPr/>
      </xdr:nvSpPr>
      <xdr:spPr>
        <a:xfrm>
          <a:off x="307730" y="131885"/>
          <a:ext cx="9001922" cy="6345115"/>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41413</xdr:colOff>
      <xdr:row>0</xdr:row>
      <xdr:rowOff>132522</xdr:rowOff>
    </xdr:from>
    <xdr:to>
      <xdr:col>25</xdr:col>
      <xdr:colOff>422413</xdr:colOff>
      <xdr:row>35</xdr:row>
      <xdr:rowOff>8282</xdr:rowOff>
    </xdr:to>
    <xdr:sp macro="" textlink="">
      <xdr:nvSpPr>
        <xdr:cNvPr id="34" name="正方形/長方形 33">
          <a:extLst>
            <a:ext uri="{FF2B5EF4-FFF2-40B4-BE49-F238E27FC236}">
              <a16:creationId xmlns:a16="http://schemas.microsoft.com/office/drawing/2014/main" id="{550D7CB1-771A-41AE-BE78-1819AFD2B04B}"/>
            </a:ext>
          </a:extLst>
        </xdr:cNvPr>
        <xdr:cNvSpPr/>
      </xdr:nvSpPr>
      <xdr:spPr>
        <a:xfrm>
          <a:off x="9375913" y="132522"/>
          <a:ext cx="4671391" cy="6336195"/>
        </a:xfrm>
        <a:prstGeom prst="rect">
          <a:avLst/>
        </a:prstGeom>
        <a:noFill/>
        <a:ln w="57150">
          <a:solidFill>
            <a:srgbClr val="66CC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347870</xdr:colOff>
      <xdr:row>0</xdr:row>
      <xdr:rowOff>173934</xdr:rowOff>
    </xdr:from>
    <xdr:to>
      <xdr:col>17</xdr:col>
      <xdr:colOff>550076</xdr:colOff>
      <xdr:row>15</xdr:row>
      <xdr:rowOff>70496</xdr:rowOff>
    </xdr:to>
    <xdr:pic>
      <xdr:nvPicPr>
        <xdr:cNvPr id="2" name="図 1">
          <a:extLst>
            <a:ext uri="{FF2B5EF4-FFF2-40B4-BE49-F238E27FC236}">
              <a16:creationId xmlns:a16="http://schemas.microsoft.com/office/drawing/2014/main" id="{7F21CCBB-8CBD-3F4F-E159-2A8F9AE2E52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47870" y="173934"/>
          <a:ext cx="8923793" cy="3002540"/>
        </a:xfrm>
        <a:prstGeom prst="rect">
          <a:avLst/>
        </a:prstGeom>
      </xdr:spPr>
    </xdr:pic>
    <xdr:clientData/>
  </xdr:twoCellAnchor>
  <xdr:twoCellAnchor editAs="oneCell">
    <xdr:from>
      <xdr:col>0</xdr:col>
      <xdr:colOff>347869</xdr:colOff>
      <xdr:row>15</xdr:row>
      <xdr:rowOff>91109</xdr:rowOff>
    </xdr:from>
    <xdr:to>
      <xdr:col>17</xdr:col>
      <xdr:colOff>546651</xdr:colOff>
      <xdr:row>34</xdr:row>
      <xdr:rowOff>163947</xdr:rowOff>
    </xdr:to>
    <xdr:pic>
      <xdr:nvPicPr>
        <xdr:cNvPr id="3" name="図 2">
          <a:extLst>
            <a:ext uri="{FF2B5EF4-FFF2-40B4-BE49-F238E27FC236}">
              <a16:creationId xmlns:a16="http://schemas.microsoft.com/office/drawing/2014/main" id="{C0CA899B-AEFE-FD2E-C312-0A34219CB241}"/>
            </a:ext>
          </a:extLst>
        </xdr:cNvPr>
        <xdr:cNvPicPr>
          <a:picLocks noChangeAspect="1"/>
        </xdr:cNvPicPr>
      </xdr:nvPicPr>
      <xdr:blipFill>
        <a:blip xmlns:r="http://schemas.openxmlformats.org/officeDocument/2006/relationships" r:embed="rId2"/>
        <a:stretch>
          <a:fillRect/>
        </a:stretch>
      </xdr:blipFill>
      <xdr:spPr>
        <a:xfrm>
          <a:off x="347869" y="3197087"/>
          <a:ext cx="8920369" cy="3261643"/>
        </a:xfrm>
        <a:prstGeom prst="rect">
          <a:avLst/>
        </a:prstGeom>
      </xdr:spPr>
    </xdr:pic>
    <xdr:clientData/>
  </xdr:twoCellAnchor>
  <xdr:twoCellAnchor editAs="oneCell">
    <xdr:from>
      <xdr:col>18</xdr:col>
      <xdr:colOff>66261</xdr:colOff>
      <xdr:row>0</xdr:row>
      <xdr:rowOff>149086</xdr:rowOff>
    </xdr:from>
    <xdr:to>
      <xdr:col>25</xdr:col>
      <xdr:colOff>389283</xdr:colOff>
      <xdr:row>35</xdr:row>
      <xdr:rowOff>2246</xdr:rowOff>
    </xdr:to>
    <xdr:pic>
      <xdr:nvPicPr>
        <xdr:cNvPr id="4" name="図 3">
          <a:extLst>
            <a:ext uri="{FF2B5EF4-FFF2-40B4-BE49-F238E27FC236}">
              <a16:creationId xmlns:a16="http://schemas.microsoft.com/office/drawing/2014/main" id="{06BBA235-61B7-EA27-C1DA-6336EF6D05F8}"/>
            </a:ext>
          </a:extLst>
        </xdr:cNvPr>
        <xdr:cNvPicPr>
          <a:picLocks noChangeAspect="1"/>
        </xdr:cNvPicPr>
      </xdr:nvPicPr>
      <xdr:blipFill>
        <a:blip xmlns:r="http://schemas.openxmlformats.org/officeDocument/2006/relationships" r:embed="rId3"/>
        <a:stretch>
          <a:fillRect/>
        </a:stretch>
      </xdr:blipFill>
      <xdr:spPr>
        <a:xfrm>
          <a:off x="9400761" y="149086"/>
          <a:ext cx="4613413" cy="63135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2</xdr:row>
      <xdr:rowOff>137160</xdr:rowOff>
    </xdr:from>
    <xdr:to>
      <xdr:col>13</xdr:col>
      <xdr:colOff>144780</xdr:colOff>
      <xdr:row>18</xdr:row>
      <xdr:rowOff>7620</xdr:rowOff>
    </xdr:to>
    <xdr:pic>
      <xdr:nvPicPr>
        <xdr:cNvPr id="29" name="図 28" descr="感染性胃腸炎患者報告数　直近5シーズン">
          <a:extLst>
            <a:ext uri="{FF2B5EF4-FFF2-40B4-BE49-F238E27FC236}">
              <a16:creationId xmlns:a16="http://schemas.microsoft.com/office/drawing/2014/main" id="{CC86D125-B90B-6717-F6F3-95FCC8E267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685800"/>
          <a:ext cx="735330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2.85</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152771</xdr:rowOff>
    </xdr:from>
    <xdr:to>
      <xdr:col>13</xdr:col>
      <xdr:colOff>748871</xdr:colOff>
      <xdr:row>8</xdr:row>
      <xdr:rowOff>23043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43371"/>
          <a:ext cx="2594989" cy="594172"/>
        </a:xfrm>
        <a:prstGeom prst="borderCallout2">
          <a:avLst>
            <a:gd name="adj1" fmla="val 101279"/>
            <a:gd name="adj2" fmla="val 51060"/>
            <a:gd name="adj3" fmla="val 210486"/>
            <a:gd name="adj4" fmla="val 51057"/>
            <a:gd name="adj5" fmla="val 303192"/>
            <a:gd name="adj6" fmla="val -154303"/>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r>
            <a:rPr lang="en-US" altLang="ja-JP" sz="1400" b="1" i="0" u="none" strike="noStrike" baseline="0">
              <a:solidFill>
                <a:srgbClr val="FF0000"/>
              </a:solidFill>
              <a:latin typeface="ＭＳ Ｐゴシック"/>
              <a:ea typeface="ＭＳ Ｐゴシック"/>
            </a:rPr>
            <a:t>1</a:t>
          </a:r>
        </a:p>
      </xdr:txBody>
    </xdr:sp>
    <xdr:clientData/>
  </xdr:twoCellAnchor>
  <xdr:twoCellAnchor>
    <xdr:from>
      <xdr:col>7</xdr:col>
      <xdr:colOff>1151344</xdr:colOff>
      <xdr:row>14</xdr:row>
      <xdr:rowOff>91440</xdr:rowOff>
    </xdr:from>
    <xdr:to>
      <xdr:col>7</xdr:col>
      <xdr:colOff>1474162</xdr:colOff>
      <xdr:row>16</xdr:row>
      <xdr:rowOff>60960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685244" y="281178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1909C3BF-5A9B-48F9-AADA-B6CF0F724F3D}"/>
            </a:ext>
          </a:extLst>
        </xdr:cNvPr>
        <xdr:cNvSpPr>
          <a:spLocks noChangeAspect="1" noChangeArrowheads="1"/>
        </xdr:cNvSpPr>
      </xdr:nvSpPr>
      <xdr:spPr bwMode="auto">
        <a:xfrm>
          <a:off x="4602480" y="4244340"/>
          <a:ext cx="304800"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180975</xdr:colOff>
      <xdr:row>7</xdr:row>
      <xdr:rowOff>38100</xdr:rowOff>
    </xdr:from>
    <xdr:to>
      <xdr:col>6</xdr:col>
      <xdr:colOff>409575</xdr:colOff>
      <xdr:row>10</xdr:row>
      <xdr:rowOff>114300</xdr:rowOff>
    </xdr:to>
    <xdr:sp macro="" textlink="">
      <xdr:nvSpPr>
        <xdr:cNvPr id="3" name="右矢印 2">
          <a:extLst>
            <a:ext uri="{FF2B5EF4-FFF2-40B4-BE49-F238E27FC236}">
              <a16:creationId xmlns:a16="http://schemas.microsoft.com/office/drawing/2014/main" id="{7908C07E-FBE2-44B6-833D-D5570C2DAC73}"/>
            </a:ext>
          </a:extLst>
        </xdr:cNvPr>
        <xdr:cNvSpPr/>
      </xdr:nvSpPr>
      <xdr:spPr>
        <a:xfrm>
          <a:off x="2954655" y="1882140"/>
          <a:ext cx="838200" cy="899160"/>
        </a:xfrm>
        <a:prstGeom prst="rightArrow">
          <a:avLst/>
        </a:prstGeom>
        <a:solidFill>
          <a:schemeClr val="bg1">
            <a:lumMod val="65000"/>
          </a:schemeClr>
        </a:solidFill>
        <a:ln>
          <a:solidFill>
            <a:schemeClr val="bg1">
              <a:lumMod val="75000"/>
            </a:schemeClr>
          </a:solidFill>
        </a:ln>
        <a:effectLst>
          <a:outerShdw blurRad="63500" dist="25400" dir="2520000" algn="tl" rotWithShape="0">
            <a:schemeClr val="bg1">
              <a:alpha val="79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18694</xdr:colOff>
      <xdr:row>4</xdr:row>
      <xdr:rowOff>217170</xdr:rowOff>
    </xdr:from>
    <xdr:to>
      <xdr:col>4</xdr:col>
      <xdr:colOff>580743</xdr:colOff>
      <xdr:row>13</xdr:row>
      <xdr:rowOff>91440</xdr:rowOff>
    </xdr:to>
    <xdr:pic>
      <xdr:nvPicPr>
        <xdr:cNvPr id="4" name="図 3">
          <a:extLst>
            <a:ext uri="{FF2B5EF4-FFF2-40B4-BE49-F238E27FC236}">
              <a16:creationId xmlns:a16="http://schemas.microsoft.com/office/drawing/2014/main" id="{2F0ADCC7-09DE-4983-B5FA-F958E1B76B1A}"/>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53974" y="1291590"/>
          <a:ext cx="2390849" cy="22898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205739</xdr:colOff>
      <xdr:row>4</xdr:row>
      <xdr:rowOff>45720</xdr:rowOff>
    </xdr:from>
    <xdr:to>
      <xdr:col>27</xdr:col>
      <xdr:colOff>129540</xdr:colOff>
      <xdr:row>31</xdr:row>
      <xdr:rowOff>166527</xdr:rowOff>
    </xdr:to>
    <xdr:pic>
      <xdr:nvPicPr>
        <xdr:cNvPr id="28" name="図 27">
          <a:extLst>
            <a:ext uri="{FF2B5EF4-FFF2-40B4-BE49-F238E27FC236}">
              <a16:creationId xmlns:a16="http://schemas.microsoft.com/office/drawing/2014/main" id="{8705A036-70F2-0BD3-C66B-DE2C96AE39C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424939" y="990600"/>
          <a:ext cx="15506701" cy="8350407"/>
        </a:xfrm>
        <a:prstGeom prst="rect">
          <a:avLst/>
        </a:prstGeom>
      </xdr:spPr>
    </xdr:pic>
    <xdr:clientData/>
  </xdr:twoCellAnchor>
  <xdr:twoCellAnchor>
    <xdr:from>
      <xdr:col>7</xdr:col>
      <xdr:colOff>533400</xdr:colOff>
      <xdr:row>8</xdr:row>
      <xdr:rowOff>121920</xdr:rowOff>
    </xdr:from>
    <xdr:to>
      <xdr:col>8</xdr:col>
      <xdr:colOff>601980</xdr:colOff>
      <xdr:row>14</xdr:row>
      <xdr:rowOff>259080</xdr:rowOff>
    </xdr:to>
    <xdr:sp macro="" textlink="">
      <xdr:nvSpPr>
        <xdr:cNvPr id="9" name="矢印: 右 8">
          <a:extLst>
            <a:ext uri="{FF2B5EF4-FFF2-40B4-BE49-F238E27FC236}">
              <a16:creationId xmlns:a16="http://schemas.microsoft.com/office/drawing/2014/main" id="{8CF9D741-949E-1C03-D838-AB6FC5F7DCB3}"/>
            </a:ext>
          </a:extLst>
        </xdr:cNvPr>
        <xdr:cNvSpPr/>
      </xdr:nvSpPr>
      <xdr:spPr>
        <a:xfrm>
          <a:off x="4800600" y="2286000"/>
          <a:ext cx="678180" cy="1965960"/>
        </a:xfrm>
        <a:prstGeom prst="right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685800</xdr:colOff>
      <xdr:row>1</xdr:row>
      <xdr:rowOff>0</xdr:rowOff>
    </xdr:from>
    <xdr:to>
      <xdr:col>13</xdr:col>
      <xdr:colOff>693420</xdr:colOff>
      <xdr:row>20</xdr:row>
      <xdr:rowOff>167640</xdr:rowOff>
    </xdr:to>
    <xdr:cxnSp macro="">
      <xdr:nvCxnSpPr>
        <xdr:cNvPr id="13" name="直線コネクタ 12">
          <a:extLst>
            <a:ext uri="{FF2B5EF4-FFF2-40B4-BE49-F238E27FC236}">
              <a16:creationId xmlns:a16="http://schemas.microsoft.com/office/drawing/2014/main" id="{DCED3CE0-BD21-5CC7-484C-D63BB6D562DC}"/>
            </a:ext>
          </a:extLst>
        </xdr:cNvPr>
        <xdr:cNvCxnSpPr/>
      </xdr:nvCxnSpPr>
      <xdr:spPr>
        <a:xfrm flipH="1">
          <a:off x="8610600" y="167640"/>
          <a:ext cx="7620" cy="582168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14</xdr:col>
      <xdr:colOff>274320</xdr:colOff>
      <xdr:row>8</xdr:row>
      <xdr:rowOff>205740</xdr:rowOff>
    </xdr:from>
    <xdr:to>
      <xdr:col>15</xdr:col>
      <xdr:colOff>289560</xdr:colOff>
      <xdr:row>15</xdr:row>
      <xdr:rowOff>38100</xdr:rowOff>
    </xdr:to>
    <xdr:sp macro="" textlink="">
      <xdr:nvSpPr>
        <xdr:cNvPr id="17" name="矢印: 右 16">
          <a:extLst>
            <a:ext uri="{FF2B5EF4-FFF2-40B4-BE49-F238E27FC236}">
              <a16:creationId xmlns:a16="http://schemas.microsoft.com/office/drawing/2014/main" id="{C3239CE9-B5E8-45E6-81EB-5844396DF382}"/>
            </a:ext>
          </a:extLst>
        </xdr:cNvPr>
        <xdr:cNvSpPr/>
      </xdr:nvSpPr>
      <xdr:spPr>
        <a:xfrm>
          <a:off x="8900160" y="2369820"/>
          <a:ext cx="815340" cy="1965960"/>
        </a:xfrm>
        <a:prstGeom prst="right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7620</xdr:colOff>
      <xdr:row>4</xdr:row>
      <xdr:rowOff>129540</xdr:rowOff>
    </xdr:from>
    <xdr:to>
      <xdr:col>15</xdr:col>
      <xdr:colOff>7620</xdr:colOff>
      <xdr:row>7</xdr:row>
      <xdr:rowOff>7620</xdr:rowOff>
    </xdr:to>
    <xdr:cxnSp macro="">
      <xdr:nvCxnSpPr>
        <xdr:cNvPr id="19" name="コネクタ: カギ線 18">
          <a:extLst>
            <a:ext uri="{FF2B5EF4-FFF2-40B4-BE49-F238E27FC236}">
              <a16:creationId xmlns:a16="http://schemas.microsoft.com/office/drawing/2014/main" id="{CC682B3E-3B13-368B-CC65-1D74EA857907}"/>
            </a:ext>
          </a:extLst>
        </xdr:cNvPr>
        <xdr:cNvCxnSpPr/>
      </xdr:nvCxnSpPr>
      <xdr:spPr>
        <a:xfrm rot="10800000">
          <a:off x="8633460" y="1074420"/>
          <a:ext cx="800100" cy="792480"/>
        </a:xfrm>
        <a:prstGeom prst="bentConnector3">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495300</xdr:colOff>
      <xdr:row>25</xdr:row>
      <xdr:rowOff>129540</xdr:rowOff>
    </xdr:from>
    <xdr:to>
      <xdr:col>15</xdr:col>
      <xdr:colOff>640080</xdr:colOff>
      <xdr:row>32</xdr:row>
      <xdr:rowOff>60960</xdr:rowOff>
    </xdr:to>
    <xdr:sp macro="" textlink="">
      <xdr:nvSpPr>
        <xdr:cNvPr id="22" name="矢印: 右 21">
          <a:extLst>
            <a:ext uri="{FF2B5EF4-FFF2-40B4-BE49-F238E27FC236}">
              <a16:creationId xmlns:a16="http://schemas.microsoft.com/office/drawing/2014/main" id="{201DF018-45A5-F963-A582-9F592A567075}"/>
            </a:ext>
          </a:extLst>
        </xdr:cNvPr>
        <xdr:cNvSpPr/>
      </xdr:nvSpPr>
      <xdr:spPr>
        <a:xfrm>
          <a:off x="3543300" y="7475220"/>
          <a:ext cx="6522720" cy="2065020"/>
        </a:xfrm>
        <a:prstGeom prst="right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152338</xdr:colOff>
      <xdr:row>14</xdr:row>
      <xdr:rowOff>30480</xdr:rowOff>
    </xdr:from>
    <xdr:to>
      <xdr:col>2</xdr:col>
      <xdr:colOff>4538515</xdr:colOff>
      <xdr:row>32</xdr:row>
      <xdr:rowOff>69215</xdr:rowOff>
    </xdr:to>
    <xdr:pic>
      <xdr:nvPicPr>
        <xdr:cNvPr id="4" name="図 3">
          <a:extLst>
            <a:ext uri="{FF2B5EF4-FFF2-40B4-BE49-F238E27FC236}">
              <a16:creationId xmlns:a16="http://schemas.microsoft.com/office/drawing/2014/main" id="{C33D8464-2EEF-3AEA-ADF4-D85A55E0E971}"/>
            </a:ext>
          </a:extLst>
        </xdr:cNvPr>
        <xdr:cNvPicPr>
          <a:picLocks noChangeAspect="1"/>
        </xdr:cNvPicPr>
      </xdr:nvPicPr>
      <xdr:blipFill>
        <a:blip xmlns:r="http://schemas.openxmlformats.org/officeDocument/2006/relationships" r:embed="rId2"/>
        <a:stretch>
          <a:fillRect/>
        </a:stretch>
      </xdr:blipFill>
      <xdr:spPr>
        <a:xfrm>
          <a:off x="2265618" y="6431280"/>
          <a:ext cx="4386177" cy="3228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5156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8642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919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25</xdr:row>
      <xdr:rowOff>39794</xdr:rowOff>
    </xdr:from>
    <xdr:to>
      <xdr:col>14</xdr:col>
      <xdr:colOff>5080</xdr:colOff>
      <xdr:row>52</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406399</xdr:colOff>
      <xdr:row>25</xdr:row>
      <xdr:rowOff>45720</xdr:rowOff>
    </xdr:from>
    <xdr:to>
      <xdr:col>29</xdr:col>
      <xdr:colOff>7619</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18</xdr:col>
      <xdr:colOff>18887</xdr:colOff>
      <xdr:row>23</xdr:row>
      <xdr:rowOff>24319</xdr:rowOff>
    </xdr:from>
    <xdr:to>
      <xdr:col>23</xdr:col>
      <xdr:colOff>279400</xdr:colOff>
      <xdr:row>45</xdr:row>
      <xdr:rowOff>50800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61754" y="3944386"/>
          <a:ext cx="2588846" cy="383648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8</xdr:col>
      <xdr:colOff>431800</xdr:colOff>
      <xdr:row>41</xdr:row>
      <xdr:rowOff>59267</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3940334"/>
          <a:ext cx="2288388" cy="317166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46</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hokeniryo.metro.tokyo.lg.jp/shokuhin/z_nouyaku/kekka/files/yunyu_suisan30.pdf" TargetMode="External"/><Relationship Id="rId2" Type="http://schemas.openxmlformats.org/officeDocument/2006/relationships/hyperlink" Target="https://www.foods-ch.com/anzen/kt_47568/" TargetMode="External"/><Relationship Id="rId1" Type="http://schemas.openxmlformats.org/officeDocument/2006/relationships/hyperlink" Target="https://news.yahoo.co.jp/articles/2a77ad2bc18b6ebc4ee797a95b349e007883e1e0"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3.nhk.or.jp/lnews/takamatsu/20231011/8030017019.html" TargetMode="External"/><Relationship Id="rId7" Type="http://schemas.openxmlformats.org/officeDocument/2006/relationships/hyperlink" Target="https://www.viet-jo.com/news/social/231006191603.html" TargetMode="External"/><Relationship Id="rId2" Type="http://schemas.openxmlformats.org/officeDocument/2006/relationships/hyperlink" Target="https://topics.smt.docomo.ne.jp/article/htb/region/htb-22964?redirect=1" TargetMode="External"/><Relationship Id="rId1" Type="http://schemas.openxmlformats.org/officeDocument/2006/relationships/hyperlink" Target="https://newsdig.tbs.co.jp/articles/gallery/776166?image=3" TargetMode="External"/><Relationship Id="rId6" Type="http://schemas.openxmlformats.org/officeDocument/2006/relationships/hyperlink" Target="https://news.yahoo.co.jp/articles/53649aa16da3eb1cec6ab4ea06075c8f0a0f85be" TargetMode="External"/><Relationship Id="rId5" Type="http://schemas.openxmlformats.org/officeDocument/2006/relationships/hyperlink" Target="https://news.yahoo.co.jp/articles/6429b99f2666877edea103ce1349e343abc873fd" TargetMode="External"/><Relationship Id="rId4" Type="http://schemas.openxmlformats.org/officeDocument/2006/relationships/hyperlink" Target="https://www.sagatv.co.jp/news/archives/2023101214589"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hyperlink" Target="https://news.yahoo.co.jp/articles/5c33d2652482f93dee6aaf5765590cb40c880ff3" TargetMode="External"/><Relationship Id="rId3" Type="http://schemas.openxmlformats.org/officeDocument/2006/relationships/hyperlink" Target="https://japan.ajunews.com/view/20231010100948162" TargetMode="External"/><Relationship Id="rId7" Type="http://schemas.openxmlformats.org/officeDocument/2006/relationships/hyperlink" Target="https://news.yahoo.co.jp/articles/a04d1560afe93759f295c402bcc25d5f65e7ffd7" TargetMode="External"/><Relationship Id="rId2" Type="http://schemas.openxmlformats.org/officeDocument/2006/relationships/hyperlink" Target="https://www.viet-jo.com/news/social/231009164849.html" TargetMode="External"/><Relationship Id="rId1" Type="http://schemas.openxmlformats.org/officeDocument/2006/relationships/hyperlink" Target="https://www.jetro.go.jp/biznews/2023/09/da8ca2a26260b12d.html" TargetMode="External"/><Relationship Id="rId6" Type="http://schemas.openxmlformats.org/officeDocument/2006/relationships/hyperlink" Target="https://news.nissyoku.co.jp/news/yamamoto20231005040706044" TargetMode="External"/><Relationship Id="rId5" Type="http://schemas.openxmlformats.org/officeDocument/2006/relationships/hyperlink" Target="https://www.jetro.go.jp/biznews/2023/10/cc4addf0b47c086d.html" TargetMode="External"/><Relationship Id="rId10" Type="http://schemas.openxmlformats.org/officeDocument/2006/relationships/printerSettings" Target="../printerSettings/printerSettings6.bin"/><Relationship Id="rId4" Type="http://schemas.openxmlformats.org/officeDocument/2006/relationships/hyperlink" Target="https://www.jetro.go.jp/biznews/2023/10/0b895dff6b82833b.html" TargetMode="External"/><Relationship Id="rId9" Type="http://schemas.openxmlformats.org/officeDocument/2006/relationships/hyperlink" Target="https://www.jetro.go.jp/biznews/2023/10/987e2d038cfb2642.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topLeftCell="A4" zoomScaleNormal="100" workbookViewId="0">
      <selection activeCell="L9" sqref="L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445</v>
      </c>
      <c r="B1" s="143"/>
      <c r="C1" s="143" t="s">
        <v>167</v>
      </c>
      <c r="D1" s="143"/>
      <c r="E1" s="143"/>
      <c r="F1" s="143"/>
      <c r="G1" s="143"/>
      <c r="H1" s="143"/>
      <c r="I1" s="101"/>
    </row>
    <row r="2" spans="1:9">
      <c r="A2" s="144" t="s">
        <v>116</v>
      </c>
      <c r="B2" s="145"/>
      <c r="C2" s="145"/>
      <c r="D2" s="145"/>
      <c r="E2" s="145"/>
      <c r="F2" s="145"/>
      <c r="G2" s="145"/>
      <c r="H2" s="145"/>
      <c r="I2" s="101"/>
    </row>
    <row r="3" spans="1:9" ht="15.75" customHeight="1">
      <c r="A3" s="526" t="s">
        <v>28</v>
      </c>
      <c r="B3" s="527"/>
      <c r="C3" s="527"/>
      <c r="D3" s="527"/>
      <c r="E3" s="527"/>
      <c r="F3" s="527"/>
      <c r="G3" s="527"/>
      <c r="H3" s="528"/>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60" t="s">
        <v>177</v>
      </c>
      <c r="C9" s="173"/>
      <c r="D9" s="173"/>
      <c r="E9" s="173"/>
      <c r="F9" s="173"/>
      <c r="G9" s="173"/>
      <c r="H9" s="173"/>
      <c r="I9" s="101"/>
    </row>
    <row r="10" spans="1:9" ht="15" customHeight="1">
      <c r="A10" s="360" t="s">
        <v>181</v>
      </c>
      <c r="B10" s="172"/>
      <c r="C10" s="173"/>
      <c r="D10" s="173"/>
      <c r="E10" s="173"/>
      <c r="F10" s="173"/>
      <c r="G10" s="173"/>
      <c r="H10" s="173"/>
      <c r="I10" s="101"/>
    </row>
    <row r="11" spans="1:9" ht="15" customHeight="1">
      <c r="A11" s="360" t="s">
        <v>182</v>
      </c>
      <c r="B11" s="172"/>
      <c r="C11" s="173"/>
      <c r="D11" s="173"/>
      <c r="E11" s="173"/>
      <c r="F11" s="173"/>
      <c r="G11" s="173"/>
      <c r="H11" s="173"/>
      <c r="I11" s="101"/>
    </row>
    <row r="12" spans="1:9" ht="15" customHeight="1">
      <c r="A12" s="360" t="s">
        <v>183</v>
      </c>
      <c r="G12" s="173" t="s">
        <v>28</v>
      </c>
      <c r="H12" s="173"/>
      <c r="I12" s="101"/>
    </row>
    <row r="13" spans="1:9" ht="15" customHeight="1">
      <c r="A13" s="360"/>
      <c r="G13" s="173"/>
      <c r="H13" s="173"/>
      <c r="I13" s="101"/>
    </row>
    <row r="14" spans="1:9" ht="15" customHeight="1">
      <c r="A14" s="360" t="s">
        <v>184</v>
      </c>
      <c r="B14" s="172" t="str">
        <f>+'40　食中毒記事等 '!A2</f>
        <v>“見た目や臭いの検査は初” 「駅弁まつり」事前検査徹底で安心を 「吉田屋」食中毒…</v>
      </c>
      <c r="C14" s="172"/>
      <c r="D14" s="174"/>
      <c r="E14" s="172"/>
      <c r="F14" s="175"/>
      <c r="G14" s="173"/>
      <c r="H14" s="173"/>
      <c r="I14" s="101"/>
    </row>
    <row r="15" spans="1:9" ht="15" customHeight="1">
      <c r="A15" s="360" t="s">
        <v>185</v>
      </c>
      <c r="B15" s="172" t="s">
        <v>186</v>
      </c>
      <c r="C15" s="172"/>
      <c r="D15" s="172" t="s">
        <v>187</v>
      </c>
      <c r="E15" s="172"/>
      <c r="F15" s="174">
        <f>+'40　ノロウイルス関連情報 '!G73</f>
        <v>2.85</v>
      </c>
      <c r="G15" s="172" t="str">
        <f>+'40　ノロウイルス関連情報 '!H73</f>
        <v>　：先週より</v>
      </c>
      <c r="H15" s="407">
        <f>+'40　ノロウイルス関連情報 '!I73</f>
        <v>-0.23999999999999977</v>
      </c>
      <c r="I15" s="101"/>
    </row>
    <row r="16" spans="1:9" s="113" customFormat="1" ht="15" customHeight="1">
      <c r="A16" s="176" t="s">
        <v>120</v>
      </c>
      <c r="B16" s="532" t="str">
        <f>+'40　残留農薬　等 '!A2</f>
        <v>日本産ブドウ、水際検査で不合格 残留農薬の規定に違反／台湾</v>
      </c>
      <c r="C16" s="532"/>
      <c r="D16" s="532"/>
      <c r="E16" s="532"/>
      <c r="F16" s="532"/>
      <c r="G16" s="532"/>
      <c r="H16" s="177"/>
      <c r="I16" s="112"/>
    </row>
    <row r="17" spans="1:16" ht="15" customHeight="1">
      <c r="A17" s="171" t="s">
        <v>121</v>
      </c>
      <c r="B17" s="532" t="str">
        <f>+'40　食品表示'!A2</f>
        <v xml:space="preserve">消費期限切れ米飯使用＝回転ずしなど６店舗―ＪＲ東子会社 - ニフティニュース </v>
      </c>
      <c r="C17" s="532"/>
      <c r="D17" s="532"/>
      <c r="E17" s="532"/>
      <c r="F17" s="532"/>
      <c r="G17" s="532"/>
      <c r="H17" s="173"/>
      <c r="I17" s="101"/>
    </row>
    <row r="18" spans="1:16" ht="15" customHeight="1">
      <c r="A18" s="171" t="s">
        <v>122</v>
      </c>
      <c r="B18" s="173" t="str">
        <f>+'40　海外情報'!A2</f>
        <v xml:space="preserve">中秋パーティーでの集団食中毒、老舗菓子店がシュークリーム生産ラインを停止  VIETJOベトナムニュース </v>
      </c>
      <c r="D18" s="173"/>
      <c r="E18" s="173"/>
      <c r="F18" s="173"/>
      <c r="G18" s="173"/>
      <c r="H18" s="173"/>
      <c r="I18" s="101"/>
    </row>
    <row r="19" spans="1:16" ht="15" customHeight="1">
      <c r="A19" s="178" t="s">
        <v>123</v>
      </c>
      <c r="B19" s="179" t="str">
        <f>+'40　海外情報'!A5</f>
        <v xml:space="preserve">韓国の輸入酒類 4年間で54%↑···酒類の貿易赤字が2倍に | 亜洲日報 </v>
      </c>
      <c r="C19" s="529" t="s">
        <v>192</v>
      </c>
      <c r="D19" s="529"/>
      <c r="E19" s="529"/>
      <c r="F19" s="529"/>
      <c r="G19" s="529"/>
      <c r="H19" s="530"/>
      <c r="I19" s="101"/>
    </row>
    <row r="20" spans="1:16" ht="15" customHeight="1">
      <c r="A20" s="171" t="s">
        <v>124</v>
      </c>
      <c r="B20" s="172" t="str">
        <f>+'40　感染症統計'!A21</f>
        <v>※2023年 第40週（10/2～10/8） 現在</v>
      </c>
      <c r="C20" s="173"/>
      <c r="D20" s="172" t="s">
        <v>21</v>
      </c>
      <c r="E20" s="173"/>
      <c r="F20" s="173"/>
      <c r="G20" s="173"/>
      <c r="H20" s="173"/>
      <c r="I20" s="101"/>
    </row>
    <row r="21" spans="1:16" ht="15" customHeight="1">
      <c r="A21" s="171" t="s">
        <v>125</v>
      </c>
      <c r="B21" s="531" t="s">
        <v>276</v>
      </c>
      <c r="C21" s="531"/>
      <c r="D21" s="531"/>
      <c r="E21" s="531"/>
      <c r="F21" s="531"/>
      <c r="G21" s="531"/>
      <c r="H21" s="173"/>
      <c r="I21" s="101"/>
    </row>
    <row r="22" spans="1:16" ht="15" customHeight="1">
      <c r="A22" s="171" t="s">
        <v>163</v>
      </c>
      <c r="B22" s="286" t="str">
        <f>+'40 衛生訓話'!A2</f>
        <v>今週のお題　(災害時の衛生点検を再確認しよう)</v>
      </c>
      <c r="C22" s="173"/>
      <c r="D22" s="173"/>
      <c r="E22" s="173"/>
      <c r="F22" s="180"/>
      <c r="G22" s="173"/>
      <c r="H22" s="173"/>
      <c r="I22" s="101"/>
    </row>
    <row r="23" spans="1:16" ht="15" customHeight="1">
      <c r="A23" s="171" t="s">
        <v>195</v>
      </c>
      <c r="B23" s="318" t="s">
        <v>257</v>
      </c>
      <c r="C23" s="173"/>
      <c r="D23" s="173"/>
      <c r="E23" s="173"/>
      <c r="F23" s="173" t="s">
        <v>21</v>
      </c>
      <c r="G23" s="173"/>
      <c r="H23" s="173"/>
      <c r="I23" s="101"/>
      <c r="P23" t="s">
        <v>173</v>
      </c>
    </row>
    <row r="24" spans="1:16" ht="15" customHeight="1">
      <c r="A24" s="171" t="s">
        <v>21</v>
      </c>
      <c r="C24" s="173"/>
      <c r="D24" s="173"/>
      <c r="E24" s="173"/>
      <c r="F24" s="173"/>
      <c r="G24" s="173"/>
      <c r="H24" s="173"/>
      <c r="I24" s="101"/>
      <c r="L24" t="s">
        <v>192</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175</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533" t="s">
        <v>130</v>
      </c>
      <c r="B43" s="533"/>
      <c r="C43" s="533"/>
      <c r="D43" s="533"/>
      <c r="E43" s="533"/>
      <c r="F43" s="533"/>
      <c r="G43" s="533"/>
    </row>
    <row r="44" spans="1:9" ht="30.75" customHeight="1">
      <c r="A44" s="537" t="s">
        <v>131</v>
      </c>
      <c r="B44" s="537"/>
      <c r="C44" s="537"/>
      <c r="D44" s="537"/>
      <c r="E44" s="537"/>
      <c r="F44" s="537"/>
      <c r="G44" s="537"/>
    </row>
    <row r="45" spans="1:9" ht="15">
      <c r="A45" s="118"/>
    </row>
    <row r="46" spans="1:9" ht="69.75" customHeight="1">
      <c r="A46" s="535" t="s">
        <v>139</v>
      </c>
      <c r="B46" s="535"/>
      <c r="C46" s="535"/>
      <c r="D46" s="535"/>
      <c r="E46" s="535"/>
      <c r="F46" s="535"/>
      <c r="G46" s="535"/>
    </row>
    <row r="47" spans="1:9" ht="35.25" customHeight="1">
      <c r="A47" s="537" t="s">
        <v>132</v>
      </c>
      <c r="B47" s="537"/>
      <c r="C47" s="537"/>
      <c r="D47" s="537"/>
      <c r="E47" s="537"/>
      <c r="F47" s="537"/>
      <c r="G47" s="537"/>
    </row>
    <row r="48" spans="1:9" ht="59.25" customHeight="1">
      <c r="A48" s="535" t="s">
        <v>133</v>
      </c>
      <c r="B48" s="535"/>
      <c r="C48" s="535"/>
      <c r="D48" s="535"/>
      <c r="E48" s="535"/>
      <c r="F48" s="535"/>
      <c r="G48" s="535"/>
    </row>
    <row r="49" spans="1:7" ht="15">
      <c r="A49" s="119"/>
    </row>
    <row r="50" spans="1:7" ht="27.75" customHeight="1">
      <c r="A50" s="536" t="s">
        <v>134</v>
      </c>
      <c r="B50" s="536"/>
      <c r="C50" s="536"/>
      <c r="D50" s="536"/>
      <c r="E50" s="536"/>
      <c r="F50" s="536"/>
      <c r="G50" s="536"/>
    </row>
    <row r="51" spans="1:7" ht="53.25" customHeight="1">
      <c r="A51" s="534" t="s">
        <v>140</v>
      </c>
      <c r="B51" s="535"/>
      <c r="C51" s="535"/>
      <c r="D51" s="535"/>
      <c r="E51" s="535"/>
      <c r="F51" s="535"/>
      <c r="G51" s="535"/>
    </row>
    <row r="52" spans="1:7" ht="15">
      <c r="A52" s="119"/>
    </row>
    <row r="53" spans="1:7" ht="32.25" customHeight="1">
      <c r="A53" s="536" t="s">
        <v>135</v>
      </c>
      <c r="B53" s="536"/>
      <c r="C53" s="536"/>
      <c r="D53" s="536"/>
      <c r="E53" s="536"/>
      <c r="F53" s="536"/>
      <c r="G53" s="536"/>
    </row>
    <row r="54" spans="1:7" ht="15">
      <c r="A54" s="118"/>
    </row>
    <row r="55" spans="1:7" ht="87" customHeight="1">
      <c r="A55" s="534" t="s">
        <v>141</v>
      </c>
      <c r="B55" s="535"/>
      <c r="C55" s="535"/>
      <c r="D55" s="535"/>
      <c r="E55" s="535"/>
      <c r="F55" s="535"/>
      <c r="G55" s="535"/>
    </row>
    <row r="56" spans="1:7" ht="15">
      <c r="A56" s="119"/>
    </row>
    <row r="57" spans="1:7" ht="32.25" customHeight="1">
      <c r="A57" s="536" t="s">
        <v>136</v>
      </c>
      <c r="B57" s="536"/>
      <c r="C57" s="536"/>
      <c r="D57" s="536"/>
      <c r="E57" s="536"/>
      <c r="F57" s="536"/>
      <c r="G57" s="536"/>
    </row>
    <row r="58" spans="1:7" ht="29.25" customHeight="1">
      <c r="A58" s="535" t="s">
        <v>137</v>
      </c>
      <c r="B58" s="535"/>
      <c r="C58" s="535"/>
      <c r="D58" s="535"/>
      <c r="E58" s="535"/>
      <c r="F58" s="535"/>
      <c r="G58" s="535"/>
    </row>
    <row r="59" spans="1:7" ht="15">
      <c r="A59" s="119"/>
    </row>
    <row r="60" spans="1:7" s="113" customFormat="1" ht="110.25" customHeight="1">
      <c r="A60" s="538" t="s">
        <v>142</v>
      </c>
      <c r="B60" s="539"/>
      <c r="C60" s="539"/>
      <c r="D60" s="539"/>
      <c r="E60" s="539"/>
      <c r="F60" s="539"/>
      <c r="G60" s="539"/>
    </row>
    <row r="61" spans="1:7" ht="34.5" customHeight="1">
      <c r="A61" s="537" t="s">
        <v>138</v>
      </c>
      <c r="B61" s="537"/>
      <c r="C61" s="537"/>
      <c r="D61" s="537"/>
      <c r="E61" s="537"/>
      <c r="F61" s="537"/>
      <c r="G61" s="537"/>
    </row>
    <row r="62" spans="1:7" ht="114" customHeight="1">
      <c r="A62" s="534" t="s">
        <v>143</v>
      </c>
      <c r="B62" s="535"/>
      <c r="C62" s="535"/>
      <c r="D62" s="535"/>
      <c r="E62" s="535"/>
      <c r="F62" s="535"/>
      <c r="G62" s="535"/>
    </row>
    <row r="63" spans="1:7" ht="109.5" customHeight="1">
      <c r="A63" s="535"/>
      <c r="B63" s="535"/>
      <c r="C63" s="535"/>
      <c r="D63" s="535"/>
      <c r="E63" s="535"/>
      <c r="F63" s="535"/>
      <c r="G63" s="535"/>
    </row>
    <row r="64" spans="1:7" ht="15">
      <c r="A64" s="119"/>
    </row>
    <row r="65" spans="1:7" s="116" customFormat="1" ht="57.75" customHeight="1">
      <c r="A65" s="535"/>
      <c r="B65" s="535"/>
      <c r="C65" s="535"/>
      <c r="D65" s="535"/>
      <c r="E65" s="535"/>
      <c r="F65" s="535"/>
      <c r="G65" s="535"/>
    </row>
  </sheetData>
  <mergeCells count="21">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 ref="B17:G17"/>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3" zoomScale="90" zoomScaleNormal="90" zoomScaleSheetLayoutView="100" workbookViewId="0">
      <selection activeCell="AE25" sqref="AE25"/>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91" t="s">
        <v>3</v>
      </c>
      <c r="B1" s="692"/>
      <c r="C1" s="692"/>
      <c r="D1" s="692"/>
      <c r="E1" s="692"/>
      <c r="F1" s="692"/>
      <c r="G1" s="692"/>
      <c r="H1" s="692"/>
      <c r="I1" s="692"/>
      <c r="J1" s="692"/>
      <c r="K1" s="692"/>
      <c r="L1" s="692"/>
      <c r="M1" s="692"/>
      <c r="N1" s="693"/>
      <c r="P1" s="694" t="s">
        <v>4</v>
      </c>
      <c r="Q1" s="695"/>
      <c r="R1" s="695"/>
      <c r="S1" s="695"/>
      <c r="T1" s="695"/>
      <c r="U1" s="695"/>
      <c r="V1" s="695"/>
      <c r="W1" s="695"/>
      <c r="X1" s="695"/>
      <c r="Y1" s="695"/>
      <c r="Z1" s="695"/>
      <c r="AA1" s="695"/>
      <c r="AB1" s="695"/>
      <c r="AC1" s="696"/>
    </row>
    <row r="2" spans="1:29" ht="18" customHeight="1" thickBot="1">
      <c r="A2" s="697" t="s">
        <v>5</v>
      </c>
      <c r="B2" s="698"/>
      <c r="C2" s="698"/>
      <c r="D2" s="698"/>
      <c r="E2" s="698"/>
      <c r="F2" s="698"/>
      <c r="G2" s="698"/>
      <c r="H2" s="698"/>
      <c r="I2" s="698"/>
      <c r="J2" s="698"/>
      <c r="K2" s="698"/>
      <c r="L2" s="698"/>
      <c r="M2" s="698"/>
      <c r="N2" s="699"/>
      <c r="P2" s="700" t="s">
        <v>6</v>
      </c>
      <c r="Q2" s="698"/>
      <c r="R2" s="698"/>
      <c r="S2" s="698"/>
      <c r="T2" s="698"/>
      <c r="U2" s="698"/>
      <c r="V2" s="698"/>
      <c r="W2" s="698"/>
      <c r="X2" s="698"/>
      <c r="Y2" s="698"/>
      <c r="Z2" s="698"/>
      <c r="AA2" s="698"/>
      <c r="AB2" s="698"/>
      <c r="AC2" s="701"/>
    </row>
    <row r="3" spans="1:29" ht="13.8" thickBot="1">
      <c r="A3" s="6"/>
      <c r="B3" s="141" t="s">
        <v>166</v>
      </c>
      <c r="C3" s="141" t="s">
        <v>7</v>
      </c>
      <c r="D3" s="141" t="s">
        <v>8</v>
      </c>
      <c r="E3" s="141" t="s">
        <v>9</v>
      </c>
      <c r="F3" s="141" t="s">
        <v>10</v>
      </c>
      <c r="G3" s="141" t="s">
        <v>11</v>
      </c>
      <c r="H3" s="141" t="s">
        <v>12</v>
      </c>
      <c r="I3" s="141" t="s">
        <v>13</v>
      </c>
      <c r="J3" s="141" t="s">
        <v>14</v>
      </c>
      <c r="K3" s="138" t="s">
        <v>15</v>
      </c>
      <c r="L3" s="141" t="s">
        <v>16</v>
      </c>
      <c r="M3" s="141" t="s">
        <v>17</v>
      </c>
      <c r="N3" s="7" t="s">
        <v>18</v>
      </c>
      <c r="P3" s="8"/>
      <c r="Q3" s="141" t="s">
        <v>166</v>
      </c>
      <c r="R3" s="141" t="s">
        <v>7</v>
      </c>
      <c r="S3" s="141" t="s">
        <v>8</v>
      </c>
      <c r="T3" s="141" t="s">
        <v>9</v>
      </c>
      <c r="U3" s="141" t="s">
        <v>10</v>
      </c>
      <c r="V3" s="141" t="s">
        <v>11</v>
      </c>
      <c r="W3" s="141" t="s">
        <v>12</v>
      </c>
      <c r="X3" s="141" t="s">
        <v>13</v>
      </c>
      <c r="Y3" s="141" t="s">
        <v>14</v>
      </c>
      <c r="Z3" s="138" t="s">
        <v>15</v>
      </c>
      <c r="AA3" s="141" t="s">
        <v>16</v>
      </c>
      <c r="AB3" s="141" t="s">
        <v>17</v>
      </c>
      <c r="AC3" s="9" t="s">
        <v>19</v>
      </c>
    </row>
    <row r="4" spans="1:29" ht="19.8" thickBot="1">
      <c r="A4" s="337" t="s">
        <v>164</v>
      </c>
      <c r="B4" s="338">
        <f>AVERAGE(B7:B18)</f>
        <v>68.083333333333329</v>
      </c>
      <c r="C4" s="338">
        <f t="shared" ref="C4:M4" si="0">AVERAGE(C7:C18)</f>
        <v>56.083333333333336</v>
      </c>
      <c r="D4" s="338">
        <f t="shared" si="0"/>
        <v>67.333333333333329</v>
      </c>
      <c r="E4" s="338">
        <f t="shared" si="0"/>
        <v>103.25</v>
      </c>
      <c r="F4" s="338">
        <f t="shared" si="0"/>
        <v>188.08333333333334</v>
      </c>
      <c r="G4" s="338">
        <f t="shared" si="0"/>
        <v>415.16666666666669</v>
      </c>
      <c r="H4" s="338">
        <f t="shared" si="0"/>
        <v>607.08333333333337</v>
      </c>
      <c r="I4" s="338">
        <f t="shared" si="0"/>
        <v>866</v>
      </c>
      <c r="J4" s="338">
        <f t="shared" si="0"/>
        <v>554.75</v>
      </c>
      <c r="K4" s="338">
        <f t="shared" ref="K4" si="1">AVERAGE(K7:K18)</f>
        <v>339.5</v>
      </c>
      <c r="L4" s="338">
        <f t="shared" si="0"/>
        <v>207</v>
      </c>
      <c r="M4" s="338">
        <f t="shared" si="0"/>
        <v>134.81818181818181</v>
      </c>
      <c r="N4" s="338">
        <f>AVERAGE(N7:N18)</f>
        <v>3639.7272727272725</v>
      </c>
      <c r="O4" s="10"/>
      <c r="P4" s="339" t="str">
        <f>+A4</f>
        <v>12-21年月平均</v>
      </c>
      <c r="Q4" s="338">
        <f>AVERAGE(Q7:Q18)</f>
        <v>8.1666666666666661</v>
      </c>
      <c r="R4" s="338">
        <f t="shared" ref="R4:AC4" si="2">AVERAGE(R7:R18)</f>
        <v>8.75</v>
      </c>
      <c r="S4" s="338">
        <f t="shared" si="2"/>
        <v>13.25</v>
      </c>
      <c r="T4" s="338">
        <f t="shared" si="2"/>
        <v>6.5</v>
      </c>
      <c r="U4" s="338">
        <f t="shared" si="2"/>
        <v>9.1666666666666661</v>
      </c>
      <c r="V4" s="338">
        <f t="shared" si="2"/>
        <v>8.9166666666666661</v>
      </c>
      <c r="W4" s="338">
        <f t="shared" si="2"/>
        <v>8.0833333333333339</v>
      </c>
      <c r="X4" s="338">
        <f t="shared" si="2"/>
        <v>10.833333333333334</v>
      </c>
      <c r="Y4" s="338">
        <f t="shared" ref="Y4" si="3">AVERAGE(Y7:Y18)</f>
        <v>9.1666666666666661</v>
      </c>
      <c r="Z4" s="338">
        <f t="shared" ref="Z4" si="4">AVERAGE(Z7:Z18)</f>
        <v>18.333333333333332</v>
      </c>
      <c r="AA4" s="338">
        <f t="shared" si="2"/>
        <v>11.636363636363637</v>
      </c>
      <c r="AB4" s="338">
        <f t="shared" si="2"/>
        <v>12.181818181818182</v>
      </c>
      <c r="AC4" s="338">
        <f t="shared" si="2"/>
        <v>131.45454545454547</v>
      </c>
    </row>
    <row r="5" spans="1:29" ht="19.8" customHeight="1" thickBot="1">
      <c r="A5" s="251"/>
      <c r="B5" s="251"/>
      <c r="C5" s="251"/>
      <c r="D5" s="251"/>
      <c r="E5" s="251"/>
      <c r="F5" s="251"/>
      <c r="G5" s="251"/>
      <c r="H5" s="251"/>
      <c r="I5" s="251"/>
      <c r="J5" s="251"/>
      <c r="K5" s="11" t="s">
        <v>20</v>
      </c>
      <c r="L5" s="105"/>
      <c r="M5" s="105"/>
      <c r="N5" s="218"/>
      <c r="O5" s="106"/>
      <c r="P5" s="139"/>
      <c r="Q5" s="139"/>
      <c r="R5" s="139"/>
      <c r="S5" s="251"/>
      <c r="T5" s="251"/>
      <c r="U5" s="251"/>
      <c r="V5" s="251"/>
      <c r="W5" s="251"/>
      <c r="X5" s="251"/>
      <c r="Y5" s="251"/>
      <c r="Z5" s="11" t="s">
        <v>20</v>
      </c>
      <c r="AA5" s="105"/>
      <c r="AB5" s="105"/>
      <c r="AC5" s="218"/>
    </row>
    <row r="6" spans="1:29" ht="19.8" customHeight="1" thickBot="1">
      <c r="A6" s="251"/>
      <c r="B6" s="251"/>
      <c r="C6" s="251"/>
      <c r="D6" s="251"/>
      <c r="E6" s="251"/>
      <c r="F6" s="251"/>
      <c r="G6" s="251"/>
      <c r="H6" s="251"/>
      <c r="I6" s="251"/>
      <c r="J6" s="251"/>
      <c r="K6" s="327">
        <v>73</v>
      </c>
      <c r="L6" s="326"/>
      <c r="M6" s="326"/>
      <c r="N6" s="320"/>
      <c r="O6" s="106"/>
      <c r="P6" s="139"/>
      <c r="Q6" s="139"/>
      <c r="R6" s="139"/>
      <c r="S6" s="251"/>
      <c r="T6" s="251"/>
      <c r="U6" s="251"/>
      <c r="V6" s="251"/>
      <c r="W6" s="251"/>
      <c r="X6" s="251"/>
      <c r="Y6" s="251"/>
      <c r="Z6" s="327">
        <v>2</v>
      </c>
      <c r="AA6" s="326"/>
      <c r="AB6" s="326"/>
      <c r="AC6" s="320"/>
    </row>
    <row r="7" spans="1:29" ht="18" customHeight="1" thickBot="1">
      <c r="A7" s="321" t="s">
        <v>170</v>
      </c>
      <c r="B7" s="334">
        <v>82</v>
      </c>
      <c r="C7" s="332">
        <v>62</v>
      </c>
      <c r="D7" s="387">
        <v>99</v>
      </c>
      <c r="E7" s="332">
        <v>112</v>
      </c>
      <c r="F7" s="770">
        <v>224</v>
      </c>
      <c r="G7" s="771">
        <v>524</v>
      </c>
      <c r="H7" s="772">
        <v>521</v>
      </c>
      <c r="I7" s="332">
        <v>765</v>
      </c>
      <c r="J7" s="332">
        <v>445</v>
      </c>
      <c r="K7" s="332">
        <v>73</v>
      </c>
      <c r="L7" s="332"/>
      <c r="M7" s="335"/>
      <c r="N7" s="333"/>
      <c r="O7" s="10"/>
      <c r="P7" s="325" t="s">
        <v>170</v>
      </c>
      <c r="Q7" s="437">
        <v>1</v>
      </c>
      <c r="R7" s="438">
        <v>1</v>
      </c>
      <c r="S7" s="438">
        <v>4</v>
      </c>
      <c r="T7" s="438">
        <v>2</v>
      </c>
      <c r="U7" s="438">
        <v>2</v>
      </c>
      <c r="V7" s="332">
        <v>7</v>
      </c>
      <c r="W7" s="332">
        <v>7</v>
      </c>
      <c r="X7" s="332">
        <v>3</v>
      </c>
      <c r="Y7" s="332">
        <v>1</v>
      </c>
      <c r="Z7" s="332">
        <v>2</v>
      </c>
      <c r="AA7" s="332"/>
      <c r="AB7" s="336"/>
      <c r="AC7" s="333"/>
    </row>
    <row r="8" spans="1:29" ht="18" customHeight="1" thickBot="1">
      <c r="A8" s="321" t="s">
        <v>165</v>
      </c>
      <c r="B8" s="328">
        <v>81</v>
      </c>
      <c r="C8" s="329">
        <v>39</v>
      </c>
      <c r="D8" s="329">
        <v>72</v>
      </c>
      <c r="E8" s="330">
        <v>89</v>
      </c>
      <c r="F8" s="330">
        <v>258</v>
      </c>
      <c r="G8" s="330">
        <v>416</v>
      </c>
      <c r="H8" s="330">
        <v>554</v>
      </c>
      <c r="I8" s="330">
        <v>568</v>
      </c>
      <c r="J8" s="330">
        <v>578</v>
      </c>
      <c r="K8" s="330">
        <v>337</v>
      </c>
      <c r="L8" s="330">
        <v>169</v>
      </c>
      <c r="M8" s="330">
        <v>168</v>
      </c>
      <c r="N8" s="331">
        <f t="shared" ref="N8:N19" si="5">SUM(B8:M8)</f>
        <v>3329</v>
      </c>
      <c r="O8" s="111" t="s">
        <v>21</v>
      </c>
      <c r="P8" s="435" t="s">
        <v>165</v>
      </c>
      <c r="Q8" s="482">
        <v>0</v>
      </c>
      <c r="R8" s="483">
        <v>5</v>
      </c>
      <c r="S8" s="483">
        <v>4</v>
      </c>
      <c r="T8" s="483">
        <v>1</v>
      </c>
      <c r="U8" s="483">
        <v>1</v>
      </c>
      <c r="V8" s="483">
        <v>1</v>
      </c>
      <c r="W8" s="483">
        <v>1</v>
      </c>
      <c r="X8" s="483">
        <v>1</v>
      </c>
      <c r="Y8" s="482">
        <v>0</v>
      </c>
      <c r="Z8" s="482">
        <v>0</v>
      </c>
      <c r="AA8" s="482">
        <v>0</v>
      </c>
      <c r="AB8" s="482">
        <v>2</v>
      </c>
      <c r="AC8" s="436">
        <f t="shared" ref="AC8:AC19" si="6">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8">
        <f t="shared" si="5"/>
        <v>3184</v>
      </c>
      <c r="O9" s="250"/>
      <c r="P9" s="435" t="s">
        <v>147</v>
      </c>
      <c r="Q9" s="480">
        <v>1</v>
      </c>
      <c r="R9" s="480">
        <v>2</v>
      </c>
      <c r="S9" s="480">
        <v>1</v>
      </c>
      <c r="T9" s="480">
        <v>0</v>
      </c>
      <c r="U9" s="480">
        <v>0</v>
      </c>
      <c r="V9" s="480">
        <v>0</v>
      </c>
      <c r="W9" s="480">
        <v>1</v>
      </c>
      <c r="X9" s="480">
        <v>1</v>
      </c>
      <c r="Y9" s="480">
        <v>0</v>
      </c>
      <c r="Z9" s="480">
        <v>1</v>
      </c>
      <c r="AA9" s="480">
        <v>0</v>
      </c>
      <c r="AB9" s="480">
        <v>0</v>
      </c>
      <c r="AC9" s="481">
        <f t="shared" si="6"/>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5"/>
        <v>3044</v>
      </c>
      <c r="O10" s="111"/>
      <c r="P10" s="322" t="s">
        <v>128</v>
      </c>
      <c r="Q10" s="217">
        <v>16</v>
      </c>
      <c r="R10" s="217">
        <v>1</v>
      </c>
      <c r="S10" s="217">
        <v>19</v>
      </c>
      <c r="T10" s="217">
        <v>3</v>
      </c>
      <c r="U10" s="217">
        <v>13</v>
      </c>
      <c r="V10" s="217">
        <v>1</v>
      </c>
      <c r="W10" s="217">
        <v>2</v>
      </c>
      <c r="X10" s="217">
        <v>2</v>
      </c>
      <c r="Y10" s="217">
        <v>0</v>
      </c>
      <c r="Z10" s="217">
        <v>24</v>
      </c>
      <c r="AA10" s="217">
        <v>4</v>
      </c>
      <c r="AB10" s="217">
        <v>2</v>
      </c>
      <c r="AC10" s="265">
        <f t="shared" si="6"/>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5"/>
        <v>3737</v>
      </c>
      <c r="O11" s="111"/>
      <c r="P11" s="323" t="s">
        <v>22</v>
      </c>
      <c r="Q11" s="222">
        <v>7</v>
      </c>
      <c r="R11" s="222">
        <v>7</v>
      </c>
      <c r="S11" s="223">
        <v>13</v>
      </c>
      <c r="T11" s="223">
        <v>3</v>
      </c>
      <c r="U11" s="223">
        <v>8</v>
      </c>
      <c r="V11" s="223">
        <v>11</v>
      </c>
      <c r="W11" s="222">
        <v>5</v>
      </c>
      <c r="X11" s="223">
        <v>11</v>
      </c>
      <c r="Y11" s="223">
        <v>9</v>
      </c>
      <c r="Z11" s="223">
        <v>9</v>
      </c>
      <c r="AA11" s="224">
        <v>20</v>
      </c>
      <c r="AB11" s="224">
        <v>37</v>
      </c>
      <c r="AC11" s="263">
        <f t="shared" si="6"/>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5"/>
        <v>3813</v>
      </c>
      <c r="O12" s="111"/>
      <c r="P12" s="324" t="s">
        <v>30</v>
      </c>
      <c r="Q12" s="223">
        <v>9</v>
      </c>
      <c r="R12" s="223">
        <v>22</v>
      </c>
      <c r="S12" s="222">
        <v>18</v>
      </c>
      <c r="T12" s="223">
        <v>9</v>
      </c>
      <c r="U12" s="227">
        <v>21</v>
      </c>
      <c r="V12" s="223">
        <v>14</v>
      </c>
      <c r="W12" s="223">
        <v>6</v>
      </c>
      <c r="X12" s="223">
        <v>13</v>
      </c>
      <c r="Y12" s="223">
        <v>7</v>
      </c>
      <c r="Z12" s="228">
        <v>81</v>
      </c>
      <c r="AA12" s="227">
        <v>31</v>
      </c>
      <c r="AB12" s="228">
        <v>37</v>
      </c>
      <c r="AC12" s="264">
        <f t="shared" si="6"/>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5"/>
        <v>3859</v>
      </c>
      <c r="O13" s="111"/>
      <c r="P13" s="324" t="s">
        <v>31</v>
      </c>
      <c r="Q13" s="223">
        <v>19</v>
      </c>
      <c r="R13" s="223">
        <v>12</v>
      </c>
      <c r="S13" s="223">
        <v>8</v>
      </c>
      <c r="T13" s="222">
        <v>12</v>
      </c>
      <c r="U13" s="223">
        <v>7</v>
      </c>
      <c r="V13" s="223">
        <v>15</v>
      </c>
      <c r="W13" s="14">
        <v>16</v>
      </c>
      <c r="X13" s="229">
        <v>12</v>
      </c>
      <c r="Y13" s="222">
        <v>16</v>
      </c>
      <c r="Z13" s="223">
        <v>6</v>
      </c>
      <c r="AA13" s="222">
        <v>12</v>
      </c>
      <c r="AB13" s="222">
        <v>6</v>
      </c>
      <c r="AC13" s="263">
        <f t="shared" si="6"/>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5"/>
        <v>3624</v>
      </c>
      <c r="O14" s="111"/>
      <c r="P14" s="324" t="s">
        <v>32</v>
      </c>
      <c r="Q14" s="232">
        <v>9</v>
      </c>
      <c r="R14" s="223">
        <v>16</v>
      </c>
      <c r="S14" s="223">
        <v>12</v>
      </c>
      <c r="T14" s="222">
        <v>6</v>
      </c>
      <c r="U14" s="233">
        <v>7</v>
      </c>
      <c r="V14" s="233">
        <v>14</v>
      </c>
      <c r="W14" s="223">
        <v>9</v>
      </c>
      <c r="X14" s="223">
        <v>14</v>
      </c>
      <c r="Y14" s="223">
        <v>9</v>
      </c>
      <c r="Z14" s="223">
        <v>9</v>
      </c>
      <c r="AA14" s="233">
        <v>8</v>
      </c>
      <c r="AB14" s="233">
        <v>7</v>
      </c>
      <c r="AC14" s="263">
        <f t="shared" si="6"/>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5"/>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6"/>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5"/>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6"/>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5"/>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6"/>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5"/>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6"/>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5"/>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6"/>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702" t="s">
        <v>278</v>
      </c>
      <c r="B21" s="703"/>
      <c r="C21" s="703"/>
      <c r="D21" s="703"/>
      <c r="E21" s="703"/>
      <c r="F21" s="703"/>
      <c r="G21" s="703"/>
      <c r="H21" s="703"/>
      <c r="I21" s="703"/>
      <c r="J21" s="703"/>
      <c r="K21" s="703"/>
      <c r="L21" s="703"/>
      <c r="M21" s="703"/>
      <c r="N21" s="704"/>
      <c r="O21" s="10"/>
      <c r="P21" s="702" t="str">
        <f>+A21</f>
        <v>※2023年 第40週（10/2～10/8） 現在</v>
      </c>
      <c r="Q21" s="703"/>
      <c r="R21" s="703"/>
      <c r="S21" s="703"/>
      <c r="T21" s="703"/>
      <c r="U21" s="703"/>
      <c r="V21" s="703"/>
      <c r="W21" s="703"/>
      <c r="X21" s="703"/>
      <c r="Y21" s="703"/>
      <c r="Z21" s="703"/>
      <c r="AA21" s="703"/>
      <c r="AB21" s="703"/>
      <c r="AC21" s="704"/>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17.25" customHeight="1" thickBot="1">
      <c r="A23" s="24"/>
      <c r="B23" s="243" t="s">
        <v>158</v>
      </c>
      <c r="C23" s="10"/>
      <c r="D23" s="302" t="s">
        <v>279</v>
      </c>
      <c r="E23" s="28"/>
      <c r="F23" s="10"/>
      <c r="G23" s="10" t="s">
        <v>21</v>
      </c>
      <c r="H23" s="10"/>
      <c r="I23" s="10"/>
      <c r="J23" s="10"/>
      <c r="K23" s="10"/>
      <c r="L23" s="10"/>
      <c r="M23" s="10"/>
      <c r="N23" s="25"/>
      <c r="O23" s="111" t="s">
        <v>21</v>
      </c>
      <c r="P23" s="151"/>
      <c r="Q23" s="398" t="s">
        <v>159</v>
      </c>
      <c r="R23" s="688" t="s">
        <v>277</v>
      </c>
      <c r="S23" s="689"/>
      <c r="T23" s="690"/>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49" t="s">
        <v>176</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0"/>
  <sheetViews>
    <sheetView view="pageBreakPreview" zoomScale="123" zoomScaleNormal="100" zoomScaleSheetLayoutView="123" workbookViewId="0">
      <selection activeCell="C33" sqref="C33"/>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205</v>
      </c>
      <c r="B1" s="275" t="s">
        <v>157</v>
      </c>
      <c r="C1" s="343" t="s">
        <v>172</v>
      </c>
      <c r="D1" s="276" t="s">
        <v>25</v>
      </c>
      <c r="E1" s="277" t="s">
        <v>26</v>
      </c>
    </row>
    <row r="2" spans="1:5" s="106" customFormat="1" ht="22.95" customHeight="1">
      <c r="A2" s="431" t="s">
        <v>241</v>
      </c>
      <c r="B2" s="432" t="s">
        <v>280</v>
      </c>
      <c r="C2" s="777" t="s">
        <v>324</v>
      </c>
      <c r="D2" s="433">
        <v>45212</v>
      </c>
      <c r="E2" s="434">
        <v>45212</v>
      </c>
    </row>
    <row r="3" spans="1:5" s="106" customFormat="1" ht="22.95" customHeight="1">
      <c r="A3" s="431" t="s">
        <v>241</v>
      </c>
      <c r="B3" s="432" t="s">
        <v>245</v>
      </c>
      <c r="C3" s="777" t="s">
        <v>325</v>
      </c>
      <c r="D3" s="433">
        <v>45212</v>
      </c>
      <c r="E3" s="434">
        <v>45212</v>
      </c>
    </row>
    <row r="4" spans="1:5" s="106" customFormat="1" ht="22.95" customHeight="1">
      <c r="A4" s="106" t="s">
        <v>241</v>
      </c>
      <c r="B4" s="432" t="s">
        <v>281</v>
      </c>
      <c r="C4" s="781" t="s">
        <v>326</v>
      </c>
      <c r="D4" s="433">
        <v>45212</v>
      </c>
      <c r="E4" s="434">
        <v>45212</v>
      </c>
    </row>
    <row r="5" spans="1:5" s="106" customFormat="1" ht="22.95" customHeight="1">
      <c r="A5" s="431" t="s">
        <v>241</v>
      </c>
      <c r="B5" s="432" t="s">
        <v>282</v>
      </c>
      <c r="C5" s="515" t="s">
        <v>327</v>
      </c>
      <c r="D5" s="433">
        <v>45212</v>
      </c>
      <c r="E5" s="434">
        <v>45212</v>
      </c>
    </row>
    <row r="6" spans="1:5" s="106" customFormat="1" ht="22.95" customHeight="1">
      <c r="A6" s="473" t="s">
        <v>241</v>
      </c>
      <c r="B6" s="474" t="s">
        <v>283</v>
      </c>
      <c r="C6" s="512" t="s">
        <v>328</v>
      </c>
      <c r="D6" s="475">
        <v>45211</v>
      </c>
      <c r="E6" s="476">
        <v>45212</v>
      </c>
    </row>
    <row r="7" spans="1:5" s="106" customFormat="1" ht="22.95" customHeight="1">
      <c r="A7" s="473" t="s">
        <v>241</v>
      </c>
      <c r="B7" s="474" t="s">
        <v>243</v>
      </c>
      <c r="C7" s="778" t="s">
        <v>329</v>
      </c>
      <c r="D7" s="475">
        <v>45211</v>
      </c>
      <c r="E7" s="476">
        <v>45212</v>
      </c>
    </row>
    <row r="8" spans="1:5" s="106" customFormat="1" ht="22.95" customHeight="1">
      <c r="A8" s="473" t="s">
        <v>241</v>
      </c>
      <c r="B8" s="474" t="s">
        <v>245</v>
      </c>
      <c r="C8" s="778" t="s">
        <v>330</v>
      </c>
      <c r="D8" s="475">
        <v>45211</v>
      </c>
      <c r="E8" s="476">
        <v>45212</v>
      </c>
    </row>
    <row r="9" spans="1:5" s="106" customFormat="1" ht="22.95" customHeight="1">
      <c r="A9" s="473" t="s">
        <v>241</v>
      </c>
      <c r="B9" s="474" t="s">
        <v>284</v>
      </c>
      <c r="C9" s="514" t="s">
        <v>331</v>
      </c>
      <c r="D9" s="475">
        <v>45210</v>
      </c>
      <c r="E9" s="476">
        <v>45212</v>
      </c>
    </row>
    <row r="10" spans="1:5" s="106" customFormat="1" ht="22.95" customHeight="1">
      <c r="A10" s="473" t="s">
        <v>246</v>
      </c>
      <c r="B10" s="474" t="s">
        <v>285</v>
      </c>
      <c r="C10" s="516" t="s">
        <v>332</v>
      </c>
      <c r="D10" s="475">
        <v>45211</v>
      </c>
      <c r="E10" s="476">
        <v>45212</v>
      </c>
    </row>
    <row r="11" spans="1:5" s="106" customFormat="1" ht="22.95" customHeight="1">
      <c r="A11" s="473" t="s">
        <v>241</v>
      </c>
      <c r="B11" s="474" t="s">
        <v>248</v>
      </c>
      <c r="C11" s="778" t="s">
        <v>333</v>
      </c>
      <c r="D11" s="475">
        <v>45211</v>
      </c>
      <c r="E11" s="476">
        <v>45211</v>
      </c>
    </row>
    <row r="12" spans="1:5" s="106" customFormat="1" ht="22.95" customHeight="1">
      <c r="A12" s="473" t="s">
        <v>241</v>
      </c>
      <c r="B12" s="474" t="s">
        <v>286</v>
      </c>
      <c r="C12" s="474" t="s">
        <v>334</v>
      </c>
      <c r="D12" s="475">
        <v>45211</v>
      </c>
      <c r="E12" s="476">
        <v>45211</v>
      </c>
    </row>
    <row r="13" spans="1:5" s="106" customFormat="1" ht="22.95" customHeight="1">
      <c r="A13" s="473" t="s">
        <v>241</v>
      </c>
      <c r="B13" s="474" t="s">
        <v>287</v>
      </c>
      <c r="C13" s="512" t="s">
        <v>335</v>
      </c>
      <c r="D13" s="475">
        <v>45211</v>
      </c>
      <c r="E13" s="476">
        <v>45211</v>
      </c>
    </row>
    <row r="14" spans="1:5" s="106" customFormat="1" ht="22.95" customHeight="1">
      <c r="A14" s="473" t="s">
        <v>246</v>
      </c>
      <c r="B14" s="474" t="s">
        <v>288</v>
      </c>
      <c r="C14" s="512" t="s">
        <v>336</v>
      </c>
      <c r="D14" s="475">
        <v>45211</v>
      </c>
      <c r="E14" s="476">
        <v>45211</v>
      </c>
    </row>
    <row r="15" spans="1:5" s="106" customFormat="1" ht="22.95" customHeight="1">
      <c r="A15" s="473" t="s">
        <v>241</v>
      </c>
      <c r="B15" s="474" t="s">
        <v>289</v>
      </c>
      <c r="C15" s="512" t="s">
        <v>337</v>
      </c>
      <c r="D15" s="475">
        <v>45210</v>
      </c>
      <c r="E15" s="476">
        <v>45211</v>
      </c>
    </row>
    <row r="16" spans="1:5" s="106" customFormat="1" ht="22.95" customHeight="1">
      <c r="A16" s="473" t="s">
        <v>244</v>
      </c>
      <c r="B16" s="474" t="s">
        <v>290</v>
      </c>
      <c r="C16" s="778" t="s">
        <v>338</v>
      </c>
      <c r="D16" s="475">
        <v>45210</v>
      </c>
      <c r="E16" s="476">
        <v>45211</v>
      </c>
    </row>
    <row r="17" spans="1:5" s="106" customFormat="1" ht="22.95" customHeight="1">
      <c r="A17" s="473" t="s">
        <v>241</v>
      </c>
      <c r="B17" s="474" t="s">
        <v>291</v>
      </c>
      <c r="C17" s="474" t="s">
        <v>339</v>
      </c>
      <c r="D17" s="475">
        <v>45210</v>
      </c>
      <c r="E17" s="476">
        <v>45211</v>
      </c>
    </row>
    <row r="18" spans="1:5" s="106" customFormat="1" ht="22.95" customHeight="1">
      <c r="A18" s="473" t="s">
        <v>241</v>
      </c>
      <c r="B18" s="474" t="s">
        <v>292</v>
      </c>
      <c r="C18" s="778" t="s">
        <v>340</v>
      </c>
      <c r="D18" s="475">
        <v>45210</v>
      </c>
      <c r="E18" s="476">
        <v>45211</v>
      </c>
    </row>
    <row r="19" spans="1:5" s="106" customFormat="1" ht="22.95" customHeight="1">
      <c r="A19" s="473" t="s">
        <v>241</v>
      </c>
      <c r="B19" s="474" t="s">
        <v>293</v>
      </c>
      <c r="C19" s="513" t="s">
        <v>294</v>
      </c>
      <c r="D19" s="475">
        <v>45210</v>
      </c>
      <c r="E19" s="476">
        <v>45210</v>
      </c>
    </row>
    <row r="20" spans="1:5" s="106" customFormat="1" ht="22.95" customHeight="1">
      <c r="A20" s="473" t="s">
        <v>241</v>
      </c>
      <c r="B20" s="474" t="s">
        <v>295</v>
      </c>
      <c r="C20" s="512" t="s">
        <v>296</v>
      </c>
      <c r="D20" s="475">
        <v>45210</v>
      </c>
      <c r="E20" s="476">
        <v>45210</v>
      </c>
    </row>
    <row r="21" spans="1:5" s="106" customFormat="1" ht="22.95" customHeight="1">
      <c r="A21" s="473" t="s">
        <v>241</v>
      </c>
      <c r="B21" s="474" t="s">
        <v>297</v>
      </c>
      <c r="C21" s="474" t="s">
        <v>298</v>
      </c>
      <c r="D21" s="475">
        <v>45209</v>
      </c>
      <c r="E21" s="476">
        <v>45210</v>
      </c>
    </row>
    <row r="22" spans="1:5" s="106" customFormat="1" ht="22.95" customHeight="1">
      <c r="A22" s="473" t="s">
        <v>241</v>
      </c>
      <c r="B22" s="474" t="s">
        <v>299</v>
      </c>
      <c r="C22" s="474" t="s">
        <v>300</v>
      </c>
      <c r="D22" s="475">
        <v>45209</v>
      </c>
      <c r="E22" s="476">
        <v>45210</v>
      </c>
    </row>
    <row r="23" spans="1:5" s="106" customFormat="1" ht="22.95" customHeight="1">
      <c r="A23" s="473" t="s">
        <v>241</v>
      </c>
      <c r="B23" s="474" t="s">
        <v>301</v>
      </c>
      <c r="C23" s="778" t="s">
        <v>302</v>
      </c>
      <c r="D23" s="475">
        <v>45209</v>
      </c>
      <c r="E23" s="476">
        <v>45210</v>
      </c>
    </row>
    <row r="24" spans="1:5" s="106" customFormat="1" ht="22.95" customHeight="1">
      <c r="A24" s="473" t="s">
        <v>241</v>
      </c>
      <c r="B24" s="474" t="s">
        <v>247</v>
      </c>
      <c r="C24" s="778" t="s">
        <v>303</v>
      </c>
      <c r="D24" s="475">
        <v>45209</v>
      </c>
      <c r="E24" s="476">
        <v>45210</v>
      </c>
    </row>
    <row r="25" spans="1:5" s="106" customFormat="1" ht="22.95" customHeight="1">
      <c r="A25" s="473" t="s">
        <v>241</v>
      </c>
      <c r="B25" s="474" t="s">
        <v>304</v>
      </c>
      <c r="C25" s="516" t="s">
        <v>305</v>
      </c>
      <c r="D25" s="475">
        <v>45209</v>
      </c>
      <c r="E25" s="476">
        <v>45210</v>
      </c>
    </row>
    <row r="26" spans="1:5" s="106" customFormat="1" ht="22.95" customHeight="1">
      <c r="A26" s="773" t="s">
        <v>241</v>
      </c>
      <c r="B26" s="774" t="s">
        <v>306</v>
      </c>
      <c r="C26" s="779" t="s">
        <v>307</v>
      </c>
      <c r="D26" s="775">
        <v>45209</v>
      </c>
      <c r="E26" s="776">
        <v>45209</v>
      </c>
    </row>
    <row r="27" spans="1:5" s="106" customFormat="1" ht="22.95" customHeight="1">
      <c r="A27" s="773" t="s">
        <v>241</v>
      </c>
      <c r="B27" s="774" t="s">
        <v>308</v>
      </c>
      <c r="C27" s="779" t="s">
        <v>309</v>
      </c>
      <c r="D27" s="775">
        <v>45209</v>
      </c>
      <c r="E27" s="776">
        <v>45209</v>
      </c>
    </row>
    <row r="28" spans="1:5" s="106" customFormat="1" ht="22.95" customHeight="1">
      <c r="A28" s="773" t="s">
        <v>246</v>
      </c>
      <c r="B28" s="774" t="s">
        <v>310</v>
      </c>
      <c r="C28" s="779" t="s">
        <v>311</v>
      </c>
      <c r="D28" s="775">
        <v>45209</v>
      </c>
      <c r="E28" s="776">
        <v>45209</v>
      </c>
    </row>
    <row r="29" spans="1:5" s="106" customFormat="1" ht="22.95" customHeight="1">
      <c r="A29" s="773" t="s">
        <v>246</v>
      </c>
      <c r="B29" s="774" t="s">
        <v>312</v>
      </c>
      <c r="C29" s="780" t="s">
        <v>313</v>
      </c>
      <c r="D29" s="775">
        <v>45208</v>
      </c>
      <c r="E29" s="776">
        <v>45209</v>
      </c>
    </row>
    <row r="30" spans="1:5" s="106" customFormat="1" ht="22.95" customHeight="1">
      <c r="A30" s="773" t="s">
        <v>242</v>
      </c>
      <c r="B30" s="774" t="s">
        <v>314</v>
      </c>
      <c r="C30" s="779" t="s">
        <v>315</v>
      </c>
      <c r="D30" s="775">
        <v>45205</v>
      </c>
      <c r="E30" s="776">
        <v>45209</v>
      </c>
    </row>
    <row r="31" spans="1:5" s="106" customFormat="1" ht="22.95" customHeight="1">
      <c r="A31" s="773" t="s">
        <v>241</v>
      </c>
      <c r="B31" s="774" t="s">
        <v>316</v>
      </c>
      <c r="C31" s="774" t="s">
        <v>317</v>
      </c>
      <c r="D31" s="775">
        <v>45205</v>
      </c>
      <c r="E31" s="776">
        <v>45209</v>
      </c>
    </row>
    <row r="32" spans="1:5" s="106" customFormat="1" ht="22.95" customHeight="1">
      <c r="A32" s="773" t="s">
        <v>241</v>
      </c>
      <c r="B32" s="774" t="s">
        <v>318</v>
      </c>
      <c r="C32" s="780" t="s">
        <v>319</v>
      </c>
      <c r="D32" s="775">
        <v>45205</v>
      </c>
      <c r="E32" s="776">
        <v>45209</v>
      </c>
    </row>
    <row r="33" spans="1:11" s="106" customFormat="1" ht="22.95" customHeight="1">
      <c r="A33" s="473" t="s">
        <v>241</v>
      </c>
      <c r="B33" s="474" t="s">
        <v>320</v>
      </c>
      <c r="C33" s="517" t="s">
        <v>321</v>
      </c>
      <c r="D33" s="475">
        <v>45205</v>
      </c>
      <c r="E33" s="476">
        <v>45209</v>
      </c>
    </row>
    <row r="34" spans="1:11" s="106" customFormat="1" ht="22.95" customHeight="1">
      <c r="A34" s="473" t="s">
        <v>246</v>
      </c>
      <c r="B34" s="474" t="s">
        <v>322</v>
      </c>
      <c r="C34" s="516" t="s">
        <v>323</v>
      </c>
      <c r="D34" s="475">
        <v>45205</v>
      </c>
      <c r="E34" s="476">
        <v>45209</v>
      </c>
    </row>
    <row r="35" spans="1:11" s="106" customFormat="1" ht="22.95" customHeight="1">
      <c r="A35" s="473"/>
      <c r="B35" s="474"/>
      <c r="C35" s="474"/>
      <c r="D35" s="475"/>
      <c r="E35" s="476"/>
    </row>
    <row r="36" spans="1:11" ht="20.25" customHeight="1">
      <c r="A36" s="309"/>
      <c r="B36" s="310"/>
      <c r="C36" s="258"/>
      <c r="D36" s="311"/>
      <c r="E36" s="311"/>
      <c r="J36" s="124"/>
      <c r="K36" s="124"/>
    </row>
    <row r="37" spans="1:11" ht="20.25" customHeight="1">
      <c r="A37" s="39"/>
      <c r="B37" s="40"/>
      <c r="C37" s="258" t="s">
        <v>168</v>
      </c>
      <c r="D37" s="41"/>
      <c r="E37" s="41"/>
      <c r="J37" s="124"/>
      <c r="K37" s="124"/>
    </row>
    <row r="38" spans="1:11" ht="20.25" customHeight="1">
      <c r="A38" s="309"/>
      <c r="B38" s="310"/>
      <c r="C38" s="258"/>
      <c r="D38" s="311"/>
      <c r="E38" s="311"/>
      <c r="J38" s="124"/>
      <c r="K38" s="124"/>
    </row>
    <row r="39" spans="1:11">
      <c r="A39" s="259" t="s">
        <v>144</v>
      </c>
      <c r="B39" s="259"/>
      <c r="C39" s="259"/>
      <c r="D39" s="312"/>
      <c r="E39" s="312"/>
    </row>
    <row r="40" spans="1:11">
      <c r="A40" s="705" t="s">
        <v>27</v>
      </c>
      <c r="B40" s="705"/>
      <c r="C40" s="705"/>
      <c r="D40" s="313"/>
      <c r="E40" s="313"/>
    </row>
  </sheetData>
  <mergeCells count="1">
    <mergeCell ref="A40:C40"/>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2" zoomScaleNormal="92" zoomScaleSheetLayoutView="100" workbookViewId="0">
      <selection activeCell="A15" sqref="A15:N15"/>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27" t="s">
        <v>274</v>
      </c>
      <c r="B1" s="728"/>
      <c r="C1" s="728"/>
      <c r="D1" s="728"/>
      <c r="E1" s="728"/>
      <c r="F1" s="728"/>
      <c r="G1" s="728"/>
      <c r="H1" s="728"/>
      <c r="I1" s="728"/>
      <c r="J1" s="728"/>
      <c r="K1" s="728"/>
      <c r="L1" s="728"/>
      <c r="M1" s="728"/>
      <c r="N1" s="729"/>
    </row>
    <row r="2" spans="1:16" ht="47.4" customHeight="1">
      <c r="A2" s="730" t="s">
        <v>341</v>
      </c>
      <c r="B2" s="731"/>
      <c r="C2" s="731"/>
      <c r="D2" s="731"/>
      <c r="E2" s="731"/>
      <c r="F2" s="731"/>
      <c r="G2" s="731"/>
      <c r="H2" s="731"/>
      <c r="I2" s="731"/>
      <c r="J2" s="731"/>
      <c r="K2" s="731"/>
      <c r="L2" s="731"/>
      <c r="M2" s="731"/>
      <c r="N2" s="732"/>
    </row>
    <row r="3" spans="1:16" ht="98.4" customHeight="1" thickBot="1">
      <c r="A3" s="733" t="s">
        <v>342</v>
      </c>
      <c r="B3" s="734"/>
      <c r="C3" s="734"/>
      <c r="D3" s="734"/>
      <c r="E3" s="734"/>
      <c r="F3" s="734"/>
      <c r="G3" s="734"/>
      <c r="H3" s="734"/>
      <c r="I3" s="734"/>
      <c r="J3" s="734"/>
      <c r="K3" s="734"/>
      <c r="L3" s="734"/>
      <c r="M3" s="734"/>
      <c r="N3" s="735"/>
      <c r="P3" s="299"/>
    </row>
    <row r="4" spans="1:16" ht="46.2" customHeight="1">
      <c r="A4" s="736" t="s">
        <v>343</v>
      </c>
      <c r="B4" s="737"/>
      <c r="C4" s="737"/>
      <c r="D4" s="737"/>
      <c r="E4" s="737"/>
      <c r="F4" s="737"/>
      <c r="G4" s="737"/>
      <c r="H4" s="737"/>
      <c r="I4" s="737"/>
      <c r="J4" s="737"/>
      <c r="K4" s="737"/>
      <c r="L4" s="737"/>
      <c r="M4" s="737"/>
      <c r="N4" s="738"/>
    </row>
    <row r="5" spans="1:16" ht="100.8" customHeight="1" thickBot="1">
      <c r="A5" s="739" t="s">
        <v>344</v>
      </c>
      <c r="B5" s="740"/>
      <c r="C5" s="740"/>
      <c r="D5" s="740"/>
      <c r="E5" s="740"/>
      <c r="F5" s="740"/>
      <c r="G5" s="740"/>
      <c r="H5" s="740"/>
      <c r="I5" s="740"/>
      <c r="J5" s="740"/>
      <c r="K5" s="740"/>
      <c r="L5" s="740"/>
      <c r="M5" s="740"/>
      <c r="N5" s="741"/>
    </row>
    <row r="6" spans="1:16" ht="58.2" customHeight="1" thickBot="1">
      <c r="A6" s="706" t="s">
        <v>345</v>
      </c>
      <c r="B6" s="707"/>
      <c r="C6" s="707"/>
      <c r="D6" s="707"/>
      <c r="E6" s="707"/>
      <c r="F6" s="707"/>
      <c r="G6" s="707"/>
      <c r="H6" s="707"/>
      <c r="I6" s="707"/>
      <c r="J6" s="707"/>
      <c r="K6" s="707"/>
      <c r="L6" s="707"/>
      <c r="M6" s="707"/>
      <c r="N6" s="708"/>
    </row>
    <row r="7" spans="1:16" ht="165.6" customHeight="1" thickBot="1">
      <c r="A7" s="709" t="s">
        <v>346</v>
      </c>
      <c r="B7" s="710"/>
      <c r="C7" s="710"/>
      <c r="D7" s="710"/>
      <c r="E7" s="710"/>
      <c r="F7" s="710"/>
      <c r="G7" s="710"/>
      <c r="H7" s="710"/>
      <c r="I7" s="710"/>
      <c r="J7" s="710"/>
      <c r="K7" s="710"/>
      <c r="L7" s="710"/>
      <c r="M7" s="710"/>
      <c r="N7" s="711"/>
      <c r="O7" s="44" t="s">
        <v>188</v>
      </c>
    </row>
    <row r="8" spans="1:16" ht="50.4" customHeight="1" thickBot="1">
      <c r="A8" s="715" t="s">
        <v>347</v>
      </c>
      <c r="B8" s="716"/>
      <c r="C8" s="716"/>
      <c r="D8" s="716"/>
      <c r="E8" s="716"/>
      <c r="F8" s="716"/>
      <c r="G8" s="716"/>
      <c r="H8" s="716"/>
      <c r="I8" s="716"/>
      <c r="J8" s="716"/>
      <c r="K8" s="716"/>
      <c r="L8" s="716"/>
      <c r="M8" s="716"/>
      <c r="N8" s="717"/>
      <c r="O8" s="47"/>
    </row>
    <row r="9" spans="1:16" ht="147" customHeight="1" thickBot="1">
      <c r="A9" s="718" t="s">
        <v>348</v>
      </c>
      <c r="B9" s="719"/>
      <c r="C9" s="719"/>
      <c r="D9" s="719"/>
      <c r="E9" s="719"/>
      <c r="F9" s="719"/>
      <c r="G9" s="719"/>
      <c r="H9" s="719"/>
      <c r="I9" s="719"/>
      <c r="J9" s="719"/>
      <c r="K9" s="719"/>
      <c r="L9" s="719"/>
      <c r="M9" s="719"/>
      <c r="N9" s="720"/>
      <c r="O9" s="47"/>
    </row>
    <row r="10" spans="1:16" s="106" customFormat="1" ht="46.8" customHeight="1">
      <c r="A10" s="721" t="s">
        <v>349</v>
      </c>
      <c r="B10" s="722"/>
      <c r="C10" s="722"/>
      <c r="D10" s="722"/>
      <c r="E10" s="722"/>
      <c r="F10" s="722"/>
      <c r="G10" s="722"/>
      <c r="H10" s="722"/>
      <c r="I10" s="722"/>
      <c r="J10" s="722"/>
      <c r="K10" s="722"/>
      <c r="L10" s="722"/>
      <c r="M10" s="722"/>
      <c r="N10" s="723"/>
      <c r="O10" s="280"/>
    </row>
    <row r="11" spans="1:16" s="106" customFormat="1" ht="149.4" customHeight="1" thickBot="1">
      <c r="A11" s="724" t="s">
        <v>350</v>
      </c>
      <c r="B11" s="725"/>
      <c r="C11" s="725"/>
      <c r="D11" s="725"/>
      <c r="E11" s="725"/>
      <c r="F11" s="725"/>
      <c r="G11" s="725"/>
      <c r="H11" s="725"/>
      <c r="I11" s="725"/>
      <c r="J11" s="725"/>
      <c r="K11" s="725"/>
      <c r="L11" s="725"/>
      <c r="M11" s="725"/>
      <c r="N11" s="726"/>
      <c r="O11" s="280"/>
    </row>
    <row r="12" spans="1:16" ht="48.6" customHeight="1">
      <c r="A12" s="782" t="s">
        <v>351</v>
      </c>
      <c r="B12" s="783"/>
      <c r="C12" s="783"/>
      <c r="D12" s="783"/>
      <c r="E12" s="783"/>
      <c r="F12" s="783"/>
      <c r="G12" s="783"/>
      <c r="H12" s="783"/>
      <c r="I12" s="783"/>
      <c r="J12" s="783"/>
      <c r="K12" s="783"/>
      <c r="L12" s="783"/>
      <c r="M12" s="783"/>
      <c r="N12" s="784"/>
    </row>
    <row r="13" spans="1:16" ht="126" customHeight="1" thickBot="1">
      <c r="A13" s="785" t="s">
        <v>352</v>
      </c>
      <c r="B13" s="786"/>
      <c r="C13" s="786"/>
      <c r="D13" s="786"/>
      <c r="E13" s="786"/>
      <c r="F13" s="786"/>
      <c r="G13" s="786"/>
      <c r="H13" s="786"/>
      <c r="I13" s="786"/>
      <c r="J13" s="786"/>
      <c r="K13" s="786"/>
      <c r="L13" s="786"/>
      <c r="M13" s="786"/>
      <c r="N13" s="787"/>
    </row>
    <row r="14" spans="1:16" ht="24.6" customHeight="1">
      <c r="A14" s="714" t="s">
        <v>28</v>
      </c>
      <c r="B14" s="714"/>
      <c r="C14" s="714"/>
      <c r="D14" s="714"/>
      <c r="E14" s="714"/>
      <c r="F14" s="714"/>
      <c r="G14" s="714"/>
      <c r="H14" s="714"/>
      <c r="I14" s="714"/>
      <c r="J14" s="714"/>
      <c r="K14" s="714"/>
      <c r="L14" s="714"/>
      <c r="M14" s="714"/>
      <c r="N14" s="714"/>
    </row>
    <row r="15" spans="1:16" ht="24.6" customHeight="1">
      <c r="A15" s="712" t="s">
        <v>27</v>
      </c>
      <c r="B15" s="713"/>
      <c r="C15" s="713"/>
      <c r="D15" s="713"/>
      <c r="E15" s="713"/>
      <c r="F15" s="713"/>
      <c r="G15" s="713"/>
      <c r="H15" s="713"/>
      <c r="I15" s="713"/>
      <c r="J15" s="713"/>
      <c r="K15" s="713"/>
      <c r="L15" s="713"/>
      <c r="M15" s="713"/>
      <c r="N15" s="713"/>
    </row>
    <row r="16" spans="1:16" ht="18.600000000000001" customHeight="1"/>
    <row r="17" spans="1:1" ht="18.600000000000001" customHeight="1"/>
    <row r="18" spans="1:1" ht="18.600000000000001" customHeight="1"/>
    <row r="19" spans="1:1" ht="18.600000000000001" customHeight="1"/>
    <row r="20" spans="1:1" ht="18.600000000000001" customHeight="1"/>
    <row r="21" spans="1:1" ht="18.600000000000001" customHeight="1"/>
    <row r="22" spans="1:1" ht="18.600000000000001" customHeight="1">
      <c r="A22" s="520"/>
    </row>
    <row r="23" spans="1:1" ht="18.600000000000001" customHeight="1"/>
    <row r="24" spans="1:1" ht="18.600000000000001" customHeight="1"/>
    <row r="25" spans="1:1" ht="18.600000000000001" customHeight="1"/>
    <row r="26" spans="1:1" ht="18.600000000000001" customHeight="1"/>
    <row r="27" spans="1:1" ht="18.600000000000001" customHeight="1"/>
    <row r="28" spans="1:1" ht="18.600000000000001" customHeight="1"/>
    <row r="29" spans="1:1" ht="18.600000000000001" customHeight="1"/>
    <row r="30" spans="1:1" ht="18.600000000000001" customHeight="1"/>
    <row r="31" spans="1:1" ht="18.600000000000001" customHeight="1"/>
    <row r="32" spans="1:1"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5">
    <mergeCell ref="A1:N1"/>
    <mergeCell ref="A2:N2"/>
    <mergeCell ref="A3:N3"/>
    <mergeCell ref="A4:N4"/>
    <mergeCell ref="A5:N5"/>
    <mergeCell ref="A6:N6"/>
    <mergeCell ref="A7:N7"/>
    <mergeCell ref="A15:N15"/>
    <mergeCell ref="A14:N14"/>
    <mergeCell ref="A8:N8"/>
    <mergeCell ref="A9:N9"/>
    <mergeCell ref="A10:N10"/>
    <mergeCell ref="A11:N11"/>
    <mergeCell ref="A12:N12"/>
    <mergeCell ref="A13:N13"/>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Normal="75" zoomScaleSheetLayoutView="100" workbookViewId="0">
      <selection activeCell="A26" sqref="A26"/>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275</v>
      </c>
      <c r="B1" s="45" t="s">
        <v>0</v>
      </c>
      <c r="C1" s="46" t="s">
        <v>2</v>
      </c>
    </row>
    <row r="2" spans="1:3" ht="46.8" customHeight="1">
      <c r="A2" s="306" t="s">
        <v>353</v>
      </c>
      <c r="B2" s="2"/>
      <c r="C2" s="742"/>
    </row>
    <row r="3" spans="1:3" ht="108.6" customHeight="1">
      <c r="A3" s="443" t="s">
        <v>354</v>
      </c>
      <c r="B3" s="48"/>
      <c r="C3" s="743"/>
    </row>
    <row r="4" spans="1:3" ht="34.799999999999997" customHeight="1" thickBot="1">
      <c r="A4" s="120" t="s">
        <v>355</v>
      </c>
      <c r="B4" s="1"/>
      <c r="C4" s="1"/>
    </row>
    <row r="5" spans="1:3" ht="41.4" customHeight="1">
      <c r="A5" s="449" t="s">
        <v>356</v>
      </c>
      <c r="B5" s="2"/>
      <c r="C5" s="742"/>
    </row>
    <row r="6" spans="1:3" ht="229.2" customHeight="1">
      <c r="A6" s="392" t="s">
        <v>357</v>
      </c>
      <c r="B6" s="48"/>
      <c r="C6" s="743"/>
    </row>
    <row r="7" spans="1:3" ht="33.6" customHeight="1">
      <c r="A7" s="299" t="s">
        <v>358</v>
      </c>
      <c r="B7" s="1"/>
      <c r="C7" s="1"/>
    </row>
    <row r="8" spans="1:3" ht="43.2" customHeight="1">
      <c r="A8" s="486" t="s">
        <v>359</v>
      </c>
      <c r="B8" s="157"/>
      <c r="C8" s="742"/>
    </row>
    <row r="9" spans="1:3" ht="341.4" customHeight="1" thickBot="1">
      <c r="A9" s="415" t="s">
        <v>360</v>
      </c>
      <c r="B9" s="158"/>
      <c r="C9" s="743"/>
    </row>
    <row r="10" spans="1:3" ht="36" customHeight="1">
      <c r="A10" s="351" t="s">
        <v>361</v>
      </c>
      <c r="B10" s="1"/>
      <c r="C10" s="1"/>
    </row>
    <row r="11" spans="1:3" s="354" customFormat="1" ht="42.6" hidden="1" customHeight="1">
      <c r="A11" s="352"/>
      <c r="B11" s="353"/>
      <c r="C11" s="353"/>
    </row>
    <row r="12" spans="1:3" ht="214.8" hidden="1" customHeight="1" thickBot="1">
      <c r="A12" s="393"/>
      <c r="B12" s="355"/>
      <c r="C12" s="355"/>
    </row>
    <row r="13" spans="1:3" s="357" customFormat="1" ht="34.200000000000003" hidden="1" customHeight="1">
      <c r="A13" s="356"/>
    </row>
    <row r="14" spans="1:3" s="354" customFormat="1" ht="42.6" hidden="1" customHeight="1">
      <c r="A14" s="352"/>
      <c r="B14" s="353"/>
      <c r="C14" s="353"/>
    </row>
    <row r="15" spans="1:3" ht="300" hidden="1" customHeight="1" thickBot="1">
      <c r="A15" s="393"/>
      <c r="B15" s="355"/>
      <c r="C15" s="355"/>
    </row>
    <row r="16" spans="1:3" ht="33.6" hidden="1" customHeight="1">
      <c r="A16" s="359"/>
      <c r="B16" s="358"/>
      <c r="C16" s="358"/>
    </row>
    <row r="17" spans="1:3" ht="33.6" hidden="1" customHeight="1">
      <c r="A17" s="394"/>
      <c r="B17" s="358"/>
      <c r="C17" s="358"/>
    </row>
    <row r="18" spans="1:3" s="357" customFormat="1" ht="126.6" hidden="1" customHeight="1">
      <c r="A18" s="396"/>
    </row>
    <row r="19" spans="1:3" ht="29.4" hidden="1" customHeight="1">
      <c r="A19" s="395"/>
      <c r="B19" s="1"/>
      <c r="C19" s="1"/>
    </row>
    <row r="20" spans="1:3" ht="29.4" customHeight="1">
      <c r="A20" s="395"/>
      <c r="B20" s="1"/>
      <c r="C20" s="1"/>
    </row>
    <row r="21" spans="1:3" ht="39" customHeight="1">
      <c r="A21" s="1" t="s">
        <v>155</v>
      </c>
      <c r="B21" s="1"/>
      <c r="C21" s="1"/>
    </row>
    <row r="22" spans="1:3" ht="32.25" customHeight="1">
      <c r="A22" s="1" t="s">
        <v>156</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13ABCB8A-F1AA-4AE6-8FCB-A8C38F98B6C7}"/>
    <hyperlink ref="A7" r:id="rId2" xr:uid="{183EF5F3-6381-4A96-9651-6B517E6D0097}"/>
    <hyperlink ref="A10" r:id="rId3" xr:uid="{1E58C379-F3E8-4241-9D6A-290163DBE8B2}"/>
  </hyperlinks>
  <pageMargins left="0" right="0" top="0.19685039370078741" bottom="0.39370078740157483" header="0" footer="0.19685039370078741"/>
  <pageSetup paperSize="9" scale="66" orientation="portrait" r:id="rId4"/>
  <headerFooter alignWithMargins="0"/>
  <rowBreaks count="1" manualBreakCount="1">
    <brk id="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F35"/>
  <sheetViews>
    <sheetView view="pageBreakPreview" zoomScale="92" zoomScaleNormal="100" zoomScaleSheetLayoutView="92" workbookViewId="0">
      <selection activeCell="AC1" sqref="AC1"/>
    </sheetView>
  </sheetViews>
  <sheetFormatPr defaultRowHeight="13.2"/>
  <cols>
    <col min="1" max="1" width="5.44140625" customWidth="1"/>
    <col min="3" max="3" width="8.88671875" customWidth="1"/>
    <col min="8" max="8" width="8.88671875" customWidth="1"/>
    <col min="9" max="9" width="8.88671875" hidden="1" customWidth="1"/>
    <col min="10" max="10" width="0.77734375" customWidth="1"/>
    <col min="15" max="15" width="4.88671875" customWidth="1"/>
    <col min="26" max="26" width="6.109375" customWidth="1"/>
  </cols>
  <sheetData>
    <row r="1" spans="1:32" ht="24.6" customHeight="1">
      <c r="A1" s="459"/>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44"/>
      <c r="AC1" s="444"/>
      <c r="AD1" s="444"/>
      <c r="AE1" s="444"/>
      <c r="AF1" s="444"/>
    </row>
    <row r="2" spans="1:32" ht="24.6" customHeight="1">
      <c r="A2" s="459"/>
      <c r="B2" s="460"/>
      <c r="C2" s="461"/>
      <c r="D2" s="462"/>
      <c r="E2" s="462"/>
      <c r="F2" s="462"/>
      <c r="G2" s="462"/>
      <c r="H2" s="462"/>
      <c r="I2" s="462"/>
      <c r="J2" s="462"/>
      <c r="K2" s="462"/>
      <c r="L2" s="462"/>
      <c r="M2" s="462"/>
      <c r="N2" s="462"/>
      <c r="O2" s="462"/>
      <c r="P2" s="463"/>
      <c r="Q2" s="459"/>
      <c r="R2" s="459"/>
      <c r="S2" s="459"/>
      <c r="T2" s="459"/>
      <c r="U2" s="459"/>
      <c r="V2" s="459"/>
      <c r="W2" s="459"/>
      <c r="X2" s="459"/>
      <c r="Y2" s="459"/>
      <c r="Z2" s="459"/>
      <c r="AA2" s="459"/>
      <c r="AB2" s="444"/>
      <c r="AC2" s="444"/>
      <c r="AD2" s="444"/>
      <c r="AE2" s="444"/>
      <c r="AF2" s="444"/>
    </row>
    <row r="3" spans="1:32" ht="24.6" customHeight="1">
      <c r="A3" s="459"/>
      <c r="B3" s="459"/>
      <c r="C3" s="464"/>
      <c r="D3" s="465"/>
      <c r="E3" s="465"/>
      <c r="F3" s="465"/>
      <c r="G3" s="465"/>
      <c r="H3" s="465"/>
      <c r="I3" s="465"/>
      <c r="J3" s="465"/>
      <c r="K3" s="465"/>
      <c r="L3" s="465"/>
      <c r="M3" s="466"/>
      <c r="N3" s="466"/>
      <c r="O3" s="466"/>
      <c r="P3" s="466"/>
      <c r="Q3" s="459"/>
      <c r="R3" s="459"/>
      <c r="S3" s="459"/>
      <c r="T3" s="459"/>
      <c r="U3" s="459"/>
      <c r="V3" s="459"/>
      <c r="W3" s="459"/>
      <c r="X3" s="459"/>
      <c r="Y3" s="459"/>
      <c r="Z3" s="459"/>
      <c r="AA3" s="459"/>
      <c r="AB3" s="444"/>
      <c r="AC3" s="444"/>
      <c r="AD3" s="444"/>
      <c r="AE3" s="444"/>
      <c r="AF3" s="444"/>
    </row>
    <row r="4" spans="1:32" ht="7.2" customHeight="1">
      <c r="A4" s="459"/>
      <c r="B4" s="459"/>
      <c r="C4" s="464"/>
      <c r="D4" s="459"/>
      <c r="E4" s="459"/>
      <c r="F4" s="459"/>
      <c r="G4" s="459"/>
      <c r="H4" s="467"/>
      <c r="I4" s="467"/>
      <c r="J4" s="467"/>
      <c r="K4" s="467"/>
      <c r="L4" s="467"/>
      <c r="M4" s="467"/>
      <c r="N4" s="467"/>
      <c r="O4" s="467"/>
      <c r="P4" s="467"/>
      <c r="Q4" s="459"/>
      <c r="R4" s="459"/>
      <c r="S4" s="459"/>
      <c r="T4" s="459"/>
      <c r="U4" s="459"/>
      <c r="V4" s="459"/>
      <c r="W4" s="459"/>
      <c r="X4" s="459"/>
      <c r="Y4" s="459"/>
      <c r="Z4" s="459"/>
      <c r="AA4" s="459"/>
      <c r="AB4" s="444"/>
      <c r="AC4" s="444"/>
      <c r="AD4" s="444"/>
      <c r="AE4" s="444"/>
      <c r="AF4" s="444"/>
    </row>
    <row r="5" spans="1:32" ht="24.6" customHeight="1">
      <c r="A5" s="459"/>
      <c r="B5" s="459"/>
      <c r="C5" s="468"/>
      <c r="D5" s="469"/>
      <c r="E5" s="469"/>
      <c r="F5" s="469"/>
      <c r="G5" s="469"/>
      <c r="H5" s="469"/>
      <c r="I5" s="469"/>
      <c r="J5" s="469"/>
      <c r="K5" s="469"/>
      <c r="L5" s="469"/>
      <c r="M5" s="469"/>
      <c r="N5" s="469"/>
      <c r="O5" s="469"/>
      <c r="P5" s="469"/>
      <c r="Q5" s="459"/>
      <c r="R5" s="459"/>
      <c r="S5" s="459"/>
      <c r="T5" s="459"/>
      <c r="U5" s="459"/>
      <c r="V5" s="459"/>
      <c r="W5" s="459"/>
      <c r="X5" s="459"/>
      <c r="Y5" s="459"/>
      <c r="Z5" s="459"/>
      <c r="AA5" s="459"/>
      <c r="AB5" s="444"/>
      <c r="AC5" s="444"/>
      <c r="AD5" s="444"/>
      <c r="AE5" s="444"/>
      <c r="AF5" s="444"/>
    </row>
    <row r="6" spans="1:32" ht="13.2" customHeight="1">
      <c r="A6" s="459"/>
      <c r="B6" s="459"/>
      <c r="C6" s="459"/>
      <c r="D6" s="459"/>
      <c r="E6" s="459"/>
      <c r="F6" s="459"/>
      <c r="G6" s="459"/>
      <c r="H6" s="467"/>
      <c r="I6" s="467"/>
      <c r="J6" s="467"/>
      <c r="K6" s="467"/>
      <c r="L6" s="467"/>
      <c r="M6" s="467"/>
      <c r="N6" s="467"/>
      <c r="O6" s="467"/>
      <c r="P6" s="467"/>
      <c r="Q6" s="459"/>
      <c r="R6" s="459"/>
      <c r="S6" s="459"/>
      <c r="T6" s="459"/>
      <c r="U6" s="459"/>
      <c r="V6" s="459"/>
      <c r="W6" s="459"/>
      <c r="X6" s="459"/>
      <c r="Y6" s="459"/>
      <c r="Z6" s="459"/>
      <c r="AA6" s="459"/>
      <c r="AB6" s="444"/>
      <c r="AC6" s="444"/>
      <c r="AD6" s="444"/>
      <c r="AE6" s="444"/>
      <c r="AF6" s="444"/>
    </row>
    <row r="7" spans="1:32" ht="13.2" customHeight="1">
      <c r="A7" s="459"/>
      <c r="B7" s="459"/>
      <c r="C7" s="459"/>
      <c r="D7" s="459"/>
      <c r="E7" s="459"/>
      <c r="F7" s="459"/>
      <c r="G7" s="459"/>
      <c r="H7" s="467"/>
      <c r="I7" s="467"/>
      <c r="J7" s="467"/>
      <c r="K7" s="467"/>
      <c r="L7" s="467"/>
      <c r="M7" s="467"/>
      <c r="N7" s="467"/>
      <c r="O7" s="467"/>
      <c r="P7" s="467"/>
      <c r="Q7" s="459"/>
      <c r="R7" s="459"/>
      <c r="S7" s="459"/>
      <c r="T7" s="459"/>
      <c r="U7" s="459"/>
      <c r="V7" s="459"/>
      <c r="W7" s="459"/>
      <c r="X7" s="459"/>
      <c r="Y7" s="459"/>
      <c r="Z7" s="459"/>
      <c r="AA7" s="459"/>
      <c r="AB7" s="444"/>
      <c r="AC7" s="444"/>
      <c r="AD7" s="444"/>
      <c r="AE7" s="444"/>
      <c r="AF7" s="444"/>
    </row>
    <row r="8" spans="1:32" ht="13.2" customHeight="1">
      <c r="A8" s="459"/>
      <c r="B8" s="459"/>
      <c r="C8" s="459"/>
      <c r="D8" s="459"/>
      <c r="E8" s="459"/>
      <c r="F8" s="459"/>
      <c r="G8" s="459"/>
      <c r="H8" s="467"/>
      <c r="I8" s="467"/>
      <c r="J8" s="467"/>
      <c r="K8" s="467"/>
      <c r="L8" s="467"/>
      <c r="M8" s="467"/>
      <c r="N8" s="467"/>
      <c r="O8" s="467"/>
      <c r="P8" s="467"/>
      <c r="Q8" s="467"/>
      <c r="R8" s="467"/>
      <c r="S8" s="467"/>
      <c r="T8" s="467"/>
      <c r="U8" s="467"/>
      <c r="V8" s="459"/>
      <c r="W8" s="459"/>
      <c r="X8" s="459"/>
      <c r="Y8" s="459"/>
      <c r="Z8" s="459"/>
      <c r="AA8" s="459"/>
      <c r="AB8" s="444"/>
      <c r="AC8" s="444"/>
      <c r="AD8" s="444"/>
      <c r="AE8" s="444"/>
      <c r="AF8" s="444"/>
    </row>
    <row r="9" spans="1:32" ht="13.2" customHeight="1">
      <c r="A9" s="459"/>
      <c r="B9" s="459"/>
      <c r="C9" s="459"/>
      <c r="D9" s="459"/>
      <c r="E9" s="459"/>
      <c r="F9" s="459"/>
      <c r="G9" s="459"/>
      <c r="H9" s="467"/>
      <c r="I9" s="467"/>
      <c r="J9" s="467"/>
      <c r="K9" s="467"/>
      <c r="L9" s="467"/>
      <c r="M9" s="467"/>
      <c r="N9" s="467"/>
      <c r="O9" s="467"/>
      <c r="P9" s="467"/>
      <c r="Q9" s="467"/>
      <c r="R9" s="467"/>
      <c r="S9" s="467"/>
      <c r="T9" s="467"/>
      <c r="U9" s="467"/>
      <c r="V9" s="459"/>
      <c r="W9" s="459"/>
      <c r="X9" s="459"/>
      <c r="Y9" s="459"/>
      <c r="Z9" s="459"/>
      <c r="AA9" s="459"/>
      <c r="AB9" s="444"/>
      <c r="AC9" s="444"/>
      <c r="AD9" s="444"/>
      <c r="AE9" s="444"/>
      <c r="AF9" s="444"/>
    </row>
    <row r="10" spans="1:32">
      <c r="A10" s="459"/>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44"/>
      <c r="AC10" s="444"/>
      <c r="AD10" s="444"/>
      <c r="AE10" s="444"/>
      <c r="AF10" s="444"/>
    </row>
    <row r="11" spans="1:32" ht="21" customHeight="1">
      <c r="A11" s="459"/>
      <c r="B11" s="459"/>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44"/>
      <c r="AC11" s="444"/>
      <c r="AD11" s="444"/>
      <c r="AE11" s="444"/>
      <c r="AF11" s="444"/>
    </row>
    <row r="12" spans="1:32" ht="13.2" customHeight="1">
      <c r="A12" s="459"/>
      <c r="B12" s="459"/>
      <c r="C12" s="459"/>
      <c r="D12" s="459"/>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44"/>
      <c r="AC12" s="444"/>
      <c r="AD12" s="444"/>
      <c r="AE12" s="444"/>
      <c r="AF12" s="444"/>
    </row>
    <row r="13" spans="1:32" ht="13.2" customHeight="1">
      <c r="A13" s="459"/>
      <c r="B13" s="459"/>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44"/>
      <c r="AC13" s="444"/>
      <c r="AD13" s="444"/>
      <c r="AE13" s="444"/>
      <c r="AF13" s="444"/>
    </row>
    <row r="14" spans="1:32">
      <c r="A14" s="459"/>
      <c r="B14" s="459"/>
      <c r="C14" s="459"/>
      <c r="D14" s="459"/>
      <c r="E14" s="459"/>
      <c r="F14" s="459"/>
      <c r="G14" s="459"/>
      <c r="H14" s="459"/>
      <c r="I14" s="459"/>
      <c r="J14" s="459"/>
      <c r="K14" s="459"/>
      <c r="L14" s="459"/>
      <c r="M14" s="459"/>
      <c r="N14" s="459"/>
      <c r="O14" s="459"/>
      <c r="P14" s="459"/>
      <c r="Q14" s="459"/>
      <c r="R14" s="459"/>
      <c r="S14" s="459"/>
      <c r="T14" s="459"/>
      <c r="U14" s="459"/>
      <c r="V14" s="459"/>
      <c r="W14" s="459"/>
      <c r="X14" s="459"/>
      <c r="Y14" s="459"/>
      <c r="Z14" s="459"/>
      <c r="AA14" s="459"/>
      <c r="AB14" s="444"/>
      <c r="AC14" s="444"/>
      <c r="AD14" s="444"/>
      <c r="AE14" s="444"/>
      <c r="AF14" s="444"/>
    </row>
    <row r="15" spans="1:32">
      <c r="A15" s="459"/>
      <c r="B15" s="459"/>
      <c r="C15" s="459"/>
      <c r="D15" s="459"/>
      <c r="E15" s="459"/>
      <c r="F15" s="459"/>
      <c r="G15" s="459"/>
      <c r="H15" s="459"/>
      <c r="I15" s="459"/>
      <c r="J15" s="459"/>
      <c r="K15" s="459"/>
      <c r="L15" s="459"/>
      <c r="M15" s="459"/>
      <c r="N15" s="459"/>
      <c r="O15" s="459"/>
      <c r="P15" s="459"/>
      <c r="Q15" s="459"/>
      <c r="R15" s="459"/>
      <c r="S15" s="459"/>
      <c r="T15" s="459"/>
      <c r="U15" s="459"/>
      <c r="V15" s="459"/>
      <c r="W15" s="459"/>
      <c r="X15" s="459"/>
      <c r="Y15" s="459"/>
      <c r="Z15" s="459"/>
      <c r="AA15" s="459"/>
      <c r="AB15" s="444"/>
      <c r="AC15" s="444"/>
      <c r="AD15" s="444"/>
      <c r="AE15" s="444"/>
      <c r="AF15" s="472"/>
    </row>
    <row r="16" spans="1:32">
      <c r="A16" s="459"/>
      <c r="B16" s="459"/>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44"/>
      <c r="AC16" s="444"/>
      <c r="AD16" s="444"/>
      <c r="AE16" s="444"/>
      <c r="AF16" s="444"/>
    </row>
    <row r="17" spans="1:32">
      <c r="A17" s="459"/>
      <c r="B17" s="540"/>
      <c r="C17" s="540"/>
      <c r="D17" s="540"/>
      <c r="E17" s="540"/>
      <c r="F17" s="540"/>
      <c r="G17" s="540"/>
      <c r="H17" s="459"/>
      <c r="I17" s="459"/>
      <c r="J17" s="459"/>
      <c r="K17" s="459"/>
      <c r="L17" s="459"/>
      <c r="M17" s="459"/>
      <c r="N17" s="459"/>
      <c r="O17" s="459"/>
      <c r="P17" s="459"/>
      <c r="Q17" s="459"/>
      <c r="R17" s="459"/>
      <c r="S17" s="459"/>
      <c r="T17" s="459"/>
      <c r="U17" s="459"/>
      <c r="V17" s="459"/>
      <c r="W17" s="459"/>
      <c r="X17" s="459"/>
      <c r="Y17" s="459"/>
      <c r="Z17" s="459"/>
      <c r="AA17" s="459"/>
      <c r="AB17" s="444"/>
      <c r="AC17" s="444"/>
      <c r="AD17" s="444"/>
      <c r="AE17" s="444"/>
      <c r="AF17" s="444"/>
    </row>
    <row r="18" spans="1:32">
      <c r="A18" s="459"/>
      <c r="B18" s="540"/>
      <c r="C18" s="540"/>
      <c r="D18" s="540"/>
      <c r="E18" s="540"/>
      <c r="F18" s="540"/>
      <c r="G18" s="540"/>
      <c r="H18" s="459"/>
      <c r="I18" s="459"/>
      <c r="J18" s="459"/>
      <c r="K18" s="459"/>
      <c r="L18" s="459"/>
      <c r="M18" s="459"/>
      <c r="N18" s="459"/>
      <c r="O18" s="459"/>
      <c r="P18" s="459"/>
      <c r="Q18" s="459"/>
      <c r="R18" s="459"/>
      <c r="S18" s="459"/>
      <c r="T18" s="459"/>
      <c r="U18" s="459"/>
      <c r="V18" s="459"/>
      <c r="W18" s="459"/>
      <c r="X18" s="459"/>
      <c r="Y18" s="459"/>
      <c r="Z18" s="459"/>
      <c r="AA18" s="459"/>
      <c r="AB18" s="444"/>
      <c r="AC18" s="444"/>
      <c r="AD18" s="444"/>
      <c r="AE18" s="444"/>
      <c r="AF18" s="444"/>
    </row>
    <row r="19" spans="1:32">
      <c r="A19" s="459"/>
      <c r="B19" s="540"/>
      <c r="C19" s="540"/>
      <c r="D19" s="540"/>
      <c r="E19" s="540"/>
      <c r="F19" s="540"/>
      <c r="G19" s="540"/>
      <c r="H19" s="459"/>
      <c r="I19" s="459"/>
      <c r="J19" s="459"/>
      <c r="K19" s="459"/>
      <c r="L19" s="459"/>
      <c r="M19" s="459"/>
      <c r="N19" s="459"/>
      <c r="O19" s="459"/>
      <c r="P19" s="459"/>
      <c r="Q19" s="459"/>
      <c r="R19" s="459"/>
      <c r="S19" s="459"/>
      <c r="T19" s="459"/>
      <c r="U19" s="459"/>
      <c r="V19" s="459"/>
      <c r="W19" s="459"/>
      <c r="X19" s="459"/>
      <c r="Y19" s="459"/>
      <c r="Z19" s="459"/>
      <c r="AA19" s="459"/>
      <c r="AB19" s="444"/>
      <c r="AC19" s="444"/>
      <c r="AD19" s="444"/>
      <c r="AE19" s="444"/>
      <c r="AF19" s="444"/>
    </row>
    <row r="20" spans="1:32">
      <c r="A20" s="459"/>
      <c r="B20" s="540"/>
      <c r="C20" s="540"/>
      <c r="D20" s="540"/>
      <c r="E20" s="540"/>
      <c r="F20" s="540"/>
      <c r="G20" s="540"/>
      <c r="H20" s="459"/>
      <c r="I20" s="459"/>
      <c r="J20" s="459"/>
      <c r="K20" s="459"/>
      <c r="L20" s="459"/>
      <c r="M20" s="459"/>
      <c r="N20" s="459"/>
      <c r="O20" s="459"/>
      <c r="P20" s="459"/>
      <c r="Q20" s="459"/>
      <c r="R20" s="459"/>
      <c r="S20" s="459"/>
      <c r="T20" s="459"/>
      <c r="U20" s="459"/>
      <c r="V20" s="459"/>
      <c r="W20" s="459"/>
      <c r="X20" s="459"/>
      <c r="Y20" s="459"/>
      <c r="Z20" s="459"/>
      <c r="AA20" s="459"/>
      <c r="AB20" s="444"/>
      <c r="AC20" s="444"/>
      <c r="AD20" s="444"/>
      <c r="AE20" s="444"/>
      <c r="AF20" s="444"/>
    </row>
    <row r="21" spans="1:32">
      <c r="A21" s="459"/>
      <c r="B21" s="540"/>
      <c r="C21" s="540"/>
      <c r="D21" s="540"/>
      <c r="E21" s="540"/>
      <c r="F21" s="540"/>
      <c r="G21" s="540"/>
      <c r="H21" s="459"/>
      <c r="I21" s="459"/>
      <c r="J21" s="459"/>
      <c r="K21" s="459"/>
      <c r="L21" s="459"/>
      <c r="M21" s="459"/>
      <c r="N21" s="459"/>
      <c r="O21" s="459"/>
      <c r="P21" s="459"/>
      <c r="Q21" s="459"/>
      <c r="R21" s="459"/>
      <c r="S21" s="459"/>
      <c r="T21" s="459"/>
      <c r="U21" s="459"/>
      <c r="V21" s="459"/>
      <c r="W21" s="459"/>
      <c r="X21" s="459"/>
      <c r="Y21" s="459"/>
      <c r="Z21" s="459"/>
      <c r="AA21" s="459"/>
      <c r="AB21" s="444"/>
      <c r="AC21" s="444"/>
      <c r="AD21" s="444"/>
      <c r="AE21" s="444"/>
      <c r="AF21" s="444"/>
    </row>
    <row r="22" spans="1:32">
      <c r="A22" s="459"/>
      <c r="B22" s="540"/>
      <c r="C22" s="540"/>
      <c r="D22" s="540"/>
      <c r="E22" s="540"/>
      <c r="F22" s="540"/>
      <c r="G22" s="540"/>
      <c r="H22" s="459"/>
      <c r="I22" s="459"/>
      <c r="J22" s="459"/>
      <c r="K22" s="459"/>
      <c r="L22" s="459"/>
      <c r="M22" s="459"/>
      <c r="N22" s="459"/>
      <c r="O22" s="459"/>
      <c r="P22" s="459"/>
      <c r="Q22" s="459"/>
      <c r="R22" s="459"/>
      <c r="S22" s="459"/>
      <c r="T22" s="459"/>
      <c r="U22" s="459"/>
      <c r="V22" s="459"/>
      <c r="W22" s="459"/>
      <c r="X22" s="459"/>
      <c r="Y22" s="459"/>
      <c r="Z22" s="459"/>
      <c r="AA22" s="459"/>
      <c r="AB22" s="444"/>
      <c r="AC22" s="444"/>
      <c r="AD22" s="444"/>
      <c r="AE22" s="444"/>
      <c r="AF22" s="444"/>
    </row>
    <row r="23" spans="1:32">
      <c r="A23" s="459"/>
      <c r="B23" s="540"/>
      <c r="C23" s="540"/>
      <c r="D23" s="540"/>
      <c r="E23" s="540"/>
      <c r="F23" s="540"/>
      <c r="G23" s="540"/>
      <c r="H23" s="459"/>
      <c r="I23" s="459"/>
      <c r="J23" s="459"/>
      <c r="K23" s="459"/>
      <c r="L23" s="459"/>
      <c r="M23" s="459"/>
      <c r="N23" s="459"/>
      <c r="O23" s="459"/>
      <c r="P23" s="459"/>
      <c r="Q23" s="459"/>
      <c r="R23" s="459"/>
      <c r="S23" s="459"/>
      <c r="T23" s="459"/>
      <c r="U23" s="459"/>
      <c r="V23" s="459"/>
      <c r="W23" s="459"/>
      <c r="X23" s="459"/>
      <c r="Y23" s="459"/>
      <c r="Z23" s="459"/>
      <c r="AA23" s="459"/>
      <c r="AB23" s="444"/>
      <c r="AC23" s="444"/>
      <c r="AD23" s="444"/>
      <c r="AE23" s="444"/>
      <c r="AF23" s="444"/>
    </row>
    <row r="24" spans="1:32">
      <c r="A24" s="459"/>
      <c r="B24" s="540"/>
      <c r="C24" s="540"/>
      <c r="D24" s="540"/>
      <c r="E24" s="540"/>
      <c r="F24" s="540"/>
      <c r="G24" s="540"/>
      <c r="H24" s="459"/>
      <c r="I24" s="459"/>
      <c r="J24" s="459"/>
      <c r="K24" s="459"/>
      <c r="L24" s="459"/>
      <c r="M24" s="459"/>
      <c r="N24" s="459"/>
      <c r="O24" s="459"/>
      <c r="P24" s="459"/>
      <c r="Q24" s="459"/>
      <c r="R24" s="459"/>
      <c r="S24" s="459"/>
      <c r="T24" s="459"/>
      <c r="U24" s="459"/>
      <c r="V24" s="459"/>
      <c r="W24" s="459"/>
      <c r="X24" s="459"/>
      <c r="Y24" s="459"/>
      <c r="Z24" s="459"/>
      <c r="AA24" s="459"/>
      <c r="AB24" s="444"/>
      <c r="AC24" s="444"/>
      <c r="AD24" s="444"/>
      <c r="AE24" s="444"/>
      <c r="AF24" s="444"/>
    </row>
    <row r="25" spans="1:32">
      <c r="A25" s="459"/>
      <c r="B25" s="540"/>
      <c r="C25" s="540"/>
      <c r="D25" s="540"/>
      <c r="E25" s="540"/>
      <c r="F25" s="540"/>
      <c r="G25" s="540"/>
      <c r="H25" s="459"/>
      <c r="I25" s="459"/>
      <c r="J25" s="459"/>
      <c r="K25" s="459"/>
      <c r="L25" s="459"/>
      <c r="M25" s="459"/>
      <c r="N25" s="459"/>
      <c r="O25" s="459"/>
      <c r="P25" s="459"/>
      <c r="Q25" s="459"/>
      <c r="R25" s="459"/>
      <c r="S25" s="459"/>
      <c r="T25" s="459"/>
      <c r="U25" s="459"/>
      <c r="V25" s="459"/>
      <c r="W25" s="459"/>
      <c r="X25" s="459"/>
      <c r="Y25" s="459"/>
      <c r="Z25" s="459"/>
      <c r="AA25" s="459"/>
      <c r="AB25" s="444"/>
      <c r="AC25" s="444"/>
      <c r="AD25" s="444"/>
      <c r="AE25" s="444"/>
      <c r="AF25" s="444"/>
    </row>
    <row r="26" spans="1:32">
      <c r="A26" s="459"/>
      <c r="B26" s="540"/>
      <c r="C26" s="540"/>
      <c r="D26" s="540"/>
      <c r="E26" s="540"/>
      <c r="F26" s="540"/>
      <c r="G26" s="540"/>
      <c r="H26" s="459"/>
      <c r="I26" s="459"/>
      <c r="J26" s="459"/>
      <c r="K26" s="459"/>
      <c r="L26" s="459"/>
      <c r="M26" s="459"/>
      <c r="N26" s="459"/>
      <c r="O26" s="459"/>
      <c r="P26" s="459"/>
      <c r="Q26" s="459"/>
      <c r="R26" s="459"/>
      <c r="S26" s="459"/>
      <c r="T26" s="459"/>
      <c r="U26" s="459"/>
      <c r="V26" s="459"/>
      <c r="W26" s="459"/>
      <c r="X26" s="459"/>
      <c r="Y26" s="459"/>
      <c r="Z26" s="459"/>
      <c r="AA26" s="459"/>
      <c r="AB26" s="444"/>
      <c r="AC26" s="444"/>
      <c r="AD26" s="444"/>
      <c r="AE26" s="444"/>
      <c r="AF26" s="444"/>
    </row>
    <row r="27" spans="1:32">
      <c r="A27" s="459"/>
      <c r="B27" s="540"/>
      <c r="C27" s="540"/>
      <c r="D27" s="540"/>
      <c r="E27" s="540"/>
      <c r="F27" s="540"/>
      <c r="G27" s="540"/>
      <c r="H27" s="459"/>
      <c r="I27" s="459"/>
      <c r="J27" s="459"/>
      <c r="K27" s="459"/>
      <c r="L27" s="459"/>
      <c r="M27" s="459"/>
      <c r="N27" s="459"/>
      <c r="O27" s="459"/>
      <c r="P27" s="459"/>
      <c r="Q27" s="459"/>
      <c r="R27" s="459"/>
      <c r="S27" s="459"/>
      <c r="T27" s="459"/>
      <c r="U27" s="459"/>
      <c r="V27" s="459"/>
      <c r="W27" s="459"/>
      <c r="X27" s="459"/>
      <c r="Y27" s="459"/>
      <c r="Z27" s="459"/>
      <c r="AA27" s="459"/>
      <c r="AB27" s="444"/>
      <c r="AC27" s="444"/>
      <c r="AD27" s="444"/>
      <c r="AE27" s="444"/>
      <c r="AF27" s="444"/>
    </row>
    <row r="28" spans="1:32">
      <c r="A28" s="459"/>
      <c r="B28" s="459"/>
      <c r="C28" s="459"/>
      <c r="D28" s="459"/>
      <c r="E28" s="459"/>
      <c r="F28" s="459"/>
      <c r="G28" s="459"/>
      <c r="H28" s="459"/>
      <c r="I28" s="459"/>
      <c r="J28" s="459"/>
      <c r="K28" s="459"/>
      <c r="L28" s="459"/>
      <c r="M28" s="459"/>
      <c r="N28" s="459"/>
      <c r="O28" s="459"/>
      <c r="P28" s="459"/>
      <c r="Q28" s="459"/>
      <c r="R28" s="459"/>
      <c r="S28" s="459"/>
      <c r="T28" s="459"/>
      <c r="U28" s="459"/>
      <c r="V28" s="459"/>
      <c r="W28" s="459"/>
      <c r="X28" s="459"/>
      <c r="Y28" s="459"/>
      <c r="Z28" s="459"/>
      <c r="AA28" s="459"/>
      <c r="AB28" s="444"/>
      <c r="AC28" s="444"/>
      <c r="AD28" s="444"/>
      <c r="AE28" s="444"/>
      <c r="AF28" s="444"/>
    </row>
    <row r="29" spans="1:32" ht="16.2">
      <c r="A29" s="459"/>
      <c r="B29" s="470"/>
      <c r="C29" s="471"/>
      <c r="D29" s="471"/>
      <c r="E29" s="471"/>
      <c r="F29" s="471"/>
      <c r="G29" s="471"/>
      <c r="H29" s="471"/>
      <c r="I29" s="459"/>
      <c r="J29" s="459"/>
      <c r="K29" s="459"/>
      <c r="L29" s="459"/>
      <c r="M29" s="459"/>
      <c r="N29" s="459"/>
      <c r="O29" s="459"/>
      <c r="P29" s="459"/>
      <c r="Q29" s="459"/>
      <c r="R29" s="459"/>
      <c r="S29" s="459"/>
      <c r="T29" s="459"/>
      <c r="U29" s="459"/>
      <c r="V29" s="459"/>
      <c r="W29" s="459"/>
      <c r="X29" s="459"/>
      <c r="Y29" s="459"/>
      <c r="Z29" s="459"/>
      <c r="AA29" s="459"/>
      <c r="AB29" s="444"/>
      <c r="AC29" s="444"/>
      <c r="AD29" s="444"/>
      <c r="AE29" s="444"/>
      <c r="AF29" s="444"/>
    </row>
    <row r="30" spans="1:32">
      <c r="A30" s="459"/>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59"/>
      <c r="AA30" s="459"/>
      <c r="AB30" s="444"/>
      <c r="AC30" s="444"/>
      <c r="AD30" s="444"/>
      <c r="AE30" s="444"/>
      <c r="AF30" s="444"/>
    </row>
    <row r="31" spans="1:32">
      <c r="A31" s="459"/>
      <c r="B31" s="459"/>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444"/>
      <c r="AC31" s="444"/>
      <c r="AD31" s="444"/>
      <c r="AE31" s="444"/>
      <c r="AF31" s="444"/>
    </row>
    <row r="32" spans="1:32">
      <c r="A32" s="459"/>
      <c r="B32" s="459"/>
      <c r="C32" s="459"/>
      <c r="D32" s="459"/>
      <c r="E32" s="459"/>
      <c r="F32" s="459"/>
      <c r="G32" s="459"/>
      <c r="H32" s="459"/>
      <c r="I32" s="459"/>
      <c r="J32" s="459"/>
      <c r="K32" s="459"/>
      <c r="L32" s="459"/>
      <c r="M32" s="459"/>
      <c r="N32" s="459"/>
      <c r="O32" s="459"/>
      <c r="P32" s="459"/>
      <c r="Q32" s="459"/>
      <c r="R32" s="459"/>
      <c r="S32" s="459"/>
      <c r="T32" s="459"/>
      <c r="U32" s="459"/>
      <c r="V32" s="459"/>
      <c r="W32" s="459"/>
      <c r="X32" s="459"/>
      <c r="Y32" s="459"/>
      <c r="Z32" s="459"/>
      <c r="AA32" s="459"/>
      <c r="AB32" s="444"/>
      <c r="AC32" s="444"/>
      <c r="AD32" s="444"/>
      <c r="AE32" s="444"/>
      <c r="AF32" s="444"/>
    </row>
    <row r="33" spans="1:32">
      <c r="A33" s="459"/>
      <c r="B33" s="459"/>
      <c r="C33" s="459"/>
      <c r="D33" s="459"/>
      <c r="E33" s="459"/>
      <c r="F33" s="459"/>
      <c r="G33" s="459"/>
      <c r="H33" s="459"/>
      <c r="I33" s="459"/>
      <c r="J33" s="459"/>
      <c r="K33" s="459"/>
      <c r="L33" s="459"/>
      <c r="M33" s="459"/>
      <c r="N33" s="459"/>
      <c r="O33" s="459"/>
      <c r="P33" s="459"/>
      <c r="Q33" s="459"/>
      <c r="R33" s="459"/>
      <c r="S33" s="459"/>
      <c r="T33" s="459"/>
      <c r="U33" s="459"/>
      <c r="V33" s="459"/>
      <c r="W33" s="459"/>
      <c r="X33" s="459"/>
      <c r="Y33" s="459"/>
      <c r="Z33" s="459"/>
      <c r="AA33" s="459"/>
      <c r="AB33" s="444"/>
      <c r="AC33" s="444"/>
      <c r="AD33" s="444"/>
      <c r="AE33" s="444"/>
      <c r="AF33" s="444"/>
    </row>
    <row r="34" spans="1:32">
      <c r="A34" s="459"/>
      <c r="B34" s="459"/>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row>
    <row r="35" spans="1:32">
      <c r="A35" s="459"/>
      <c r="B35" s="459"/>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row>
  </sheetData>
  <sheetProtection formatCells="0" formatColumns="0" formatRows="0" insertColumns="0" insertRows="0" insertHyperlinks="0" deleteColumns="0" deleteRows="0" sort="0" autoFilter="0" pivotTables="0"/>
  <mergeCells count="1">
    <mergeCell ref="B17:G27"/>
  </mergeCells>
  <phoneticPr fontId="86"/>
  <pageMargins left="0.7" right="0.7" top="0.75" bottom="0.75" header="0.3" footer="0.3"/>
  <pageSetup paperSize="9" scale="39" orientation="portrait" r:id="rId1"/>
  <colBreaks count="1" manualBreakCount="1">
    <brk id="28"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O16" sqref="O16"/>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61"/>
      <c r="I1" s="362" t="s">
        <v>37</v>
      </c>
      <c r="J1" s="363"/>
      <c r="K1" s="364"/>
      <c r="L1" s="365"/>
      <c r="M1" s="366"/>
    </row>
    <row r="2" spans="1:16" ht="17.399999999999999">
      <c r="A2" s="56"/>
      <c r="B2" s="184"/>
      <c r="C2" s="184"/>
      <c r="D2" s="184"/>
      <c r="E2" s="184"/>
      <c r="F2" s="184"/>
      <c r="G2" s="57"/>
      <c r="H2" s="367"/>
      <c r="I2" s="541" t="s">
        <v>189</v>
      </c>
      <c r="J2" s="541"/>
      <c r="K2" s="541"/>
      <c r="L2" s="541"/>
      <c r="M2" s="541"/>
      <c r="N2" s="159"/>
      <c r="P2" s="121"/>
    </row>
    <row r="3" spans="1:16" ht="17.399999999999999">
      <c r="A3" s="185" t="s">
        <v>28</v>
      </c>
      <c r="B3" s="186"/>
      <c r="D3" s="187"/>
      <c r="E3" s="187"/>
      <c r="F3" s="187"/>
      <c r="G3" s="58"/>
      <c r="H3" s="107"/>
      <c r="I3" s="370"/>
      <c r="J3" s="371"/>
      <c r="K3" s="372"/>
      <c r="L3" s="364"/>
      <c r="M3" s="373"/>
    </row>
    <row r="4" spans="1:16" ht="17.399999999999999">
      <c r="A4" s="60"/>
      <c r="B4" s="186"/>
      <c r="C4" s="89"/>
      <c r="D4" s="187"/>
      <c r="E4" s="187"/>
      <c r="F4" s="188"/>
      <c r="G4" s="61"/>
      <c r="H4" s="374"/>
      <c r="I4" s="374"/>
      <c r="J4" s="363"/>
      <c r="K4" s="372"/>
      <c r="L4" s="364"/>
      <c r="M4" s="373"/>
      <c r="N4" s="248"/>
    </row>
    <row r="5" spans="1:16">
      <c r="A5" s="189"/>
      <c r="D5" s="187"/>
      <c r="E5" s="62"/>
      <c r="F5" s="190"/>
      <c r="G5" s="63"/>
      <c r="H5"/>
      <c r="I5" s="375"/>
      <c r="J5" s="363"/>
      <c r="K5" s="372"/>
      <c r="L5" s="372"/>
      <c r="M5" s="373"/>
    </row>
    <row r="6" spans="1:16" ht="17.399999999999999">
      <c r="A6" s="189"/>
      <c r="D6" s="187"/>
      <c r="E6" s="190"/>
      <c r="F6" s="190"/>
      <c r="G6" s="63"/>
      <c r="H6" s="367"/>
      <c r="I6" s="376"/>
      <c r="J6" s="363"/>
      <c r="K6" s="372"/>
      <c r="L6" s="372"/>
      <c r="M6" s="373"/>
    </row>
    <row r="7" spans="1:16">
      <c r="A7" s="189"/>
      <c r="D7" s="187"/>
      <c r="E7" s="190"/>
      <c r="F7" s="190"/>
      <c r="G7" s="63"/>
      <c r="H7" s="377"/>
      <c r="I7" s="375"/>
      <c r="J7" s="363"/>
      <c r="K7" s="372"/>
      <c r="L7" s="372"/>
      <c r="M7" s="373"/>
    </row>
    <row r="8" spans="1:16">
      <c r="A8" s="189"/>
      <c r="D8" s="187"/>
      <c r="E8" s="190"/>
      <c r="F8" s="190"/>
      <c r="G8" s="63"/>
      <c r="H8" s="368"/>
      <c r="I8" s="378"/>
      <c r="J8" s="378"/>
      <c r="K8" s="378"/>
      <c r="L8" s="372"/>
      <c r="M8" s="379"/>
    </row>
    <row r="9" spans="1:16">
      <c r="A9" s="189"/>
      <c r="D9" s="187"/>
      <c r="E9" s="190"/>
      <c r="F9" s="190"/>
      <c r="G9" s="63"/>
      <c r="H9" s="378"/>
      <c r="I9" s="378"/>
      <c r="J9" s="378"/>
      <c r="K9" s="378"/>
      <c r="L9" s="372"/>
      <c r="M9" s="379"/>
      <c r="N9" s="65"/>
    </row>
    <row r="10" spans="1:16">
      <c r="A10" s="189"/>
      <c r="D10" s="187"/>
      <c r="E10" s="190"/>
      <c r="F10" s="190"/>
      <c r="G10" s="63"/>
      <c r="H10" s="378"/>
      <c r="I10" s="378"/>
      <c r="J10" s="378"/>
      <c r="K10" s="378"/>
      <c r="L10" s="372"/>
      <c r="M10" s="379"/>
      <c r="N10" s="65" t="s">
        <v>38</v>
      </c>
    </row>
    <row r="11" spans="1:16">
      <c r="A11" s="189"/>
      <c r="D11" s="187"/>
      <c r="E11" s="190"/>
      <c r="F11" s="190"/>
      <c r="G11" s="63"/>
      <c r="H11" s="378"/>
      <c r="I11" s="378"/>
      <c r="J11" s="378"/>
      <c r="K11" s="378"/>
      <c r="L11" s="372"/>
      <c r="M11" s="379"/>
    </row>
    <row r="12" spans="1:16">
      <c r="A12" s="189"/>
      <c r="D12" s="187"/>
      <c r="E12" s="190"/>
      <c r="F12" s="190"/>
      <c r="G12" s="63"/>
      <c r="H12" s="378"/>
      <c r="I12" s="378"/>
      <c r="J12" s="378"/>
      <c r="K12" s="378"/>
      <c r="L12" s="372"/>
      <c r="M12" s="379"/>
      <c r="N12" s="65" t="s">
        <v>39</v>
      </c>
      <c r="O12" s="285"/>
    </row>
    <row r="13" spans="1:16">
      <c r="A13" s="189"/>
      <c r="D13" s="187"/>
      <c r="E13" s="190"/>
      <c r="F13" s="190"/>
      <c r="G13" s="63"/>
      <c r="H13" s="378"/>
      <c r="I13" s="378"/>
      <c r="J13" s="378"/>
      <c r="K13" s="378"/>
      <c r="L13" s="372"/>
      <c r="M13" s="379"/>
    </row>
    <row r="14" spans="1:16">
      <c r="A14" s="189"/>
      <c r="D14" s="187"/>
      <c r="E14" s="190"/>
      <c r="F14" s="190"/>
      <c r="G14" s="63"/>
      <c r="H14" s="378"/>
      <c r="I14" s="378"/>
      <c r="J14" s="378"/>
      <c r="K14" s="378"/>
      <c r="L14" s="372"/>
      <c r="M14" s="379"/>
      <c r="N14" s="319" t="s">
        <v>40</v>
      </c>
    </row>
    <row r="15" spans="1:16">
      <c r="A15" s="189"/>
      <c r="D15" s="187"/>
      <c r="E15" s="187" t="s">
        <v>21</v>
      </c>
      <c r="F15" s="188"/>
      <c r="G15" s="58"/>
      <c r="H15" s="377"/>
      <c r="I15" s="375"/>
      <c r="J15" s="368"/>
      <c r="K15" s="372"/>
      <c r="L15" s="372"/>
      <c r="M15" s="379"/>
    </row>
    <row r="16" spans="1:16">
      <c r="A16" s="189"/>
      <c r="D16" s="187"/>
      <c r="E16" s="187"/>
      <c r="F16" s="188"/>
      <c r="G16" s="58"/>
      <c r="H16" s="363"/>
      <c r="I16" s="375"/>
      <c r="J16" s="363"/>
      <c r="K16" s="372"/>
      <c r="L16" s="372"/>
      <c r="M16" s="379"/>
      <c r="N16" s="249" t="s">
        <v>169</v>
      </c>
    </row>
    <row r="17" spans="1:19" ht="20.25" customHeight="1" thickBot="1">
      <c r="A17" s="601" t="s">
        <v>258</v>
      </c>
      <c r="B17" s="602"/>
      <c r="C17" s="602"/>
      <c r="D17" s="192"/>
      <c r="E17" s="193"/>
      <c r="F17" s="602" t="s">
        <v>259</v>
      </c>
      <c r="G17" s="603"/>
      <c r="H17" s="377"/>
      <c r="I17" s="375"/>
      <c r="J17" s="368"/>
      <c r="K17" s="372"/>
      <c r="L17" s="369"/>
      <c r="M17" s="373"/>
      <c r="N17" s="191" t="s">
        <v>127</v>
      </c>
    </row>
    <row r="18" spans="1:19" ht="39" customHeight="1" thickTop="1">
      <c r="A18" s="604" t="s">
        <v>41</v>
      </c>
      <c r="B18" s="605"/>
      <c r="C18" s="606"/>
      <c r="D18" s="194" t="s">
        <v>42</v>
      </c>
      <c r="E18" s="195"/>
      <c r="F18" s="607" t="s">
        <v>43</v>
      </c>
      <c r="G18" s="608"/>
      <c r="H18" s="363"/>
      <c r="I18" s="375"/>
      <c r="J18" s="363"/>
      <c r="K18" s="372"/>
      <c r="L18" s="372"/>
      <c r="M18" s="373"/>
      <c r="Q18" s="54" t="s">
        <v>28</v>
      </c>
      <c r="S18" s="54" t="s">
        <v>21</v>
      </c>
    </row>
    <row r="19" spans="1:19" ht="30" customHeight="1">
      <c r="A19" s="609" t="s">
        <v>194</v>
      </c>
      <c r="B19" s="609"/>
      <c r="C19" s="609"/>
      <c r="D19" s="609"/>
      <c r="E19" s="609"/>
      <c r="F19" s="609"/>
      <c r="G19" s="609"/>
      <c r="H19" s="380"/>
      <c r="I19" s="381" t="s">
        <v>44</v>
      </c>
      <c r="J19" s="381"/>
      <c r="K19" s="381"/>
      <c r="L19" s="369"/>
      <c r="M19" s="373"/>
    </row>
    <row r="20" spans="1:19" ht="17.399999999999999">
      <c r="E20" s="196" t="s">
        <v>45</v>
      </c>
      <c r="F20" s="197" t="s">
        <v>46</v>
      </c>
      <c r="H20" s="287" t="s">
        <v>149</v>
      </c>
      <c r="I20" s="375"/>
      <c r="J20" s="363" t="s">
        <v>21</v>
      </c>
      <c r="K20" s="382" t="s">
        <v>21</v>
      </c>
      <c r="L20" s="372"/>
      <c r="M20" s="373"/>
    </row>
    <row r="21" spans="1:19" ht="16.8" thickBot="1">
      <c r="A21" s="198"/>
      <c r="B21" s="610">
        <v>45214</v>
      </c>
      <c r="C21" s="611"/>
      <c r="D21" s="199" t="s">
        <v>47</v>
      </c>
      <c r="E21" s="612" t="s">
        <v>48</v>
      </c>
      <c r="F21" s="613"/>
      <c r="G21" s="59" t="s">
        <v>49</v>
      </c>
      <c r="H21" s="617" t="s">
        <v>260</v>
      </c>
      <c r="I21" s="618"/>
      <c r="J21" s="618"/>
      <c r="K21" s="618"/>
      <c r="L21" s="618"/>
      <c r="M21" s="383">
        <v>9</v>
      </c>
      <c r="N21" s="385"/>
    </row>
    <row r="22" spans="1:19" ht="36" customHeight="1" thickTop="1" thickBot="1">
      <c r="A22" s="200" t="s">
        <v>50</v>
      </c>
      <c r="B22" s="619" t="s">
        <v>51</v>
      </c>
      <c r="C22" s="620"/>
      <c r="D22" s="621"/>
      <c r="E22" s="67" t="s">
        <v>261</v>
      </c>
      <c r="F22" s="67" t="s">
        <v>262</v>
      </c>
      <c r="G22" s="201" t="s">
        <v>52</v>
      </c>
      <c r="H22" s="622" t="s">
        <v>190</v>
      </c>
      <c r="I22" s="623"/>
      <c r="J22" s="623"/>
      <c r="K22" s="623"/>
      <c r="L22" s="624"/>
      <c r="M22" s="384" t="s">
        <v>53</v>
      </c>
      <c r="N22" s="386" t="s">
        <v>54</v>
      </c>
      <c r="R22" s="54" t="s">
        <v>28</v>
      </c>
    </row>
    <row r="23" spans="1:19" ht="79.2" customHeight="1" thickBot="1">
      <c r="A23" s="479" t="s">
        <v>55</v>
      </c>
      <c r="B23" s="542" t="str">
        <f>IF(G23&gt;5,"☆☆☆☆",IF(AND(G23&gt;=2.39,G23&lt;5),"☆☆☆",IF(AND(G23&gt;=1.39,G23&lt;2.4),"☆☆",IF(AND(G23&gt;0,G23&lt;1.4),"☆",IF(AND(G23&gt;=-1.39,G23&lt;0),"★",IF(AND(G23&gt;=-2.39,G23&lt;-1.4),"★★",IF(AND(G23&gt;=-3.39,G23&lt;-2.4),"★★★")))))))</f>
        <v>★</v>
      </c>
      <c r="C23" s="543"/>
      <c r="D23" s="544"/>
      <c r="E23" s="347">
        <v>1.31</v>
      </c>
      <c r="F23" s="347">
        <v>1.29</v>
      </c>
      <c r="G23" s="291">
        <f>F23-E23</f>
        <v>-2.0000000000000018E-2</v>
      </c>
      <c r="H23" s="546"/>
      <c r="I23" s="546"/>
      <c r="J23" s="546"/>
      <c r="K23" s="546"/>
      <c r="L23" s="547"/>
      <c r="M23" s="401"/>
      <c r="N23" s="440"/>
      <c r="O23" s="261" t="s">
        <v>162</v>
      </c>
    </row>
    <row r="24" spans="1:19" ht="66" customHeight="1" thickBot="1">
      <c r="A24" s="202" t="s">
        <v>56</v>
      </c>
      <c r="B24" s="542" t="str">
        <f t="shared" ref="B24:B70" si="0">IF(G24&gt;5,"☆☆☆☆",IF(AND(G24&gt;=2.39,G24&lt;5),"☆☆☆",IF(AND(G24&gt;=1.39,G24&lt;2.4),"☆☆",IF(AND(G24&gt;0,G24&lt;1.4),"☆",IF(AND(G24&gt;=-1.39,G24&lt;0),"★",IF(AND(G24&gt;=-2.39,G24&lt;-1.4),"★★",IF(AND(G24&gt;=-3.39,G24&lt;-2.4),"★★★")))))))</f>
        <v>★</v>
      </c>
      <c r="C24" s="543"/>
      <c r="D24" s="544"/>
      <c r="E24" s="347">
        <v>2.21</v>
      </c>
      <c r="F24" s="347">
        <v>2.0499999999999998</v>
      </c>
      <c r="G24" s="478">
        <f t="shared" ref="G24:G70" si="1">F24-E24</f>
        <v>-0.16000000000000014</v>
      </c>
      <c r="H24" s="625"/>
      <c r="I24" s="626"/>
      <c r="J24" s="626"/>
      <c r="K24" s="626"/>
      <c r="L24" s="627"/>
      <c r="M24" s="152"/>
      <c r="N24" s="153"/>
      <c r="O24" s="261" t="s">
        <v>56</v>
      </c>
      <c r="Q24" s="54" t="s">
        <v>28</v>
      </c>
    </row>
    <row r="25" spans="1:19" ht="81" customHeight="1" thickBot="1">
      <c r="A25" s="267" t="s">
        <v>57</v>
      </c>
      <c r="B25" s="542" t="str">
        <f t="shared" si="0"/>
        <v>☆</v>
      </c>
      <c r="C25" s="543"/>
      <c r="D25" s="544"/>
      <c r="E25" s="123">
        <v>3.98</v>
      </c>
      <c r="F25" s="123">
        <v>4.63</v>
      </c>
      <c r="G25" s="291">
        <f t="shared" si="1"/>
        <v>0.64999999999999991</v>
      </c>
      <c r="H25" s="614" t="s">
        <v>264</v>
      </c>
      <c r="I25" s="615"/>
      <c r="J25" s="615"/>
      <c r="K25" s="615"/>
      <c r="L25" s="616"/>
      <c r="M25" s="493" t="s">
        <v>265</v>
      </c>
      <c r="N25" s="485">
        <v>45209</v>
      </c>
      <c r="O25" s="261" t="s">
        <v>57</v>
      </c>
    </row>
    <row r="26" spans="1:19" ht="83.25" customHeight="1" thickBot="1">
      <c r="A26" s="267" t="s">
        <v>58</v>
      </c>
      <c r="B26" s="542" t="str">
        <f t="shared" si="0"/>
        <v>★</v>
      </c>
      <c r="C26" s="543"/>
      <c r="D26" s="544"/>
      <c r="E26" s="347">
        <v>2.2000000000000002</v>
      </c>
      <c r="F26" s="347">
        <v>1.56</v>
      </c>
      <c r="G26" s="291">
        <f t="shared" si="1"/>
        <v>-0.64000000000000012</v>
      </c>
      <c r="H26" s="545"/>
      <c r="I26" s="546"/>
      <c r="J26" s="546"/>
      <c r="K26" s="546"/>
      <c r="L26" s="547"/>
      <c r="M26" s="152"/>
      <c r="N26" s="153"/>
      <c r="O26" s="261" t="s">
        <v>58</v>
      </c>
    </row>
    <row r="27" spans="1:19" ht="78.599999999999994" customHeight="1" thickBot="1">
      <c r="A27" s="267" t="s">
        <v>59</v>
      </c>
      <c r="B27" s="542" t="str">
        <f t="shared" si="0"/>
        <v>★</v>
      </c>
      <c r="C27" s="543"/>
      <c r="D27" s="544"/>
      <c r="E27" s="347">
        <v>2.38</v>
      </c>
      <c r="F27" s="347">
        <v>2.06</v>
      </c>
      <c r="G27" s="291">
        <f t="shared" si="1"/>
        <v>-0.31999999999999984</v>
      </c>
      <c r="H27" s="545"/>
      <c r="I27" s="546"/>
      <c r="J27" s="546"/>
      <c r="K27" s="546"/>
      <c r="L27" s="547"/>
      <c r="M27" s="152"/>
      <c r="N27" s="153"/>
      <c r="O27" s="261" t="s">
        <v>59</v>
      </c>
    </row>
    <row r="28" spans="1:19" ht="87" customHeight="1" thickBot="1">
      <c r="A28" s="267" t="s">
        <v>60</v>
      </c>
      <c r="B28" s="542" t="str">
        <f t="shared" si="0"/>
        <v>☆</v>
      </c>
      <c r="C28" s="543"/>
      <c r="D28" s="544"/>
      <c r="E28" s="347">
        <v>2.1800000000000002</v>
      </c>
      <c r="F28" s="347">
        <v>2.79</v>
      </c>
      <c r="G28" s="291">
        <f t="shared" si="1"/>
        <v>0.60999999999999988</v>
      </c>
      <c r="H28" s="545"/>
      <c r="I28" s="546"/>
      <c r="J28" s="546"/>
      <c r="K28" s="546"/>
      <c r="L28" s="547"/>
      <c r="M28" s="152"/>
      <c r="N28" s="153"/>
      <c r="O28" s="261" t="s">
        <v>60</v>
      </c>
    </row>
    <row r="29" spans="1:19" ht="81" customHeight="1" thickBot="1">
      <c r="A29" s="267" t="s">
        <v>61</v>
      </c>
      <c r="B29" s="542" t="str">
        <f t="shared" si="0"/>
        <v>★</v>
      </c>
      <c r="C29" s="543"/>
      <c r="D29" s="544"/>
      <c r="E29" s="347">
        <v>1.57</v>
      </c>
      <c r="F29" s="347">
        <v>1.53</v>
      </c>
      <c r="G29" s="291">
        <f t="shared" si="1"/>
        <v>-4.0000000000000036E-2</v>
      </c>
      <c r="H29" s="545"/>
      <c r="I29" s="546"/>
      <c r="J29" s="546"/>
      <c r="K29" s="546"/>
      <c r="L29" s="547"/>
      <c r="M29" s="152"/>
      <c r="N29" s="153"/>
      <c r="O29" s="261" t="s">
        <v>61</v>
      </c>
    </row>
    <row r="30" spans="1:19" ht="73.5" customHeight="1" thickBot="1">
      <c r="A30" s="267" t="s">
        <v>62</v>
      </c>
      <c r="B30" s="542" t="str">
        <f t="shared" si="0"/>
        <v>★</v>
      </c>
      <c r="C30" s="543"/>
      <c r="D30" s="544"/>
      <c r="E30" s="347">
        <v>2.92</v>
      </c>
      <c r="F30" s="347">
        <v>2.08</v>
      </c>
      <c r="G30" s="291">
        <f t="shared" si="1"/>
        <v>-0.83999999999999986</v>
      </c>
      <c r="H30" s="545"/>
      <c r="I30" s="546"/>
      <c r="J30" s="546"/>
      <c r="K30" s="546"/>
      <c r="L30" s="547"/>
      <c r="M30" s="152"/>
      <c r="N30" s="153"/>
      <c r="O30" s="261" t="s">
        <v>62</v>
      </c>
    </row>
    <row r="31" spans="1:19" ht="75.75" customHeight="1" thickBot="1">
      <c r="A31" s="267" t="s">
        <v>63</v>
      </c>
      <c r="B31" s="542" t="str">
        <f t="shared" si="0"/>
        <v>☆</v>
      </c>
      <c r="C31" s="543"/>
      <c r="D31" s="544"/>
      <c r="E31" s="347">
        <v>1.23</v>
      </c>
      <c r="F31" s="347">
        <v>1.54</v>
      </c>
      <c r="G31" s="291">
        <f t="shared" si="1"/>
        <v>0.31000000000000005</v>
      </c>
      <c r="H31" s="545"/>
      <c r="I31" s="546"/>
      <c r="J31" s="546"/>
      <c r="K31" s="546"/>
      <c r="L31" s="547"/>
      <c r="M31" s="152"/>
      <c r="N31" s="153"/>
      <c r="O31" s="261" t="s">
        <v>63</v>
      </c>
    </row>
    <row r="32" spans="1:19" ht="90" customHeight="1" thickBot="1">
      <c r="A32" s="268" t="s">
        <v>64</v>
      </c>
      <c r="B32" s="542" t="str">
        <f t="shared" si="0"/>
        <v>☆</v>
      </c>
      <c r="C32" s="543"/>
      <c r="D32" s="544"/>
      <c r="E32" s="123">
        <v>3.81</v>
      </c>
      <c r="F32" s="123">
        <v>4.1100000000000003</v>
      </c>
      <c r="G32" s="291">
        <f t="shared" si="1"/>
        <v>0.30000000000000027</v>
      </c>
      <c r="H32" s="545"/>
      <c r="I32" s="546"/>
      <c r="J32" s="546"/>
      <c r="K32" s="546"/>
      <c r="L32" s="547"/>
      <c r="M32" s="152"/>
      <c r="N32" s="153"/>
      <c r="O32" s="261" t="s">
        <v>64</v>
      </c>
    </row>
    <row r="33" spans="1:16" ht="74.400000000000006" customHeight="1" thickBot="1">
      <c r="A33" s="269" t="s">
        <v>65</v>
      </c>
      <c r="B33" s="542" t="str">
        <f t="shared" si="0"/>
        <v>☆</v>
      </c>
      <c r="C33" s="543"/>
      <c r="D33" s="544"/>
      <c r="E33" s="123">
        <v>3.84</v>
      </c>
      <c r="F33" s="123">
        <v>3.94</v>
      </c>
      <c r="G33" s="291">
        <f t="shared" si="1"/>
        <v>0.10000000000000009</v>
      </c>
      <c r="H33" s="545"/>
      <c r="I33" s="546"/>
      <c r="J33" s="546"/>
      <c r="K33" s="546"/>
      <c r="L33" s="547"/>
      <c r="M33" s="152"/>
      <c r="N33" s="153"/>
      <c r="O33" s="261" t="s">
        <v>65</v>
      </c>
    </row>
    <row r="34" spans="1:16" ht="81" customHeight="1" thickBot="1">
      <c r="A34" s="202" t="s">
        <v>66</v>
      </c>
      <c r="B34" s="542" t="str">
        <f t="shared" si="0"/>
        <v>★</v>
      </c>
      <c r="C34" s="543"/>
      <c r="D34" s="544"/>
      <c r="E34" s="123">
        <v>3.31</v>
      </c>
      <c r="F34" s="347">
        <v>2.77</v>
      </c>
      <c r="G34" s="291">
        <f t="shared" si="1"/>
        <v>-0.54</v>
      </c>
      <c r="H34" s="596"/>
      <c r="I34" s="597"/>
      <c r="J34" s="597"/>
      <c r="K34" s="597"/>
      <c r="L34" s="598"/>
      <c r="M34" s="408"/>
      <c r="N34" s="409"/>
      <c r="O34" s="261" t="s">
        <v>66</v>
      </c>
    </row>
    <row r="35" spans="1:16" ht="94.5" customHeight="1" thickBot="1">
      <c r="A35" s="268" t="s">
        <v>67</v>
      </c>
      <c r="B35" s="542" t="str">
        <f t="shared" si="0"/>
        <v>★</v>
      </c>
      <c r="C35" s="543"/>
      <c r="D35" s="544"/>
      <c r="E35" s="123">
        <v>3.56</v>
      </c>
      <c r="F35" s="123">
        <v>3.13</v>
      </c>
      <c r="G35" s="291">
        <f t="shared" si="1"/>
        <v>-0.43000000000000016</v>
      </c>
      <c r="H35" s="596"/>
      <c r="I35" s="597"/>
      <c r="J35" s="597"/>
      <c r="K35" s="597"/>
      <c r="L35" s="598"/>
      <c r="M35" s="446"/>
      <c r="N35" s="447"/>
      <c r="O35" s="261" t="s">
        <v>67</v>
      </c>
    </row>
    <row r="36" spans="1:16" ht="92.4" customHeight="1" thickBot="1">
      <c r="A36" s="270" t="s">
        <v>68</v>
      </c>
      <c r="B36" s="542" t="str">
        <f t="shared" si="0"/>
        <v>★</v>
      </c>
      <c r="C36" s="543"/>
      <c r="D36" s="544"/>
      <c r="E36" s="347">
        <v>2.67</v>
      </c>
      <c r="F36" s="347">
        <v>2.2599999999999998</v>
      </c>
      <c r="G36" s="291">
        <f t="shared" si="1"/>
        <v>-0.41000000000000014</v>
      </c>
      <c r="H36" s="545"/>
      <c r="I36" s="546"/>
      <c r="J36" s="546"/>
      <c r="K36" s="546"/>
      <c r="L36" s="547"/>
      <c r="M36" s="314"/>
      <c r="N36" s="315"/>
      <c r="O36" s="261" t="s">
        <v>68</v>
      </c>
    </row>
    <row r="37" spans="1:16" ht="87.75" customHeight="1" thickBot="1">
      <c r="A37" s="267" t="s">
        <v>69</v>
      </c>
      <c r="B37" s="542" t="str">
        <f t="shared" si="0"/>
        <v>☆</v>
      </c>
      <c r="C37" s="543"/>
      <c r="D37" s="544"/>
      <c r="E37" s="347">
        <v>2.5099999999999998</v>
      </c>
      <c r="F37" s="347">
        <v>2.58</v>
      </c>
      <c r="G37" s="291">
        <f t="shared" si="1"/>
        <v>7.0000000000000284E-2</v>
      </c>
      <c r="H37" s="545"/>
      <c r="I37" s="546"/>
      <c r="J37" s="546"/>
      <c r="K37" s="546"/>
      <c r="L37" s="547"/>
      <c r="M37" s="152"/>
      <c r="N37" s="153"/>
      <c r="O37" s="261" t="s">
        <v>69</v>
      </c>
    </row>
    <row r="38" spans="1:16" ht="75.75" customHeight="1" thickBot="1">
      <c r="A38" s="267" t="s">
        <v>70</v>
      </c>
      <c r="B38" s="542" t="str">
        <f t="shared" si="0"/>
        <v>☆</v>
      </c>
      <c r="C38" s="543"/>
      <c r="D38" s="544"/>
      <c r="E38" s="123">
        <v>3.41</v>
      </c>
      <c r="F38" s="123">
        <v>3.48</v>
      </c>
      <c r="G38" s="291">
        <f t="shared" si="1"/>
        <v>6.999999999999984E-2</v>
      </c>
      <c r="H38" s="545"/>
      <c r="I38" s="546"/>
      <c r="J38" s="546"/>
      <c r="K38" s="546"/>
      <c r="L38" s="547"/>
      <c r="M38" s="152"/>
      <c r="N38" s="153"/>
      <c r="O38" s="261" t="s">
        <v>70</v>
      </c>
    </row>
    <row r="39" spans="1:16" ht="70.2" customHeight="1" thickBot="1">
      <c r="A39" s="267" t="s">
        <v>71</v>
      </c>
      <c r="B39" s="542" t="str">
        <f t="shared" si="0"/>
        <v>★★</v>
      </c>
      <c r="C39" s="543"/>
      <c r="D39" s="544"/>
      <c r="E39" s="123">
        <v>5.34</v>
      </c>
      <c r="F39" s="123">
        <v>3.86</v>
      </c>
      <c r="G39" s="291">
        <f t="shared" si="1"/>
        <v>-1.48</v>
      </c>
      <c r="H39" s="545"/>
      <c r="I39" s="546"/>
      <c r="J39" s="546"/>
      <c r="K39" s="546"/>
      <c r="L39" s="547"/>
      <c r="M39" s="314"/>
      <c r="N39" s="315"/>
      <c r="O39" s="261" t="s">
        <v>71</v>
      </c>
    </row>
    <row r="40" spans="1:16" ht="78.75" customHeight="1" thickBot="1">
      <c r="A40" s="267" t="s">
        <v>72</v>
      </c>
      <c r="B40" s="542" t="str">
        <f t="shared" si="0"/>
        <v>★★</v>
      </c>
      <c r="C40" s="543"/>
      <c r="D40" s="544"/>
      <c r="E40" s="123">
        <v>5.4</v>
      </c>
      <c r="F40" s="123">
        <v>3.92</v>
      </c>
      <c r="G40" s="291">
        <f t="shared" si="1"/>
        <v>-1.4800000000000004</v>
      </c>
      <c r="H40" s="545"/>
      <c r="I40" s="546"/>
      <c r="J40" s="546"/>
      <c r="K40" s="546"/>
      <c r="L40" s="547"/>
      <c r="M40" s="152"/>
      <c r="N40" s="153"/>
      <c r="O40" s="261" t="s">
        <v>72</v>
      </c>
    </row>
    <row r="41" spans="1:16" ht="66" customHeight="1" thickBot="1">
      <c r="A41" s="267" t="s">
        <v>73</v>
      </c>
      <c r="B41" s="542" t="str">
        <f t="shared" si="0"/>
        <v>★★</v>
      </c>
      <c r="C41" s="543"/>
      <c r="D41" s="544"/>
      <c r="E41" s="123">
        <v>5</v>
      </c>
      <c r="F41" s="123">
        <v>3.33</v>
      </c>
      <c r="G41" s="291">
        <f t="shared" si="1"/>
        <v>-1.67</v>
      </c>
      <c r="H41" s="545"/>
      <c r="I41" s="546"/>
      <c r="J41" s="546"/>
      <c r="K41" s="546"/>
      <c r="L41" s="547"/>
      <c r="M41" s="152"/>
      <c r="N41" s="153"/>
      <c r="O41" s="261" t="s">
        <v>73</v>
      </c>
    </row>
    <row r="42" spans="1:16" ht="77.25" customHeight="1" thickBot="1">
      <c r="A42" s="267" t="s">
        <v>74</v>
      </c>
      <c r="B42" s="542" t="str">
        <f t="shared" si="0"/>
        <v>★</v>
      </c>
      <c r="C42" s="543"/>
      <c r="D42" s="544"/>
      <c r="E42" s="347">
        <v>2.52</v>
      </c>
      <c r="F42" s="347">
        <v>2.11</v>
      </c>
      <c r="G42" s="291">
        <f t="shared" si="1"/>
        <v>-0.41000000000000014</v>
      </c>
      <c r="H42" s="545"/>
      <c r="I42" s="546"/>
      <c r="J42" s="546"/>
      <c r="K42" s="546"/>
      <c r="L42" s="547"/>
      <c r="M42" s="314"/>
      <c r="N42" s="153"/>
      <c r="O42" s="261" t="s">
        <v>74</v>
      </c>
      <c r="P42" s="54" t="s">
        <v>149</v>
      </c>
    </row>
    <row r="43" spans="1:16" ht="77.400000000000006" customHeight="1" thickBot="1">
      <c r="A43" s="267" t="s">
        <v>75</v>
      </c>
      <c r="B43" s="542" t="str">
        <f t="shared" si="0"/>
        <v>★</v>
      </c>
      <c r="C43" s="543"/>
      <c r="D43" s="544"/>
      <c r="E43" s="347">
        <v>2.15</v>
      </c>
      <c r="F43" s="347">
        <v>1.91</v>
      </c>
      <c r="G43" s="291">
        <f t="shared" si="1"/>
        <v>-0.24</v>
      </c>
      <c r="H43" s="545"/>
      <c r="I43" s="546"/>
      <c r="J43" s="546"/>
      <c r="K43" s="546"/>
      <c r="L43" s="547"/>
      <c r="M43" s="152"/>
      <c r="N43" s="153"/>
      <c r="O43" s="261" t="s">
        <v>75</v>
      </c>
    </row>
    <row r="44" spans="1:16" ht="77.25" customHeight="1" thickBot="1">
      <c r="A44" s="271" t="s">
        <v>76</v>
      </c>
      <c r="B44" s="542" t="str">
        <f t="shared" si="0"/>
        <v>★</v>
      </c>
      <c r="C44" s="543"/>
      <c r="D44" s="544"/>
      <c r="E44" s="123">
        <v>3.01</v>
      </c>
      <c r="F44" s="347">
        <v>2.2599999999999998</v>
      </c>
      <c r="G44" s="291">
        <f t="shared" si="1"/>
        <v>-0.75</v>
      </c>
      <c r="H44" s="599"/>
      <c r="I44" s="600"/>
      <c r="J44" s="600"/>
      <c r="K44" s="600"/>
      <c r="L44" s="600"/>
      <c r="M44" s="152"/>
      <c r="N44" s="414"/>
      <c r="O44" s="261" t="s">
        <v>76</v>
      </c>
    </row>
    <row r="45" spans="1:16" ht="81.75" customHeight="1" thickBot="1">
      <c r="A45" s="267" t="s">
        <v>77</v>
      </c>
      <c r="B45" s="542" t="str">
        <f t="shared" si="0"/>
        <v>★</v>
      </c>
      <c r="C45" s="543"/>
      <c r="D45" s="544"/>
      <c r="E45" s="347">
        <v>2.5</v>
      </c>
      <c r="F45" s="347">
        <v>2.31</v>
      </c>
      <c r="G45" s="291">
        <f t="shared" si="1"/>
        <v>-0.18999999999999995</v>
      </c>
      <c r="H45" s="593"/>
      <c r="I45" s="594"/>
      <c r="J45" s="594"/>
      <c r="K45" s="594"/>
      <c r="L45" s="595"/>
      <c r="M45" s="152"/>
      <c r="N45" s="412"/>
      <c r="O45" s="261" t="s">
        <v>77</v>
      </c>
    </row>
    <row r="46" spans="1:16" ht="72.75" customHeight="1" thickBot="1">
      <c r="A46" s="267" t="s">
        <v>78</v>
      </c>
      <c r="B46" s="542" t="str">
        <f t="shared" si="0"/>
        <v>★</v>
      </c>
      <c r="C46" s="543"/>
      <c r="D46" s="544"/>
      <c r="E46" s="123">
        <v>3.6</v>
      </c>
      <c r="F46" s="123">
        <v>3.51</v>
      </c>
      <c r="G46" s="291">
        <f t="shared" si="1"/>
        <v>-9.0000000000000302E-2</v>
      </c>
      <c r="H46" s="545"/>
      <c r="I46" s="546"/>
      <c r="J46" s="546"/>
      <c r="K46" s="546"/>
      <c r="L46" s="547"/>
      <c r="M46" s="152"/>
      <c r="N46" s="153"/>
      <c r="O46" s="261" t="s">
        <v>78</v>
      </c>
    </row>
    <row r="47" spans="1:16" ht="91.2" customHeight="1" thickBot="1">
      <c r="A47" s="267" t="s">
        <v>79</v>
      </c>
      <c r="B47" s="542" t="str">
        <f t="shared" si="0"/>
        <v>★</v>
      </c>
      <c r="C47" s="543"/>
      <c r="D47" s="544"/>
      <c r="E47" s="347">
        <v>2.64</v>
      </c>
      <c r="F47" s="347">
        <v>2.2000000000000002</v>
      </c>
      <c r="G47" s="291">
        <f t="shared" si="1"/>
        <v>-0.43999999999999995</v>
      </c>
      <c r="H47" s="545"/>
      <c r="I47" s="546"/>
      <c r="J47" s="546"/>
      <c r="K47" s="546"/>
      <c r="L47" s="547"/>
      <c r="M47" s="389"/>
      <c r="N47" s="153"/>
      <c r="O47" s="261" t="s">
        <v>79</v>
      </c>
    </row>
    <row r="48" spans="1:16" ht="78.75" customHeight="1" thickBot="1">
      <c r="A48" s="267" t="s">
        <v>80</v>
      </c>
      <c r="B48" s="542" t="str">
        <f t="shared" si="0"/>
        <v>★</v>
      </c>
      <c r="C48" s="543"/>
      <c r="D48" s="544"/>
      <c r="E48" s="347">
        <v>2.16</v>
      </c>
      <c r="F48" s="347">
        <v>1.67</v>
      </c>
      <c r="G48" s="291">
        <f t="shared" si="1"/>
        <v>-0.49000000000000021</v>
      </c>
      <c r="H48" s="548"/>
      <c r="I48" s="549"/>
      <c r="J48" s="549"/>
      <c r="K48" s="549"/>
      <c r="L48" s="550"/>
      <c r="M48" s="152"/>
      <c r="N48" s="153"/>
      <c r="O48" s="261" t="s">
        <v>80</v>
      </c>
    </row>
    <row r="49" spans="1:15" ht="74.25" customHeight="1" thickBot="1">
      <c r="A49" s="267" t="s">
        <v>81</v>
      </c>
      <c r="B49" s="542" t="str">
        <f t="shared" si="0"/>
        <v>★</v>
      </c>
      <c r="C49" s="543"/>
      <c r="D49" s="544"/>
      <c r="E49" s="347">
        <v>2.77</v>
      </c>
      <c r="F49" s="347">
        <v>2.71</v>
      </c>
      <c r="G49" s="291">
        <f t="shared" si="1"/>
        <v>-6.0000000000000053E-2</v>
      </c>
      <c r="H49" s="545"/>
      <c r="I49" s="546"/>
      <c r="J49" s="546"/>
      <c r="K49" s="546"/>
      <c r="L49" s="547"/>
      <c r="M49" s="152"/>
      <c r="N49" s="153"/>
      <c r="O49" s="261" t="s">
        <v>81</v>
      </c>
    </row>
    <row r="50" spans="1:15" ht="73.2" customHeight="1" thickBot="1">
      <c r="A50" s="267" t="s">
        <v>82</v>
      </c>
      <c r="B50" s="542" t="str">
        <f t="shared" si="0"/>
        <v>☆</v>
      </c>
      <c r="C50" s="543"/>
      <c r="D50" s="544"/>
      <c r="E50" s="123">
        <v>3.33</v>
      </c>
      <c r="F50" s="123">
        <v>3.42</v>
      </c>
      <c r="G50" s="291">
        <f t="shared" si="1"/>
        <v>8.9999999999999858E-2</v>
      </c>
      <c r="H50" s="548"/>
      <c r="I50" s="549"/>
      <c r="J50" s="549"/>
      <c r="K50" s="549"/>
      <c r="L50" s="550"/>
      <c r="M50" s="152"/>
      <c r="N50" s="492"/>
      <c r="O50" s="261" t="s">
        <v>82</v>
      </c>
    </row>
    <row r="51" spans="1:15" ht="73.5" customHeight="1" thickBot="1">
      <c r="A51" s="267" t="s">
        <v>83</v>
      </c>
      <c r="B51" s="542" t="str">
        <f t="shared" si="0"/>
        <v>☆</v>
      </c>
      <c r="C51" s="543"/>
      <c r="D51" s="544"/>
      <c r="E51" s="347">
        <v>2.1800000000000002</v>
      </c>
      <c r="F51" s="123">
        <v>3.18</v>
      </c>
      <c r="G51" s="291">
        <f t="shared" si="1"/>
        <v>1</v>
      </c>
      <c r="H51" s="545"/>
      <c r="I51" s="546"/>
      <c r="J51" s="546"/>
      <c r="K51" s="546"/>
      <c r="L51" s="547"/>
      <c r="M51" s="316"/>
      <c r="N51" s="317"/>
      <c r="O51" s="261" t="s">
        <v>83</v>
      </c>
    </row>
    <row r="52" spans="1:15" ht="75" customHeight="1" thickBot="1">
      <c r="A52" s="267" t="s">
        <v>84</v>
      </c>
      <c r="B52" s="542" t="str">
        <f t="shared" si="0"/>
        <v>★</v>
      </c>
      <c r="C52" s="543"/>
      <c r="D52" s="544"/>
      <c r="E52" s="347">
        <v>1.7</v>
      </c>
      <c r="F52" s="347">
        <v>1.3</v>
      </c>
      <c r="G52" s="291">
        <f t="shared" si="1"/>
        <v>-0.39999999999999991</v>
      </c>
      <c r="H52" s="545"/>
      <c r="I52" s="546"/>
      <c r="J52" s="546"/>
      <c r="K52" s="546"/>
      <c r="L52" s="547"/>
      <c r="M52" s="152"/>
      <c r="N52" s="153"/>
      <c r="O52" s="261" t="s">
        <v>84</v>
      </c>
    </row>
    <row r="53" spans="1:15" ht="77.25" customHeight="1" thickBot="1">
      <c r="A53" s="267" t="s">
        <v>85</v>
      </c>
      <c r="B53" s="542" t="str">
        <f t="shared" si="0"/>
        <v>☆</v>
      </c>
      <c r="C53" s="543"/>
      <c r="D53" s="544"/>
      <c r="E53" s="123">
        <v>3.32</v>
      </c>
      <c r="F53" s="123">
        <v>4.53</v>
      </c>
      <c r="G53" s="291">
        <f t="shared" si="1"/>
        <v>1.2100000000000004</v>
      </c>
      <c r="H53" s="545"/>
      <c r="I53" s="546"/>
      <c r="J53" s="546"/>
      <c r="K53" s="546"/>
      <c r="L53" s="547"/>
      <c r="M53" s="152"/>
      <c r="N53" s="153"/>
      <c r="O53" s="261" t="s">
        <v>85</v>
      </c>
    </row>
    <row r="54" spans="1:15" ht="70.8" customHeight="1" thickBot="1">
      <c r="A54" s="267" t="s">
        <v>86</v>
      </c>
      <c r="B54" s="542" t="str">
        <f t="shared" si="0"/>
        <v>☆</v>
      </c>
      <c r="C54" s="543"/>
      <c r="D54" s="544"/>
      <c r="E54" s="123">
        <v>3.17</v>
      </c>
      <c r="F54" s="123">
        <v>4.04</v>
      </c>
      <c r="G54" s="291">
        <f t="shared" si="1"/>
        <v>0.87000000000000011</v>
      </c>
      <c r="H54" s="545"/>
      <c r="I54" s="546"/>
      <c r="J54" s="546"/>
      <c r="K54" s="546"/>
      <c r="L54" s="547"/>
      <c r="M54" s="152"/>
      <c r="N54" s="153"/>
      <c r="O54" s="261" t="s">
        <v>86</v>
      </c>
    </row>
    <row r="55" spans="1:15" ht="69" customHeight="1" thickBot="1">
      <c r="A55" s="267" t="s">
        <v>87</v>
      </c>
      <c r="B55" s="542" t="str">
        <f t="shared" si="0"/>
        <v>★</v>
      </c>
      <c r="C55" s="543"/>
      <c r="D55" s="544"/>
      <c r="E55" s="123">
        <v>3.94</v>
      </c>
      <c r="F55" s="123">
        <v>3.48</v>
      </c>
      <c r="G55" s="291">
        <f t="shared" si="1"/>
        <v>-0.45999999999999996</v>
      </c>
      <c r="H55" s="545"/>
      <c r="I55" s="546"/>
      <c r="J55" s="546"/>
      <c r="K55" s="546"/>
      <c r="L55" s="547"/>
      <c r="M55" s="152"/>
      <c r="N55" s="153"/>
      <c r="O55" s="261" t="s">
        <v>87</v>
      </c>
    </row>
    <row r="56" spans="1:15" ht="69" customHeight="1" thickBot="1">
      <c r="A56" s="267" t="s">
        <v>88</v>
      </c>
      <c r="B56" s="542" t="str">
        <f t="shared" si="0"/>
        <v>☆</v>
      </c>
      <c r="C56" s="543"/>
      <c r="D56" s="544"/>
      <c r="E56" s="347">
        <v>2.86</v>
      </c>
      <c r="F56" s="123">
        <v>3.18</v>
      </c>
      <c r="G56" s="291">
        <f t="shared" si="1"/>
        <v>0.32000000000000028</v>
      </c>
      <c r="H56" s="545"/>
      <c r="I56" s="546"/>
      <c r="J56" s="546"/>
      <c r="K56" s="546"/>
      <c r="L56" s="547"/>
      <c r="M56" s="152"/>
      <c r="N56" s="153"/>
      <c r="O56" s="261" t="s">
        <v>88</v>
      </c>
    </row>
    <row r="57" spans="1:15" ht="63.75" customHeight="1" thickBot="1">
      <c r="A57" s="267" t="s">
        <v>89</v>
      </c>
      <c r="B57" s="542" t="str">
        <f t="shared" si="0"/>
        <v>★</v>
      </c>
      <c r="C57" s="543"/>
      <c r="D57" s="544"/>
      <c r="E57" s="347">
        <v>2.7</v>
      </c>
      <c r="F57" s="347">
        <v>2.67</v>
      </c>
      <c r="G57" s="291">
        <f t="shared" si="1"/>
        <v>-3.0000000000000249E-2</v>
      </c>
      <c r="H57" s="548"/>
      <c r="I57" s="549"/>
      <c r="J57" s="549"/>
      <c r="K57" s="549"/>
      <c r="L57" s="550"/>
      <c r="M57" s="152"/>
      <c r="N57" s="153"/>
      <c r="O57" s="261" t="s">
        <v>89</v>
      </c>
    </row>
    <row r="58" spans="1:15" ht="69.75" customHeight="1" thickBot="1">
      <c r="A58" s="267" t="s">
        <v>90</v>
      </c>
      <c r="B58" s="542" t="str">
        <f t="shared" si="0"/>
        <v>☆</v>
      </c>
      <c r="C58" s="543"/>
      <c r="D58" s="544"/>
      <c r="E58" s="347">
        <v>2.65</v>
      </c>
      <c r="F58" s="123">
        <v>3.04</v>
      </c>
      <c r="G58" s="291">
        <f t="shared" si="1"/>
        <v>0.39000000000000012</v>
      </c>
      <c r="H58" s="545"/>
      <c r="I58" s="546"/>
      <c r="J58" s="546"/>
      <c r="K58" s="546"/>
      <c r="L58" s="547"/>
      <c r="M58" s="152"/>
      <c r="N58" s="153"/>
      <c r="O58" s="261" t="s">
        <v>90</v>
      </c>
    </row>
    <row r="59" spans="1:15" ht="76.2" customHeight="1" thickBot="1">
      <c r="A59" s="267" t="s">
        <v>91</v>
      </c>
      <c r="B59" s="542" t="str">
        <f t="shared" si="0"/>
        <v>★</v>
      </c>
      <c r="C59" s="543"/>
      <c r="D59" s="544"/>
      <c r="E59" s="452">
        <v>6.25</v>
      </c>
      <c r="F59" s="123">
        <v>5.79</v>
      </c>
      <c r="G59" s="291">
        <f t="shared" si="1"/>
        <v>-0.45999999999999996</v>
      </c>
      <c r="H59" s="545"/>
      <c r="I59" s="546"/>
      <c r="J59" s="546"/>
      <c r="K59" s="546"/>
      <c r="L59" s="547"/>
      <c r="M59" s="316"/>
      <c r="N59" s="317"/>
      <c r="O59" s="261" t="s">
        <v>91</v>
      </c>
    </row>
    <row r="60" spans="1:15" ht="91.95" customHeight="1" thickBot="1">
      <c r="A60" s="267" t="s">
        <v>92</v>
      </c>
      <c r="B60" s="542" t="str">
        <f t="shared" si="0"/>
        <v>★</v>
      </c>
      <c r="C60" s="543"/>
      <c r="D60" s="544"/>
      <c r="E60" s="123">
        <v>4.59</v>
      </c>
      <c r="F60" s="123">
        <v>3.54</v>
      </c>
      <c r="G60" s="291">
        <f t="shared" si="1"/>
        <v>-1.0499999999999998</v>
      </c>
      <c r="H60" s="545"/>
      <c r="I60" s="546"/>
      <c r="J60" s="546"/>
      <c r="K60" s="546"/>
      <c r="L60" s="547"/>
      <c r="M60" s="152"/>
      <c r="N60" s="153"/>
      <c r="O60" s="261" t="s">
        <v>92</v>
      </c>
    </row>
    <row r="61" spans="1:15" ht="81" customHeight="1" thickBot="1">
      <c r="A61" s="267" t="s">
        <v>93</v>
      </c>
      <c r="B61" s="542" t="s">
        <v>263</v>
      </c>
      <c r="C61" s="543"/>
      <c r="D61" s="544"/>
      <c r="E61" s="347">
        <v>2.15</v>
      </c>
      <c r="F61" s="347">
        <v>2.15</v>
      </c>
      <c r="G61" s="291">
        <f t="shared" si="1"/>
        <v>0</v>
      </c>
      <c r="H61" s="545"/>
      <c r="I61" s="546"/>
      <c r="J61" s="546"/>
      <c r="K61" s="546"/>
      <c r="L61" s="547"/>
      <c r="M61" s="152"/>
      <c r="N61" s="153"/>
      <c r="O61" s="261" t="s">
        <v>93</v>
      </c>
    </row>
    <row r="62" spans="1:15" ht="75.599999999999994" customHeight="1" thickBot="1">
      <c r="A62" s="267" t="s">
        <v>94</v>
      </c>
      <c r="B62" s="542" t="str">
        <f t="shared" si="0"/>
        <v>★</v>
      </c>
      <c r="C62" s="543"/>
      <c r="D62" s="544"/>
      <c r="E62" s="123">
        <v>4.5</v>
      </c>
      <c r="F62" s="123">
        <v>3.24</v>
      </c>
      <c r="G62" s="291">
        <f t="shared" si="1"/>
        <v>-1.2599999999999998</v>
      </c>
      <c r="H62" s="545"/>
      <c r="I62" s="546"/>
      <c r="J62" s="546"/>
      <c r="K62" s="546"/>
      <c r="L62" s="547"/>
      <c r="M62" s="410"/>
      <c r="N62" s="153"/>
      <c r="O62" s="261" t="s">
        <v>94</v>
      </c>
    </row>
    <row r="63" spans="1:15" ht="87" customHeight="1" thickBot="1">
      <c r="A63" s="267" t="s">
        <v>95</v>
      </c>
      <c r="B63" s="542" t="str">
        <f t="shared" si="0"/>
        <v>★</v>
      </c>
      <c r="C63" s="543"/>
      <c r="D63" s="544"/>
      <c r="E63" s="347">
        <v>1.7</v>
      </c>
      <c r="F63" s="347">
        <v>1.3</v>
      </c>
      <c r="G63" s="291">
        <f t="shared" si="1"/>
        <v>-0.39999999999999991</v>
      </c>
      <c r="H63" s="545"/>
      <c r="I63" s="546"/>
      <c r="J63" s="546"/>
      <c r="K63" s="546"/>
      <c r="L63" s="547"/>
      <c r="M63" s="340"/>
      <c r="N63" s="153"/>
      <c r="O63" s="261" t="s">
        <v>95</v>
      </c>
    </row>
    <row r="64" spans="1:15" ht="73.2" customHeight="1" thickBot="1">
      <c r="A64" s="267" t="s">
        <v>96</v>
      </c>
      <c r="B64" s="542" t="str">
        <f t="shared" si="0"/>
        <v>★</v>
      </c>
      <c r="C64" s="543"/>
      <c r="D64" s="544"/>
      <c r="E64" s="347">
        <v>2.02</v>
      </c>
      <c r="F64" s="347">
        <v>1.82</v>
      </c>
      <c r="G64" s="291">
        <f t="shared" si="1"/>
        <v>-0.19999999999999996</v>
      </c>
      <c r="H64" s="551"/>
      <c r="I64" s="552"/>
      <c r="J64" s="552"/>
      <c r="K64" s="552"/>
      <c r="L64" s="553"/>
      <c r="M64" s="152"/>
      <c r="N64" s="153"/>
      <c r="O64" s="261" t="s">
        <v>96</v>
      </c>
    </row>
    <row r="65" spans="1:18" ht="80.25" customHeight="1" thickBot="1">
      <c r="A65" s="267" t="s">
        <v>97</v>
      </c>
      <c r="B65" s="542" t="str">
        <f t="shared" si="0"/>
        <v>★</v>
      </c>
      <c r="C65" s="543"/>
      <c r="D65" s="544"/>
      <c r="E65" s="123">
        <v>5.0199999999999996</v>
      </c>
      <c r="F65" s="123">
        <v>4.58</v>
      </c>
      <c r="G65" s="291">
        <f t="shared" si="1"/>
        <v>-0.4399999999999995</v>
      </c>
      <c r="H65" s="548"/>
      <c r="I65" s="549"/>
      <c r="J65" s="549"/>
      <c r="K65" s="549"/>
      <c r="L65" s="550"/>
      <c r="M65" s="397"/>
      <c r="N65" s="153"/>
      <c r="O65" s="261" t="s">
        <v>97</v>
      </c>
    </row>
    <row r="66" spans="1:18" ht="88.5" customHeight="1" thickBot="1">
      <c r="A66" s="267" t="s">
        <v>98</v>
      </c>
      <c r="B66" s="542" t="str">
        <f t="shared" si="0"/>
        <v>☆</v>
      </c>
      <c r="C66" s="543"/>
      <c r="D66" s="544"/>
      <c r="E66" s="452">
        <v>7.36</v>
      </c>
      <c r="F66" s="452">
        <v>7.67</v>
      </c>
      <c r="G66" s="291">
        <f t="shared" si="1"/>
        <v>0.30999999999999961</v>
      </c>
      <c r="H66" s="548"/>
      <c r="I66" s="549"/>
      <c r="J66" s="549"/>
      <c r="K66" s="549"/>
      <c r="L66" s="550"/>
      <c r="M66" s="152"/>
      <c r="N66" s="153"/>
      <c r="O66" s="261" t="s">
        <v>98</v>
      </c>
    </row>
    <row r="67" spans="1:18" ht="78.75" customHeight="1" thickBot="1">
      <c r="A67" s="267" t="s">
        <v>99</v>
      </c>
      <c r="B67" s="542" t="str">
        <f t="shared" si="0"/>
        <v>★</v>
      </c>
      <c r="C67" s="543"/>
      <c r="D67" s="544"/>
      <c r="E67" s="123">
        <v>5.39</v>
      </c>
      <c r="F67" s="123">
        <v>4.8899999999999997</v>
      </c>
      <c r="G67" s="291">
        <f t="shared" si="1"/>
        <v>-0.5</v>
      </c>
      <c r="H67" s="545"/>
      <c r="I67" s="546"/>
      <c r="J67" s="546"/>
      <c r="K67" s="546"/>
      <c r="L67" s="547"/>
      <c r="M67" s="152"/>
      <c r="N67" s="153"/>
      <c r="O67" s="261" t="s">
        <v>99</v>
      </c>
    </row>
    <row r="68" spans="1:18" ht="63" customHeight="1" thickBot="1">
      <c r="A68" s="270" t="s">
        <v>100</v>
      </c>
      <c r="B68" s="542" t="str">
        <f t="shared" si="0"/>
        <v>☆</v>
      </c>
      <c r="C68" s="543"/>
      <c r="D68" s="544"/>
      <c r="E68" s="123">
        <v>3.48</v>
      </c>
      <c r="F68" s="123">
        <v>3.8</v>
      </c>
      <c r="G68" s="291">
        <f t="shared" si="1"/>
        <v>0.31999999999999984</v>
      </c>
      <c r="H68" s="545"/>
      <c r="I68" s="546"/>
      <c r="J68" s="546"/>
      <c r="K68" s="546"/>
      <c r="L68" s="547"/>
      <c r="M68" s="316"/>
      <c r="N68" s="153"/>
      <c r="O68" s="261" t="s">
        <v>100</v>
      </c>
    </row>
    <row r="69" spans="1:18" ht="72.75" customHeight="1" thickBot="1">
      <c r="A69" s="268" t="s">
        <v>101</v>
      </c>
      <c r="B69" s="542" t="str">
        <f t="shared" si="0"/>
        <v>★</v>
      </c>
      <c r="C69" s="543"/>
      <c r="D69" s="544"/>
      <c r="E69" s="413">
        <v>1.9</v>
      </c>
      <c r="F69" s="413">
        <v>1.74</v>
      </c>
      <c r="G69" s="291">
        <f t="shared" si="1"/>
        <v>-0.15999999999999992</v>
      </c>
      <c r="H69" s="548"/>
      <c r="I69" s="549"/>
      <c r="J69" s="549"/>
      <c r="K69" s="549"/>
      <c r="L69" s="550"/>
      <c r="M69" s="152"/>
      <c r="N69" s="153"/>
      <c r="O69" s="261" t="s">
        <v>101</v>
      </c>
    </row>
    <row r="70" spans="1:18" ht="58.5" customHeight="1" thickBot="1">
      <c r="A70" s="203" t="s">
        <v>102</v>
      </c>
      <c r="B70" s="542" t="str">
        <f t="shared" si="0"/>
        <v>★</v>
      </c>
      <c r="C70" s="543"/>
      <c r="D70" s="544"/>
      <c r="E70" s="123">
        <v>3.09</v>
      </c>
      <c r="F70" s="484">
        <v>2.85</v>
      </c>
      <c r="G70" s="388">
        <f t="shared" si="1"/>
        <v>-0.23999999999999977</v>
      </c>
      <c r="H70" s="545"/>
      <c r="I70" s="546"/>
      <c r="J70" s="546"/>
      <c r="K70" s="546"/>
      <c r="L70" s="547"/>
      <c r="M70" s="204"/>
      <c r="N70" s="153"/>
      <c r="O70" s="261"/>
    </row>
    <row r="71" spans="1:18" ht="42.75" customHeight="1" thickBot="1">
      <c r="A71" s="205"/>
      <c r="B71" s="205"/>
      <c r="C71" s="205"/>
      <c r="D71" s="205"/>
      <c r="E71" s="584"/>
      <c r="F71" s="584"/>
      <c r="G71" s="584"/>
      <c r="H71" s="584"/>
      <c r="I71" s="584"/>
      <c r="J71" s="584"/>
      <c r="K71" s="584"/>
      <c r="L71" s="584"/>
      <c r="M71" s="55">
        <f>COUNTIF(E24:E69,"&gt;=10")</f>
        <v>0</v>
      </c>
      <c r="N71" s="55">
        <f>COUNTIF(F24:F69,"&gt;=10")</f>
        <v>0</v>
      </c>
      <c r="O71" s="55" t="s">
        <v>28</v>
      </c>
    </row>
    <row r="72" spans="1:18" ht="36.75" customHeight="1" thickBot="1">
      <c r="A72" s="68" t="s">
        <v>21</v>
      </c>
      <c r="B72" s="69"/>
      <c r="C72" s="115"/>
      <c r="D72" s="115"/>
      <c r="E72" s="585" t="s">
        <v>20</v>
      </c>
      <c r="F72" s="585"/>
      <c r="G72" s="585"/>
      <c r="H72" s="586" t="s">
        <v>180</v>
      </c>
      <c r="I72" s="587"/>
      <c r="J72" s="69"/>
      <c r="K72" s="70"/>
      <c r="L72" s="70"/>
      <c r="M72" s="71"/>
      <c r="N72" s="72"/>
    </row>
    <row r="73" spans="1:18" ht="36.75" customHeight="1" thickBot="1">
      <c r="A73" s="73"/>
      <c r="B73" s="206"/>
      <c r="C73" s="590" t="s">
        <v>174</v>
      </c>
      <c r="D73" s="591"/>
      <c r="E73" s="591"/>
      <c r="F73" s="592"/>
      <c r="G73" s="74">
        <f>+F70</f>
        <v>2.85</v>
      </c>
      <c r="H73" s="75" t="s">
        <v>103</v>
      </c>
      <c r="I73" s="588">
        <f>+G70</f>
        <v>-0.23999999999999977</v>
      </c>
      <c r="J73" s="589"/>
      <c r="K73" s="207"/>
      <c r="L73" s="207"/>
      <c r="M73" s="208"/>
      <c r="N73" s="76"/>
    </row>
    <row r="74" spans="1:18" ht="36.75" customHeight="1" thickBot="1">
      <c r="A74" s="73"/>
      <c r="B74" s="206"/>
      <c r="C74" s="554" t="s">
        <v>104</v>
      </c>
      <c r="D74" s="555"/>
      <c r="E74" s="555"/>
      <c r="F74" s="556"/>
      <c r="G74" s="77">
        <f>+F35</f>
        <v>3.13</v>
      </c>
      <c r="H74" s="78" t="s">
        <v>103</v>
      </c>
      <c r="I74" s="557">
        <f>+G35</f>
        <v>-0.43000000000000016</v>
      </c>
      <c r="J74" s="558"/>
      <c r="K74" s="207"/>
      <c r="L74" s="207"/>
      <c r="M74" s="208"/>
      <c r="N74" s="76"/>
      <c r="R74" s="245" t="s">
        <v>21</v>
      </c>
    </row>
    <row r="75" spans="1:18" ht="36.75" customHeight="1" thickBot="1">
      <c r="A75" s="73"/>
      <c r="B75" s="206"/>
      <c r="C75" s="559" t="s">
        <v>105</v>
      </c>
      <c r="D75" s="560"/>
      <c r="E75" s="560"/>
      <c r="F75" s="79" t="str">
        <f>VLOOKUP(G75,F:P,10,0)</f>
        <v>大分県</v>
      </c>
      <c r="G75" s="80">
        <f>MAX(F23:F70)</f>
        <v>7.67</v>
      </c>
      <c r="H75" s="561" t="s">
        <v>106</v>
      </c>
      <c r="I75" s="562"/>
      <c r="J75" s="562"/>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563">
        <v>2</v>
      </c>
      <c r="B79" s="566" t="s">
        <v>178</v>
      </c>
      <c r="C79" s="567"/>
      <c r="D79" s="567"/>
      <c r="E79" s="567"/>
      <c r="F79" s="568"/>
      <c r="G79" s="575" t="s">
        <v>179</v>
      </c>
      <c r="H79" s="576"/>
      <c r="I79" s="576"/>
      <c r="J79" s="576"/>
      <c r="K79" s="576"/>
      <c r="L79" s="576"/>
      <c r="M79" s="576"/>
      <c r="N79" s="577"/>
    </row>
    <row r="80" spans="1:18" ht="24.75" customHeight="1">
      <c r="A80" s="564"/>
      <c r="B80" s="569"/>
      <c r="C80" s="570"/>
      <c r="D80" s="570"/>
      <c r="E80" s="570"/>
      <c r="F80" s="571"/>
      <c r="G80" s="578"/>
      <c r="H80" s="579"/>
      <c r="I80" s="579"/>
      <c r="J80" s="579"/>
      <c r="K80" s="579"/>
      <c r="L80" s="579"/>
      <c r="M80" s="579"/>
      <c r="N80" s="580"/>
      <c r="O80" s="215" t="s">
        <v>28</v>
      </c>
      <c r="P80" s="215"/>
    </row>
    <row r="81" spans="1:16" ht="24.75" customHeight="1">
      <c r="A81" s="564"/>
      <c r="B81" s="569"/>
      <c r="C81" s="570"/>
      <c r="D81" s="570"/>
      <c r="E81" s="570"/>
      <c r="F81" s="571"/>
      <c r="G81" s="578"/>
      <c r="H81" s="579"/>
      <c r="I81" s="579"/>
      <c r="J81" s="579"/>
      <c r="K81" s="579"/>
      <c r="L81" s="579"/>
      <c r="M81" s="579"/>
      <c r="N81" s="580"/>
      <c r="O81" s="215" t="s">
        <v>21</v>
      </c>
      <c r="P81" s="215" t="s">
        <v>108</v>
      </c>
    </row>
    <row r="82" spans="1:16" ht="24.75" customHeight="1">
      <c r="A82" s="564"/>
      <c r="B82" s="569"/>
      <c r="C82" s="570"/>
      <c r="D82" s="570"/>
      <c r="E82" s="570"/>
      <c r="F82" s="571"/>
      <c r="G82" s="578"/>
      <c r="H82" s="579"/>
      <c r="I82" s="579"/>
      <c r="J82" s="579"/>
      <c r="K82" s="579"/>
      <c r="L82" s="579"/>
      <c r="M82" s="579"/>
      <c r="N82" s="580"/>
      <c r="O82" s="216"/>
      <c r="P82" s="215"/>
    </row>
    <row r="83" spans="1:16" ht="46.2" customHeight="1" thickBot="1">
      <c r="A83" s="565"/>
      <c r="B83" s="572"/>
      <c r="C83" s="573"/>
      <c r="D83" s="573"/>
      <c r="E83" s="573"/>
      <c r="F83" s="574"/>
      <c r="G83" s="581"/>
      <c r="H83" s="582"/>
      <c r="I83" s="582"/>
      <c r="J83" s="582"/>
      <c r="K83" s="582"/>
      <c r="L83" s="582"/>
      <c r="M83" s="582"/>
      <c r="N83" s="583"/>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H60:L60"/>
    <mergeCell ref="B55:D55"/>
    <mergeCell ref="H55:L55"/>
    <mergeCell ref="B56:D56"/>
    <mergeCell ref="H56:L56"/>
    <mergeCell ref="B57:D57"/>
    <mergeCell ref="B52:D52"/>
    <mergeCell ref="H52:L52"/>
    <mergeCell ref="B53:D53"/>
    <mergeCell ref="H53:L53"/>
    <mergeCell ref="B54:D54"/>
    <mergeCell ref="H54:L54"/>
    <mergeCell ref="H57:L57"/>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2B253-122D-48AE-B491-F146EE72B157}">
  <sheetPr>
    <pageSetUpPr fitToPage="1"/>
  </sheetPr>
  <dimension ref="A1:W30"/>
  <sheetViews>
    <sheetView view="pageBreakPreview" zoomScale="95" zoomScaleNormal="100" zoomScaleSheetLayoutView="95" workbookViewId="0">
      <selection activeCell="P29" sqref="P29"/>
    </sheetView>
  </sheetViews>
  <sheetFormatPr defaultRowHeight="13.2"/>
  <cols>
    <col min="1" max="1" width="4.88671875" style="489" customWidth="1"/>
    <col min="2" max="8" width="8.88671875" style="489"/>
    <col min="9" max="9" width="6" style="489" customWidth="1"/>
    <col min="10" max="10" width="8.88671875" style="489"/>
    <col min="11" max="11" width="8.33203125" style="489" customWidth="1"/>
    <col min="12" max="12" width="42" style="489" customWidth="1"/>
    <col min="13" max="13" width="4.21875" style="489" customWidth="1"/>
    <col min="14" max="14" width="3.44140625" style="489" customWidth="1"/>
    <col min="15" max="256" width="8.88671875" style="489"/>
    <col min="257" max="257" width="4.88671875" style="489" customWidth="1"/>
    <col min="258" max="264" width="8.88671875" style="489"/>
    <col min="265" max="265" width="6" style="489" customWidth="1"/>
    <col min="266" max="266" width="8.88671875" style="489"/>
    <col min="267" max="267" width="5.88671875" style="489" customWidth="1"/>
    <col min="268" max="268" width="31.33203125" style="489" customWidth="1"/>
    <col min="269" max="269" width="4.21875" style="489" customWidth="1"/>
    <col min="270" max="270" width="3.44140625" style="489" customWidth="1"/>
    <col min="271" max="512" width="8.88671875" style="489"/>
    <col min="513" max="513" width="4.88671875" style="489" customWidth="1"/>
    <col min="514" max="520" width="8.88671875" style="489"/>
    <col min="521" max="521" width="6" style="489" customWidth="1"/>
    <col min="522" max="522" width="8.88671875" style="489"/>
    <col min="523" max="523" width="5.88671875" style="489" customWidth="1"/>
    <col min="524" max="524" width="31.33203125" style="489" customWidth="1"/>
    <col min="525" max="525" width="4.21875" style="489" customWidth="1"/>
    <col min="526" max="526" width="3.44140625" style="489" customWidth="1"/>
    <col min="527" max="768" width="8.88671875" style="489"/>
    <col min="769" max="769" width="4.88671875" style="489" customWidth="1"/>
    <col min="770" max="776" width="8.88671875" style="489"/>
    <col min="777" max="777" width="6" style="489" customWidth="1"/>
    <col min="778" max="778" width="8.88671875" style="489"/>
    <col min="779" max="779" width="5.88671875" style="489" customWidth="1"/>
    <col min="780" max="780" width="31.33203125" style="489" customWidth="1"/>
    <col min="781" max="781" width="4.21875" style="489" customWidth="1"/>
    <col min="782" max="782" width="3.44140625" style="489" customWidth="1"/>
    <col min="783" max="1024" width="8.88671875" style="489"/>
    <col min="1025" max="1025" width="4.88671875" style="489" customWidth="1"/>
    <col min="1026" max="1032" width="8.88671875" style="489"/>
    <col min="1033" max="1033" width="6" style="489" customWidth="1"/>
    <col min="1034" max="1034" width="8.88671875" style="489"/>
    <col min="1035" max="1035" width="5.88671875" style="489" customWidth="1"/>
    <col min="1036" max="1036" width="31.33203125" style="489" customWidth="1"/>
    <col min="1037" max="1037" width="4.21875" style="489" customWidth="1"/>
    <col min="1038" max="1038" width="3.44140625" style="489" customWidth="1"/>
    <col min="1039" max="1280" width="8.88671875" style="489"/>
    <col min="1281" max="1281" width="4.88671875" style="489" customWidth="1"/>
    <col min="1282" max="1288" width="8.88671875" style="489"/>
    <col min="1289" max="1289" width="6" style="489" customWidth="1"/>
    <col min="1290" max="1290" width="8.88671875" style="489"/>
    <col min="1291" max="1291" width="5.88671875" style="489" customWidth="1"/>
    <col min="1292" max="1292" width="31.33203125" style="489" customWidth="1"/>
    <col min="1293" max="1293" width="4.21875" style="489" customWidth="1"/>
    <col min="1294" max="1294" width="3.44140625" style="489" customWidth="1"/>
    <col min="1295" max="1536" width="8.88671875" style="489"/>
    <col min="1537" max="1537" width="4.88671875" style="489" customWidth="1"/>
    <col min="1538" max="1544" width="8.88671875" style="489"/>
    <col min="1545" max="1545" width="6" style="489" customWidth="1"/>
    <col min="1546" max="1546" width="8.88671875" style="489"/>
    <col min="1547" max="1547" width="5.88671875" style="489" customWidth="1"/>
    <col min="1548" max="1548" width="31.33203125" style="489" customWidth="1"/>
    <col min="1549" max="1549" width="4.21875" style="489" customWidth="1"/>
    <col min="1550" max="1550" width="3.44140625" style="489" customWidth="1"/>
    <col min="1551" max="1792" width="8.88671875" style="489"/>
    <col min="1793" max="1793" width="4.88671875" style="489" customWidth="1"/>
    <col min="1794" max="1800" width="8.88671875" style="489"/>
    <col min="1801" max="1801" width="6" style="489" customWidth="1"/>
    <col min="1802" max="1802" width="8.88671875" style="489"/>
    <col min="1803" max="1803" width="5.88671875" style="489" customWidth="1"/>
    <col min="1804" max="1804" width="31.33203125" style="489" customWidth="1"/>
    <col min="1805" max="1805" width="4.21875" style="489" customWidth="1"/>
    <col min="1806" max="1806" width="3.44140625" style="489" customWidth="1"/>
    <col min="1807" max="2048" width="8.88671875" style="489"/>
    <col min="2049" max="2049" width="4.88671875" style="489" customWidth="1"/>
    <col min="2050" max="2056" width="8.88671875" style="489"/>
    <col min="2057" max="2057" width="6" style="489" customWidth="1"/>
    <col min="2058" max="2058" width="8.88671875" style="489"/>
    <col min="2059" max="2059" width="5.88671875" style="489" customWidth="1"/>
    <col min="2060" max="2060" width="31.33203125" style="489" customWidth="1"/>
    <col min="2061" max="2061" width="4.21875" style="489" customWidth="1"/>
    <col min="2062" max="2062" width="3.44140625" style="489" customWidth="1"/>
    <col min="2063" max="2304" width="8.88671875" style="489"/>
    <col min="2305" max="2305" width="4.88671875" style="489" customWidth="1"/>
    <col min="2306" max="2312" width="8.88671875" style="489"/>
    <col min="2313" max="2313" width="6" style="489" customWidth="1"/>
    <col min="2314" max="2314" width="8.88671875" style="489"/>
    <col min="2315" max="2315" width="5.88671875" style="489" customWidth="1"/>
    <col min="2316" max="2316" width="31.33203125" style="489" customWidth="1"/>
    <col min="2317" max="2317" width="4.21875" style="489" customWidth="1"/>
    <col min="2318" max="2318" width="3.44140625" style="489" customWidth="1"/>
    <col min="2319" max="2560" width="8.88671875" style="489"/>
    <col min="2561" max="2561" width="4.88671875" style="489" customWidth="1"/>
    <col min="2562" max="2568" width="8.88671875" style="489"/>
    <col min="2569" max="2569" width="6" style="489" customWidth="1"/>
    <col min="2570" max="2570" width="8.88671875" style="489"/>
    <col min="2571" max="2571" width="5.88671875" style="489" customWidth="1"/>
    <col min="2572" max="2572" width="31.33203125" style="489" customWidth="1"/>
    <col min="2573" max="2573" width="4.21875" style="489" customWidth="1"/>
    <col min="2574" max="2574" width="3.44140625" style="489" customWidth="1"/>
    <col min="2575" max="2816" width="8.88671875" style="489"/>
    <col min="2817" max="2817" width="4.88671875" style="489" customWidth="1"/>
    <col min="2818" max="2824" width="8.88671875" style="489"/>
    <col min="2825" max="2825" width="6" style="489" customWidth="1"/>
    <col min="2826" max="2826" width="8.88671875" style="489"/>
    <col min="2827" max="2827" width="5.88671875" style="489" customWidth="1"/>
    <col min="2828" max="2828" width="31.33203125" style="489" customWidth="1"/>
    <col min="2829" max="2829" width="4.21875" style="489" customWidth="1"/>
    <col min="2830" max="2830" width="3.44140625" style="489" customWidth="1"/>
    <col min="2831" max="3072" width="8.88671875" style="489"/>
    <col min="3073" max="3073" width="4.88671875" style="489" customWidth="1"/>
    <col min="3074" max="3080" width="8.88671875" style="489"/>
    <col min="3081" max="3081" width="6" style="489" customWidth="1"/>
    <col min="3082" max="3082" width="8.88671875" style="489"/>
    <col min="3083" max="3083" width="5.88671875" style="489" customWidth="1"/>
    <col min="3084" max="3084" width="31.33203125" style="489" customWidth="1"/>
    <col min="3085" max="3085" width="4.21875" style="489" customWidth="1"/>
    <col min="3086" max="3086" width="3.44140625" style="489" customWidth="1"/>
    <col min="3087" max="3328" width="8.88671875" style="489"/>
    <col min="3329" max="3329" width="4.88671875" style="489" customWidth="1"/>
    <col min="3330" max="3336" width="8.88671875" style="489"/>
    <col min="3337" max="3337" width="6" style="489" customWidth="1"/>
    <col min="3338" max="3338" width="8.88671875" style="489"/>
    <col min="3339" max="3339" width="5.88671875" style="489" customWidth="1"/>
    <col min="3340" max="3340" width="31.33203125" style="489" customWidth="1"/>
    <col min="3341" max="3341" width="4.21875" style="489" customWidth="1"/>
    <col min="3342" max="3342" width="3.44140625" style="489" customWidth="1"/>
    <col min="3343" max="3584" width="8.88671875" style="489"/>
    <col min="3585" max="3585" width="4.88671875" style="489" customWidth="1"/>
    <col min="3586" max="3592" width="8.88671875" style="489"/>
    <col min="3593" max="3593" width="6" style="489" customWidth="1"/>
    <col min="3594" max="3594" width="8.88671875" style="489"/>
    <col min="3595" max="3595" width="5.88671875" style="489" customWidth="1"/>
    <col min="3596" max="3596" width="31.33203125" style="489" customWidth="1"/>
    <col min="3597" max="3597" width="4.21875" style="489" customWidth="1"/>
    <col min="3598" max="3598" width="3.44140625" style="489" customWidth="1"/>
    <col min="3599" max="3840" width="8.88671875" style="489"/>
    <col min="3841" max="3841" width="4.88671875" style="489" customWidth="1"/>
    <col min="3842" max="3848" width="8.88671875" style="489"/>
    <col min="3849" max="3849" width="6" style="489" customWidth="1"/>
    <col min="3850" max="3850" width="8.88671875" style="489"/>
    <col min="3851" max="3851" width="5.88671875" style="489" customWidth="1"/>
    <col min="3852" max="3852" width="31.33203125" style="489" customWidth="1"/>
    <col min="3853" max="3853" width="4.21875" style="489" customWidth="1"/>
    <col min="3854" max="3854" width="3.44140625" style="489" customWidth="1"/>
    <col min="3855" max="4096" width="8.88671875" style="489"/>
    <col min="4097" max="4097" width="4.88671875" style="489" customWidth="1"/>
    <col min="4098" max="4104" width="8.88671875" style="489"/>
    <col min="4105" max="4105" width="6" style="489" customWidth="1"/>
    <col min="4106" max="4106" width="8.88671875" style="489"/>
    <col min="4107" max="4107" width="5.88671875" style="489" customWidth="1"/>
    <col min="4108" max="4108" width="31.33203125" style="489" customWidth="1"/>
    <col min="4109" max="4109" width="4.21875" style="489" customWidth="1"/>
    <col min="4110" max="4110" width="3.44140625" style="489" customWidth="1"/>
    <col min="4111" max="4352" width="8.88671875" style="489"/>
    <col min="4353" max="4353" width="4.88671875" style="489" customWidth="1"/>
    <col min="4354" max="4360" width="8.88671875" style="489"/>
    <col min="4361" max="4361" width="6" style="489" customWidth="1"/>
    <col min="4362" max="4362" width="8.88671875" style="489"/>
    <col min="4363" max="4363" width="5.88671875" style="489" customWidth="1"/>
    <col min="4364" max="4364" width="31.33203125" style="489" customWidth="1"/>
    <col min="4365" max="4365" width="4.21875" style="489" customWidth="1"/>
    <col min="4366" max="4366" width="3.44140625" style="489" customWidth="1"/>
    <col min="4367" max="4608" width="8.88671875" style="489"/>
    <col min="4609" max="4609" width="4.88671875" style="489" customWidth="1"/>
    <col min="4610" max="4616" width="8.88671875" style="489"/>
    <col min="4617" max="4617" width="6" style="489" customWidth="1"/>
    <col min="4618" max="4618" width="8.88671875" style="489"/>
    <col min="4619" max="4619" width="5.88671875" style="489" customWidth="1"/>
    <col min="4620" max="4620" width="31.33203125" style="489" customWidth="1"/>
    <col min="4621" max="4621" width="4.21875" style="489" customWidth="1"/>
    <col min="4622" max="4622" width="3.44140625" style="489" customWidth="1"/>
    <col min="4623" max="4864" width="8.88671875" style="489"/>
    <col min="4865" max="4865" width="4.88671875" style="489" customWidth="1"/>
    <col min="4866" max="4872" width="8.88671875" style="489"/>
    <col min="4873" max="4873" width="6" style="489" customWidth="1"/>
    <col min="4874" max="4874" width="8.88671875" style="489"/>
    <col min="4875" max="4875" width="5.88671875" style="489" customWidth="1"/>
    <col min="4876" max="4876" width="31.33203125" style="489" customWidth="1"/>
    <col min="4877" max="4877" width="4.21875" style="489" customWidth="1"/>
    <col min="4878" max="4878" width="3.44140625" style="489" customWidth="1"/>
    <col min="4879" max="5120" width="8.88671875" style="489"/>
    <col min="5121" max="5121" width="4.88671875" style="489" customWidth="1"/>
    <col min="5122" max="5128" width="8.88671875" style="489"/>
    <col min="5129" max="5129" width="6" style="489" customWidth="1"/>
    <col min="5130" max="5130" width="8.88671875" style="489"/>
    <col min="5131" max="5131" width="5.88671875" style="489" customWidth="1"/>
    <col min="5132" max="5132" width="31.33203125" style="489" customWidth="1"/>
    <col min="5133" max="5133" width="4.21875" style="489" customWidth="1"/>
    <col min="5134" max="5134" width="3.44140625" style="489" customWidth="1"/>
    <col min="5135" max="5376" width="8.88671875" style="489"/>
    <col min="5377" max="5377" width="4.88671875" style="489" customWidth="1"/>
    <col min="5378" max="5384" width="8.88671875" style="489"/>
    <col min="5385" max="5385" width="6" style="489" customWidth="1"/>
    <col min="5386" max="5386" width="8.88671875" style="489"/>
    <col min="5387" max="5387" width="5.88671875" style="489" customWidth="1"/>
    <col min="5388" max="5388" width="31.33203125" style="489" customWidth="1"/>
    <col min="5389" max="5389" width="4.21875" style="489" customWidth="1"/>
    <col min="5390" max="5390" width="3.44140625" style="489" customWidth="1"/>
    <col min="5391" max="5632" width="8.88671875" style="489"/>
    <col min="5633" max="5633" width="4.88671875" style="489" customWidth="1"/>
    <col min="5634" max="5640" width="8.88671875" style="489"/>
    <col min="5641" max="5641" width="6" style="489" customWidth="1"/>
    <col min="5642" max="5642" width="8.88671875" style="489"/>
    <col min="5643" max="5643" width="5.88671875" style="489" customWidth="1"/>
    <col min="5644" max="5644" width="31.33203125" style="489" customWidth="1"/>
    <col min="5645" max="5645" width="4.21875" style="489" customWidth="1"/>
    <col min="5646" max="5646" width="3.44140625" style="489" customWidth="1"/>
    <col min="5647" max="5888" width="8.88671875" style="489"/>
    <col min="5889" max="5889" width="4.88671875" style="489" customWidth="1"/>
    <col min="5890" max="5896" width="8.88671875" style="489"/>
    <col min="5897" max="5897" width="6" style="489" customWidth="1"/>
    <col min="5898" max="5898" width="8.88671875" style="489"/>
    <col min="5899" max="5899" width="5.88671875" style="489" customWidth="1"/>
    <col min="5900" max="5900" width="31.33203125" style="489" customWidth="1"/>
    <col min="5901" max="5901" width="4.21875" style="489" customWidth="1"/>
    <col min="5902" max="5902" width="3.44140625" style="489" customWidth="1"/>
    <col min="5903" max="6144" width="8.88671875" style="489"/>
    <col min="6145" max="6145" width="4.88671875" style="489" customWidth="1"/>
    <col min="6146" max="6152" width="8.88671875" style="489"/>
    <col min="6153" max="6153" width="6" style="489" customWidth="1"/>
    <col min="6154" max="6154" width="8.88671875" style="489"/>
    <col min="6155" max="6155" width="5.88671875" style="489" customWidth="1"/>
    <col min="6156" max="6156" width="31.33203125" style="489" customWidth="1"/>
    <col min="6157" max="6157" width="4.21875" style="489" customWidth="1"/>
    <col min="6158" max="6158" width="3.44140625" style="489" customWidth="1"/>
    <col min="6159" max="6400" width="8.88671875" style="489"/>
    <col min="6401" max="6401" width="4.88671875" style="489" customWidth="1"/>
    <col min="6402" max="6408" width="8.88671875" style="489"/>
    <col min="6409" max="6409" width="6" style="489" customWidth="1"/>
    <col min="6410" max="6410" width="8.88671875" style="489"/>
    <col min="6411" max="6411" width="5.88671875" style="489" customWidth="1"/>
    <col min="6412" max="6412" width="31.33203125" style="489" customWidth="1"/>
    <col min="6413" max="6413" width="4.21875" style="489" customWidth="1"/>
    <col min="6414" max="6414" width="3.44140625" style="489" customWidth="1"/>
    <col min="6415" max="6656" width="8.88671875" style="489"/>
    <col min="6657" max="6657" width="4.88671875" style="489" customWidth="1"/>
    <col min="6658" max="6664" width="8.88671875" style="489"/>
    <col min="6665" max="6665" width="6" style="489" customWidth="1"/>
    <col min="6666" max="6666" width="8.88671875" style="489"/>
    <col min="6667" max="6667" width="5.88671875" style="489" customWidth="1"/>
    <col min="6668" max="6668" width="31.33203125" style="489" customWidth="1"/>
    <col min="6669" max="6669" width="4.21875" style="489" customWidth="1"/>
    <col min="6670" max="6670" width="3.44140625" style="489" customWidth="1"/>
    <col min="6671" max="6912" width="8.88671875" style="489"/>
    <col min="6913" max="6913" width="4.88671875" style="489" customWidth="1"/>
    <col min="6914" max="6920" width="8.88671875" style="489"/>
    <col min="6921" max="6921" width="6" style="489" customWidth="1"/>
    <col min="6922" max="6922" width="8.88671875" style="489"/>
    <col min="6923" max="6923" width="5.88671875" style="489" customWidth="1"/>
    <col min="6924" max="6924" width="31.33203125" style="489" customWidth="1"/>
    <col min="6925" max="6925" width="4.21875" style="489" customWidth="1"/>
    <col min="6926" max="6926" width="3.44140625" style="489" customWidth="1"/>
    <col min="6927" max="7168" width="8.88671875" style="489"/>
    <col min="7169" max="7169" width="4.88671875" style="489" customWidth="1"/>
    <col min="7170" max="7176" width="8.88671875" style="489"/>
    <col min="7177" max="7177" width="6" style="489" customWidth="1"/>
    <col min="7178" max="7178" width="8.88671875" style="489"/>
    <col min="7179" max="7179" width="5.88671875" style="489" customWidth="1"/>
    <col min="7180" max="7180" width="31.33203125" style="489" customWidth="1"/>
    <col min="7181" max="7181" width="4.21875" style="489" customWidth="1"/>
    <col min="7182" max="7182" width="3.44140625" style="489" customWidth="1"/>
    <col min="7183" max="7424" width="8.88671875" style="489"/>
    <col min="7425" max="7425" width="4.88671875" style="489" customWidth="1"/>
    <col min="7426" max="7432" width="8.88671875" style="489"/>
    <col min="7433" max="7433" width="6" style="489" customWidth="1"/>
    <col min="7434" max="7434" width="8.88671875" style="489"/>
    <col min="7435" max="7435" width="5.88671875" style="489" customWidth="1"/>
    <col min="7436" max="7436" width="31.33203125" style="489" customWidth="1"/>
    <col min="7437" max="7437" width="4.21875" style="489" customWidth="1"/>
    <col min="7438" max="7438" width="3.44140625" style="489" customWidth="1"/>
    <col min="7439" max="7680" width="8.88671875" style="489"/>
    <col min="7681" max="7681" width="4.88671875" style="489" customWidth="1"/>
    <col min="7682" max="7688" width="8.88671875" style="489"/>
    <col min="7689" max="7689" width="6" style="489" customWidth="1"/>
    <col min="7690" max="7690" width="8.88671875" style="489"/>
    <col min="7691" max="7691" width="5.88671875" style="489" customWidth="1"/>
    <col min="7692" max="7692" width="31.33203125" style="489" customWidth="1"/>
    <col min="7693" max="7693" width="4.21875" style="489" customWidth="1"/>
    <col min="7694" max="7694" width="3.44140625" style="489" customWidth="1"/>
    <col min="7695" max="7936" width="8.88671875" style="489"/>
    <col min="7937" max="7937" width="4.88671875" style="489" customWidth="1"/>
    <col min="7938" max="7944" width="8.88671875" style="489"/>
    <col min="7945" max="7945" width="6" style="489" customWidth="1"/>
    <col min="7946" max="7946" width="8.88671875" style="489"/>
    <col min="7947" max="7947" width="5.88671875" style="489" customWidth="1"/>
    <col min="7948" max="7948" width="31.33203125" style="489" customWidth="1"/>
    <col min="7949" max="7949" width="4.21875" style="489" customWidth="1"/>
    <col min="7950" max="7950" width="3.44140625" style="489" customWidth="1"/>
    <col min="7951" max="8192" width="8.88671875" style="489"/>
    <col min="8193" max="8193" width="4.88671875" style="489" customWidth="1"/>
    <col min="8194" max="8200" width="8.88671875" style="489"/>
    <col min="8201" max="8201" width="6" style="489" customWidth="1"/>
    <col min="8202" max="8202" width="8.88671875" style="489"/>
    <col min="8203" max="8203" width="5.88671875" style="489" customWidth="1"/>
    <col min="8204" max="8204" width="31.33203125" style="489" customWidth="1"/>
    <col min="8205" max="8205" width="4.21875" style="489" customWidth="1"/>
    <col min="8206" max="8206" width="3.44140625" style="489" customWidth="1"/>
    <col min="8207" max="8448" width="8.88671875" style="489"/>
    <col min="8449" max="8449" width="4.88671875" style="489" customWidth="1"/>
    <col min="8450" max="8456" width="8.88671875" style="489"/>
    <col min="8457" max="8457" width="6" style="489" customWidth="1"/>
    <col min="8458" max="8458" width="8.88671875" style="489"/>
    <col min="8459" max="8459" width="5.88671875" style="489" customWidth="1"/>
    <col min="8460" max="8460" width="31.33203125" style="489" customWidth="1"/>
    <col min="8461" max="8461" width="4.21875" style="489" customWidth="1"/>
    <col min="8462" max="8462" width="3.44140625" style="489" customWidth="1"/>
    <col min="8463" max="8704" width="8.88671875" style="489"/>
    <col min="8705" max="8705" width="4.88671875" style="489" customWidth="1"/>
    <col min="8706" max="8712" width="8.88671875" style="489"/>
    <col min="8713" max="8713" width="6" style="489" customWidth="1"/>
    <col min="8714" max="8714" width="8.88671875" style="489"/>
    <col min="8715" max="8715" width="5.88671875" style="489" customWidth="1"/>
    <col min="8716" max="8716" width="31.33203125" style="489" customWidth="1"/>
    <col min="8717" max="8717" width="4.21875" style="489" customWidth="1"/>
    <col min="8718" max="8718" width="3.44140625" style="489" customWidth="1"/>
    <col min="8719" max="8960" width="8.88671875" style="489"/>
    <col min="8961" max="8961" width="4.88671875" style="489" customWidth="1"/>
    <col min="8962" max="8968" width="8.88671875" style="489"/>
    <col min="8969" max="8969" width="6" style="489" customWidth="1"/>
    <col min="8970" max="8970" width="8.88671875" style="489"/>
    <col min="8971" max="8971" width="5.88671875" style="489" customWidth="1"/>
    <col min="8972" max="8972" width="31.33203125" style="489" customWidth="1"/>
    <col min="8973" max="8973" width="4.21875" style="489" customWidth="1"/>
    <col min="8974" max="8974" width="3.44140625" style="489" customWidth="1"/>
    <col min="8975" max="9216" width="8.88671875" style="489"/>
    <col min="9217" max="9217" width="4.88671875" style="489" customWidth="1"/>
    <col min="9218" max="9224" width="8.88671875" style="489"/>
    <col min="9225" max="9225" width="6" style="489" customWidth="1"/>
    <col min="9226" max="9226" width="8.88671875" style="489"/>
    <col min="9227" max="9227" width="5.88671875" style="489" customWidth="1"/>
    <col min="9228" max="9228" width="31.33203125" style="489" customWidth="1"/>
    <col min="9229" max="9229" width="4.21875" style="489" customWidth="1"/>
    <col min="9230" max="9230" width="3.44140625" style="489" customWidth="1"/>
    <col min="9231" max="9472" width="8.88671875" style="489"/>
    <col min="9473" max="9473" width="4.88671875" style="489" customWidth="1"/>
    <col min="9474" max="9480" width="8.88671875" style="489"/>
    <col min="9481" max="9481" width="6" style="489" customWidth="1"/>
    <col min="9482" max="9482" width="8.88671875" style="489"/>
    <col min="9483" max="9483" width="5.88671875" style="489" customWidth="1"/>
    <col min="9484" max="9484" width="31.33203125" style="489" customWidth="1"/>
    <col min="9485" max="9485" width="4.21875" style="489" customWidth="1"/>
    <col min="9486" max="9486" width="3.44140625" style="489" customWidth="1"/>
    <col min="9487" max="9728" width="8.88671875" style="489"/>
    <col min="9729" max="9729" width="4.88671875" style="489" customWidth="1"/>
    <col min="9730" max="9736" width="8.88671875" style="489"/>
    <col min="9737" max="9737" width="6" style="489" customWidth="1"/>
    <col min="9738" max="9738" width="8.88671875" style="489"/>
    <col min="9739" max="9739" width="5.88671875" style="489" customWidth="1"/>
    <col min="9740" max="9740" width="31.33203125" style="489" customWidth="1"/>
    <col min="9741" max="9741" width="4.21875" style="489" customWidth="1"/>
    <col min="9742" max="9742" width="3.44140625" style="489" customWidth="1"/>
    <col min="9743" max="9984" width="8.88671875" style="489"/>
    <col min="9985" max="9985" width="4.88671875" style="489" customWidth="1"/>
    <col min="9986" max="9992" width="8.88671875" style="489"/>
    <col min="9993" max="9993" width="6" style="489" customWidth="1"/>
    <col min="9994" max="9994" width="8.88671875" style="489"/>
    <col min="9995" max="9995" width="5.88671875" style="489" customWidth="1"/>
    <col min="9996" max="9996" width="31.33203125" style="489" customWidth="1"/>
    <col min="9997" max="9997" width="4.21875" style="489" customWidth="1"/>
    <col min="9998" max="9998" width="3.44140625" style="489" customWidth="1"/>
    <col min="9999" max="10240" width="8.88671875" style="489"/>
    <col min="10241" max="10241" width="4.88671875" style="489" customWidth="1"/>
    <col min="10242" max="10248" width="8.88671875" style="489"/>
    <col min="10249" max="10249" width="6" style="489" customWidth="1"/>
    <col min="10250" max="10250" width="8.88671875" style="489"/>
    <col min="10251" max="10251" width="5.88671875" style="489" customWidth="1"/>
    <col min="10252" max="10252" width="31.33203125" style="489" customWidth="1"/>
    <col min="10253" max="10253" width="4.21875" style="489" customWidth="1"/>
    <col min="10254" max="10254" width="3.44140625" style="489" customWidth="1"/>
    <col min="10255" max="10496" width="8.88671875" style="489"/>
    <col min="10497" max="10497" width="4.88671875" style="489" customWidth="1"/>
    <col min="10498" max="10504" width="8.88671875" style="489"/>
    <col min="10505" max="10505" width="6" style="489" customWidth="1"/>
    <col min="10506" max="10506" width="8.88671875" style="489"/>
    <col min="10507" max="10507" width="5.88671875" style="489" customWidth="1"/>
    <col min="10508" max="10508" width="31.33203125" style="489" customWidth="1"/>
    <col min="10509" max="10509" width="4.21875" style="489" customWidth="1"/>
    <col min="10510" max="10510" width="3.44140625" style="489" customWidth="1"/>
    <col min="10511" max="10752" width="8.88671875" style="489"/>
    <col min="10753" max="10753" width="4.88671875" style="489" customWidth="1"/>
    <col min="10754" max="10760" width="8.88671875" style="489"/>
    <col min="10761" max="10761" width="6" style="489" customWidth="1"/>
    <col min="10762" max="10762" width="8.88671875" style="489"/>
    <col min="10763" max="10763" width="5.88671875" style="489" customWidth="1"/>
    <col min="10764" max="10764" width="31.33203125" style="489" customWidth="1"/>
    <col min="10765" max="10765" width="4.21875" style="489" customWidth="1"/>
    <col min="10766" max="10766" width="3.44140625" style="489" customWidth="1"/>
    <col min="10767" max="11008" width="8.88671875" style="489"/>
    <col min="11009" max="11009" width="4.88671875" style="489" customWidth="1"/>
    <col min="11010" max="11016" width="8.88671875" style="489"/>
    <col min="11017" max="11017" width="6" style="489" customWidth="1"/>
    <col min="11018" max="11018" width="8.88671875" style="489"/>
    <col min="11019" max="11019" width="5.88671875" style="489" customWidth="1"/>
    <col min="11020" max="11020" width="31.33203125" style="489" customWidth="1"/>
    <col min="11021" max="11021" width="4.21875" style="489" customWidth="1"/>
    <col min="11022" max="11022" width="3.44140625" style="489" customWidth="1"/>
    <col min="11023" max="11264" width="8.88671875" style="489"/>
    <col min="11265" max="11265" width="4.88671875" style="489" customWidth="1"/>
    <col min="11266" max="11272" width="8.88671875" style="489"/>
    <col min="11273" max="11273" width="6" style="489" customWidth="1"/>
    <col min="11274" max="11274" width="8.88671875" style="489"/>
    <col min="11275" max="11275" width="5.88671875" style="489" customWidth="1"/>
    <col min="11276" max="11276" width="31.33203125" style="489" customWidth="1"/>
    <col min="11277" max="11277" width="4.21875" style="489" customWidth="1"/>
    <col min="11278" max="11278" width="3.44140625" style="489" customWidth="1"/>
    <col min="11279" max="11520" width="8.88671875" style="489"/>
    <col min="11521" max="11521" width="4.88671875" style="489" customWidth="1"/>
    <col min="11522" max="11528" width="8.88671875" style="489"/>
    <col min="11529" max="11529" width="6" style="489" customWidth="1"/>
    <col min="11530" max="11530" width="8.88671875" style="489"/>
    <col min="11531" max="11531" width="5.88671875" style="489" customWidth="1"/>
    <col min="11532" max="11532" width="31.33203125" style="489" customWidth="1"/>
    <col min="11533" max="11533" width="4.21875" style="489" customWidth="1"/>
    <col min="11534" max="11534" width="3.44140625" style="489" customWidth="1"/>
    <col min="11535" max="11776" width="8.88671875" style="489"/>
    <col min="11777" max="11777" width="4.88671875" style="489" customWidth="1"/>
    <col min="11778" max="11784" width="8.88671875" style="489"/>
    <col min="11785" max="11785" width="6" style="489" customWidth="1"/>
    <col min="11786" max="11786" width="8.88671875" style="489"/>
    <col min="11787" max="11787" width="5.88671875" style="489" customWidth="1"/>
    <col min="11788" max="11788" width="31.33203125" style="489" customWidth="1"/>
    <col min="11789" max="11789" width="4.21875" style="489" customWidth="1"/>
    <col min="11790" max="11790" width="3.44140625" style="489" customWidth="1"/>
    <col min="11791" max="12032" width="8.88671875" style="489"/>
    <col min="12033" max="12033" width="4.88671875" style="489" customWidth="1"/>
    <col min="12034" max="12040" width="8.88671875" style="489"/>
    <col min="12041" max="12041" width="6" style="489" customWidth="1"/>
    <col min="12042" max="12042" width="8.88671875" style="489"/>
    <col min="12043" max="12043" width="5.88671875" style="489" customWidth="1"/>
    <col min="12044" max="12044" width="31.33203125" style="489" customWidth="1"/>
    <col min="12045" max="12045" width="4.21875" style="489" customWidth="1"/>
    <col min="12046" max="12046" width="3.44140625" style="489" customWidth="1"/>
    <col min="12047" max="12288" width="8.88671875" style="489"/>
    <col min="12289" max="12289" width="4.88671875" style="489" customWidth="1"/>
    <col min="12290" max="12296" width="8.88671875" style="489"/>
    <col min="12297" max="12297" width="6" style="489" customWidth="1"/>
    <col min="12298" max="12298" width="8.88671875" style="489"/>
    <col min="12299" max="12299" width="5.88671875" style="489" customWidth="1"/>
    <col min="12300" max="12300" width="31.33203125" style="489" customWidth="1"/>
    <col min="12301" max="12301" width="4.21875" style="489" customWidth="1"/>
    <col min="12302" max="12302" width="3.44140625" style="489" customWidth="1"/>
    <col min="12303" max="12544" width="8.88671875" style="489"/>
    <col min="12545" max="12545" width="4.88671875" style="489" customWidth="1"/>
    <col min="12546" max="12552" width="8.88671875" style="489"/>
    <col min="12553" max="12553" width="6" style="489" customWidth="1"/>
    <col min="12554" max="12554" width="8.88671875" style="489"/>
    <col min="12555" max="12555" width="5.88671875" style="489" customWidth="1"/>
    <col min="12556" max="12556" width="31.33203125" style="489" customWidth="1"/>
    <col min="12557" max="12557" width="4.21875" style="489" customWidth="1"/>
    <col min="12558" max="12558" width="3.44140625" style="489" customWidth="1"/>
    <col min="12559" max="12800" width="8.88671875" style="489"/>
    <col min="12801" max="12801" width="4.88671875" style="489" customWidth="1"/>
    <col min="12802" max="12808" width="8.88671875" style="489"/>
    <col min="12809" max="12809" width="6" style="489" customWidth="1"/>
    <col min="12810" max="12810" width="8.88671875" style="489"/>
    <col min="12811" max="12811" width="5.88671875" style="489" customWidth="1"/>
    <col min="12812" max="12812" width="31.33203125" style="489" customWidth="1"/>
    <col min="12813" max="12813" width="4.21875" style="489" customWidth="1"/>
    <col min="12814" max="12814" width="3.44140625" style="489" customWidth="1"/>
    <col min="12815" max="13056" width="8.88671875" style="489"/>
    <col min="13057" max="13057" width="4.88671875" style="489" customWidth="1"/>
    <col min="13058" max="13064" width="8.88671875" style="489"/>
    <col min="13065" max="13065" width="6" style="489" customWidth="1"/>
    <col min="13066" max="13066" width="8.88671875" style="489"/>
    <col min="13067" max="13067" width="5.88671875" style="489" customWidth="1"/>
    <col min="13068" max="13068" width="31.33203125" style="489" customWidth="1"/>
    <col min="13069" max="13069" width="4.21875" style="489" customWidth="1"/>
    <col min="13070" max="13070" width="3.44140625" style="489" customWidth="1"/>
    <col min="13071" max="13312" width="8.88671875" style="489"/>
    <col min="13313" max="13313" width="4.88671875" style="489" customWidth="1"/>
    <col min="13314" max="13320" width="8.88671875" style="489"/>
    <col min="13321" max="13321" width="6" style="489" customWidth="1"/>
    <col min="13322" max="13322" width="8.88671875" style="489"/>
    <col min="13323" max="13323" width="5.88671875" style="489" customWidth="1"/>
    <col min="13324" max="13324" width="31.33203125" style="489" customWidth="1"/>
    <col min="13325" max="13325" width="4.21875" style="489" customWidth="1"/>
    <col min="13326" max="13326" width="3.44140625" style="489" customWidth="1"/>
    <col min="13327" max="13568" width="8.88671875" style="489"/>
    <col min="13569" max="13569" width="4.88671875" style="489" customWidth="1"/>
    <col min="13570" max="13576" width="8.88671875" style="489"/>
    <col min="13577" max="13577" width="6" style="489" customWidth="1"/>
    <col min="13578" max="13578" width="8.88671875" style="489"/>
    <col min="13579" max="13579" width="5.88671875" style="489" customWidth="1"/>
    <col min="13580" max="13580" width="31.33203125" style="489" customWidth="1"/>
    <col min="13581" max="13581" width="4.21875" style="489" customWidth="1"/>
    <col min="13582" max="13582" width="3.44140625" style="489" customWidth="1"/>
    <col min="13583" max="13824" width="8.88671875" style="489"/>
    <col min="13825" max="13825" width="4.88671875" style="489" customWidth="1"/>
    <col min="13826" max="13832" width="8.88671875" style="489"/>
    <col min="13833" max="13833" width="6" style="489" customWidth="1"/>
    <col min="13834" max="13834" width="8.88671875" style="489"/>
    <col min="13835" max="13835" width="5.88671875" style="489" customWidth="1"/>
    <col min="13836" max="13836" width="31.33203125" style="489" customWidth="1"/>
    <col min="13837" max="13837" width="4.21875" style="489" customWidth="1"/>
    <col min="13838" max="13838" width="3.44140625" style="489" customWidth="1"/>
    <col min="13839" max="14080" width="8.88671875" style="489"/>
    <col min="14081" max="14081" width="4.88671875" style="489" customWidth="1"/>
    <col min="14082" max="14088" width="8.88671875" style="489"/>
    <col min="14089" max="14089" width="6" style="489" customWidth="1"/>
    <col min="14090" max="14090" width="8.88671875" style="489"/>
    <col min="14091" max="14091" width="5.88671875" style="489" customWidth="1"/>
    <col min="14092" max="14092" width="31.33203125" style="489" customWidth="1"/>
    <col min="14093" max="14093" width="4.21875" style="489" customWidth="1"/>
    <col min="14094" max="14094" width="3.44140625" style="489" customWidth="1"/>
    <col min="14095" max="14336" width="8.88671875" style="489"/>
    <col min="14337" max="14337" width="4.88671875" style="489" customWidth="1"/>
    <col min="14338" max="14344" width="8.88671875" style="489"/>
    <col min="14345" max="14345" width="6" style="489" customWidth="1"/>
    <col min="14346" max="14346" width="8.88671875" style="489"/>
    <col min="14347" max="14347" width="5.88671875" style="489" customWidth="1"/>
    <col min="14348" max="14348" width="31.33203125" style="489" customWidth="1"/>
    <col min="14349" max="14349" width="4.21875" style="489" customWidth="1"/>
    <col min="14350" max="14350" width="3.44140625" style="489" customWidth="1"/>
    <col min="14351" max="14592" width="8.88671875" style="489"/>
    <col min="14593" max="14593" width="4.88671875" style="489" customWidth="1"/>
    <col min="14594" max="14600" width="8.88671875" style="489"/>
    <col min="14601" max="14601" width="6" style="489" customWidth="1"/>
    <col min="14602" max="14602" width="8.88671875" style="489"/>
    <col min="14603" max="14603" width="5.88671875" style="489" customWidth="1"/>
    <col min="14604" max="14604" width="31.33203125" style="489" customWidth="1"/>
    <col min="14605" max="14605" width="4.21875" style="489" customWidth="1"/>
    <col min="14606" max="14606" width="3.44140625" style="489" customWidth="1"/>
    <col min="14607" max="14848" width="8.88671875" style="489"/>
    <col min="14849" max="14849" width="4.88671875" style="489" customWidth="1"/>
    <col min="14850" max="14856" width="8.88671875" style="489"/>
    <col min="14857" max="14857" width="6" style="489" customWidth="1"/>
    <col min="14858" max="14858" width="8.88671875" style="489"/>
    <col min="14859" max="14859" width="5.88671875" style="489" customWidth="1"/>
    <col min="14860" max="14860" width="31.33203125" style="489" customWidth="1"/>
    <col min="14861" max="14861" width="4.21875" style="489" customWidth="1"/>
    <col min="14862" max="14862" width="3.44140625" style="489" customWidth="1"/>
    <col min="14863" max="15104" width="8.88671875" style="489"/>
    <col min="15105" max="15105" width="4.88671875" style="489" customWidth="1"/>
    <col min="15106" max="15112" width="8.88671875" style="489"/>
    <col min="15113" max="15113" width="6" style="489" customWidth="1"/>
    <col min="15114" max="15114" width="8.88671875" style="489"/>
    <col min="15115" max="15115" width="5.88671875" style="489" customWidth="1"/>
    <col min="15116" max="15116" width="31.33203125" style="489" customWidth="1"/>
    <col min="15117" max="15117" width="4.21875" style="489" customWidth="1"/>
    <col min="15118" max="15118" width="3.44140625" style="489" customWidth="1"/>
    <col min="15119" max="15360" width="8.88671875" style="489"/>
    <col min="15361" max="15361" width="4.88671875" style="489" customWidth="1"/>
    <col min="15362" max="15368" width="8.88671875" style="489"/>
    <col min="15369" max="15369" width="6" style="489" customWidth="1"/>
    <col min="15370" max="15370" width="8.88671875" style="489"/>
    <col min="15371" max="15371" width="5.88671875" style="489" customWidth="1"/>
    <col min="15372" max="15372" width="31.33203125" style="489" customWidth="1"/>
    <col min="15373" max="15373" width="4.21875" style="489" customWidth="1"/>
    <col min="15374" max="15374" width="3.44140625" style="489" customWidth="1"/>
    <col min="15375" max="15616" width="8.88671875" style="489"/>
    <col min="15617" max="15617" width="4.88671875" style="489" customWidth="1"/>
    <col min="15618" max="15624" width="8.88671875" style="489"/>
    <col min="15625" max="15625" width="6" style="489" customWidth="1"/>
    <col min="15626" max="15626" width="8.88671875" style="489"/>
    <col min="15627" max="15627" width="5.88671875" style="489" customWidth="1"/>
    <col min="15628" max="15628" width="31.33203125" style="489" customWidth="1"/>
    <col min="15629" max="15629" width="4.21875" style="489" customWidth="1"/>
    <col min="15630" max="15630" width="3.44140625" style="489" customWidth="1"/>
    <col min="15631" max="15872" width="8.88671875" style="489"/>
    <col min="15873" max="15873" width="4.88671875" style="489" customWidth="1"/>
    <col min="15874" max="15880" width="8.88671875" style="489"/>
    <col min="15881" max="15881" width="6" style="489" customWidth="1"/>
    <col min="15882" max="15882" width="8.88671875" style="489"/>
    <col min="15883" max="15883" width="5.88671875" style="489" customWidth="1"/>
    <col min="15884" max="15884" width="31.33203125" style="489" customWidth="1"/>
    <col min="15885" max="15885" width="4.21875" style="489" customWidth="1"/>
    <col min="15886" max="15886" width="3.44140625" style="489" customWidth="1"/>
    <col min="15887" max="16128" width="8.88671875" style="489"/>
    <col min="16129" max="16129" width="4.88671875" style="489" customWidth="1"/>
    <col min="16130" max="16136" width="8.88671875" style="489"/>
    <col min="16137" max="16137" width="6" style="489" customWidth="1"/>
    <col min="16138" max="16138" width="8.88671875" style="489"/>
    <col min="16139" max="16139" width="5.88671875" style="489" customWidth="1"/>
    <col min="16140" max="16140" width="31.33203125" style="489" customWidth="1"/>
    <col min="16141" max="16141" width="4.21875" style="489" customWidth="1"/>
    <col min="16142" max="16142" width="3.44140625" style="489" customWidth="1"/>
    <col min="16143" max="16384" width="8.88671875" style="489"/>
  </cols>
  <sheetData>
    <row r="1" spans="1:23" ht="23.4">
      <c r="A1" s="744" t="s">
        <v>204</v>
      </c>
      <c r="B1" s="744"/>
      <c r="C1" s="744"/>
      <c r="D1" s="744"/>
      <c r="E1" s="744"/>
      <c r="F1" s="744"/>
      <c r="G1" s="744"/>
      <c r="H1" s="744"/>
      <c r="I1" s="744"/>
      <c r="J1" s="745"/>
      <c r="K1" s="745"/>
      <c r="L1" s="745"/>
      <c r="M1" s="745"/>
    </row>
    <row r="2" spans="1:23" ht="19.2">
      <c r="A2" s="746" t="s">
        <v>266</v>
      </c>
      <c r="B2" s="746"/>
      <c r="C2" s="746"/>
      <c r="D2" s="746"/>
      <c r="E2" s="746"/>
      <c r="F2" s="746"/>
      <c r="G2" s="746"/>
      <c r="H2" s="746"/>
      <c r="I2" s="746"/>
      <c r="J2" s="747"/>
      <c r="K2" s="747"/>
      <c r="L2" s="747"/>
      <c r="M2" s="747"/>
      <c r="N2" s="748"/>
      <c r="P2" s="1"/>
    </row>
    <row r="3" spans="1:23" ht="24.75" customHeight="1">
      <c r="A3" s="749" t="s">
        <v>267</v>
      </c>
      <c r="B3" s="749"/>
      <c r="C3" s="749"/>
      <c r="D3" s="749"/>
      <c r="E3" s="749"/>
      <c r="F3" s="749"/>
      <c r="G3" s="749"/>
      <c r="H3" s="749"/>
      <c r="I3" s="749"/>
      <c r="J3" s="750"/>
      <c r="K3" s="750"/>
      <c r="L3" s="750"/>
      <c r="M3" s="750"/>
      <c r="N3" s="751"/>
      <c r="P3" s="1"/>
    </row>
    <row r="4" spans="1:23" ht="17.399999999999999">
      <c r="A4" s="752" t="s">
        <v>268</v>
      </c>
      <c r="B4" s="752"/>
      <c r="C4" s="752"/>
      <c r="D4" s="752"/>
      <c r="E4" s="752"/>
      <c r="F4" s="752"/>
      <c r="G4" s="752"/>
      <c r="H4" s="752"/>
      <c r="I4" s="752"/>
      <c r="J4" s="753"/>
      <c r="K4" s="753"/>
      <c r="L4" s="753"/>
      <c r="M4" s="753"/>
      <c r="N4" s="751"/>
      <c r="P4" s="1"/>
      <c r="Q4" s="754"/>
    </row>
    <row r="5" spans="1:23" ht="17.399999999999999">
      <c r="A5" s="521"/>
      <c r="B5" s="755"/>
      <c r="C5" s="522"/>
      <c r="D5" s="522"/>
      <c r="E5" s="522"/>
      <c r="F5" s="522"/>
      <c r="G5" s="522"/>
      <c r="H5" s="522"/>
      <c r="I5" s="522"/>
      <c r="J5" s="522"/>
      <c r="K5" s="522"/>
      <c r="L5" s="522"/>
      <c r="M5" s="522"/>
      <c r="N5" s="751"/>
      <c r="O5" s="754"/>
      <c r="P5" s="756"/>
    </row>
    <row r="6" spans="1:23" ht="21.75" customHeight="1">
      <c r="A6" s="522"/>
      <c r="B6" s="757" t="s">
        <v>269</v>
      </c>
      <c r="C6" s="629"/>
      <c r="D6" s="629"/>
      <c r="E6" s="629"/>
      <c r="F6" s="522"/>
      <c r="G6" s="522" t="s">
        <v>21</v>
      </c>
      <c r="H6" s="758" t="s">
        <v>443</v>
      </c>
      <c r="I6" s="759"/>
      <c r="J6" s="759"/>
      <c r="K6" s="759"/>
      <c r="L6" s="759"/>
      <c r="M6" s="522"/>
      <c r="N6" s="751"/>
      <c r="O6" s="760"/>
      <c r="P6" s="761"/>
      <c r="Q6" s="761"/>
      <c r="R6" s="761"/>
      <c r="S6" s="761"/>
      <c r="T6" s="761"/>
      <c r="U6" s="761"/>
      <c r="V6" s="761"/>
      <c r="W6" s="761"/>
    </row>
    <row r="7" spans="1:23" ht="21.75" customHeight="1">
      <c r="A7" s="522"/>
      <c r="B7" s="629"/>
      <c r="C7" s="629"/>
      <c r="D7" s="629"/>
      <c r="E7" s="629"/>
      <c r="F7" s="522"/>
      <c r="G7" s="522"/>
      <c r="H7" s="759"/>
      <c r="I7" s="759"/>
      <c r="J7" s="759"/>
      <c r="K7" s="759"/>
      <c r="L7" s="759"/>
      <c r="M7" s="522"/>
      <c r="N7" s="751"/>
      <c r="O7" s="761"/>
      <c r="P7" s="761"/>
      <c r="Q7" s="761"/>
      <c r="R7" s="761"/>
      <c r="S7" s="761"/>
      <c r="T7" s="761"/>
      <c r="U7" s="761"/>
      <c r="V7" s="761"/>
      <c r="W7" s="761"/>
    </row>
    <row r="8" spans="1:23" ht="21.75" customHeight="1">
      <c r="A8" s="522"/>
      <c r="B8" s="629"/>
      <c r="C8" s="629"/>
      <c r="D8" s="629"/>
      <c r="E8" s="629"/>
      <c r="F8" s="522"/>
      <c r="G8" s="522"/>
      <c r="H8" s="759"/>
      <c r="I8" s="759"/>
      <c r="J8" s="759"/>
      <c r="K8" s="759"/>
      <c r="L8" s="759"/>
      <c r="M8" s="522"/>
      <c r="O8" s="761"/>
      <c r="P8" s="761"/>
      <c r="Q8" s="761"/>
      <c r="R8" s="761"/>
      <c r="S8" s="761"/>
      <c r="T8" s="761"/>
      <c r="U8" s="761"/>
      <c r="V8" s="761"/>
      <c r="W8" s="761"/>
    </row>
    <row r="9" spans="1:23" ht="21.75" customHeight="1">
      <c r="A9" s="522"/>
      <c r="B9" s="629"/>
      <c r="C9" s="629"/>
      <c r="D9" s="629"/>
      <c r="E9" s="629"/>
      <c r="F9" s="522"/>
      <c r="G9" s="522"/>
      <c r="H9" s="759"/>
      <c r="I9" s="759"/>
      <c r="J9" s="759"/>
      <c r="K9" s="759"/>
      <c r="L9" s="759"/>
      <c r="M9" s="522"/>
      <c r="O9" s="761"/>
      <c r="P9" s="761"/>
      <c r="Q9" s="761"/>
      <c r="R9" s="761"/>
      <c r="S9" s="761"/>
      <c r="T9" s="761"/>
      <c r="U9" s="761"/>
      <c r="V9" s="761"/>
      <c r="W9" s="761"/>
    </row>
    <row r="10" spans="1:23" ht="21.75" customHeight="1">
      <c r="A10" s="522"/>
      <c r="B10" s="629"/>
      <c r="C10" s="629"/>
      <c r="D10" s="629"/>
      <c r="E10" s="629"/>
      <c r="F10" s="522"/>
      <c r="G10" s="522"/>
      <c r="H10" s="759"/>
      <c r="I10" s="759"/>
      <c r="J10" s="759"/>
      <c r="K10" s="759"/>
      <c r="L10" s="759"/>
      <c r="M10" s="522"/>
      <c r="O10" s="761"/>
      <c r="P10" s="761"/>
      <c r="Q10" s="761"/>
      <c r="R10" s="761"/>
      <c r="S10" s="761"/>
      <c r="T10" s="761"/>
      <c r="U10" s="761"/>
      <c r="V10" s="761"/>
      <c r="W10" s="761"/>
    </row>
    <row r="11" spans="1:23" ht="21.75" customHeight="1">
      <c r="A11" s="522"/>
      <c r="B11" s="629"/>
      <c r="C11" s="629"/>
      <c r="D11" s="629"/>
      <c r="E11" s="629"/>
      <c r="F11" s="523"/>
      <c r="G11" s="523"/>
      <c r="H11" s="759"/>
      <c r="I11" s="759"/>
      <c r="J11" s="759"/>
      <c r="K11" s="759"/>
      <c r="L11" s="759"/>
      <c r="M11" s="522"/>
      <c r="O11" s="761"/>
      <c r="P11" s="761"/>
      <c r="Q11" s="761"/>
      <c r="R11" s="761"/>
      <c r="S11" s="761"/>
      <c r="T11" s="761"/>
      <c r="U11" s="761"/>
      <c r="V11" s="761"/>
      <c r="W11" s="761"/>
    </row>
    <row r="12" spans="1:23" ht="21.75" customHeight="1">
      <c r="A12" s="522"/>
      <c r="B12" s="629"/>
      <c r="C12" s="629"/>
      <c r="D12" s="629"/>
      <c r="E12" s="629"/>
      <c r="F12" s="524"/>
      <c r="G12" s="524"/>
      <c r="H12" s="759"/>
      <c r="I12" s="759"/>
      <c r="J12" s="759"/>
      <c r="K12" s="759"/>
      <c r="L12" s="759"/>
      <c r="M12" s="522"/>
      <c r="O12" s="761"/>
      <c r="P12" s="761"/>
      <c r="Q12" s="761"/>
      <c r="R12" s="761"/>
      <c r="S12" s="761"/>
      <c r="T12" s="761"/>
      <c r="U12" s="761"/>
      <c r="V12" s="761"/>
      <c r="W12" s="761"/>
    </row>
    <row r="13" spans="1:23" ht="21.75" customHeight="1">
      <c r="A13" s="522"/>
      <c r="B13" s="630"/>
      <c r="C13" s="630"/>
      <c r="D13" s="630"/>
      <c r="E13" s="630"/>
      <c r="F13" s="524"/>
      <c r="G13" s="524"/>
      <c r="H13" s="759"/>
      <c r="I13" s="759"/>
      <c r="J13" s="759"/>
      <c r="K13" s="759"/>
      <c r="L13" s="759"/>
      <c r="M13" s="522"/>
      <c r="O13" s="761"/>
      <c r="P13" s="761"/>
      <c r="Q13" s="761"/>
      <c r="R13" s="761"/>
      <c r="S13" s="761"/>
      <c r="T13" s="761"/>
      <c r="U13" s="761"/>
      <c r="V13" s="761"/>
      <c r="W13" s="761"/>
    </row>
    <row r="14" spans="1:23" ht="21.75" customHeight="1">
      <c r="A14" s="522"/>
      <c r="B14" s="630"/>
      <c r="C14" s="630"/>
      <c r="D14" s="630"/>
      <c r="E14" s="630"/>
      <c r="F14" s="762" t="s">
        <v>270</v>
      </c>
      <c r="G14" s="523"/>
      <c r="H14" s="759"/>
      <c r="I14" s="759"/>
      <c r="J14" s="759"/>
      <c r="K14" s="759"/>
      <c r="L14" s="759"/>
      <c r="M14" s="522"/>
      <c r="O14" s="761"/>
      <c r="P14" s="761"/>
      <c r="Q14" s="761"/>
      <c r="R14" s="761"/>
      <c r="S14" s="761"/>
      <c r="T14" s="761"/>
      <c r="U14" s="761"/>
      <c r="V14" s="761"/>
      <c r="W14" s="761"/>
    </row>
    <row r="15" spans="1:23" ht="21.75" customHeight="1">
      <c r="A15" s="525"/>
      <c r="B15" s="522"/>
      <c r="C15" s="522"/>
      <c r="D15" s="522"/>
      <c r="E15" s="522"/>
      <c r="F15" s="522"/>
      <c r="G15" s="522"/>
      <c r="H15" s="522"/>
      <c r="I15" s="522"/>
      <c r="J15" s="522"/>
      <c r="K15" s="522"/>
      <c r="L15" s="522"/>
      <c r="M15" s="522"/>
      <c r="O15" s="761"/>
      <c r="P15" s="761"/>
      <c r="Q15" s="761"/>
      <c r="R15" s="761"/>
      <c r="S15" s="761"/>
      <c r="T15" s="761"/>
      <c r="U15" s="761"/>
      <c r="V15" s="761"/>
      <c r="W15" s="761"/>
    </row>
    <row r="16" spans="1:23" ht="16.2">
      <c r="A16" s="763"/>
      <c r="B16" s="764"/>
      <c r="C16" s="765"/>
      <c r="D16" s="765"/>
      <c r="E16" s="765"/>
      <c r="F16" s="765"/>
      <c r="G16" s="765"/>
      <c r="H16" s="765"/>
      <c r="I16" s="765"/>
      <c r="J16" s="765"/>
      <c r="K16" s="765"/>
      <c r="L16" s="765"/>
      <c r="M16" s="765"/>
      <c r="P16" s="1"/>
    </row>
    <row r="17" spans="1:16" ht="14.25" customHeight="1">
      <c r="A17" s="766"/>
      <c r="B17" s="767" t="s">
        <v>444</v>
      </c>
      <c r="C17" s="768"/>
      <c r="D17" s="768"/>
      <c r="E17" s="768"/>
      <c r="F17" s="768"/>
      <c r="G17" s="768"/>
      <c r="H17" s="768"/>
      <c r="I17" s="768"/>
      <c r="J17" s="768"/>
      <c r="K17" s="768"/>
      <c r="L17" s="768"/>
      <c r="M17" s="766"/>
      <c r="P17" s="1"/>
    </row>
    <row r="18" spans="1:16" ht="13.5" customHeight="1">
      <c r="A18" s="766"/>
      <c r="B18" s="768"/>
      <c r="C18" s="768"/>
      <c r="D18" s="768"/>
      <c r="E18" s="768"/>
      <c r="F18" s="768"/>
      <c r="G18" s="768"/>
      <c r="H18" s="768"/>
      <c r="I18" s="768"/>
      <c r="J18" s="768"/>
      <c r="K18" s="768"/>
      <c r="L18" s="768"/>
      <c r="M18" s="766"/>
      <c r="P18" s="1"/>
    </row>
    <row r="19" spans="1:16" ht="13.5" customHeight="1">
      <c r="A19" s="766"/>
      <c r="B19" s="768"/>
      <c r="C19" s="768"/>
      <c r="D19" s="768"/>
      <c r="E19" s="768"/>
      <c r="F19" s="768"/>
      <c r="G19" s="768"/>
      <c r="H19" s="768"/>
      <c r="I19" s="768"/>
      <c r="J19" s="768"/>
      <c r="K19" s="768"/>
      <c r="L19" s="768"/>
      <c r="M19" s="766"/>
      <c r="P19" s="1"/>
    </row>
    <row r="20" spans="1:16" ht="13.5" customHeight="1">
      <c r="A20" s="766"/>
      <c r="B20" s="768"/>
      <c r="C20" s="768"/>
      <c r="D20" s="768"/>
      <c r="E20" s="768"/>
      <c r="F20" s="768"/>
      <c r="G20" s="768"/>
      <c r="H20" s="768"/>
      <c r="I20" s="768"/>
      <c r="J20" s="768"/>
      <c r="K20" s="768"/>
      <c r="L20" s="768"/>
      <c r="M20" s="766"/>
      <c r="P20" s="1"/>
    </row>
    <row r="21" spans="1:16" ht="27.75" customHeight="1">
      <c r="A21" s="766"/>
      <c r="B21" s="768"/>
      <c r="C21" s="768"/>
      <c r="D21" s="768"/>
      <c r="E21" s="768"/>
      <c r="F21" s="768"/>
      <c r="G21" s="768"/>
      <c r="H21" s="768"/>
      <c r="I21" s="768"/>
      <c r="J21" s="768"/>
      <c r="K21" s="768"/>
      <c r="L21" s="768"/>
      <c r="M21" s="766"/>
      <c r="P21" s="1"/>
    </row>
    <row r="22" spans="1:16" ht="13.5" customHeight="1">
      <c r="A22" s="766"/>
      <c r="B22" s="768"/>
      <c r="C22" s="768"/>
      <c r="D22" s="768"/>
      <c r="E22" s="768"/>
      <c r="F22" s="768"/>
      <c r="G22" s="768"/>
      <c r="H22" s="768"/>
      <c r="I22" s="768"/>
      <c r="J22" s="768"/>
      <c r="K22" s="768"/>
      <c r="L22" s="768"/>
      <c r="M22" s="766"/>
      <c r="P22" s="1"/>
    </row>
    <row r="23" spans="1:16" ht="13.5" customHeight="1">
      <c r="A23" s="766"/>
      <c r="B23" s="768"/>
      <c r="C23" s="768"/>
      <c r="D23" s="768"/>
      <c r="E23" s="768"/>
      <c r="F23" s="768"/>
      <c r="G23" s="768"/>
      <c r="H23" s="768"/>
      <c r="I23" s="768"/>
      <c r="J23" s="768"/>
      <c r="K23" s="768"/>
      <c r="L23" s="768"/>
      <c r="M23" s="766"/>
      <c r="P23" s="1"/>
    </row>
    <row r="24" spans="1:16" ht="13.5" customHeight="1">
      <c r="A24" s="766"/>
      <c r="B24" s="768"/>
      <c r="C24" s="768"/>
      <c r="D24" s="768"/>
      <c r="E24" s="768"/>
      <c r="F24" s="768"/>
      <c r="G24" s="768"/>
      <c r="H24" s="768"/>
      <c r="I24" s="768"/>
      <c r="J24" s="768"/>
      <c r="K24" s="768"/>
      <c r="L24" s="768"/>
      <c r="M24" s="766"/>
      <c r="P24" s="1"/>
    </row>
    <row r="25" spans="1:16" ht="14.25" customHeight="1">
      <c r="A25" s="766"/>
      <c r="B25" s="768"/>
      <c r="C25" s="768"/>
      <c r="D25" s="768"/>
      <c r="E25" s="768"/>
      <c r="F25" s="768"/>
      <c r="G25" s="768"/>
      <c r="H25" s="768"/>
      <c r="I25" s="768"/>
      <c r="J25" s="768"/>
      <c r="K25" s="768"/>
      <c r="L25" s="768"/>
      <c r="M25" s="766"/>
    </row>
    <row r="26" spans="1:16" ht="14.25" customHeight="1">
      <c r="A26" s="766"/>
      <c r="B26" s="768"/>
      <c r="C26" s="768"/>
      <c r="D26" s="768"/>
      <c r="E26" s="768"/>
      <c r="F26" s="768"/>
      <c r="G26" s="768"/>
      <c r="H26" s="768"/>
      <c r="I26" s="768"/>
      <c r="J26" s="768"/>
      <c r="K26" s="768"/>
      <c r="L26" s="768"/>
      <c r="M26" s="766"/>
    </row>
    <row r="27" spans="1:16">
      <c r="A27" s="766"/>
      <c r="B27" s="768"/>
      <c r="C27" s="768"/>
      <c r="D27" s="768"/>
      <c r="E27" s="768"/>
      <c r="F27" s="768"/>
      <c r="G27" s="768"/>
      <c r="H27" s="768"/>
      <c r="I27" s="768"/>
      <c r="J27" s="768"/>
      <c r="K27" s="768"/>
      <c r="L27" s="768"/>
      <c r="M27" s="766"/>
    </row>
    <row r="28" spans="1:16" ht="18.600000000000001" customHeight="1">
      <c r="A28" s="766"/>
      <c r="B28" s="768"/>
      <c r="C28" s="768"/>
      <c r="D28" s="768"/>
      <c r="E28" s="768"/>
      <c r="F28" s="768"/>
      <c r="G28" s="768"/>
      <c r="H28" s="768"/>
      <c r="I28" s="768"/>
      <c r="J28" s="768"/>
      <c r="K28" s="768"/>
      <c r="L28" s="768"/>
      <c r="M28" s="766"/>
    </row>
    <row r="29" spans="1:16" ht="43.2" customHeight="1">
      <c r="A29" s="766"/>
      <c r="B29" s="768"/>
      <c r="C29" s="768"/>
      <c r="D29" s="768"/>
      <c r="E29" s="768"/>
      <c r="F29" s="768"/>
      <c r="G29" s="768"/>
      <c r="H29" s="768"/>
      <c r="I29" s="768"/>
      <c r="J29" s="768"/>
      <c r="K29" s="768"/>
      <c r="L29" s="768"/>
      <c r="M29" s="766"/>
    </row>
    <row r="30" spans="1:16" ht="24.6" customHeight="1">
      <c r="A30" s="766"/>
      <c r="B30" s="766"/>
      <c r="C30" s="766"/>
      <c r="D30" s="766"/>
      <c r="E30" s="766"/>
      <c r="F30" s="766"/>
      <c r="G30" s="766"/>
      <c r="H30" s="766"/>
      <c r="I30" s="766"/>
      <c r="J30" s="766"/>
      <c r="K30" s="766"/>
      <c r="L30" s="766"/>
      <c r="M30" s="766"/>
    </row>
  </sheetData>
  <mergeCells count="7">
    <mergeCell ref="B17:L29"/>
    <mergeCell ref="A1:M1"/>
    <mergeCell ref="A2:M2"/>
    <mergeCell ref="A3:M3"/>
    <mergeCell ref="A4:M4"/>
    <mergeCell ref="B6:E14"/>
    <mergeCell ref="H6:L14"/>
  </mergeCells>
  <phoneticPr fontId="86"/>
  <pageMargins left="0.74803149606299213" right="0.74803149606299213" top="0.98425196850393704" bottom="0.98425196850393704" header="0.51181102362204722" footer="0.51181102362204722"/>
  <pageSetup paperSize="9" scale="83"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8"/>
  <sheetViews>
    <sheetView showGridLines="0" zoomScale="96" zoomScaleNormal="96" zoomScaleSheetLayoutView="79" workbookViewId="0">
      <selection activeCell="E59" sqref="E59"/>
    </sheetView>
  </sheetViews>
  <sheetFormatPr defaultColWidth="9" defaultRowHeight="19.2"/>
  <cols>
    <col min="1" max="1" width="161.5546875" style="284" customWidth="1"/>
    <col min="2" max="2" width="11.21875" style="282" customWidth="1"/>
    <col min="3" max="3" width="22" style="282" customWidth="1"/>
    <col min="4" max="4" width="20.109375" style="283" customWidth="1"/>
    <col min="5" max="16384" width="9" style="1"/>
  </cols>
  <sheetData>
    <row r="1" spans="1:4" s="42" customFormat="1" ht="44.25" customHeight="1" thickBot="1">
      <c r="A1" s="165" t="s">
        <v>271</v>
      </c>
      <c r="B1" s="166" t="s">
        <v>0</v>
      </c>
      <c r="C1" s="167" t="s">
        <v>1</v>
      </c>
      <c r="D1" s="281" t="s">
        <v>2</v>
      </c>
    </row>
    <row r="2" spans="1:4" s="42" customFormat="1" ht="44.25" customHeight="1" thickTop="1">
      <c r="A2" s="162" t="s">
        <v>362</v>
      </c>
      <c r="B2" s="295"/>
      <c r="C2" s="643" t="s">
        <v>366</v>
      </c>
      <c r="D2" s="298"/>
    </row>
    <row r="3" spans="1:4" s="42" customFormat="1" ht="383.4" customHeight="1">
      <c r="A3" s="788" t="s">
        <v>363</v>
      </c>
      <c r="B3" s="519" t="s">
        <v>365</v>
      </c>
      <c r="C3" s="641"/>
      <c r="D3" s="296">
        <v>45213</v>
      </c>
    </row>
    <row r="4" spans="1:4" s="42" customFormat="1" ht="120.6" customHeight="1">
      <c r="A4" s="789" t="s">
        <v>364</v>
      </c>
      <c r="B4" s="519"/>
      <c r="C4" s="641"/>
      <c r="D4" s="296"/>
    </row>
    <row r="5" spans="1:4" s="42" customFormat="1" ht="40.200000000000003" customHeight="1" thickBot="1">
      <c r="A5" s="163" t="s">
        <v>367</v>
      </c>
      <c r="B5" s="293"/>
      <c r="C5" s="642"/>
      <c r="D5" s="297"/>
    </row>
    <row r="6" spans="1:4" s="42" customFormat="1" ht="44.25" customHeight="1" thickTop="1">
      <c r="A6" s="162" t="s">
        <v>368</v>
      </c>
      <c r="B6" s="295"/>
      <c r="C6" s="643" t="s">
        <v>371</v>
      </c>
      <c r="D6" s="298"/>
    </row>
    <row r="7" spans="1:4" s="42" customFormat="1" ht="389.4" customHeight="1">
      <c r="A7" s="416" t="s">
        <v>369</v>
      </c>
      <c r="B7" s="519" t="s">
        <v>370</v>
      </c>
      <c r="C7" s="641"/>
      <c r="D7" s="296"/>
    </row>
    <row r="8" spans="1:4" s="42" customFormat="1" ht="36.6" customHeight="1" thickBot="1">
      <c r="A8" s="163"/>
      <c r="B8" s="293"/>
      <c r="C8" s="642"/>
      <c r="D8" s="297"/>
    </row>
    <row r="9" spans="1:4" s="42" customFormat="1" ht="36.6" customHeight="1" thickTop="1">
      <c r="A9" s="430" t="s">
        <v>372</v>
      </c>
      <c r="B9" s="295"/>
      <c r="C9" s="640" t="s">
        <v>375</v>
      </c>
      <c r="D9" s="298"/>
    </row>
    <row r="10" spans="1:4" s="42" customFormat="1" ht="122.4" customHeight="1">
      <c r="A10" s="416" t="s">
        <v>374</v>
      </c>
      <c r="B10" s="519" t="s">
        <v>373</v>
      </c>
      <c r="C10" s="641"/>
      <c r="D10" s="296">
        <v>45212</v>
      </c>
    </row>
    <row r="11" spans="1:4" s="42" customFormat="1" ht="36.6" customHeight="1" thickBot="1">
      <c r="A11" s="163" t="s">
        <v>376</v>
      </c>
      <c r="B11" s="293"/>
      <c r="C11" s="642"/>
      <c r="D11" s="297"/>
    </row>
    <row r="12" spans="1:4" s="42" customFormat="1" ht="44.25" customHeight="1" thickTop="1">
      <c r="A12" s="350" t="s">
        <v>377</v>
      </c>
      <c r="B12" s="295"/>
      <c r="C12" s="643" t="s">
        <v>249</v>
      </c>
      <c r="D12" s="298"/>
    </row>
    <row r="13" spans="1:4" s="42" customFormat="1" ht="190.2" customHeight="1" thickBot="1">
      <c r="A13" s="441" t="s">
        <v>389</v>
      </c>
      <c r="B13" s="300" t="s">
        <v>378</v>
      </c>
      <c r="C13" s="641"/>
      <c r="D13" s="296">
        <v>45210</v>
      </c>
    </row>
    <row r="14" spans="1:4" s="42" customFormat="1" ht="36.6" customHeight="1" thickTop="1" thickBot="1">
      <c r="A14" s="399" t="s">
        <v>390</v>
      </c>
      <c r="B14" s="293"/>
      <c r="C14" s="642"/>
      <c r="D14" s="297"/>
    </row>
    <row r="15" spans="1:4" s="42" customFormat="1" ht="43.8" customHeight="1" thickTop="1">
      <c r="A15" s="301" t="s">
        <v>379</v>
      </c>
      <c r="B15" s="345"/>
      <c r="C15" s="637" t="s">
        <v>383</v>
      </c>
      <c r="D15" s="634">
        <v>45211</v>
      </c>
    </row>
    <row r="16" spans="1:4" s="42" customFormat="1" ht="171.6" customHeight="1">
      <c r="A16" s="416" t="s">
        <v>381</v>
      </c>
      <c r="B16" s="300" t="s">
        <v>380</v>
      </c>
      <c r="C16" s="638"/>
      <c r="D16" s="635"/>
    </row>
    <row r="17" spans="1:4" s="42" customFormat="1" ht="36.6" customHeight="1" thickBot="1">
      <c r="A17" s="163" t="s">
        <v>382</v>
      </c>
      <c r="B17" s="161"/>
      <c r="C17" s="639"/>
      <c r="D17" s="636"/>
    </row>
    <row r="18" spans="1:4" s="42" customFormat="1" ht="44.25" customHeight="1" thickTop="1">
      <c r="A18" s="390" t="s">
        <v>384</v>
      </c>
      <c r="B18" s="295"/>
      <c r="C18" s="643" t="s">
        <v>387</v>
      </c>
      <c r="D18" s="298" t="s">
        <v>251</v>
      </c>
    </row>
    <row r="19" spans="1:4" s="42" customFormat="1" ht="235.2" customHeight="1">
      <c r="A19" s="416" t="s">
        <v>386</v>
      </c>
      <c r="B19" s="519" t="s">
        <v>385</v>
      </c>
      <c r="C19" s="641"/>
      <c r="D19" s="296">
        <v>45211</v>
      </c>
    </row>
    <row r="20" spans="1:4" s="42" customFormat="1" ht="42" customHeight="1" thickBot="1">
      <c r="A20" s="163" t="s">
        <v>388</v>
      </c>
      <c r="B20" s="293"/>
      <c r="C20" s="642"/>
      <c r="D20" s="297"/>
    </row>
    <row r="21" spans="1:4" s="42" customFormat="1" ht="48" customHeight="1" thickTop="1">
      <c r="A21" s="430" t="s">
        <v>391</v>
      </c>
      <c r="B21" s="295"/>
      <c r="C21" s="640" t="s">
        <v>393</v>
      </c>
      <c r="D21" s="298"/>
    </row>
    <row r="22" spans="1:4" s="42" customFormat="1" ht="126" customHeight="1">
      <c r="A22" s="416" t="s">
        <v>392</v>
      </c>
      <c r="B22" s="519" t="s">
        <v>196</v>
      </c>
      <c r="C22" s="641"/>
      <c r="D22" s="296">
        <v>45209</v>
      </c>
    </row>
    <row r="23" spans="1:4" s="42" customFormat="1" ht="32.4" customHeight="1" thickBot="1">
      <c r="A23" s="163" t="s">
        <v>394</v>
      </c>
      <c r="B23" s="293"/>
      <c r="C23" s="642"/>
      <c r="D23" s="297"/>
    </row>
    <row r="24" spans="1:4" s="42" customFormat="1" ht="44.25" customHeight="1" thickTop="1">
      <c r="A24" s="390" t="s">
        <v>395</v>
      </c>
      <c r="B24" s="295"/>
      <c r="C24" s="640" t="s">
        <v>398</v>
      </c>
      <c r="D24" s="298"/>
    </row>
    <row r="25" spans="1:4" s="42" customFormat="1" ht="187.8" customHeight="1">
      <c r="A25" s="451" t="s">
        <v>396</v>
      </c>
      <c r="B25" s="519" t="s">
        <v>250</v>
      </c>
      <c r="C25" s="641"/>
      <c r="D25" s="454">
        <v>45208</v>
      </c>
    </row>
    <row r="26" spans="1:4" s="42" customFormat="1" ht="35.4" customHeight="1" thickBot="1">
      <c r="A26" s="411" t="s">
        <v>397</v>
      </c>
      <c r="B26" s="293"/>
      <c r="C26" s="642"/>
      <c r="D26" s="297"/>
    </row>
    <row r="27" spans="1:4" s="42" customFormat="1" ht="48.6" hidden="1" customHeight="1" thickTop="1">
      <c r="A27" s="448"/>
      <c r="B27" s="655"/>
      <c r="C27" s="658"/>
      <c r="D27" s="644"/>
    </row>
    <row r="28" spans="1:4" s="42" customFormat="1" ht="162" hidden="1" customHeight="1">
      <c r="A28" s="439"/>
      <c r="B28" s="656"/>
      <c r="C28" s="659"/>
      <c r="D28" s="645"/>
    </row>
    <row r="29" spans="1:4" s="42" customFormat="1" ht="36" hidden="1" customHeight="1" thickBot="1">
      <c r="A29" s="341"/>
      <c r="B29" s="657"/>
      <c r="C29" s="660"/>
      <c r="D29" s="646"/>
    </row>
    <row r="30" spans="1:4" s="42" customFormat="1" ht="40.799999999999997" hidden="1" customHeight="1" thickTop="1" thickBot="1">
      <c r="A30" s="455"/>
      <c r="B30" s="653"/>
      <c r="C30" s="648"/>
      <c r="D30" s="636"/>
    </row>
    <row r="31" spans="1:4" s="42" customFormat="1" ht="160.19999999999999" hidden="1" customHeight="1" thickBot="1">
      <c r="A31" s="442"/>
      <c r="B31" s="653"/>
      <c r="C31" s="648"/>
      <c r="D31" s="632"/>
    </row>
    <row r="32" spans="1:4" s="42" customFormat="1" ht="31.8" hidden="1" customHeight="1" thickBot="1">
      <c r="A32" s="289"/>
      <c r="B32" s="654"/>
      <c r="C32" s="649"/>
      <c r="D32" s="633"/>
    </row>
    <row r="33" spans="1:5" s="42" customFormat="1" ht="37.200000000000003" hidden="1" customHeight="1" thickTop="1" thickBot="1">
      <c r="A33" s="164"/>
      <c r="B33" s="652"/>
      <c r="C33" s="647"/>
      <c r="D33" s="631"/>
    </row>
    <row r="34" spans="1:5" s="42" customFormat="1" ht="103.2" hidden="1" customHeight="1" thickBot="1">
      <c r="A34" s="442"/>
      <c r="B34" s="653"/>
      <c r="C34" s="648"/>
      <c r="D34" s="632"/>
    </row>
    <row r="35" spans="1:5" s="42" customFormat="1" ht="40.950000000000003" hidden="1" customHeight="1" thickBot="1">
      <c r="A35" s="289"/>
      <c r="B35" s="654"/>
      <c r="C35" s="649"/>
      <c r="D35" s="633"/>
    </row>
    <row r="36" spans="1:5" s="42" customFormat="1" ht="40.950000000000003" hidden="1" customHeight="1" thickTop="1" thickBot="1">
      <c r="A36" s="164"/>
      <c r="B36" s="652"/>
      <c r="C36" s="647"/>
      <c r="D36" s="631"/>
    </row>
    <row r="37" spans="1:5" s="42" customFormat="1" ht="192.6" hidden="1" customHeight="1" thickBot="1">
      <c r="A37" s="442"/>
      <c r="B37" s="653"/>
      <c r="C37" s="648"/>
      <c r="D37" s="632"/>
    </row>
    <row r="38" spans="1:5" s="42" customFormat="1" ht="43.8" hidden="1" customHeight="1" thickBot="1">
      <c r="A38" s="289"/>
      <c r="B38" s="654"/>
      <c r="C38" s="649"/>
      <c r="D38" s="633"/>
    </row>
    <row r="39" spans="1:5" s="42" customFormat="1" ht="47.4" hidden="1" customHeight="1" thickTop="1">
      <c r="A39" s="456"/>
      <c r="B39" s="295"/>
      <c r="C39" s="643"/>
      <c r="D39" s="298"/>
    </row>
    <row r="40" spans="1:5" s="42" customFormat="1" ht="252.6" hidden="1" customHeight="1">
      <c r="A40" s="416"/>
      <c r="B40" s="307"/>
      <c r="C40" s="641"/>
      <c r="D40" s="296"/>
      <c r="E40" s="42" t="s">
        <v>251</v>
      </c>
    </row>
    <row r="41" spans="1:5" s="42" customFormat="1" ht="37.200000000000003" hidden="1" customHeight="1" thickBot="1">
      <c r="A41" s="299"/>
      <c r="B41" s="293"/>
      <c r="C41" s="642"/>
      <c r="D41" s="297"/>
    </row>
    <row r="42" spans="1:5" s="42" customFormat="1" ht="47.4" hidden="1" customHeight="1" thickTop="1">
      <c r="A42" s="457"/>
      <c r="B42" s="295"/>
      <c r="C42" s="640"/>
      <c r="D42" s="298"/>
    </row>
    <row r="43" spans="1:5" s="42" customFormat="1" ht="186" hidden="1" customHeight="1">
      <c r="A43" s="458"/>
      <c r="B43" s="300"/>
      <c r="C43" s="641"/>
      <c r="D43" s="296"/>
    </row>
    <row r="44" spans="1:5" s="42" customFormat="1" ht="37.200000000000003" hidden="1" customHeight="1" thickBot="1">
      <c r="A44" s="346"/>
      <c r="B44" s="293"/>
      <c r="C44" s="642"/>
      <c r="D44" s="297"/>
    </row>
    <row r="45" spans="1:5" ht="44.4" hidden="1" customHeight="1" thickTop="1">
      <c r="A45" s="294"/>
      <c r="B45" s="295"/>
      <c r="C45" s="640"/>
      <c r="D45" s="298"/>
    </row>
    <row r="46" spans="1:5" ht="194.4" hidden="1" customHeight="1">
      <c r="A46" s="400"/>
      <c r="B46" s="300"/>
      <c r="C46" s="650"/>
      <c r="D46" s="296"/>
    </row>
    <row r="47" spans="1:5" ht="37.200000000000003" hidden="1" customHeight="1" thickBot="1">
      <c r="A47" s="402"/>
      <c r="B47" s="405"/>
      <c r="C47" s="651"/>
      <c r="D47" s="406"/>
    </row>
    <row r="48" spans="1:5" ht="56.4" hidden="1" customHeight="1" thickTop="1">
      <c r="A48" s="294"/>
      <c r="B48" s="403"/>
      <c r="C48" s="650"/>
      <c r="D48" s="404"/>
    </row>
    <row r="49" spans="1:4" ht="353.4" hidden="1" customHeight="1">
      <c r="A49" s="348"/>
      <c r="B49" s="300"/>
      <c r="C49" s="641"/>
      <c r="D49" s="296"/>
    </row>
    <row r="50" spans="1:4" ht="40.200000000000003" hidden="1" customHeight="1" thickBot="1">
      <c r="A50" s="346"/>
      <c r="B50" s="293"/>
      <c r="C50" s="642"/>
      <c r="D50" s="297"/>
    </row>
    <row r="51" spans="1:4" ht="46.8" hidden="1" customHeight="1" thickTop="1">
      <c r="A51" s="294"/>
      <c r="B51" s="295"/>
      <c r="C51" s="640"/>
      <c r="D51" s="298"/>
    </row>
    <row r="52" spans="1:4" ht="139.80000000000001" hidden="1" customHeight="1">
      <c r="A52" s="348"/>
      <c r="B52" s="300"/>
      <c r="C52" s="641"/>
      <c r="D52" s="296"/>
    </row>
    <row r="53" spans="1:4" ht="43.8" hidden="1" customHeight="1" thickBot="1">
      <c r="A53" s="346"/>
      <c r="B53" s="293"/>
      <c r="C53" s="642"/>
      <c r="D53" s="297"/>
    </row>
    <row r="54" spans="1:4" ht="46.8" hidden="1" customHeight="1" thickTop="1">
      <c r="A54" s="294"/>
      <c r="B54" s="295"/>
      <c r="C54" s="640"/>
      <c r="D54" s="298"/>
    </row>
    <row r="55" spans="1:4" ht="93" hidden="1" customHeight="1">
      <c r="A55" s="348"/>
      <c r="B55" s="300"/>
      <c r="C55" s="641"/>
      <c r="D55" s="296"/>
    </row>
    <row r="56" spans="1:4" ht="43.8" hidden="1" customHeight="1" thickBot="1">
      <c r="A56" s="346"/>
      <c r="B56" s="293"/>
      <c r="C56" s="642"/>
      <c r="D56" s="297"/>
    </row>
    <row r="57" spans="1:4" ht="42.6" customHeight="1" thickTop="1"/>
    <row r="58" spans="1:4" ht="42.6" customHeight="1"/>
  </sheetData>
  <mergeCells count="27">
    <mergeCell ref="C39:C41"/>
    <mergeCell ref="B36:B38"/>
    <mergeCell ref="B30:B32"/>
    <mergeCell ref="B33:B35"/>
    <mergeCell ref="C2:C5"/>
    <mergeCell ref="B27:B29"/>
    <mergeCell ref="C27:C29"/>
    <mergeCell ref="C6:C8"/>
    <mergeCell ref="C30:C32"/>
    <mergeCell ref="C12:C14"/>
    <mergeCell ref="C9:C11"/>
    <mergeCell ref="C45:C47"/>
    <mergeCell ref="C54:C56"/>
    <mergeCell ref="C51:C53"/>
    <mergeCell ref="C48:C50"/>
    <mergeCell ref="C42:C44"/>
    <mergeCell ref="D36:D38"/>
    <mergeCell ref="D15:D17"/>
    <mergeCell ref="C15:C17"/>
    <mergeCell ref="C21:C23"/>
    <mergeCell ref="C24:C26"/>
    <mergeCell ref="D33:D35"/>
    <mergeCell ref="C18:C20"/>
    <mergeCell ref="D27:D29"/>
    <mergeCell ref="D30:D32"/>
    <mergeCell ref="C33:C35"/>
    <mergeCell ref="C36:C38"/>
  </mergeCells>
  <phoneticPr fontId="16"/>
  <hyperlinks>
    <hyperlink ref="A5" r:id="rId1" xr:uid="{F33EA5CA-7737-4901-9ACC-86B7C5638806}"/>
    <hyperlink ref="A11" r:id="rId2" xr:uid="{E80639D5-D659-475B-8C24-DB34DB48216E}"/>
    <hyperlink ref="A14" r:id="rId3" xr:uid="{932CD860-4404-42B7-A42B-5A843F12A7D5}"/>
    <hyperlink ref="A17" r:id="rId4" xr:uid="{865B6DBC-E427-4748-8CF9-82550C0686B7}"/>
    <hyperlink ref="A20" r:id="rId5" xr:uid="{3CF51061-7D17-4876-A100-41626B74704F}"/>
    <hyperlink ref="A23" r:id="rId6" xr:uid="{200B1C21-61E0-4658-A251-23EA37AEBEA7}"/>
    <hyperlink ref="A26" r:id="rId7" xr:uid="{90AB5ED7-4682-4725-8B66-D299DE8AA523}"/>
  </hyperlinks>
  <pageMargins left="0" right="0" top="0.19685039370078741" bottom="0.39370078740157483" header="0" footer="0.19685039370078741"/>
  <pageSetup paperSize="8" scale="28" orientation="portrait" horizontalDpi="300" verticalDpi="300" r:id="rId8"/>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EEC-0D5A-452A-8DA2-5BC0A5532224}">
  <dimension ref="A8:N93"/>
  <sheetViews>
    <sheetView workbookViewId="0">
      <selection activeCell="J88" sqref="J88"/>
    </sheetView>
  </sheetViews>
  <sheetFormatPr defaultRowHeight="13.2"/>
  <cols>
    <col min="2" max="4" width="11" customWidth="1"/>
    <col min="5" max="7" width="12.109375" customWidth="1"/>
  </cols>
  <sheetData>
    <row r="8" spans="2:7">
      <c r="B8" s="490" t="s">
        <v>214</v>
      </c>
      <c r="C8" s="490"/>
    </row>
    <row r="9" spans="2:7">
      <c r="B9" s="665" t="s">
        <v>215</v>
      </c>
      <c r="C9" s="665"/>
      <c r="D9" s="665"/>
      <c r="E9" s="666" t="s">
        <v>216</v>
      </c>
      <c r="F9" s="666"/>
      <c r="G9" s="666"/>
    </row>
    <row r="10" spans="2:7">
      <c r="B10" s="491" t="s">
        <v>217</v>
      </c>
      <c r="C10" s="42" t="s">
        <v>217</v>
      </c>
      <c r="D10" s="42" t="s">
        <v>218</v>
      </c>
      <c r="E10" s="491" t="s">
        <v>217</v>
      </c>
      <c r="F10" s="42" t="s">
        <v>217</v>
      </c>
      <c r="G10" s="42" t="s">
        <v>218</v>
      </c>
    </row>
    <row r="11" spans="2:7">
      <c r="B11" s="491" t="s">
        <v>219</v>
      </c>
      <c r="C11" s="42" t="s">
        <v>220</v>
      </c>
      <c r="D11" s="42" t="s">
        <v>221</v>
      </c>
      <c r="E11" s="491" t="s">
        <v>219</v>
      </c>
      <c r="F11" s="42" t="s">
        <v>220</v>
      </c>
      <c r="G11" s="42" t="s">
        <v>221</v>
      </c>
    </row>
    <row r="12" spans="2:7">
      <c r="B12" s="90">
        <v>6344</v>
      </c>
      <c r="C12" s="1">
        <v>3488</v>
      </c>
      <c r="D12" s="1">
        <v>2856</v>
      </c>
      <c r="E12">
        <v>27614</v>
      </c>
      <c r="F12">
        <v>13597</v>
      </c>
      <c r="G12">
        <v>14017</v>
      </c>
    </row>
    <row r="15" spans="2:7">
      <c r="B15" s="490" t="s">
        <v>222</v>
      </c>
      <c r="C15" s="490"/>
    </row>
    <row r="16" spans="2:7">
      <c r="B16" s="665" t="s">
        <v>215</v>
      </c>
      <c r="C16" s="665"/>
      <c r="D16" s="665"/>
      <c r="E16" s="666" t="s">
        <v>216</v>
      </c>
      <c r="F16" s="666"/>
      <c r="G16" s="666"/>
    </row>
    <row r="17" spans="2:7">
      <c r="B17" s="491" t="s">
        <v>217</v>
      </c>
      <c r="C17" s="42" t="s">
        <v>217</v>
      </c>
      <c r="D17" s="42" t="s">
        <v>218</v>
      </c>
      <c r="E17" s="491" t="s">
        <v>217</v>
      </c>
      <c r="F17" s="42" t="s">
        <v>217</v>
      </c>
      <c r="G17" s="42" t="s">
        <v>218</v>
      </c>
    </row>
    <row r="18" spans="2:7">
      <c r="B18" s="491" t="s">
        <v>219</v>
      </c>
      <c r="C18" s="42" t="s">
        <v>220</v>
      </c>
      <c r="D18" s="42" t="s">
        <v>221</v>
      </c>
      <c r="E18" s="491" t="s">
        <v>219</v>
      </c>
      <c r="F18" s="42" t="s">
        <v>220</v>
      </c>
      <c r="G18" s="42" t="s">
        <v>221</v>
      </c>
    </row>
    <row r="19" spans="2:7">
      <c r="B19">
        <v>5896</v>
      </c>
      <c r="C19">
        <v>3193</v>
      </c>
      <c r="D19">
        <v>2703</v>
      </c>
      <c r="E19">
        <v>30255</v>
      </c>
      <c r="F19">
        <v>14924</v>
      </c>
      <c r="G19">
        <v>15331</v>
      </c>
    </row>
    <row r="22" spans="2:7">
      <c r="B22" s="490" t="s">
        <v>223</v>
      </c>
      <c r="C22" s="490"/>
    </row>
    <row r="23" spans="2:7">
      <c r="B23" s="665" t="s">
        <v>215</v>
      </c>
      <c r="C23" s="665"/>
      <c r="D23" s="665"/>
      <c r="E23" s="666" t="s">
        <v>216</v>
      </c>
      <c r="F23" s="666"/>
      <c r="G23" s="666"/>
    </row>
    <row r="24" spans="2:7">
      <c r="B24" s="491" t="s">
        <v>217</v>
      </c>
      <c r="C24" s="42" t="s">
        <v>217</v>
      </c>
      <c r="D24" s="42" t="s">
        <v>218</v>
      </c>
      <c r="E24" s="491" t="s">
        <v>217</v>
      </c>
      <c r="F24" s="42" t="s">
        <v>217</v>
      </c>
      <c r="G24" s="42" t="s">
        <v>218</v>
      </c>
    </row>
    <row r="25" spans="2:7">
      <c r="B25" s="491" t="s">
        <v>219</v>
      </c>
      <c r="C25" s="42" t="s">
        <v>220</v>
      </c>
      <c r="D25" s="42" t="s">
        <v>221</v>
      </c>
      <c r="E25" s="491" t="s">
        <v>219</v>
      </c>
      <c r="F25" s="42" t="s">
        <v>220</v>
      </c>
      <c r="G25" s="42" t="s">
        <v>221</v>
      </c>
    </row>
    <row r="26" spans="2:7">
      <c r="B26">
        <v>6238</v>
      </c>
      <c r="C26">
        <v>3386</v>
      </c>
      <c r="D26">
        <v>2852</v>
      </c>
      <c r="E26">
        <v>35737</v>
      </c>
      <c r="F26">
        <v>17626</v>
      </c>
      <c r="G26">
        <v>18111</v>
      </c>
    </row>
    <row r="29" spans="2:7">
      <c r="B29" s="490" t="s">
        <v>224</v>
      </c>
      <c r="C29" s="490"/>
    </row>
    <row r="30" spans="2:7">
      <c r="B30" s="665" t="s">
        <v>215</v>
      </c>
      <c r="C30" s="665"/>
      <c r="D30" s="665"/>
      <c r="E30" s="666" t="s">
        <v>216</v>
      </c>
      <c r="F30" s="666"/>
      <c r="G30" s="666"/>
    </row>
    <row r="31" spans="2:7">
      <c r="B31" s="491" t="s">
        <v>217</v>
      </c>
      <c r="C31" s="42" t="s">
        <v>217</v>
      </c>
      <c r="D31" s="42" t="s">
        <v>218</v>
      </c>
      <c r="E31" s="491" t="s">
        <v>217</v>
      </c>
      <c r="F31" s="42" t="s">
        <v>217</v>
      </c>
      <c r="G31" s="42" t="s">
        <v>218</v>
      </c>
    </row>
    <row r="32" spans="2:7">
      <c r="B32" s="491" t="s">
        <v>219</v>
      </c>
      <c r="C32" s="42" t="s">
        <v>220</v>
      </c>
      <c r="D32" s="42" t="s">
        <v>221</v>
      </c>
      <c r="E32" s="491" t="s">
        <v>219</v>
      </c>
      <c r="F32" s="42" t="s">
        <v>220</v>
      </c>
      <c r="G32" s="42" t="s">
        <v>221</v>
      </c>
    </row>
    <row r="33" spans="2:12">
      <c r="B33">
        <v>8193</v>
      </c>
      <c r="C33">
        <v>4384</v>
      </c>
      <c r="D33">
        <v>3809</v>
      </c>
      <c r="E33">
        <v>45108</v>
      </c>
      <c r="F33">
        <v>22361</v>
      </c>
      <c r="G33">
        <v>22747</v>
      </c>
    </row>
    <row r="34" spans="2:12">
      <c r="B34" t="s">
        <v>149</v>
      </c>
    </row>
    <row r="35" spans="2:12">
      <c r="E35" t="s">
        <v>149</v>
      </c>
    </row>
    <row r="36" spans="2:12">
      <c r="B36" s="490" t="s">
        <v>225</v>
      </c>
      <c r="C36" s="490"/>
    </row>
    <row r="37" spans="2:12">
      <c r="B37" s="665" t="s">
        <v>215</v>
      </c>
      <c r="C37" s="665"/>
      <c r="D37" s="665"/>
      <c r="E37" s="666" t="s">
        <v>216</v>
      </c>
      <c r="F37" s="666"/>
      <c r="G37" s="666"/>
    </row>
    <row r="38" spans="2:12">
      <c r="B38" s="491" t="s">
        <v>217</v>
      </c>
      <c r="C38" s="42" t="s">
        <v>217</v>
      </c>
      <c r="D38" s="42" t="s">
        <v>218</v>
      </c>
      <c r="E38" s="491" t="s">
        <v>217</v>
      </c>
      <c r="F38" s="42" t="s">
        <v>217</v>
      </c>
      <c r="G38" s="42" t="s">
        <v>218</v>
      </c>
    </row>
    <row r="39" spans="2:12">
      <c r="B39" s="491" t="s">
        <v>219</v>
      </c>
      <c r="C39" s="42" t="s">
        <v>220</v>
      </c>
      <c r="D39" s="42" t="s">
        <v>221</v>
      </c>
      <c r="E39" s="491" t="s">
        <v>219</v>
      </c>
      <c r="F39" s="42" t="s">
        <v>220</v>
      </c>
      <c r="G39" s="42" t="s">
        <v>221</v>
      </c>
    </row>
    <row r="40" spans="2:12">
      <c r="B40">
        <v>8640</v>
      </c>
      <c r="C40">
        <v>4323</v>
      </c>
      <c r="D40">
        <v>3524</v>
      </c>
      <c r="E40">
        <v>68601</v>
      </c>
      <c r="F40">
        <v>33527</v>
      </c>
      <c r="G40">
        <v>35074</v>
      </c>
    </row>
    <row r="41" spans="2:12">
      <c r="B41" t="s">
        <v>226</v>
      </c>
      <c r="E41" t="s">
        <v>226</v>
      </c>
    </row>
    <row r="43" spans="2:12">
      <c r="B43" s="490" t="s">
        <v>227</v>
      </c>
      <c r="C43" s="490"/>
    </row>
    <row r="44" spans="2:12">
      <c r="B44" s="665" t="s">
        <v>215</v>
      </c>
      <c r="C44" s="665"/>
      <c r="D44" s="665"/>
      <c r="E44" s="666" t="s">
        <v>216</v>
      </c>
      <c r="F44" s="666"/>
      <c r="G44" s="666"/>
      <c r="L44" t="s">
        <v>228</v>
      </c>
    </row>
    <row r="45" spans="2:12">
      <c r="B45" s="491" t="s">
        <v>217</v>
      </c>
      <c r="C45" s="42" t="s">
        <v>217</v>
      </c>
      <c r="D45" s="42" t="s">
        <v>218</v>
      </c>
      <c r="E45" s="491" t="s">
        <v>217</v>
      </c>
      <c r="F45" s="42" t="s">
        <v>217</v>
      </c>
      <c r="G45" s="42" t="s">
        <v>218</v>
      </c>
    </row>
    <row r="46" spans="2:12">
      <c r="B46" s="491" t="s">
        <v>219</v>
      </c>
      <c r="C46" s="42" t="s">
        <v>220</v>
      </c>
      <c r="D46" s="42" t="s">
        <v>221</v>
      </c>
      <c r="E46" s="491" t="s">
        <v>219</v>
      </c>
      <c r="F46" s="42" t="s">
        <v>220</v>
      </c>
      <c r="G46" s="42" t="s">
        <v>221</v>
      </c>
    </row>
    <row r="47" spans="2:12">
      <c r="B47">
        <v>7847</v>
      </c>
      <c r="C47">
        <v>4646</v>
      </c>
      <c r="D47">
        <v>3994</v>
      </c>
      <c r="E47">
        <v>54150</v>
      </c>
      <c r="F47">
        <v>26759</v>
      </c>
      <c r="G47">
        <v>27391</v>
      </c>
    </row>
    <row r="50" spans="2:12">
      <c r="B50" s="490" t="s">
        <v>229</v>
      </c>
      <c r="C50" s="490"/>
    </row>
    <row r="51" spans="2:12">
      <c r="B51" s="665" t="s">
        <v>215</v>
      </c>
      <c r="C51" s="665"/>
      <c r="D51" s="665"/>
      <c r="E51" s="666" t="s">
        <v>216</v>
      </c>
      <c r="F51" s="666"/>
      <c r="G51" s="666"/>
      <c r="L51" t="s">
        <v>228</v>
      </c>
    </row>
    <row r="52" spans="2:12">
      <c r="B52" s="491" t="s">
        <v>217</v>
      </c>
      <c r="C52" s="42" t="s">
        <v>217</v>
      </c>
      <c r="D52" s="42" t="s">
        <v>218</v>
      </c>
      <c r="E52" s="491" t="s">
        <v>217</v>
      </c>
      <c r="F52" s="42" t="s">
        <v>217</v>
      </c>
      <c r="G52" s="42" t="s">
        <v>218</v>
      </c>
    </row>
    <row r="53" spans="2:12">
      <c r="B53" s="491" t="s">
        <v>219</v>
      </c>
      <c r="C53" s="42" t="s">
        <v>220</v>
      </c>
      <c r="D53" s="42" t="s">
        <v>221</v>
      </c>
      <c r="E53" s="491" t="s">
        <v>219</v>
      </c>
      <c r="F53" s="42" t="s">
        <v>220</v>
      </c>
      <c r="G53" s="42" t="s">
        <v>221</v>
      </c>
    </row>
    <row r="54" spans="2:12">
      <c r="B54">
        <v>8088</v>
      </c>
      <c r="C54">
        <v>4349</v>
      </c>
      <c r="D54">
        <v>3739</v>
      </c>
      <c r="E54">
        <v>78502</v>
      </c>
      <c r="F54">
        <v>38240</v>
      </c>
      <c r="G54">
        <v>40262</v>
      </c>
    </row>
    <row r="57" spans="2:12">
      <c r="B57" s="490" t="s">
        <v>230</v>
      </c>
      <c r="C57" s="490"/>
    </row>
    <row r="58" spans="2:12">
      <c r="B58" s="665" t="s">
        <v>215</v>
      </c>
      <c r="C58" s="665"/>
      <c r="D58" s="665"/>
      <c r="E58" s="666" t="s">
        <v>216</v>
      </c>
      <c r="F58" s="666"/>
      <c r="G58" s="666"/>
    </row>
    <row r="59" spans="2:12">
      <c r="B59" s="491" t="s">
        <v>217</v>
      </c>
      <c r="C59" s="42" t="s">
        <v>217</v>
      </c>
      <c r="D59" s="42" t="s">
        <v>218</v>
      </c>
      <c r="E59" s="491" t="s">
        <v>217</v>
      </c>
      <c r="F59" s="42" t="s">
        <v>217</v>
      </c>
      <c r="G59" s="42" t="s">
        <v>218</v>
      </c>
    </row>
    <row r="60" spans="2:12">
      <c r="B60" s="491" t="s">
        <v>219</v>
      </c>
      <c r="C60" s="42" t="s">
        <v>220</v>
      </c>
      <c r="D60" s="42" t="s">
        <v>221</v>
      </c>
      <c r="E60" s="491" t="s">
        <v>219</v>
      </c>
      <c r="F60" s="42" t="s">
        <v>220</v>
      </c>
      <c r="G60" s="42" t="s">
        <v>221</v>
      </c>
    </row>
    <row r="61" spans="2:12">
      <c r="B61">
        <v>7090</v>
      </c>
      <c r="C61">
        <v>3703</v>
      </c>
      <c r="D61">
        <v>3387</v>
      </c>
      <c r="E61">
        <v>77937</v>
      </c>
      <c r="F61">
        <v>37946</v>
      </c>
      <c r="G61">
        <v>39991</v>
      </c>
    </row>
    <row r="64" spans="2:12">
      <c r="B64" s="494" t="s">
        <v>231</v>
      </c>
      <c r="C64" s="495"/>
      <c r="D64" s="107"/>
      <c r="E64" s="107"/>
      <c r="F64" s="107"/>
      <c r="G64" s="107"/>
    </row>
    <row r="65" spans="1:14">
      <c r="B65" s="667" t="s">
        <v>215</v>
      </c>
      <c r="C65" s="668"/>
      <c r="D65" s="668"/>
      <c r="E65" s="669" t="s">
        <v>216</v>
      </c>
      <c r="F65" s="669"/>
      <c r="G65" s="670"/>
    </row>
    <row r="66" spans="1:14">
      <c r="B66" s="497" t="s">
        <v>217</v>
      </c>
      <c r="C66" s="498" t="s">
        <v>217</v>
      </c>
      <c r="D66" s="498" t="s">
        <v>218</v>
      </c>
      <c r="E66" s="499" t="s">
        <v>217</v>
      </c>
      <c r="F66" s="498" t="s">
        <v>217</v>
      </c>
      <c r="G66" s="500" t="s">
        <v>218</v>
      </c>
    </row>
    <row r="67" spans="1:14">
      <c r="B67" s="497" t="s">
        <v>219</v>
      </c>
      <c r="C67" s="498" t="s">
        <v>220</v>
      </c>
      <c r="D67" s="498" t="s">
        <v>221</v>
      </c>
      <c r="E67" s="499" t="s">
        <v>219</v>
      </c>
      <c r="F67" s="498" t="s">
        <v>220</v>
      </c>
      <c r="G67" s="500" t="s">
        <v>221</v>
      </c>
    </row>
    <row r="68" spans="1:14">
      <c r="B68" s="501">
        <v>5082</v>
      </c>
      <c r="C68" s="502">
        <v>2634</v>
      </c>
      <c r="D68" s="502">
        <v>2448</v>
      </c>
      <c r="E68" s="502">
        <v>67070</v>
      </c>
      <c r="F68" s="502">
        <v>32669</v>
      </c>
      <c r="G68" s="503">
        <v>34401</v>
      </c>
    </row>
    <row r="69" spans="1:14">
      <c r="B69" s="107"/>
      <c r="C69" s="107"/>
      <c r="D69" s="107"/>
      <c r="E69" s="107"/>
      <c r="F69" s="107"/>
      <c r="G69" s="107"/>
    </row>
    <row r="70" spans="1:14">
      <c r="B70" s="107"/>
      <c r="C70" s="107"/>
      <c r="D70" s="107"/>
      <c r="E70" s="107"/>
      <c r="F70" s="107"/>
      <c r="G70" s="107"/>
      <c r="H70" s="107"/>
    </row>
    <row r="71" spans="1:14">
      <c r="A71" s="107"/>
      <c r="B71" s="494" t="s">
        <v>238</v>
      </c>
      <c r="C71" s="495"/>
      <c r="D71" s="107"/>
      <c r="E71" s="107"/>
      <c r="F71" s="107"/>
      <c r="G71" s="107"/>
      <c r="H71" s="107"/>
    </row>
    <row r="72" spans="1:14">
      <c r="A72" s="107"/>
      <c r="B72" s="661" t="s">
        <v>215</v>
      </c>
      <c r="C72" s="662"/>
      <c r="D72" s="662"/>
      <c r="E72" s="663" t="s">
        <v>216</v>
      </c>
      <c r="F72" s="663"/>
      <c r="G72" s="664"/>
      <c r="H72" s="107"/>
    </row>
    <row r="73" spans="1:14">
      <c r="A73" s="107"/>
      <c r="B73" s="504" t="s">
        <v>217</v>
      </c>
      <c r="C73" s="505" t="s">
        <v>217</v>
      </c>
      <c r="D73" s="505" t="s">
        <v>218</v>
      </c>
      <c r="E73" s="506" t="s">
        <v>217</v>
      </c>
      <c r="F73" s="505" t="s">
        <v>217</v>
      </c>
      <c r="G73" s="507" t="s">
        <v>218</v>
      </c>
      <c r="H73" s="107"/>
    </row>
    <row r="74" spans="1:14">
      <c r="A74" s="107"/>
      <c r="B74" s="497" t="s">
        <v>219</v>
      </c>
      <c r="C74" s="498" t="s">
        <v>220</v>
      </c>
      <c r="D74" s="498" t="s">
        <v>221</v>
      </c>
      <c r="E74" s="499" t="s">
        <v>219</v>
      </c>
      <c r="F74" s="498" t="s">
        <v>220</v>
      </c>
      <c r="G74" s="500" t="s">
        <v>221</v>
      </c>
      <c r="H74" s="107"/>
    </row>
    <row r="75" spans="1:14">
      <c r="A75" s="107"/>
      <c r="B75">
        <v>34665</v>
      </c>
      <c r="C75">
        <v>18880</v>
      </c>
      <c r="D75">
        <v>15785</v>
      </c>
      <c r="E75">
        <v>86510</v>
      </c>
      <c r="F75">
        <v>42880</v>
      </c>
      <c r="G75">
        <v>43630</v>
      </c>
      <c r="H75" s="107"/>
      <c r="I75">
        <v>34665</v>
      </c>
      <c r="J75">
        <v>18880</v>
      </c>
      <c r="K75">
        <v>15785</v>
      </c>
      <c r="L75">
        <v>86510</v>
      </c>
      <c r="M75">
        <v>42880</v>
      </c>
      <c r="N75">
        <v>43630</v>
      </c>
    </row>
    <row r="76" spans="1:14">
      <c r="A76" s="107"/>
      <c r="B76" s="107"/>
      <c r="C76" s="107"/>
      <c r="D76" s="107"/>
      <c r="E76" s="107"/>
      <c r="F76" s="107"/>
      <c r="G76" s="107"/>
      <c r="H76" s="107"/>
    </row>
    <row r="77" spans="1:14">
      <c r="A77" s="107"/>
      <c r="B77" s="107"/>
      <c r="C77" s="107"/>
      <c r="D77" s="107"/>
      <c r="E77" s="107"/>
      <c r="F77" s="107"/>
      <c r="G77" s="107"/>
      <c r="H77" s="107"/>
    </row>
    <row r="78" spans="1:14">
      <c r="A78" s="107"/>
      <c r="B78" s="107"/>
      <c r="C78" s="107"/>
      <c r="D78" s="107"/>
      <c r="E78" s="107"/>
      <c r="F78" s="107"/>
      <c r="G78" s="107"/>
      <c r="H78" s="107"/>
    </row>
    <row r="79" spans="1:14">
      <c r="A79" s="107"/>
      <c r="B79" s="494" t="s">
        <v>239</v>
      </c>
      <c r="C79" s="495"/>
      <c r="D79" s="107"/>
      <c r="E79" s="107"/>
      <c r="F79" s="107"/>
      <c r="G79" s="107"/>
      <c r="H79" s="107"/>
    </row>
    <row r="80" spans="1:14">
      <c r="A80" s="107"/>
      <c r="B80" s="661" t="s">
        <v>215</v>
      </c>
      <c r="C80" s="662"/>
      <c r="D80" s="662"/>
      <c r="E80" s="663" t="s">
        <v>216</v>
      </c>
      <c r="F80" s="663"/>
      <c r="G80" s="664"/>
      <c r="H80" s="107"/>
    </row>
    <row r="81" spans="1:14">
      <c r="A81" s="107"/>
      <c r="B81" s="504" t="s">
        <v>217</v>
      </c>
      <c r="C81" s="505" t="s">
        <v>217</v>
      </c>
      <c r="D81" s="505" t="s">
        <v>218</v>
      </c>
      <c r="E81" s="506" t="s">
        <v>217</v>
      </c>
      <c r="F81" s="505" t="s">
        <v>217</v>
      </c>
      <c r="G81" s="507" t="s">
        <v>218</v>
      </c>
      <c r="H81" s="107"/>
    </row>
    <row r="82" spans="1:14">
      <c r="A82" s="107"/>
      <c r="B82" s="497" t="s">
        <v>219</v>
      </c>
      <c r="C82" s="498" t="s">
        <v>220</v>
      </c>
      <c r="D82" s="498" t="s">
        <v>221</v>
      </c>
      <c r="E82" s="499" t="s">
        <v>219</v>
      </c>
      <c r="F82" s="498" t="s">
        <v>220</v>
      </c>
      <c r="G82" s="500" t="s">
        <v>221</v>
      </c>
      <c r="H82" s="107"/>
    </row>
    <row r="83" spans="1:14">
      <c r="A83" s="107"/>
      <c r="B83" s="107">
        <v>35021</v>
      </c>
      <c r="C83" s="107">
        <v>18899</v>
      </c>
      <c r="D83" s="107">
        <v>16122</v>
      </c>
      <c r="E83" s="107">
        <v>54346</v>
      </c>
      <c r="F83" s="107">
        <v>26533</v>
      </c>
      <c r="G83" s="107">
        <v>27813</v>
      </c>
      <c r="H83" s="107"/>
      <c r="I83">
        <v>35021</v>
      </c>
      <c r="J83">
        <v>18899</v>
      </c>
      <c r="K83">
        <v>16122</v>
      </c>
      <c r="L83">
        <v>54346</v>
      </c>
      <c r="M83">
        <v>26533</v>
      </c>
      <c r="N83">
        <v>27813</v>
      </c>
    </row>
    <row r="84" spans="1:14">
      <c r="A84" s="107"/>
      <c r="B84" s="107"/>
      <c r="C84" s="107"/>
      <c r="D84" s="107"/>
      <c r="E84" s="107"/>
      <c r="F84" s="107"/>
      <c r="G84" s="107"/>
      <c r="H84" s="107"/>
    </row>
    <row r="85" spans="1:14">
      <c r="A85" s="107"/>
      <c r="B85" s="107"/>
      <c r="C85" s="107"/>
      <c r="D85" s="107"/>
      <c r="E85" s="107"/>
      <c r="F85" s="107"/>
      <c r="G85" s="107"/>
      <c r="H85" s="107"/>
    </row>
    <row r="86" spans="1:14">
      <c r="A86" s="107"/>
      <c r="B86" s="107"/>
      <c r="C86" s="107"/>
      <c r="D86" s="107"/>
      <c r="E86" s="107"/>
      <c r="F86" s="107"/>
      <c r="G86" s="107"/>
      <c r="H86" s="107"/>
    </row>
    <row r="87" spans="1:14" ht="18" customHeight="1">
      <c r="A87" s="107"/>
      <c r="B87" s="508" t="s">
        <v>215</v>
      </c>
      <c r="C87" s="509"/>
      <c r="D87" s="509"/>
      <c r="E87" s="510" t="s">
        <v>216</v>
      </c>
      <c r="F87" s="510"/>
      <c r="G87" s="496"/>
      <c r="H87" s="107"/>
    </row>
    <row r="88" spans="1:14" ht="18" customHeight="1">
      <c r="A88" s="107"/>
      <c r="B88" s="497" t="s">
        <v>232</v>
      </c>
      <c r="C88" s="498" t="s">
        <v>233</v>
      </c>
      <c r="D88" s="498" t="s">
        <v>234</v>
      </c>
      <c r="E88" s="499" t="s">
        <v>235</v>
      </c>
      <c r="F88" s="498" t="s">
        <v>236</v>
      </c>
      <c r="G88" s="500" t="s">
        <v>237</v>
      </c>
      <c r="H88" s="107"/>
    </row>
    <row r="89" spans="1:14" ht="18" customHeight="1">
      <c r="A89" s="107"/>
      <c r="B89" s="511">
        <f>+B83/B75</f>
        <v>1.010269724505986</v>
      </c>
      <c r="C89" s="511">
        <f t="shared" ref="C89:G89" si="0">+C83/C75</f>
        <v>1.0010063559322033</v>
      </c>
      <c r="D89" s="511">
        <f t="shared" si="0"/>
        <v>1.0213493823249922</v>
      </c>
      <c r="E89" s="511">
        <f t="shared" si="0"/>
        <v>0.62820483181135134</v>
      </c>
      <c r="F89" s="511">
        <f t="shared" si="0"/>
        <v>0.61877332089552239</v>
      </c>
      <c r="G89" s="511">
        <f t="shared" si="0"/>
        <v>0.63747421498968604</v>
      </c>
      <c r="H89" s="107"/>
    </row>
    <row r="90" spans="1:14">
      <c r="B90" s="107"/>
      <c r="C90" s="107"/>
      <c r="D90" s="107"/>
      <c r="E90" s="107"/>
      <c r="F90" s="107"/>
      <c r="G90" s="107"/>
      <c r="H90" s="107"/>
    </row>
    <row r="91" spans="1:14">
      <c r="B91" s="107"/>
      <c r="C91" s="107"/>
      <c r="D91" s="107"/>
      <c r="E91" s="107"/>
      <c r="F91" s="107"/>
      <c r="G91" s="107"/>
      <c r="H91" s="107"/>
    </row>
    <row r="92" spans="1:14">
      <c r="B92" s="107"/>
      <c r="C92" s="107"/>
      <c r="D92" s="107"/>
      <c r="E92" s="107"/>
      <c r="F92" s="107"/>
      <c r="G92" s="107"/>
      <c r="H92" s="107"/>
    </row>
    <row r="93" spans="1:14">
      <c r="H93" s="107"/>
    </row>
  </sheetData>
  <mergeCells count="22">
    <mergeCell ref="B9:D9"/>
    <mergeCell ref="E9:G9"/>
    <mergeCell ref="B16:D16"/>
    <mergeCell ref="E16:G16"/>
    <mergeCell ref="B23:D23"/>
    <mergeCell ref="E23:G23"/>
    <mergeCell ref="B30:D30"/>
    <mergeCell ref="E30:G30"/>
    <mergeCell ref="B37:D37"/>
    <mergeCell ref="E37:G37"/>
    <mergeCell ref="B44:D44"/>
    <mergeCell ref="E44:G44"/>
    <mergeCell ref="B72:D72"/>
    <mergeCell ref="E72:G72"/>
    <mergeCell ref="B80:D80"/>
    <mergeCell ref="E80:G80"/>
    <mergeCell ref="B51:D51"/>
    <mergeCell ref="E51:G51"/>
    <mergeCell ref="B58:D58"/>
    <mergeCell ref="E58:G58"/>
    <mergeCell ref="B65:D65"/>
    <mergeCell ref="E65:G65"/>
  </mergeCells>
  <phoneticPr fontId="8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95E87-6689-4845-B45D-A4364EF44C85}">
  <sheetPr>
    <tabColor rgb="FF00B050"/>
  </sheetPr>
  <dimension ref="B2:U66"/>
  <sheetViews>
    <sheetView topLeftCell="A2" zoomScale="76" zoomScaleNormal="76" workbookViewId="0">
      <selection activeCell="A9" sqref="A9"/>
    </sheetView>
  </sheetViews>
  <sheetFormatPr defaultRowHeight="13.2"/>
  <cols>
    <col min="14" max="14" width="10.21875" customWidth="1"/>
    <col min="15" max="15" width="11.6640625" customWidth="1"/>
    <col min="16" max="16" width="9.77734375" customWidth="1"/>
  </cols>
  <sheetData>
    <row r="2" spans="3:16">
      <c r="E2" s="769" t="s">
        <v>272</v>
      </c>
      <c r="F2" s="769"/>
      <c r="G2" s="769"/>
      <c r="H2" s="769"/>
      <c r="I2" s="769"/>
      <c r="J2" s="769"/>
    </row>
    <row r="3" spans="3:16" ht="24" customHeight="1">
      <c r="E3" s="769"/>
      <c r="F3" s="769"/>
      <c r="G3" s="769"/>
      <c r="H3" s="769"/>
      <c r="I3" s="769"/>
      <c r="J3" s="769"/>
      <c r="O3" s="797" t="s">
        <v>436</v>
      </c>
      <c r="P3" s="797"/>
    </row>
    <row r="4" spans="3:16" ht="24" customHeight="1">
      <c r="C4" s="792" t="s">
        <v>428</v>
      </c>
      <c r="D4" s="792"/>
      <c r="E4" s="792"/>
      <c r="F4" s="792"/>
      <c r="G4" s="792"/>
      <c r="H4" s="792"/>
      <c r="I4" s="792"/>
      <c r="J4" s="792" t="s">
        <v>429</v>
      </c>
      <c r="K4" s="792"/>
      <c r="O4" s="796" t="s">
        <v>435</v>
      </c>
    </row>
    <row r="5" spans="3:16" ht="24" customHeight="1">
      <c r="C5" s="793" t="s">
        <v>431</v>
      </c>
      <c r="D5" s="793"/>
      <c r="E5" s="793" t="s">
        <v>432</v>
      </c>
      <c r="F5" s="793"/>
      <c r="G5" s="793"/>
      <c r="H5" s="303"/>
      <c r="I5" s="303"/>
      <c r="J5" s="794" t="s">
        <v>430</v>
      </c>
      <c r="K5" s="795"/>
      <c r="L5" s="794" t="s">
        <v>433</v>
      </c>
      <c r="M5" s="795"/>
      <c r="N5" s="795"/>
    </row>
    <row r="6" spans="3:16" ht="24" customHeight="1"/>
    <row r="7" spans="3:16" ht="24" customHeight="1"/>
    <row r="8" spans="3:16" ht="24" customHeight="1">
      <c r="H8" s="303" t="s">
        <v>426</v>
      </c>
      <c r="J8" s="791" t="s">
        <v>427</v>
      </c>
      <c r="O8" s="798" t="s">
        <v>434</v>
      </c>
      <c r="P8" s="798"/>
    </row>
    <row r="9" spans="3:16" ht="24" customHeight="1"/>
    <row r="10" spans="3:16" ht="24" customHeight="1"/>
    <row r="11" spans="3:16" ht="24" customHeight="1"/>
    <row r="12" spans="3:16" ht="24" customHeight="1"/>
    <row r="13" spans="3:16" ht="24" customHeight="1"/>
    <row r="14" spans="3:16" ht="24" customHeight="1"/>
    <row r="15" spans="3:16" ht="24" customHeight="1"/>
    <row r="16" spans="3:16" ht="24" customHeight="1"/>
    <row r="17" spans="2:21" ht="24" customHeight="1"/>
    <row r="18" spans="2:21" ht="24" customHeight="1"/>
    <row r="19" spans="2:21" ht="24" customHeight="1"/>
    <row r="20" spans="2:21" ht="24" customHeight="1"/>
    <row r="21" spans="2:21" ht="24" customHeight="1"/>
    <row r="22" spans="2:21" ht="24" customHeight="1">
      <c r="B22" s="518"/>
      <c r="C22" s="518"/>
    </row>
    <row r="23" spans="2:21" ht="24" customHeight="1">
      <c r="B23" s="518"/>
      <c r="C23" s="518"/>
    </row>
    <row r="24" spans="2:21" ht="24" customHeight="1">
      <c r="B24" s="518"/>
      <c r="C24" s="518"/>
    </row>
    <row r="25" spans="2:21" ht="24" customHeight="1">
      <c r="B25" s="518"/>
      <c r="C25" s="518"/>
    </row>
    <row r="26" spans="2:21" ht="24" customHeight="1">
      <c r="B26" s="518"/>
      <c r="C26" s="518"/>
    </row>
    <row r="27" spans="2:21" ht="24" customHeight="1">
      <c r="B27" s="518"/>
      <c r="C27" s="518"/>
    </row>
    <row r="28" spans="2:21" ht="24" customHeight="1">
      <c r="B28" s="518"/>
      <c r="C28" s="518"/>
      <c r="G28" s="303" t="s">
        <v>437</v>
      </c>
      <c r="H28" s="303"/>
      <c r="I28" s="303"/>
      <c r="Q28" s="799" t="s">
        <v>442</v>
      </c>
    </row>
    <row r="29" spans="2:21" ht="24" customHeight="1">
      <c r="B29" s="518"/>
      <c r="C29" s="518"/>
      <c r="G29" s="303" t="s">
        <v>438</v>
      </c>
      <c r="H29" s="303"/>
      <c r="I29" s="303"/>
      <c r="Q29" s="797" t="s">
        <v>440</v>
      </c>
      <c r="R29" s="797"/>
      <c r="S29" s="797"/>
      <c r="T29" s="797"/>
      <c r="U29" s="797"/>
    </row>
    <row r="30" spans="2:21" ht="24" customHeight="1">
      <c r="B30" s="518"/>
      <c r="C30" s="518"/>
      <c r="G30" s="303" t="s">
        <v>439</v>
      </c>
      <c r="H30" s="303"/>
      <c r="I30" s="303"/>
      <c r="Q30" s="797" t="s">
        <v>441</v>
      </c>
      <c r="R30" s="797"/>
      <c r="S30" s="797"/>
      <c r="T30" s="797"/>
      <c r="U30" s="797"/>
    </row>
    <row r="31" spans="2:21" ht="24" customHeight="1">
      <c r="B31" s="518"/>
      <c r="C31" s="518"/>
    </row>
    <row r="32" spans="2:21" ht="24" customHeight="1">
      <c r="B32" s="518"/>
      <c r="C32" s="518"/>
    </row>
    <row r="33" spans="2:3" ht="24" customHeight="1">
      <c r="B33" s="518"/>
      <c r="C33" s="518"/>
    </row>
    <row r="34" spans="2:3" ht="24" customHeight="1">
      <c r="B34" s="518"/>
      <c r="C34" s="518"/>
    </row>
    <row r="35" spans="2:3" ht="24" customHeight="1"/>
    <row r="36" spans="2:3" ht="24" customHeight="1"/>
    <row r="37" spans="2:3" ht="24" customHeight="1"/>
    <row r="38" spans="2:3" ht="24" customHeight="1"/>
    <row r="39" spans="2:3" ht="24" customHeight="1"/>
    <row r="40" spans="2:3" ht="24" customHeight="1"/>
    <row r="41" spans="2:3" ht="24" customHeight="1"/>
    <row r="42" spans="2:3" ht="24" customHeight="1"/>
    <row r="43" spans="2:3" ht="24" customHeight="1"/>
    <row r="44" spans="2:3" ht="24" customHeight="1"/>
    <row r="45" spans="2:3" ht="24" customHeight="1"/>
    <row r="46" spans="2:3" ht="24" customHeight="1"/>
    <row r="47" spans="2:3" ht="24" customHeight="1"/>
    <row r="48" spans="2:3" ht="24" customHeight="1"/>
    <row r="49" ht="24" customHeight="1"/>
    <row r="50" ht="24" customHeight="1"/>
    <row r="51" ht="24" customHeight="1"/>
    <row r="52" ht="24" customHeight="1"/>
    <row r="53" ht="24" customHeight="1"/>
    <row r="54" ht="24" customHeight="1"/>
    <row r="55" ht="13.2" customHeight="1"/>
    <row r="56" ht="13.8" customHeight="1"/>
    <row r="59" ht="13.2" customHeight="1"/>
    <row r="60" ht="13.2" customHeight="1"/>
    <row r="61" ht="13.8" customHeight="1"/>
    <row r="64" ht="13.2" customHeight="1"/>
    <row r="65" ht="13.2" customHeight="1"/>
    <row r="66" ht="13.8" customHeight="1"/>
  </sheetData>
  <mergeCells count="2">
    <mergeCell ref="E2:J3"/>
    <mergeCell ref="O8:P8"/>
  </mergeCells>
  <phoneticPr fontId="86"/>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4"/>
  <sheetViews>
    <sheetView defaultGridColor="0" view="pageBreakPreview" colorId="56" zoomScale="87" zoomScaleNormal="66" zoomScaleSheetLayoutView="87" workbookViewId="0">
      <selection sqref="A1:A1048576"/>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273</v>
      </c>
      <c r="B1" s="278" t="s">
        <v>24</v>
      </c>
      <c r="C1" s="279" t="s">
        <v>2</v>
      </c>
    </row>
    <row r="2" spans="1:3" ht="40.200000000000003" customHeight="1">
      <c r="A2" s="125" t="s">
        <v>420</v>
      </c>
      <c r="B2" s="130"/>
      <c r="C2" s="131"/>
    </row>
    <row r="3" spans="1:3" ht="210" customHeight="1">
      <c r="A3" s="344" t="s">
        <v>400</v>
      </c>
      <c r="B3" s="342" t="s">
        <v>255</v>
      </c>
      <c r="C3" s="132">
        <v>45210</v>
      </c>
    </row>
    <row r="4" spans="1:3" ht="40.200000000000003" customHeight="1" thickBot="1">
      <c r="A4" s="290" t="s">
        <v>399</v>
      </c>
      <c r="B4" s="133"/>
      <c r="C4" s="134"/>
    </row>
    <row r="5" spans="1:3" ht="40.200000000000003" customHeight="1">
      <c r="A5" s="125" t="s">
        <v>421</v>
      </c>
      <c r="B5" s="130"/>
      <c r="C5" s="131"/>
    </row>
    <row r="6" spans="1:3" ht="208.2" customHeight="1">
      <c r="A6" s="344" t="s">
        <v>402</v>
      </c>
      <c r="B6" s="292" t="s">
        <v>253</v>
      </c>
      <c r="C6" s="132">
        <v>45210</v>
      </c>
    </row>
    <row r="7" spans="1:3" ht="40.200000000000003" customHeight="1" thickBot="1">
      <c r="A7" s="290" t="s">
        <v>401</v>
      </c>
      <c r="B7" s="133"/>
      <c r="C7" s="134"/>
    </row>
    <row r="8" spans="1:3" ht="40.200000000000003" customHeight="1">
      <c r="A8" s="125" t="s">
        <v>422</v>
      </c>
      <c r="B8" s="130"/>
      <c r="C8" s="131"/>
    </row>
    <row r="9" spans="1:3" ht="317.39999999999998" customHeight="1">
      <c r="A9" s="344" t="s">
        <v>404</v>
      </c>
      <c r="B9" s="342" t="s">
        <v>256</v>
      </c>
      <c r="C9" s="132">
        <v>45210</v>
      </c>
    </row>
    <row r="10" spans="1:3" ht="40.200000000000003" customHeight="1" thickBot="1">
      <c r="A10" s="290" t="s">
        <v>403</v>
      </c>
      <c r="B10" s="133"/>
      <c r="C10" s="134"/>
    </row>
    <row r="11" spans="1:3" s="391" customFormat="1" ht="40.200000000000003" customHeight="1">
      <c r="A11" s="125" t="s">
        <v>423</v>
      </c>
      <c r="B11" s="130"/>
      <c r="C11" s="131"/>
    </row>
    <row r="12" spans="1:3" s="391" customFormat="1" ht="289.8" customHeight="1">
      <c r="A12" s="344" t="s">
        <v>406</v>
      </c>
      <c r="B12" s="445" t="s">
        <v>252</v>
      </c>
      <c r="C12" s="132">
        <v>45210</v>
      </c>
    </row>
    <row r="13" spans="1:3" ht="40.200000000000003" customHeight="1" thickBot="1">
      <c r="A13" s="423" t="s">
        <v>405</v>
      </c>
      <c r="B13" s="417"/>
      <c r="C13" s="132"/>
    </row>
    <row r="14" spans="1:3" ht="40.200000000000003" customHeight="1">
      <c r="A14" s="426" t="s">
        <v>424</v>
      </c>
      <c r="B14" s="418"/>
      <c r="C14" s="419"/>
    </row>
    <row r="15" spans="1:3" ht="99.6" customHeight="1">
      <c r="A15" s="425" t="s">
        <v>408</v>
      </c>
      <c r="B15" s="488" t="s">
        <v>411</v>
      </c>
      <c r="C15" s="420">
        <v>45210</v>
      </c>
    </row>
    <row r="16" spans="1:3" ht="40.200000000000003" customHeight="1" thickBot="1">
      <c r="A16" s="424" t="s">
        <v>407</v>
      </c>
      <c r="B16" s="428"/>
      <c r="C16" s="422"/>
    </row>
    <row r="17" spans="1:3" ht="40.200000000000003" customHeight="1">
      <c r="A17" s="426" t="s">
        <v>425</v>
      </c>
      <c r="B17" s="429"/>
      <c r="C17" s="419"/>
    </row>
    <row r="18" spans="1:3" ht="212.4" customHeight="1">
      <c r="A18" s="453" t="s">
        <v>410</v>
      </c>
      <c r="B18" s="427" t="s">
        <v>254</v>
      </c>
      <c r="C18" s="420">
        <v>45210</v>
      </c>
    </row>
    <row r="19" spans="1:3" ht="40.200000000000003" customHeight="1" thickBot="1">
      <c r="A19" s="424" t="s">
        <v>409</v>
      </c>
      <c r="B19" s="421"/>
      <c r="C19" s="422"/>
    </row>
    <row r="20" spans="1:3" ht="40.200000000000003" customHeight="1">
      <c r="A20" s="790" t="s">
        <v>412</v>
      </c>
      <c r="B20" s="429"/>
      <c r="C20" s="419"/>
    </row>
    <row r="21" spans="1:3" ht="347.4" customHeight="1">
      <c r="A21" s="487" t="s">
        <v>413</v>
      </c>
      <c r="B21" s="427" t="s">
        <v>419</v>
      </c>
      <c r="C21" s="420">
        <v>45212</v>
      </c>
    </row>
    <row r="22" spans="1:3" ht="40.200000000000003" customHeight="1" thickBot="1">
      <c r="A22" s="450" t="s">
        <v>414</v>
      </c>
      <c r="B22" s="421"/>
      <c r="C22" s="422"/>
    </row>
    <row r="23" spans="1:3" ht="40.200000000000003" customHeight="1">
      <c r="A23" s="426" t="s">
        <v>415</v>
      </c>
      <c r="B23" s="429"/>
      <c r="C23" s="419"/>
    </row>
    <row r="24" spans="1:3" ht="251.4" customHeight="1">
      <c r="A24" s="453" t="s">
        <v>416</v>
      </c>
      <c r="B24" s="427" t="s">
        <v>418</v>
      </c>
      <c r="C24" s="420">
        <v>45210</v>
      </c>
    </row>
    <row r="25" spans="1:3" ht="40.200000000000003" customHeight="1" thickBot="1">
      <c r="A25" s="424" t="s">
        <v>417</v>
      </c>
      <c r="B25" s="421"/>
      <c r="C25" s="422"/>
    </row>
    <row r="26" spans="1:3" ht="40.200000000000003" hidden="1" customHeight="1">
      <c r="A26" s="426"/>
      <c r="B26" s="429"/>
      <c r="C26" s="419"/>
    </row>
    <row r="27" spans="1:3" ht="87.6" hidden="1" customHeight="1">
      <c r="A27" s="477"/>
      <c r="B27" s="427"/>
      <c r="C27" s="420"/>
    </row>
    <row r="28" spans="1:3" ht="40.200000000000003" hidden="1" customHeight="1" thickBot="1">
      <c r="A28" s="424"/>
      <c r="B28" s="421"/>
      <c r="C28" s="422"/>
    </row>
    <row r="29" spans="1:3" ht="40.200000000000003" hidden="1" customHeight="1">
      <c r="A29" s="426"/>
      <c r="B29" s="429"/>
      <c r="C29" s="419"/>
    </row>
    <row r="30" spans="1:3" ht="315" hidden="1" customHeight="1">
      <c r="A30" s="477"/>
      <c r="B30" s="427"/>
      <c r="C30" s="420"/>
    </row>
    <row r="31" spans="1:3" ht="40.200000000000003" hidden="1" customHeight="1" thickBot="1">
      <c r="A31" s="424"/>
      <c r="B31" s="421"/>
      <c r="C31" s="422"/>
    </row>
    <row r="32" spans="1:3" ht="40.200000000000003" hidden="1" customHeight="1">
      <c r="A32" s="426"/>
      <c r="B32" s="429"/>
      <c r="C32" s="419"/>
    </row>
    <row r="33" spans="1:3" ht="291" hidden="1" customHeight="1">
      <c r="A33" s="477"/>
      <c r="B33" s="488"/>
      <c r="C33" s="420"/>
    </row>
    <row r="34" spans="1:3" ht="40.200000000000003" hidden="1" customHeight="1" thickBot="1">
      <c r="A34" s="424"/>
      <c r="B34" s="421"/>
      <c r="C34" s="422"/>
    </row>
    <row r="35" spans="1:3" ht="40.200000000000003" hidden="1" customHeight="1">
      <c r="A35" s="426" t="s">
        <v>201</v>
      </c>
      <c r="B35" s="429"/>
      <c r="C35" s="419"/>
    </row>
    <row r="36" spans="1:3" ht="329.4" hidden="1" customHeight="1">
      <c r="A36" s="477" t="s">
        <v>202</v>
      </c>
      <c r="B36" s="427" t="s">
        <v>203</v>
      </c>
      <c r="C36" s="420">
        <v>45195</v>
      </c>
    </row>
    <row r="37" spans="1:3" ht="40.200000000000003" hidden="1" customHeight="1" thickBot="1">
      <c r="A37" s="424" t="s">
        <v>200</v>
      </c>
      <c r="B37" s="421"/>
      <c r="C37" s="422" t="s">
        <v>149</v>
      </c>
    </row>
    <row r="38" spans="1:3" ht="40.200000000000003" hidden="1" customHeight="1">
      <c r="A38" s="426"/>
      <c r="B38" s="429"/>
      <c r="C38" s="419"/>
    </row>
    <row r="39" spans="1:3" ht="172.2" hidden="1" customHeight="1">
      <c r="A39" s="477"/>
      <c r="B39" s="427"/>
      <c r="C39" s="420"/>
    </row>
    <row r="40" spans="1:3" ht="40.200000000000003" hidden="1" customHeight="1" thickBot="1">
      <c r="A40" s="424"/>
      <c r="B40" s="421"/>
      <c r="C40" s="422"/>
    </row>
    <row r="41" spans="1:3" ht="27" customHeight="1">
      <c r="A41" s="288" t="s">
        <v>149</v>
      </c>
    </row>
    <row r="42" spans="1:3" ht="27" customHeight="1"/>
    <row r="43" spans="1:3" ht="27" customHeight="1"/>
    <row r="44" spans="1:3" ht="27" customHeight="1"/>
  </sheetData>
  <phoneticPr fontId="86"/>
  <hyperlinks>
    <hyperlink ref="A37" r:id="rId1" xr:uid="{96F811AA-F776-40A7-9D24-D03F76237CEF}"/>
    <hyperlink ref="A4" r:id="rId2" xr:uid="{B82B472A-125A-4983-A4A5-A05B837F0679}"/>
    <hyperlink ref="A7" r:id="rId3" xr:uid="{CA4E16EB-CFD3-424E-BA99-F60352BE88AD}"/>
    <hyperlink ref="A10" r:id="rId4" xr:uid="{4E4A418D-BE94-4CB5-9373-0A94730324F3}"/>
    <hyperlink ref="A13" r:id="rId5" xr:uid="{92B65E5B-DC37-4A22-8E15-1D836FF62BF1}"/>
    <hyperlink ref="A16" r:id="rId6" xr:uid="{C85DA437-2BDB-4420-B7C2-04D765060804}"/>
    <hyperlink ref="A19" r:id="rId7" xr:uid="{2859048A-1F6C-4921-933E-844A80F0B32D}"/>
    <hyperlink ref="A22" r:id="rId8" xr:uid="{C312EA29-9981-4ACF-8454-60DF6B2C3161}"/>
    <hyperlink ref="A25" r:id="rId9" xr:uid="{520C666D-6E35-4924-A747-BD6549DFDCEB}"/>
  </hyperlinks>
  <pageMargins left="0.74803149606299213" right="0.74803149606299213" top="0.98425196850393704" bottom="0.98425196850393704" header="0.51181102362204722" footer="0.51181102362204722"/>
  <pageSetup paperSize="9" scale="16" fitToHeight="3" orientation="portrait" r:id="rId1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A3" zoomScaleNormal="112" zoomScaleSheetLayoutView="100" workbookViewId="0">
      <selection activeCell="I7" sqref="I7"/>
    </sheetView>
  </sheetViews>
  <sheetFormatPr defaultColWidth="9" defaultRowHeight="13.2"/>
  <cols>
    <col min="1" max="1" width="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1:7" ht="18.75" customHeight="1">
      <c r="B1" s="90" t="s">
        <v>109</v>
      </c>
    </row>
    <row r="2" spans="1:7" ht="17.25" customHeight="1" thickBot="1">
      <c r="B2" t="s">
        <v>206</v>
      </c>
      <c r="D2" s="676"/>
      <c r="E2" s="628"/>
    </row>
    <row r="3" spans="1:7" ht="16.5" customHeight="1" thickBot="1">
      <c r="B3" s="91" t="s">
        <v>110</v>
      </c>
      <c r="C3" s="181" t="s">
        <v>111</v>
      </c>
      <c r="D3" s="140" t="s">
        <v>153</v>
      </c>
    </row>
    <row r="4" spans="1:7" ht="17.25" customHeight="1" thickBot="1">
      <c r="B4" s="92" t="s">
        <v>112</v>
      </c>
      <c r="C4" s="114" t="s">
        <v>197</v>
      </c>
      <c r="D4" s="93"/>
    </row>
    <row r="5" spans="1:7" ht="17.25" customHeight="1">
      <c r="B5" s="677" t="s">
        <v>145</v>
      </c>
      <c r="C5" s="680" t="s">
        <v>150</v>
      </c>
      <c r="D5" s="681"/>
    </row>
    <row r="6" spans="1:7" ht="19.2" customHeight="1">
      <c r="B6" s="678"/>
      <c r="C6" s="682" t="s">
        <v>151</v>
      </c>
      <c r="D6" s="683"/>
      <c r="G6" s="154"/>
    </row>
    <row r="7" spans="1:7" ht="19.95" customHeight="1">
      <c r="B7" s="678"/>
      <c r="C7" s="182" t="s">
        <v>152</v>
      </c>
      <c r="D7" s="183"/>
      <c r="G7" s="154"/>
    </row>
    <row r="8" spans="1:7" ht="25.2" customHeight="1" thickBot="1">
      <c r="B8" s="679"/>
      <c r="C8" s="156" t="s">
        <v>154</v>
      </c>
      <c r="D8" s="155"/>
      <c r="G8" s="154"/>
    </row>
    <row r="9" spans="1:7" ht="49.2" customHeight="1" thickBot="1">
      <c r="B9" s="94" t="s">
        <v>191</v>
      </c>
      <c r="C9" s="684" t="s">
        <v>207</v>
      </c>
      <c r="D9" s="685"/>
    </row>
    <row r="10" spans="1:7" ht="79.2" customHeight="1" thickBot="1">
      <c r="B10" s="95" t="s">
        <v>113</v>
      </c>
      <c r="C10" s="686" t="s">
        <v>208</v>
      </c>
      <c r="D10" s="687"/>
    </row>
    <row r="11" spans="1:7" ht="66" customHeight="1" thickBot="1">
      <c r="B11" s="96"/>
      <c r="C11" s="97" t="s">
        <v>210</v>
      </c>
      <c r="D11" s="160" t="s">
        <v>209</v>
      </c>
      <c r="F11" s="1" t="s">
        <v>21</v>
      </c>
    </row>
    <row r="12" spans="1:7" ht="37.799999999999997" hidden="1" customHeight="1" thickBot="1">
      <c r="B12" s="94" t="s">
        <v>199</v>
      </c>
      <c r="C12" s="686" t="s">
        <v>198</v>
      </c>
      <c r="D12" s="687"/>
    </row>
    <row r="13" spans="1:7" ht="93" customHeight="1" thickBot="1">
      <c r="B13" s="98" t="s">
        <v>114</v>
      </c>
      <c r="C13" s="99" t="s">
        <v>211</v>
      </c>
      <c r="D13" s="137" t="s">
        <v>212</v>
      </c>
      <c r="F13" t="s">
        <v>28</v>
      </c>
    </row>
    <row r="14" spans="1:7" ht="66.599999999999994" customHeight="1" thickBot="1">
      <c r="A14" t="s">
        <v>149</v>
      </c>
      <c r="B14" s="100" t="s">
        <v>115</v>
      </c>
      <c r="C14" s="674" t="s">
        <v>213</v>
      </c>
      <c r="D14" s="675"/>
    </row>
    <row r="15" spans="1:7" ht="17.25" customHeight="1"/>
    <row r="16" spans="1:7" ht="17.25" customHeight="1">
      <c r="B16" s="671" t="s">
        <v>193</v>
      </c>
      <c r="C16" s="303"/>
      <c r="D16" s="1" t="s">
        <v>149</v>
      </c>
    </row>
    <row r="17" spans="2:5">
      <c r="B17" s="671"/>
      <c r="C17"/>
    </row>
    <row r="18" spans="2:5">
      <c r="B18" s="671"/>
      <c r="E18" s="1" t="s">
        <v>21</v>
      </c>
    </row>
    <row r="19" spans="2:5">
      <c r="B19" s="671"/>
    </row>
    <row r="20" spans="2:5">
      <c r="B20" s="671"/>
    </row>
    <row r="21" spans="2:5">
      <c r="B21" s="671"/>
    </row>
    <row r="22" spans="2:5">
      <c r="B22" s="671"/>
    </row>
    <row r="23" spans="2:5">
      <c r="B23" s="671"/>
      <c r="D23" s="672" t="s">
        <v>240</v>
      </c>
    </row>
    <row r="24" spans="2:5">
      <c r="B24" s="671"/>
      <c r="D24" s="673"/>
    </row>
    <row r="25" spans="2:5">
      <c r="B25" s="671"/>
      <c r="D25" s="673"/>
    </row>
    <row r="26" spans="2:5">
      <c r="B26" s="671"/>
      <c r="D26" s="673"/>
    </row>
    <row r="27" spans="2:5">
      <c r="B27" s="671"/>
      <c r="D27" s="673"/>
    </row>
    <row r="28" spans="2:5">
      <c r="B28" s="671"/>
    </row>
    <row r="29" spans="2:5">
      <c r="B29" s="671"/>
      <c r="D29" s="1" t="s">
        <v>149</v>
      </c>
    </row>
    <row r="30" spans="2:5">
      <c r="B30" s="671"/>
      <c r="D30" s="1" t="s">
        <v>149</v>
      </c>
    </row>
    <row r="31" spans="2:5">
      <c r="B31" s="671"/>
    </row>
    <row r="32" spans="2:5">
      <c r="B32" s="671"/>
    </row>
    <row r="33" spans="2:2">
      <c r="B33" s="671"/>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ヘッドライン</vt:lpstr>
      <vt:lpstr>スポンサー公告</vt:lpstr>
      <vt:lpstr>40　ノロウイルス関連情報 </vt:lpstr>
      <vt:lpstr>40 衛生訓話</vt:lpstr>
      <vt:lpstr>40　食中毒記事等 </vt:lpstr>
      <vt:lpstr>Sheet1</vt:lpstr>
      <vt:lpstr>吉田屋事故の教訓</vt:lpstr>
      <vt:lpstr>40　海外情報</vt:lpstr>
      <vt:lpstr>38　感染症情報</vt:lpstr>
      <vt:lpstr>40　感染症統計</vt:lpstr>
      <vt:lpstr>40 食品回収</vt:lpstr>
      <vt:lpstr>40　食品表示</vt:lpstr>
      <vt:lpstr>40　残留農薬　等 </vt:lpstr>
      <vt:lpstr>'38　感染症情報'!Print_Area</vt:lpstr>
      <vt:lpstr>'40　ノロウイルス関連情報 '!Print_Area</vt:lpstr>
      <vt:lpstr>'40 衛生訓話'!Print_Area</vt:lpstr>
      <vt:lpstr>'40　海外情報'!Print_Area</vt:lpstr>
      <vt:lpstr>'40　感染症統計'!Print_Area</vt:lpstr>
      <vt:lpstr>'40　残留農薬　等 '!Print_Area</vt:lpstr>
      <vt:lpstr>'40　食中毒記事等 '!Print_Area</vt:lpstr>
      <vt:lpstr>'40 食品回収'!Print_Area</vt:lpstr>
      <vt:lpstr>'40　食品表示'!Print_Area</vt:lpstr>
      <vt:lpstr>スポンサー公告!Print_Area</vt:lpstr>
      <vt:lpstr>'40　残留農薬　等 '!Print_Titles</vt:lpstr>
      <vt:lpstr>'40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2023-10-15T01:16:19Z</dcterms:modified>
</cp:coreProperties>
</file>