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EC433A15-099E-4A0A-A96B-18AE60320A8F}"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38　ノロウイルス関連情報 " sheetId="101" r:id="rId3"/>
    <sheet name="37  衛生訓話" sheetId="146" r:id="rId4"/>
    <sheet name="37　食中毒記事等 " sheetId="29" r:id="rId5"/>
    <sheet name="青森県吉田屋事故の経緯" sheetId="145" r:id="rId6"/>
    <sheet name="37　海外情報" sheetId="123" r:id="rId7"/>
    <sheet name="37　感染症情報" sheetId="124" r:id="rId8"/>
    <sheet name="38　感染症統計" sheetId="125" r:id="rId9"/>
    <sheet name="38 食品回収" sheetId="60" r:id="rId10"/>
    <sheet name="38　食品表示" sheetId="34" r:id="rId11"/>
    <sheet name="38　残留農薬　等 " sheetId="35" r:id="rId12"/>
  </sheets>
  <definedNames>
    <definedName name="_xlnm._FilterDatabase" localSheetId="4" hidden="1">'37　食中毒記事等 '!$A$1:$D$1</definedName>
    <definedName name="_xlnm._FilterDatabase" localSheetId="2" hidden="1">'38　ノロウイルス関連情報 '!$A$22:$G$75</definedName>
    <definedName name="_xlnm._FilterDatabase" localSheetId="11" hidden="1">'38　残留農薬　等 '!$A$1:$C$1</definedName>
    <definedName name="_xlnm.Print_Area" localSheetId="3">'37  衛生訓話'!$A$1:$M$21</definedName>
    <definedName name="_xlnm.Print_Area" localSheetId="6">'37　海外情報'!$A$1:$C$42</definedName>
    <definedName name="_xlnm.Print_Area" localSheetId="7">'37　感染症情報'!$A$1:$D$33</definedName>
    <definedName name="_xlnm.Print_Area" localSheetId="4">'37　食中毒記事等 '!$A$1:$D$40</definedName>
    <definedName name="_xlnm.Print_Area" localSheetId="2">'38　ノロウイルス関連情報 '!$A$1:$N$84</definedName>
    <definedName name="_xlnm.Print_Area" localSheetId="8">'38　感染症統計'!$A$1:$AC$37</definedName>
    <definedName name="_xlnm.Print_Area" localSheetId="11">'38　残留農薬　等 '!$A$1:$A$22</definedName>
    <definedName name="_xlnm.Print_Area" localSheetId="9">'38 食品回収'!$A$1:$E$42</definedName>
    <definedName name="_xlnm.Print_Area" localSheetId="10">'38　食品表示'!$A$1:$N$13</definedName>
    <definedName name="_xlnm.Print_Area" localSheetId="1">スポンサー公告!$A$1:$Z$35</definedName>
    <definedName name="_xlnm.Print_Titles" localSheetId="4">'37　食中毒記事等 '!$1:$1</definedName>
    <definedName name="_xlnm.Print_Titles" localSheetId="11">'38　残留農薬　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78" l="1"/>
  <c r="B22" i="78"/>
  <c r="B25" i="101" l="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B19" i="78" l="1"/>
  <c r="B18" i="78"/>
  <c r="B17" i="78" l="1"/>
  <c r="B16" i="78"/>
  <c r="G15" i="78" l="1"/>
  <c r="F4" i="125" l="1"/>
  <c r="E4" i="125"/>
  <c r="D4" i="125"/>
  <c r="N71" i="101" l="1"/>
  <c r="M71" i="101"/>
  <c r="G74" i="101" l="1"/>
  <c r="G35" i="101" l="1"/>
  <c r="G24" i="101"/>
  <c r="B24" i="101" s="1"/>
  <c r="G25" i="101"/>
  <c r="G26" i="101"/>
  <c r="G27" i="101"/>
  <c r="G28" i="101"/>
  <c r="G29" i="101"/>
  <c r="G30" i="101"/>
  <c r="G31" i="101"/>
  <c r="G32" i="101"/>
  <c r="G33" i="101"/>
  <c r="G34"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G23" i="101"/>
  <c r="G73" i="101"/>
  <c r="B20" i="78" l="1"/>
  <c r="R4" i="125"/>
  <c r="S4" i="125"/>
  <c r="T4" i="125"/>
  <c r="U4" i="125"/>
  <c r="V4" i="125"/>
  <c r="W4" i="125"/>
  <c r="X4" i="125"/>
  <c r="Y4" i="125"/>
  <c r="Z4" i="125"/>
  <c r="AA4" i="125"/>
  <c r="AB4" i="125"/>
  <c r="Q4" i="125"/>
  <c r="C4" i="125"/>
  <c r="G4" i="125"/>
  <c r="H4" i="125"/>
  <c r="I4" i="125"/>
  <c r="K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<sst xmlns="http://schemas.openxmlformats.org/spreadsheetml/2006/main" count="615" uniqueCount="449">
  <si>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</si>
  <si>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</si>
  <si>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</si>
  <si>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</si>
  <si>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</si>
  <si>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</si>
  <si>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</si>
  <si>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</si>
  <si>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</si>
  <si>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</si>
  <si>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</si>
  <si>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</si>
  <si>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</si>
  <si>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</si>
  <si>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</si>
  <si>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</si>
  <si>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</si>
  <si>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</si>
  <si>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</si>
  <si>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</si>
  <si>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</si>
  <si>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</si>
  <si>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</si>
  <si>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</si>
  <si>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</si>
  <si>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</si>
  <si>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</si>
  <si>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</si>
  <si>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</si>
  <si>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</si>
  <si>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</si>
  <si>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</si>
  <si>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</si>
  <si>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</si>
  <si>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</si>
  <si>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</si>
  <si>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</si>
  <si>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</si>
  <si>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</si>
  <si>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</si>
  <si>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</si>
  <si>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</si>
  <si>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</si>
  <si>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</si>
  <si>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</si>
  <si>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</si>
  <si>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</si>
  <si>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</si>
  <si>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</si>
  <si>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</si>
  <si>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</si>
  <si>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</si>
  <si>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</si>
  <si>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</si>
  <si>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</si>
  <si>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</si>
  <si>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</si>
  <si>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</si>
  <si>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</si>
  <si>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</si>
  <si>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</si>
  <si>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</si>
  <si>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</si>
  <si>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</si>
  <si>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</si>
  <si>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</si>
  <si>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</si>
  <si>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</si>
  <si>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</si>
  <si>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</si>
  <si>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</si>
  <si>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</si>
  <si>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</si>
  <si>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</si>
  <si>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</si>
  <si>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</si>
  <si>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</si>
  <si>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</si>
  <si>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</si>
  <si>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</si>
  <si>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</si>
  <si>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</si>
  <si>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</si>
  <si>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</si>
  <si>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</si>
  <si>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</si>
  <si>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</si>
  <si>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</si>
  <si>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</si>
  <si>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</si>
  <si>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</si>
  <si>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</si>
  <si>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</si>
  <si>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</si>
  <si>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</si>
  <si>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</si>
  <si>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</si>
  <si>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</si>
  <si>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</si>
  <si>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</si>
  <si>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</si>
  <si>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</si>
  <si>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</si>
  <si>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</si>
  <si>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</si>
  <si>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</si>
  <si>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</si>
  <si>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</si>
  <si>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</si>
  <si>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</si>
  <si>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</si>
  <si>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</si>
  <si>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</si>
  <si>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</si>
  <si>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</si>
  <si>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</si>
  <si>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</si>
  <si>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</si>
  <si>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</si>
  <si>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</si>
  <si>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</si>
  <si>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</si>
  <si>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</si>
  <si>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</si>
  <si>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</si>
  <si>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</si>
  <si>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</si>
  <si>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</si>
  <si>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</si>
  <si>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</si>
  <si>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</si>
  <si>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</si>
  <si>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</si>
  <si>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</si>
  <si>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</si>
  <si>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</si>
  <si>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</si>
  <si>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</si>
  <si>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</si>
  <si>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</si>
  <si>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</si>
  <si>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</si>
  <si>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</si>
  <si>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</si>
  <si>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</si>
  <si>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</si>
  <si>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</si>
  <si>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</si>
  <si>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</si>
  <si>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</si>
  <si>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</si>
  <si>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</si>
  <si>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</si>
  <si>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</si>
  <si>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</si>
  <si>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</si>
  <si>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</si>
  <si>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</si>
  <si>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</si>
  <si>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</si>
  <si>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</si>
  <si>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</si>
  <si>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</si>
  <si>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</si>
  <si>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</si>
  <si>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</si>
  <si>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</si>
  <si>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</si>
  <si>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</si>
  <si>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</si>
  <si>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</si>
  <si>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</si>
  <si>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</si>
  <si>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</si>
  <si>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</si>
  <si>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</si>
  <si>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</si>
  <si>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</si>
  <si>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</si>
  <si>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</si>
  <si>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</si>
  <si>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</si>
  <si>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</si>
  <si>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</si>
  <si>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</si>
  <si>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</si>
  <si>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</si>
  <si>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</si>
  <si>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</si>
  <si>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</si>
  <si>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</si>
  <si>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</si>
  <si>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</si>
  <si>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</si>
  <si>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</si>
  <si>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</si>
  <si>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</si>
  <si>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回収＆返金</t>
  </si>
  <si>
    <t>回収＆返金/交換</t>
  </si>
  <si>
    <t>回収＆交換</t>
  </si>
  <si>
    <t>回収</t>
  </si>
  <si>
    <r>
      <t xml:space="preserve">対前週
</t>
    </r>
    <r>
      <rPr>
        <b/>
        <sz val="11"/>
        <color rgb="FFFF0000"/>
        <rFont val="ＭＳ Ｐゴシック"/>
        <family val="3"/>
        <charset val="128"/>
      </rPr>
      <t>インフルエンザ 　82.9%   増加</t>
    </r>
    <r>
      <rPr>
        <b/>
        <sz val="11"/>
        <rFont val="ＭＳ Ｐゴシック"/>
        <family val="3"/>
        <charset val="128"/>
      </rPr>
      <t xml:space="preserve">
</t>
    </r>
    <r>
      <rPr>
        <b/>
        <sz val="14"/>
        <color rgb="FFFF0000"/>
        <rFont val="ＭＳ Ｐゴシック"/>
        <family val="3"/>
        <charset val="128"/>
      </rPr>
      <t>新型コロナウイルス  8.0%増加</t>
    </r>
    <rPh sb="0" eb="3">
      <t>タイゼンシュウ</t>
    </rPh>
    <rPh sb="21" eb="23">
      <t>ゾウカ</t>
    </rPh>
    <rPh sb="24" eb="26">
      <t>シンガタ</t>
    </rPh>
    <rPh sb="39" eb="41">
      <t>ゾウカ</t>
    </rPh>
    <phoneticPr fontId="86"/>
  </si>
  <si>
    <t>イオンリテール</t>
  </si>
  <si>
    <t>青森県</t>
    <rPh sb="0" eb="3">
      <t>アオモリケン</t>
    </rPh>
    <phoneticPr fontId="16"/>
  </si>
  <si>
    <t>皆様  週刊情報2023-36を配信いたします</t>
    <phoneticPr fontId="5"/>
  </si>
  <si>
    <t>公的掲載9月25日のため未掲載</t>
    <rPh sb="0" eb="2">
      <t>コウテキ</t>
    </rPh>
    <rPh sb="2" eb="4">
      <t>ケイサイ</t>
    </rPh>
    <rPh sb="5" eb="6">
      <t>ガツ</t>
    </rPh>
    <rPh sb="8" eb="9">
      <t>ヒ</t>
    </rPh>
    <rPh sb="12" eb="15">
      <t>ミケイサイ</t>
    </rPh>
    <phoneticPr fontId="33"/>
  </si>
  <si>
    <t>サミット</t>
  </si>
  <si>
    <t xml:space="preserve">NHKニュース </t>
    <phoneticPr fontId="16"/>
  </si>
  <si>
    <t>熊本県</t>
    <rPh sb="0" eb="3">
      <t>クマモトケン</t>
    </rPh>
    <phoneticPr fontId="16"/>
  </si>
  <si>
    <t>日本食糧新聞社</t>
    <rPh sb="0" eb="7">
      <t>ニホンショクリョウシンブンシャ</t>
    </rPh>
    <phoneticPr fontId="33"/>
  </si>
  <si>
    <t xml:space="preserve"> GⅡ　37週　0例</t>
    <rPh sb="6" eb="7">
      <t>シュウ</t>
    </rPh>
    <phoneticPr fontId="5"/>
  </si>
  <si>
    <t xml:space="preserve"> GⅡ　38週　0例</t>
    <rPh sb="9" eb="10">
      <t>レイ</t>
    </rPh>
    <phoneticPr fontId="5"/>
  </si>
  <si>
    <t>今週のニュース（Noroｖｉｒｕｓ） (9/25-10/1)</t>
    <rPh sb="0" eb="2">
      <t>コンシュウ</t>
    </rPh>
    <phoneticPr fontId="5"/>
  </si>
  <si>
    <t>2023/37週</t>
    <phoneticPr fontId="86"/>
  </si>
  <si>
    <t>2023/38週</t>
  </si>
  <si>
    <t>食中毒情報 (9/25-10/1)</t>
    <rPh sb="0" eb="3">
      <t>ショクチュウドク</t>
    </rPh>
    <rPh sb="3" eb="5">
      <t>ジョウホウ</t>
    </rPh>
    <phoneticPr fontId="5"/>
  </si>
  <si>
    <t>海外情報 (9/25-10/1)</t>
    <rPh sb="0" eb="4">
      <t>カイガイジョウホウ</t>
    </rPh>
    <phoneticPr fontId="5"/>
  </si>
  <si>
    <t>食品リコール・回収情報
 (9/25-10/1)</t>
    <rPh sb="0" eb="2">
      <t>ショクヒン</t>
    </rPh>
    <rPh sb="7" eb="9">
      <t>カイシュウ</t>
    </rPh>
    <rPh sb="9" eb="11">
      <t>ジョウホウ</t>
    </rPh>
    <phoneticPr fontId="5"/>
  </si>
  <si>
    <t>食品表示  (9/25-10/1)</t>
    <rPh sb="0" eb="2">
      <t>ショクヒン</t>
    </rPh>
    <rPh sb="2" eb="4">
      <t>ヒョウジ</t>
    </rPh>
    <phoneticPr fontId="5"/>
  </si>
  <si>
    <t>残留農薬 (9/25-10/1)</t>
    <phoneticPr fontId="16"/>
  </si>
  <si>
    <t>営業停止処分を受けたのは、豊岡市の飲食店「おっとっと」です。
県によりますと、今月２３日、豊岡市内の寺で行われた法要の際に、この店が作った巻きずしが配られ、それを食べた２０代から８０代までの合わせて４１人が、下痢や嘔吐などの症状を訴えました。保健所が調査した結果、症状を訴えた人のうち５人と、巻きずしの調理スタッフ１人からノロウイルスが検出されたということです。</t>
    <phoneticPr fontId="86"/>
  </si>
  <si>
    <t>NHK</t>
    <phoneticPr fontId="86"/>
  </si>
  <si>
    <t>保健所で調べたところ、２０歳から８４歳の男女あわせて２９人が、同じような症状を訴えていたということで、このうち１６人が病院で手当を受け、１人が入院しましたが、いずれも快方に向かっているということです。県は、食事をした人と結婚式場の調理従事者からノロウイルスが検出されたことなどから、結婚式場の食事が原因の食中毒と断定し、厨房部分を２８日から再発防止措置がとられるまでの間、営業禁止の処分にしました</t>
    <phoneticPr fontId="86"/>
  </si>
  <si>
    <t>他の産地の牛肉を「飛騨牛」と偽り販売 名古屋の焼肉店運営会社を市が行政指導 実際は北海道や三重等の黒毛和牛</t>
    <phoneticPr fontId="16"/>
  </si>
  <si>
    <t>名古屋市中区の焼肉店が、通販サイトなどで他の産地の牛肉を「飛騨牛」と偽って販売していたとして、市が行政指導しました。 　名古屋市によりますと、中区の焼肉店『焼肉牛兵衛』の運営会社は2022年4月から10月にかけて、北海道や三重県産などの黒毛和牛を「飛騨牛」と偽って通販サイトなどで販売していました。 　少なくとも9商品の8582点、あわせて994kg余りについて本来必要な原産地表示をせず、その一部を飛騨牛として販売していたということです。 　運営会社は市の調査に「注文量に対して飛騨牛の確保ができず、発送しなければ通信販売会社からペナルティを課せられるため、偽った表示をした」などと説明しています。 　市は運営会社に対して、全ての食品表示を点検し再発防止策などを2023年10月末までに提出するよう求めています。</t>
    <phoneticPr fontId="16"/>
  </si>
  <si>
    <t>ツルヤ</t>
  </si>
  <si>
    <t>華星</t>
  </si>
  <si>
    <t>肉のすがい</t>
  </si>
  <si>
    <t>エコス</t>
  </si>
  <si>
    <t>カネスエ</t>
  </si>
  <si>
    <t>三菱食品</t>
  </si>
  <si>
    <t>豊川ハム</t>
  </si>
  <si>
    <t>エフコープ生活協...</t>
  </si>
  <si>
    <t>カノ－</t>
  </si>
  <si>
    <t>香り芽本舗</t>
  </si>
  <si>
    <t>寺子屋</t>
  </si>
  <si>
    <t>みっふぃーどら焼き 粒あん 一部消費期限誤印字コメントあり</t>
  </si>
  <si>
    <t>田中蒲鉾本店</t>
  </si>
  <si>
    <t>銀座三越店 うわじま(赤,白) 一部賞味期限誤表記</t>
  </si>
  <si>
    <t>武蔵野ホールディ...</t>
  </si>
  <si>
    <t>かき揚げ自慢の二八そば 一部ラベル誤貼付でアレルゲン表示欠落</t>
  </si>
  <si>
    <t>光洋</t>
  </si>
  <si>
    <t>厚裂きちぎりいか他 3品目 一部アレルゲン表示欠落</t>
  </si>
  <si>
    <t>伊勢農業協同組合...</t>
  </si>
  <si>
    <t>Nagasawa Farm RedPearl Jam 一部蓋の密閉不十分</t>
  </si>
  <si>
    <t>玉三屋食品</t>
  </si>
  <si>
    <t>生野菜サラダ(鶏玉半熟) 一部内添ドレッシング賞味期限切れ</t>
  </si>
  <si>
    <t>スイートスイーツ...</t>
  </si>
  <si>
    <t>奄美黒糖フィナンシェ 一部 包装袋の圧着不足</t>
  </si>
  <si>
    <t>ジャーマンホーム...</t>
  </si>
  <si>
    <t>パイカリプレーン 一部賞味期限表示間違い</t>
  </si>
  <si>
    <t>合同会社COCO...</t>
  </si>
  <si>
    <t>アイシングクッキー 一部アレルゲン(卵)表示欠落</t>
  </si>
  <si>
    <t>真あじ 他 6品目 一部保存温度帯逸脱</t>
  </si>
  <si>
    <t>クワトロチーズフォンデュコロッケ 一部特定原材料表示欠落</t>
  </si>
  <si>
    <t>菊家</t>
  </si>
  <si>
    <t>うめだ本店 蜜衛門 一部アレルギー表示欠落</t>
  </si>
  <si>
    <t>マルミヤストア</t>
  </si>
  <si>
    <t>国産牛小間切れ 一部消費期限誤表示</t>
  </si>
  <si>
    <t>馬場水産</t>
  </si>
  <si>
    <t>さばスモーク 一部商品に不具合</t>
  </si>
  <si>
    <t>鍋屋横丁店 金時豆 他 4品目 保存温度帯逸脱</t>
  </si>
  <si>
    <t>ハートフレンド</t>
  </si>
  <si>
    <t>山田西店 中華クラゲ 一部ラベル誤貼付</t>
  </si>
  <si>
    <t>利州</t>
  </si>
  <si>
    <t>海鮮巻き 一部ラベル誤貼付でアレルゲン(卵)表示欠落</t>
  </si>
  <si>
    <t>東海産</t>
  </si>
  <si>
    <t>綾川店 湯通し塩蔵わかめ 一部賞味期限誤表記</t>
  </si>
  <si>
    <t>オークワ</t>
  </si>
  <si>
    <t>おくらと海老のつまみ天 一部ラベル誤貼付で特定原材料表示欠落</t>
  </si>
  <si>
    <t>大象ジャパン</t>
  </si>
  <si>
    <t>韓国伝統キムチ1.2kg 一部異物混入の恐れコメントあり</t>
  </si>
  <si>
    <t>スヌーピーショコラクランチチョコ 一部アレルギー表示欠落</t>
  </si>
  <si>
    <t>バーバクラブ</t>
  </si>
  <si>
    <t>椎茸と竹の子の風味漬 一部添加物表示漏れ</t>
  </si>
  <si>
    <t>豚かつ弁当 一部ラベル誤貼付でアレルゲン表示欠落</t>
  </si>
  <si>
    <t>エビのチリソース 一部ラベル誤貼付でアレルギー表示欠落</t>
  </si>
  <si>
    <t>新庄店 馬刺し 一部大腸菌群陽性</t>
  </si>
  <si>
    <t>コッペパン 2品目 一部ラベル誤貼付でアレルギー表示欠落</t>
  </si>
  <si>
    <t>お魚つみれ(エビ入) 一部ラベル誤貼付でアレルゲン表示欠落</t>
  </si>
  <si>
    <t>豚ひれかつ 一部ラベル内容相違でアレルゲン(乳)表示欠落</t>
  </si>
  <si>
    <t>ぷりぷり海老と蒸し鶏のパッタイ 一部特定原材料表示欠落</t>
  </si>
  <si>
    <t>海老カツタルタルソース 一部特定原材料(海老)表示欠落</t>
  </si>
  <si>
    <t>ボロニアソーセージ 一部異物混入の恐れ</t>
  </si>
  <si>
    <t>折尾店 スイートポテトタルト 一部保存温度帯逸脱</t>
  </si>
  <si>
    <t>タルタルフィッシュバーガー 一部アレルゲン表示欠落</t>
  </si>
  <si>
    <t>鮭入り芽ふり 賞味期限表示欠落</t>
  </si>
  <si>
    <t>非常に少ない</t>
    <rPh sb="0" eb="2">
      <t>ヒジョウ</t>
    </rPh>
    <rPh sb="3" eb="4">
      <t>スク</t>
    </rPh>
    <phoneticPr fontId="5"/>
  </si>
  <si>
    <t>やや少ない</t>
    <rPh sb="2" eb="3">
      <t>スク</t>
    </rPh>
    <phoneticPr fontId="86"/>
  </si>
  <si>
    <t>※2023年 第38週（9/18～9/24） 現在</t>
    <phoneticPr fontId="5"/>
  </si>
  <si>
    <t>2023年第37週（9月11日〜9月17日）</t>
    <phoneticPr fontId="86"/>
  </si>
  <si>
    <t>結核例　2349例</t>
    <rPh sb="8" eb="9">
      <t>レイ</t>
    </rPh>
    <phoneticPr fontId="5"/>
  </si>
  <si>
    <t xml:space="preserve">無し
</t>
    <rPh sb="0" eb="1">
      <t>ナ</t>
    </rPh>
    <phoneticPr fontId="86"/>
  </si>
  <si>
    <t>腸チフス1例 感染地域：インドネシア
パラチフス1例 感染地域：タイ/バングラデシュ/メキシコ</t>
    <phoneticPr fontId="86"/>
  </si>
  <si>
    <t xml:space="preserve">腸チフス
パラチフス
</t>
    <rPh sb="0" eb="1">
      <t>チョウ</t>
    </rPh>
    <phoneticPr fontId="5"/>
  </si>
  <si>
    <t xml:space="preserve">血清群・毒素型：‌O157 VT1・VT2（29例）、O157 VT2（26例）、O121 VT2（14例）、O26 VT1（10例）、O103VT1（5例）、
O111 VT1（2例）、O115 VT1（2例）、O15 VT1（2例）、O1 VT2（1例）、O128 VT1・VT2（1例）、O157 VT1（1例）、
O29 VT1（1例）、O91 VT1（1例）、O91VT1・VT2（1例）、その他・不明（24例）
累積報告数：2,652例（有症者1,818例、うちHUS 42例．死亡2例）
</t>
    <phoneticPr fontId="86"/>
  </si>
  <si>
    <t xml:space="preserve">年齢群：‌1歳（4例）、2歳（4例）、3歳（1例）、4歳（1例）、5歳（4例）、6歳（4例）、
8歳（2例）、9歳（2例）、10代（15例）、20代（29例）、30代（20例）、
40代（10例）、50代（6例）、60代（8例）、70代（8例）、80代（2例）
</t>
    <phoneticPr fontId="86"/>
  </si>
  <si>
    <t xml:space="preserve">腸管出血性大腸菌感染症120例（有症者82例、うちHUS 3例）
感染地域：国内86例、東京都/フィリピン1例、韓国7例、国内・国外不明26例
国内の感染地域：福岡県15例、北海道7例、東京都7例、兵庫県7例、愛知県5例、鹿児島県5例、神奈川県4例、千葉県3例、岡山県3例、埼玉県2例、岐阜県2例、三重県2例、大阪府2例、奈良県2例、岩手県1例、山形県1例、群馬県1例、新潟県1例、富山県1例、山梨県1例、長野県1例、香川県1例、佐賀県1例、長崎県1例、沖縄県1例、国内（都道府県不明）9例
</t>
    <phoneticPr fontId="86"/>
  </si>
  <si>
    <t>E型肝炎4例 感染地域（感染源）：‌北海道1例（不明）、東京都1例（不明）、長野
県1例（不明）、国内（都道府県不明）1例（不明）
A型肝炎1例 感染地域：国内（都道府県不明）/タイ</t>
    <phoneticPr fontId="86"/>
  </si>
  <si>
    <t>レジオネラ症58例（肺炎型56例、ポンティアック型2例）
感染地域：‌富山県7例、神奈川県5例、北海道3例、茨城県3例、東京都3例、長野県3例、愛知県3例、兵庫県3例、
長崎県3例、京都府2例、広島県2例、宮城県1例、福島県1例、栃木県1例、埼玉県1例、新潟県1例、石川県1例、
大阪府1例、山口県1例、愛媛県1例、高知県1例、福岡県1例、岡山県/大分県1例、国内（都道府県不明）5例、
中国1例、国内・国外不明3例
年齢群：‌40代（1例）、50代（10例）、60代（10例）、70代（19例）、80代（13例）、90代以上（5例）累積報告数：1,538例</t>
    <phoneticPr fontId="86"/>
  </si>
  <si>
    <t>アメーバ赤痢4例（腸管アメーバ症3例、腸管及び腸管外アメーバ症1例）
感染地域：国内（都道府県不明）2例、国内・国外不明2例
感染経路：経口感染2例、その他・不明2例</t>
    <phoneticPr fontId="86"/>
  </si>
  <si>
    <t>岩手、シャトレーゼ子会社に指導　賞味期限書き換え　「濃厚ショコラテリーヌ」約４３００個</t>
    <phoneticPr fontId="16"/>
  </si>
  <si>
    <t>岩手県は８日、チョコレート菓子の賞味期限を長く書き換えていたとして、菓子メーカーのシャトレーゼ（甲府市）の子会社の菜花堂（岩手県一関市）に対し、食品表示法に基づく表示の是正と再発防止をするよう行政指導した。健康被害は確認されていないという。書き換えがあったのは、菜花堂で製造した「濃厚ショコラテリーヌ」約４３００個。売り場からはすでに撤去し、自主回収を始めている。対象は２月２０日に製造した菓子のうち、賞味期限が２０２３年９月６、１２、２３日、１０月３、３１日、１１月１４日の商品。いずれも本来は賞味期限が６月２０日だった。</t>
    <phoneticPr fontId="16"/>
  </si>
  <si>
    <t xml:space="preserve">機能性表示食品、初の「科学的根拠が不十分」の措置命令に業界は戸惑い - 日経バイオテク </t>
    <phoneticPr fontId="16"/>
  </si>
  <si>
    <t>機能性表示食品は、特定保健用食品（トクホ）に比べてハードルが低く、食品業界が利用しやすい制度として広まっている。しかし2023年6月30日、さくらフォレスト（福岡市、髙島励央代表取締役）が販売していた機能性表示食品に対して、科学的根拠が不十分であるとして措置命令が下された。機能性の科学的根拠に踏み込んだ行政指導は今回が初めて。同じ成分を利用した他の企業にも影響が及んでおり、異議を唱えた企業が消費者庁によってさらされるなど、ゴタゴタが起きている。</t>
    <phoneticPr fontId="16"/>
  </si>
  <si>
    <t xml:space="preserve">中国産アサリを熊本産と偽装か 下関市の水産物輸入販売業の男逮捕 | TBS NEWS DIG </t>
    <phoneticPr fontId="16"/>
  </si>
  <si>
    <t>中国産のアサリを熊本産と偽り販売していたとして、山口県警は２７日、山口県下関市の水産物輸入販売業の男（５６）を食品表示法違反の疑いで逮捕しました。逮捕されたのは、下関市の輸入業者・フーズワンジャパンを経営する中野喜一容疑者です。警察によると中野容疑者は、２０２１年１１月１１日から１２日までの間、２回にわたり中国産アサリの納品書を「活アサリ熊本」などと記載して偽装し、卸売業者に６４２０キロ（税抜き販売代金２１８万２８００円）を販売した疑いが持たれています。
２０２３年２月に農水省などが実態調査をした結果、外国産の疑いが判明し、農水省と県が立ち入り調査をして違反が発覚。農水省が、この会社を含む２つの業者に表示の是正や再発防止策などを実施するよう指示していました。農水省の調べに会社側は「熊本の畜養場で育てたら熊本産とうたえると思っていた。認識がなかった」と説明し「２００６年から同じ手法で販売していた」と話したということです。
警察は、中野容疑者の認否を明かしておらず、余罪も含めて捜査しています。</t>
    <phoneticPr fontId="16"/>
  </si>
  <si>
    <t xml:space="preserve">ディズニーリゾートで販売した粉末調味料２種を回収　表記のない乳成分が含まれている可能性 </t>
    <phoneticPr fontId="16"/>
  </si>
  <si>
    <t>オリエンタルランドは30日、東京ディズニーリゾートで9月1～29日に販売した2種類の袋入り粉末調味料5144セットを回収すると発表した。袋に表記のない乳成分が含まれている可能性があるためで、乳アレルギーがある人は食べないよう呼びかけている。9月30日時点で健康被害の申し出はないという。
回収するのは、東京ディズニーリゾートで販売する食べ物や飲み物と交換できる「シーズナルグルメチケットセット」（4000円）に付けた粉末調味料「シーズニングパウダー」の「トリュフ塩」と「マロングラッセシュガー」のセット。ポップコーンやチュロスに振りかけて使う。東京ディズニーリゾート40周年の絵柄が入った透明の袋に入っている。
仕入れ先の宮崎市の会社が袋詰めした際、トリュフ塩の袋に乳成分が含まれるマロングラッセシュガーが混入し、検品されないまま販売された。
問い合わせは通話無料の特別対応窓口、電話（0120）131676。10月1日から土日祝日を含めて午前10時から午後5時まで受け付ける。（共同）</t>
    <phoneticPr fontId="16"/>
  </si>
  <si>
    <t xml:space="preserve">日本のカップ麺、輸入の際に基準値超えの残留農薬検出／台湾 - ラーメン全国掲示板 - 爆サイ </t>
    <phoneticPr fontId="16"/>
  </si>
  <si>
    <t>（台北中央社）衛生福利部（保健省）食品薬物管理署は1日、日本から輸出された「サッポロ一番 ごま味ラーメンどんぶり」から基準値を超える残留農薬が検出されたと発表した。45.6キロが積み戻しまたは廃棄される。日本の肉入りインスタントラーメンが水際検査で不合格となるのは今年初めて。同署は同日、水際検査で不合格となった食品や食器計7件を公表した。「サッポロ一番」はこのうちの一つ。
同署によれば、同製品のかやくからエチレンオキシド0.064ppmが検出された。
同署北区管理センターの担当者によると、同製品が不合格になるのは初めてで、担当者は同製品の輸入業者が日本から輸入するインスタント麺について、抜き取り検査の割合を20%～50%に今後引き上げる方針を示した。この他、米国から輸入された生カキや中国から輸入された乾燥ヤマブシタケなどの不合格も公表された。
尚、日本の店頭からは回収や撤去はされていない模様。</t>
    <phoneticPr fontId="16"/>
  </si>
  <si>
    <t>https://bakusai.com/thr_res/acode=12/ctgid=111/bid=4649/tid=10767688/</t>
    <phoneticPr fontId="16"/>
  </si>
  <si>
    <t>海外メーカー代理店業務のスリーエス　農薬除去可能な野菜洗浄機発売　家電量販店などの販路開拓</t>
    <phoneticPr fontId="16"/>
  </si>
  <si>
    <t>海外メーカーの代理店業務やインターネット販売などを手掛ける３Ｓ（スリーエス、本社一宮市萩原町串作女郎花19、廣川拓馬社長、電話０５８６・６７・１０１０）は、野菜洗浄機を発売した。酸性水や深紫外線などで、野菜に付着した残留農薬や細菌を除去する。クラウドファンディング（ＣＦ）で先行販売を開始しており、今後、ネット通販や家電量販店などの販路開拓を目指す。</t>
    <phoneticPr fontId="16"/>
  </si>
  <si>
    <t>https://news.yahoo.co.jp/articles/9e87087501bb1988846fa701871e1074f6af9ef3</t>
    <phoneticPr fontId="16"/>
  </si>
  <si>
    <t>【第9回ＪＡ営農・経済フォーラム　全国連からの報告②】農業リスクと事業間連携　ＪＡ共済連 深井裕常務</t>
    <phoneticPr fontId="16"/>
  </si>
  <si>
    <t>ＪＡ共済では３か年計画で農業保障の取り組み強化、農業・地域への貢献に力を入れている。
農業保障では農業者賠償責任共済「ファーマスト」を22年4月に新設した。これは農業を行ううえで発生する賠償のリスクを幅広く保障する仕組みだ。生産、加工、販売した生産物が原因で賠償責任を負った場合の生産物賠償、生産物への異物混入、残留農薬などによる生産物回収費用の保障のほか、農業施設が原因で生じた賠償責任に対する施設賠償、保管物の損壊、盗難などによって発生した賠償責任に対する保管物賠償がある。
推進しているＪＡでは全役職員向けの研修を開催し営農・経済・共済が連携しオールＪＡで普及を進め、生産部会の集まりや直売所出荷者へ広く案内している。同行推進などはＪＡの異なる部門間の協働が大事で「営農指導員とＬＡが協働することで訪問できる幅と提案できる幅が広がった」との声が聞かれる。
農業リスク診断では、リスクの「見える化」を行う。そのリスクの回避・軽減に向けた対策を提案している。これは共済だけでなく、営農経済、信用など総合的な観点から提案するツール。取り組みを進めているＪＡでは、農業者を取り巻く課題全般についてニーズを聞く機会にしている。また、農作業事故未然防止活動として事故を擬似体験できる「農作業事故体験ＶＲ」を開発、全国のＪＡでの研修会などで活用している。農業者の規模は拡大しリスクも幅広く複雑化。自然災害も増えており、保障の提供と地域貢献活動を通じてリスク対応に貢献していきたい。</t>
    <phoneticPr fontId="16"/>
  </si>
  <si>
    <t>https://www.jacom.or.jp/noukyo/tokusyu/2023/09/230926-69591.php</t>
    <phoneticPr fontId="16"/>
  </si>
  <si>
    <t xml:space="preserve">残留農薬分析 知っておきたい問答あれこれ 改訂4版 2018 - 日本農薬学会 </t>
    <phoneticPr fontId="16"/>
  </si>
  <si>
    <t>ミナー・出版物リスト残留農薬分析 知っておきたい問答あれこれ
「残留農薬分析　知っておきたい問答あれこれ　改訂4版　2018」
日本農薬学会では、精度の高い残留農薬分析を実施する上で特に配慮すべき事項を「Q &amp; A」形式に取りまとめた「残留農薬分析知っておきたい問答あれこれ」を出版しています。 2003年に初版を発行以来、好評を博して改訂を重ねてまいりましたが、この度、改訂4版を上梓する運びとなりましたのでお知らせします。改訂4版では、前3版出版以降の農薬登録 制度の動向を反映させ、最新の科学的知見を盛り込むよう全文の見直しを行ったうえで、初学者の方にも、より読みやすくなるよう心がけて内容を再整理しました。また、携行性を高 めるために軽量化を図りました。前版と同様に残留農薬分析の基本やノウハウを得るための参考書として、さらに、食の安全に関心をお持ちの幅広い方々に対しても、農薬の規制につ いての理解の一助となるようお役立て頂けると幸いです。定価は3, 000円です（送料別）。
下記の目次にあるサンプルページもご覧ください。
農薬取締法改正（平成30年）にともなう新旧対照表を作成しました。（2021.11.22更新）（ダウンロードはこちら）</t>
    <phoneticPr fontId="16"/>
  </si>
  <si>
    <t>https://www.pssj2.jp/overview/book_zanryu.html</t>
    <phoneticPr fontId="16"/>
  </si>
  <si>
    <t xml:space="preserve">駅弁食中毒497人に増加 患者確認は29都道府県に（共同通信） - </t>
    <phoneticPr fontId="16"/>
  </si>
  <si>
    <t xml:space="preserve">Yahoo!ニュース </t>
    <phoneticPr fontId="16"/>
  </si>
  <si>
    <t>https://news.yahoo.co.jp/articles/02b2c1c23ca30f49ed8411b6581046a8ed6a3006</t>
    <phoneticPr fontId="16"/>
  </si>
  <si>
    <t xml:space="preserve">青森県八戸市保健所は29日、同市の駅弁製造会社「吉田屋」の弁当を原因とする食中毒で、28日時点で29都道府県の497人の患者を確認したと発表した。27日時点では489人だった。市保健所によると、都道府県別で長野が加わったほか、各地で新たな患者が判明した。埼玉、東京、福岡、熊本で過去の報告分からそれぞれ1人を取り下げた。重複集計があったとしている。吉田屋は23日から営業禁止処分中。患者が食べた弁当数は28日時点で21種類に上った。
</t>
    <phoneticPr fontId="16"/>
  </si>
  <si>
    <t>(関連ニューと経緯を別シートにて報告)</t>
    <phoneticPr fontId="16"/>
  </si>
  <si>
    <t>https://news.yahoo.co.jp/articles/b271af83bc417a975c38bdc0833a7e8251f73c9d</t>
    <phoneticPr fontId="16"/>
  </si>
  <si>
    <r>
      <t>岐阜県各務原市の結婚式場で、食事をした29人が食中毒の症状を訴え、県はこの式場の調理場を営業禁止処分としました。食中毒が発生したのは、各務原市蘇原野口町にある結婚式場「ブライダルオンウォーター コッツウォルズ」です。岐阜県によりますと、今月24日に、サーモンマリネやケーキなどを食べた77人のうち、男女29人が下痢や嘔吐などの症状を訴えたということです。
症状があった人に共通する食事がこの式場で調理されたもののみだったことや、</t>
    </r>
    <r>
      <rPr>
        <b/>
        <sz val="14"/>
        <color rgb="FFFF0000"/>
        <rFont val="游ゴシック"/>
        <family val="3"/>
        <charset val="128"/>
      </rPr>
      <t>患者の便からノロウイルスが検出</t>
    </r>
    <r>
      <rPr>
        <b/>
        <sz val="14"/>
        <rFont val="游ゴシック"/>
        <family val="3"/>
        <charset val="128"/>
      </rPr>
      <t>されたことから、県はこの式場で食中毒が発生したと断定し、当面の間、調理場を営業禁止にする処分を28日付けで出しました。20代の男性1人が入院していますが、症状を訴えた人はいずれも回復に向かっているということです。
県は患者らの検査を続け、原因を調査するとしています。</t>
    </r>
    <phoneticPr fontId="16"/>
  </si>
  <si>
    <t xml:space="preserve">結婚式場で食中毒 男女29人が下痢や嘔吐などの症状 岐阜・各務原市 </t>
    <phoneticPr fontId="16"/>
  </si>
  <si>
    <t>中部テレビ</t>
    <rPh sb="0" eb="2">
      <t>チュウブ</t>
    </rPh>
    <phoneticPr fontId="16"/>
  </si>
  <si>
    <t>岐阜県</t>
    <rPh sb="0" eb="3">
      <t>ギフケン</t>
    </rPh>
    <phoneticPr fontId="16"/>
  </si>
  <si>
    <t xml:space="preserve">北九州市八幡西区の飲食店で食中毒か ３人が発症 保健所が原因を調査 | TBS NEWS DIG </t>
    <phoneticPr fontId="16"/>
  </si>
  <si>
    <t>北九州市は２７日、八幡西区の飲食店で一緒に食事をした３人が食中毒を起こした疑いがあると発表しました。
◆重症者はおらず
北九州市によりますと、９月２１日に八幡西区の飲食店を利用した４人のうち、３人が下痢や腹痛などの症状を訴えました。現時点で重症者はいないということです。北九州市保健所が詳しい原因を調べています。</t>
    <phoneticPr fontId="16"/>
  </si>
  <si>
    <t>北九州市</t>
    <rPh sb="0" eb="4">
      <t>キタキュウシュウシ</t>
    </rPh>
    <phoneticPr fontId="16"/>
  </si>
  <si>
    <t>https://newsdig.tbs.co.jp/articles/-/745232?display=1</t>
    <phoneticPr fontId="16"/>
  </si>
  <si>
    <t>RKB毎日放送</t>
    <rPh sb="3" eb="5">
      <t>マイニチ</t>
    </rPh>
    <rPh sb="5" eb="7">
      <t>ホウソウ</t>
    </rPh>
    <phoneticPr fontId="16"/>
  </si>
  <si>
    <t>サルモネラ食中毒が多発しています</t>
    <phoneticPr fontId="16"/>
  </si>
  <si>
    <t>広島市</t>
    <rPh sb="0" eb="3">
      <t>ヒロシマシ</t>
    </rPh>
    <phoneticPr fontId="16"/>
  </si>
  <si>
    <t>加熱不十分な卵や肉料理が原因で、下痢や腹痛、発熱などを発症するサルモネラ食中毒が多発しています。　卵や肉は十分に加熱し、調理器具はしっかり洗浄するなど、正しい知識を身に付けて食中毒を防ぎましょう。
サルモネラとは
　サルモネラは、鶏や牛、豚等の動物の腸内にいる菌で、食肉に加工する際、肉に付いてしまうことがあります。　また、鶏が菌をもっていると、まれに鶏卵の内部に菌が取り込まれることがあります。
サルモネラ食中毒の特徴　　　潜伏期間　8～48時間　　　症状　下痢、腹痛、発熱（高熱になりやすい）等
原因食品　　　加熱不十分の食肉や卵料理など　　過去の事例では自家製マヨネーズやティラミス、卵焼き、オムレツなどが原因になった事例も、そして、7月には広島市の飲食店でも食中毒が発生しました</t>
    <phoneticPr fontId="16"/>
  </si>
  <si>
    <t>https://www.city.hiroshima.lg.jp/site/syokuhin-eisei/352275.html</t>
    <phoneticPr fontId="16"/>
  </si>
  <si>
    <t>広島市公表</t>
    <rPh sb="0" eb="3">
      <t>ヒロシマシ</t>
    </rPh>
    <rPh sb="3" eb="5">
      <t>コウヒョウ</t>
    </rPh>
    <phoneticPr fontId="16"/>
  </si>
  <si>
    <t xml:space="preserve">“弁当で１７人食中毒” 丹波篠山の飲食店に県が営業停止処分 - NHKニュース </t>
    <phoneticPr fontId="16"/>
  </si>
  <si>
    <t>兵庫県</t>
    <rPh sb="0" eb="3">
      <t>ヒョウゴケン</t>
    </rPh>
    <phoneticPr fontId="16"/>
  </si>
  <si>
    <r>
      <t>今月（９月）、丹波篠山市の飲食店が販売した弁当を食べた１７人が下痢や腹痛の症状を相次いで訴え、兵庫県は、この飲食店の弁当が原因となった食中毒として、店を２５日から２日間の営業停止処分にしました。
営業停止処分を受けたのは、丹波篠山市の飲食店「野々口商店」です。県の丹波健康福祉事務所によりますと、この店が今月１８日に販売した弁当を食べた６０代から８０代の１７人が下痢や腹痛の症状を訴えているということです。
１７人はいずれも症状は軽く、快方に向かっているということです。
調査の結果、▼症状を訴えた人に共通する食事がこの店の作った弁当に限られていたほか、▼飲食店の従業員などから食中毒の原因となる</t>
    </r>
    <r>
      <rPr>
        <b/>
        <sz val="14"/>
        <color rgb="FFFF0000"/>
        <rFont val="游ゴシック"/>
        <family val="3"/>
        <charset val="128"/>
      </rPr>
      <t>「ウエルシュ菌」が検出</t>
    </r>
    <r>
      <rPr>
        <b/>
        <sz val="14"/>
        <rFont val="游ゴシック"/>
        <family val="3"/>
        <charset val="128"/>
      </rPr>
      <t>されたことが分かったということです。
このため県は弁当が原因となった食中毒と判断し、この店を２５日から２日間の営業停止処分にしました。
原因の食材は断定されていませんが、ウエルシュ菌は煮物や鍋料理など加熱した料理を室温で放置すると増殖するため、県は、加熱した料理でも室内で放置せずすぐに食べるか、１０度以下に冷やして保存するよう呼びかけています。</t>
    </r>
    <phoneticPr fontId="16"/>
  </si>
  <si>
    <t>https://www3.nhk.or.jp/lnews/kobe/20230925/2020023337.html</t>
    <phoneticPr fontId="16"/>
  </si>
  <si>
    <t xml:space="preserve">伊勢新聞 </t>
    <phoneticPr fontId="16"/>
  </si>
  <si>
    <t>三重県</t>
    <phoneticPr fontId="16"/>
  </si>
  <si>
    <t>弁当で１８人が食中毒、尾鷲の飲食店を営業禁止 - 伊勢新聞</t>
    <phoneticPr fontId="16"/>
  </si>
  <si>
    <t xml:space="preserve">三重県は23日、尾鷲市古戸町の飲食店「かわぐち」の弁当を食べた18人が、発熱や下痢などの症状を訴えたと発表した。県は同店の弁当が原因の食中毒と断定。同日付で営業禁止処分とした。県によると、症状を訴えのは66歳から94歳までの男女。弁当のメニューの一部を食べた従業員とその家族も含まれる。うち80代と90代の13人が入院中。弁当は18日に調理して配達された。
尾鷲市内の医療機関が19日、救急搬送された複数の患者に食中毒のような症状があると、尾鷲保健所に連絡したことをきっかけに発覚。複数の患者の便からサルモネラ菌が検出されたという。
</t>
    <phoneticPr fontId="16"/>
  </si>
  <si>
    <t>https://www.isenp.co.jp/2023/09/25/99234/</t>
    <phoneticPr fontId="16"/>
  </si>
  <si>
    <t>広島市南区の飲食店で焼き鳥など食べ下痢や発熱　3人から食中毒菌</t>
    <phoneticPr fontId="16"/>
  </si>
  <si>
    <r>
      <t>広島市は24日、南区出汐の飲食店「鳥とり」で食中毒が発生したとして、同店に営業禁止を命令した。市保健所によると、15日夜に同店で焼き鳥などを食べた1グループ11人のうち3人が、18日夜から19日昼にかけて下痢や発熱の症状を訴えた。3人の便から</t>
    </r>
    <r>
      <rPr>
        <b/>
        <sz val="14"/>
        <color rgb="FFFF0000"/>
        <rFont val="游ゴシック"/>
        <family val="3"/>
        <charset val="128"/>
      </rPr>
      <t>食中毒菌カンピロバクターが検出</t>
    </r>
    <r>
      <rPr>
        <b/>
        <sz val="14"/>
        <rFont val="游ゴシック"/>
        <family val="3"/>
        <charset val="128"/>
      </rPr>
      <t>された。全員が快方に向かっているという。</t>
    </r>
    <phoneticPr fontId="16"/>
  </si>
  <si>
    <t>中国新聞</t>
    <rPh sb="0" eb="2">
      <t>チュウゴク</t>
    </rPh>
    <rPh sb="2" eb="4">
      <t>シンブン</t>
    </rPh>
    <phoneticPr fontId="16"/>
  </si>
  <si>
    <t>広島県</t>
    <rPh sb="0" eb="3">
      <t>ヒロシマケン</t>
    </rPh>
    <phoneticPr fontId="16"/>
  </si>
  <si>
    <t>https://nordot.app/1078635720487288853?c=768367547562557440</t>
    <phoneticPr fontId="16"/>
  </si>
  <si>
    <t>中秋節の「パーティー」後に小学生28人に食中毒の症状が出た</t>
    <phoneticPr fontId="16"/>
  </si>
  <si>
    <t>29.9月28日、タイビン省食品安全衛生局の代表者からの情報によると、ティエンハイ小学校の4年生XNUMX名が、中学校のケーキを食べた後、吐き気、めまい、下痢などの食中毒の症状が出たとのこと。クラス内で秋祭りパーティーが開催されました。</t>
    <phoneticPr fontId="16"/>
  </si>
  <si>
    <t>https://www.vietnam.vn/ja/28-hoc-sinh-tieu-hoc-co-bieu-hien-ngo-doc-thuc-pham-sau-bua-tiec-tet-trung-thu/</t>
    <phoneticPr fontId="16"/>
  </si>
  <si>
    <t>“毒キノコ”食べた家族4人搬送　「テングタケ」公園で採取し自宅で調理…錯乱状態で嘔吐やけいれん</t>
    <phoneticPr fontId="16"/>
  </si>
  <si>
    <t>埼玉県の公園で採ったキノコを食べた家族4人が18日、救急された。食べたのは毒キノコだった。東京・新宿区に住む家族4人は9月18日、埼玉県内の公園で採ったキノコを自宅で炒めて食べたところ、錯乱状態となり、嘔吐やけいれんなどを起こして病院に救急搬送れた。
食べたのは毒キノコ「テングタケ」
家族が食べたのはテングタケという毒キノコで、これが原因の食中毒と判明したという。11歳の男の子と12歳の女の子は回復したが、40代の両親は今も入院中だ。（「イット！」9月28日放送より）</t>
    <phoneticPr fontId="16"/>
  </si>
  <si>
    <t>https://news.livedoor.com/article/detail/25075232/</t>
    <phoneticPr fontId="16"/>
  </si>
  <si>
    <t>プライムオンライン</t>
    <phoneticPr fontId="16"/>
  </si>
  <si>
    <t>埼玉県</t>
    <rPh sb="0" eb="3">
      <t>サイタマケン</t>
    </rPh>
    <phoneticPr fontId="16"/>
  </si>
  <si>
    <t>タイ</t>
    <phoneticPr fontId="16"/>
  </si>
  <si>
    <t xml:space="preserve">
タンニエンマガジン</t>
    <phoneticPr fontId="16"/>
  </si>
  <si>
    <t>食中毒が発生しました(毒キノコ)</t>
    <rPh sb="11" eb="12">
      <t>ドク</t>
    </rPh>
    <phoneticPr fontId="16"/>
  </si>
  <si>
    <t>(1)令和5年9月27日(水)午前9時20分頃、西北地域県民局地域健康福祉部保健総室(五所川原保健所)に管内の医療機関から、「キノコによる食中毒が疑われる患者が入院している。」との連絡があった。(2)同地域県民局の調査の結果、患者は9月22日(金)に自宅近くの立木の根本付近で採取されたキノコを9月23日(土)の夕食に喫食し、同日深夜から下痢、著しい発汗及び嘔吐を呈したため、9月26日(火)に医療機関を受診していた。また、同居家族2名も当該キノコを喫食し、下痢等を呈していたが、すでに回復していたことが判明した。
(3)同地域県民局では、患者らが食べたとするキノコが有毒のアセタケ属キノコ(コブアセタケ類似種)と判断されること、患者らの症状がアセタケ属キノコの有毒成分によるものと一致すること及び医師の届出があったことから食中毒と断定した。
2発生年月日 令和5年9月23日(土)　　3喫食者数 3名　　4患者数 3名(男性2名(70歳代、50歳代)、女性1名(70歳代))
*入院している患者(70歳代男性)は快方に向かっている。
*その他の2名の患者は回復している。
5主な症状 下痢、著しい発汗、嘔吐　　6原因施設 家庭　　7原因食品 キノコのみそ汁
8病因物質 植物性自然毒(アセタケ属キノコ(コブアセタケ類似種))</t>
    <phoneticPr fontId="16"/>
  </si>
  <si>
    <t>https://www.pref.aomori.lg.jp/release/2023/74533.html</t>
    <phoneticPr fontId="16"/>
  </si>
  <si>
    <t>青森県公表</t>
    <rPh sb="0" eb="3">
      <t>アオモリケン</t>
    </rPh>
    <rPh sb="3" eb="5">
      <t>コウヒョウ</t>
    </rPh>
    <phoneticPr fontId="16"/>
  </si>
  <si>
    <t xml:space="preserve">熊本市ホームページ </t>
    <phoneticPr fontId="16"/>
  </si>
  <si>
    <t xml:space="preserve">【報道資料】 アニサキスによる食中毒の発生について </t>
    <phoneticPr fontId="16"/>
  </si>
  <si>
    <t>（1）探知
　　令和5年（2023年）9月20日（水）、熊本市内の医療機関から熊本市保健所に「9月19日（火）に腹痛を訴えて受診された
　　患者の胃からアニサキスが摘出された。」と連絡がありました。
（2）調査
　　調査の結果、患者は9月17日（日）に熊本市内の魚介類販売施設で購入したブロック状の鮭を自宅で刺身に調理し、同日20時頃に
　　家族5名で食べ、同日23時頃から腹痛や全身の痒みの症状を呈し、9月19日（火）に熊本市内の医療機関を受診し胃からアニサキスが
　　摘出されていることが判明しました。
（3）決定
　　患者を診察した医療機関の医師からアニサキスによる食中毒の届出があったこと、患者の胃よりアニサキスが摘出されたこと、患者の症状がアニサキスによるものと一致すること、患者は自宅で調理した鮭の刺身の他には生の魚介類を喫食していないことから、この自宅で調理した鮭の刺身を原因とするアニサキスによる食中毒と断定しました。
　　有症者の状況
　（1）発症日時　　令和5年（2023年）9月17日（日）23時
　（2）主な症状　　胃痛、全身の痒み
　（3）喫食者数　　5名（同居家族）
　（4）有症者数　　1名（男性、年齢50代）　患者の症状は回復しています。</t>
    <phoneticPr fontId="16"/>
  </si>
  <si>
    <t>https://www.city.kumamoto.jp/hpKiji/pub/detail.aspx?c_id=5&amp;id=50991&amp;class_set_id=3&amp;class_id=535</t>
    <phoneticPr fontId="16"/>
  </si>
  <si>
    <t>https://news.yahoo.co.jp/articles/95c6a7e3fa993e59210afd6c7c09bc61a5aba899</t>
    <phoneticPr fontId="86"/>
  </si>
  <si>
    <t>https://www.jetro.go.jp/biznews/2023/09/bea0b35675a0085e.html</t>
    <phoneticPr fontId="86"/>
  </si>
  <si>
    <t>https://www.jetro.go.jp/biznews/2023/09/da8ca2a26260b12d.html</t>
    <phoneticPr fontId="86"/>
  </si>
  <si>
    <t>https://news.yahoo.co.jp/articles/7c16a4e12052d5dd12011fd85f358bdab8db672c</t>
    <phoneticPr fontId="86"/>
  </si>
  <si>
    <t>https://news.nifty.com/article/economy/business/12308-2575679/</t>
    <phoneticPr fontId="86"/>
  </si>
  <si>
    <t>https://www.viet-jo.com/news/social/230927200502.html</t>
    <phoneticPr fontId="86"/>
  </si>
  <si>
    <t>豪ビール醸造会社とシドニー工科大学が連携、藻類利用で環境に優しいビールを製造販売(オーストラリア)</t>
  </si>
  <si>
    <t>トルコ最大級の食品展示会開催、各地からバイヤーが集う(日本、トルコ)</t>
  </si>
  <si>
    <t>ベルリンで兵庫県と神戸市がフードテック分野での協業をPR(日本、ドイツ)</t>
  </si>
  <si>
    <t>ドバイで健康食品の展示会「Free From Food Dubai」が開催(アラブ首長国連邦)</t>
  </si>
  <si>
    <t>世界最大の生鮮ブドウ輸出国、日本向けに初出荷(日本、ペルー)</t>
  </si>
  <si>
    <t>ロシアは日本産の水産物の輸入を禁止することを検討しており、この問題について日本に協議を要請した。ロシアの食品安全監視機関ロセルホズナゾールが２６日、明らかにした。日本産の水産物を巡っては、中国が東京電力福島第１原子力発電所の処理水の放出開始に反発する形で、輸入を８月２４日から全面的に停止している。 ロセルホズナゾールは声明で「放射能汚染の可能性を巡るリスクを踏まえ、日本からの水産物の供給について、中国が実施している制限に（ロシアが）加わる可能性を検討している」と表明。日本との交渉後に最終的に決定するとした。
ロセルホズナゾールは日本政府に書簡を送付し、協議の必要性を伝えたほか、輸出向けの水産物のトリチウムなどの放射性物質に関する検査の情報を１０月１６日までに提供するよう要請したとしている。 ロシアの年初からの日本産の水産物の輸入量は１１８トン。</t>
    <phoneticPr fontId="86"/>
  </si>
  <si>
    <t>ロシア、日本産水産物の禁輸を検討　中国の措置に参加＝食品安全当局（ロイター） - Yahoo!ニュース</t>
    <phoneticPr fontId="86"/>
  </si>
  <si>
    <t>タイFDA、日本からの輸入水産物から放射性物質検出せずと発表(タイ) ｜ - ジェトロ</t>
    <phoneticPr fontId="86"/>
  </si>
  <si>
    <t xml:space="preserve">タイ保健省食品・医薬品局（FDA）は2023年9月25日、日本からの輸入水産物を検査した結果、放射性物質の濃度は基準値を超えていないと発表外部サイトへ、新しいウィンドウで開きますし、消費者に対して安心するよう呼びかけた（仮訳は添付資料参照）。
FDAや農業協同組合省水産局（DOF）などは8月に、日本のALPS処理水海洋放出を受け、日本から輸入される水産物の放射性物質検査を厳格に行う方針を示している（2023年8月29日記事、8月31日記事参照）。FDAの発表によれば、これまでに水産物75件のサンプルを採取し、うち42件のサンプルからは、タイ当局の定める基準値を超える濃度の放射性物質は検出されなかった。残りの33件のサンプルは検査中。在タイ事業者からのヒアリングによれば、魚では1キログラム相当のサンプル提出を求められることがあるとのこと。FDAは消費者に対し、消費者が高品質で安全な食品を消費できるように厳格な措置を取っており、安心するよう、あらためて呼びかけた。
</t>
    <phoneticPr fontId="86"/>
  </si>
  <si>
    <t>世界最大の生鮮ブドウ輸出国、日本向けに初出荷(日本、ペルー) ｜ - ジェトロ</t>
    <phoneticPr fontId="86"/>
  </si>
  <si>
    <t>ペルー農業灌漑開発省（MIDAGRI）は9月16日、ペルー産生鮮ブドウ（添付輸出認可品種リスト参照：英語）の日本向け初出荷分の輸出認証を行ったと発表した。ペルーは2021年から世界最大の生鮮ブドウ輸出国の地位にあり、輸出先は米国向けを筆頭に北米、欧州、アジア、中南米諸国など多岐にわたっている（添付資料表1参照）。ペルー産生鮮ブドウは同省傘下の農業検疫局（SENASA）が、日本の農林水産省と2014年から輸出解禁のための検疫協議を開始して、2023年3月22日に必要なすべての手続きが完了し、対日輸出が可能となった。SENASAによれば、今回輸出されたのはピウラ州産赤ブドウのアリソン種2,000ケース（16.4トン）とのこと。一方で、輸出元であるチリの大手VERFRUTグループ傘下、ソシエダ・アグリコラ・ラペル（SOCIEDAD AGRÍCOLA RAPLE）のパブロ・エイヘラルデ社長は、今回の初出荷は合計でコンテナ2本（35トン相当）となり、最終的にはコンテナ120本分が輸出される予定だとペルーの有力紙ヘスティオンにコメントしている。ペルーは2021年から世界最大の生鮮ブドウ輸出国の地位にあり、その中でもラペルは最大の生鮮ブドウ輸出企業（添付資料表2参照）だ。同社は、現在世界41カ国への輸出実績がある（添付資料表3参照）。エイヘラルデ社長は、輸出の対象を同社がペルー北部で9月から12月にかけて生産する生鮮ブドウ（赤色・緑色両種）としており、特に日本向けには高品質の種なし種の需要が高いという。輸出価格については、今回の種なし赤ブドウ種で、その他のアジアの既存輸出先と同様に1キロ当たり3ドル（FOB価格）程度。今後、出荷予定の種なし緑色種についてはこれをわずかに上回る予定と示唆している。
ペルー貿易観光促進庁（PROMPERÚ）によると、ラペル以外にも現在、カンポソル（CAMPOSOL）、エル・ペドレガル（EL PEDREGAL）、ダンペル（DANPEL）（注）などの大手企業も日本の生鮮ブドウ市場への参入を狙っているという。特に両国間では、2012年に発効した日本・ペルー経済連携協定（EPA）に加えて、2021年にペルーが包括的および先進的な環太平洋パートナーシップ協定（CPTPP）も批准したため、同国から日本へのブドウの輸入関税は無税となっている。今後、ペルー産農産品の対日輸出への期待値はますます上がるとみられる。
（注）カンポソルとエル・ペドレガルは100％ペルー資本企業。ダンペルはペルーとデンマークの投資家によるジョイントベンチャー企業。</t>
    <phoneticPr fontId="86"/>
  </si>
  <si>
    <t xml:space="preserve">コンビニ各社など 「煮卵」の原産地表示へ 台湾、食の安全への不安払拭狙う（中央社フォーカス台湾） </t>
    <phoneticPr fontId="86"/>
  </si>
  <si>
    <t>（台北中央社）台湾で、海外から輸入した卵を使って加工した食品の生産地を「台湾」と表示できることを問題視する声が高まっている。薛瑞元（せつずいげん）衛生福利部長（保健相）は27日、コンビニ大手4社などで販売する煮卵などを対象に、原産地表示の試験的導入を指導すると明らかにした。食の安全に対する不安の払拭を狙う。薛氏はこの日午前、立法院（国会）社会福利・衛生環境委員会への出席前に報道陣の取材に応じ、現行の規定では国民の認識にずれが生じる恐れがあると指摘。一般の人は調理後に生産地が変わると思わないとし、主要な販路に対して原産地を表示すべきとする指導を試験的に6カ月行うと語った。
衛生福利部（保健省）は期間について9月25日から6カ月とし、カードやラベル、ポップ広告などから1種類を選んで表示するよう求めている。</t>
    <phoneticPr fontId="86"/>
  </si>
  <si>
    <t>ニッスイ NZ4位の漁業会社を現地グループ企業が買収｜ニフティニュース</t>
    <phoneticPr fontId="86"/>
  </si>
  <si>
    <t>ニッスイは9月19日、ニュージーランドに拠点を置くグループ企業のシーロード社（50％出資）が同国4位の漁業会社であるインディペンデント・フィッシャリーズ（IFL社）との間で買収契約を締結したと発表。これにより、シーロード社はIFL社の保有する漁船2隻、4万6千t相当の漁業枠、冷蔵倉庫および設備などを取得し同国1位の水産会社となる。
ニュージーランドの通商委員会と海外投資局の許可・承認を得た後、買収が成立する見通し。ニッスイは長期ビジョン「Good Foods 2030」の中でグローバル展開の加速を掲げており、今回の買収は「水産資源アクセスのさらなる強化につながる」（同社）としている。
今後も世界に広がるグローバルリンクスと各域内ローカルリンクスの協働により、水産資源へのアクセスから食卓に届けるまで、漁獲・養殖、加工、販売に至る各機能の強みを生かしたバリューチェーンを強化していく。</t>
    <phoneticPr fontId="86"/>
  </si>
  <si>
    <t>ホイアン：集団食中毒発生の人気バインミー店、最長5か月の営業停止 - VIETJOベトナムニュース</t>
    <phoneticPr fontId="86"/>
  </si>
  <si>
    <t>9月中旬に集団食中毒が発生した南中部沿岸地方クアンナム省ホイアン市ミンアン街区にある人気バインミー(ベトナム風サンドイッチ)店「バインミーフオン(Banh Mi Phuong)」の2号店「バインミーフオン2」は、3～5か月の営業停止と1億1000万VND(約67万円)余りの罰金処分が下される見通し。
　食品安全衛生局と同省保健局は25日、同店舗の店主と面談して処分の内容を伝えた。ニャチャン・パスツール研究所で行ったサンプル検査によると、採取した原材料サンプル12種中7種からサルモネラ菌とセレウス菌が検出され、これらが今回の食中毒を引き起こしたと結論付けられた。
　同省保健局によると、同店舗は食品衛生安全に関する5つの規定に違反しているという。このうち最も重大な違反は、政令第115号/2018/ND-CPに抵触して、5人以上の食中毒患者を出したことによるもの。これにより、同店舗は1億1000億VND余りの罰金、食品安全衛生証明書の取り消し、全ての生産・加工・販売施設が3～5か月の営業停止処分となる。また同店舗は、今回の食中毒処理および患者の治療に関する全ての費用を負担しなければならない。なお、今回の食中毒騒動では、合わせて313人が同店のバインミーを食べた後に食中毒を発症。このうち103人が外国人だった。患者のうち入院が必要になったのは273人で、残る40人は自宅で治療し、健康観察を受けた。</t>
    <phoneticPr fontId="86"/>
  </si>
  <si>
    <t>米食品トレーサビリティー規則対応ウェビナー、イスラエルのIoT企業が自社サービスをPR(日本、米国、イスラエル)</t>
    <phoneticPr fontId="86"/>
  </si>
  <si>
    <t>https://www.jetro.go.jp/biznews/2023/09/f37666bcd44a1b0e.html</t>
    <phoneticPr fontId="86"/>
  </si>
  <si>
    <t>米国の食品安全関係の主要メディアの1つであるフード・セーフティ・マガジン（本社：ミシガン州）は9月6日、米国食品医薬品局（FDA）の食品トレーサビリティー規則（注1）へのIoT（モノのインターネット）を活用した対応をテーマにウェビナーを開催外部サイトへ、新しいウィンドウで開きますした。IoTプラットフォームサービスを提供するウィリオット（本社：イスラエル）が後援した。
ウェビナーでは、食品トレーサビリティー規則への食品製造事業者などの対応策として、ウィリオットのIoTプラットフォームサービスが紹介された。同サービスでは、食品に貼った薄型シート「IoTピクセル」を通じて、位置・日時・温度などに関する情報を「食品流通の要所」（Critical Tracking Events）ごとにリアルタイムでクラウド上に集約することができる。IoTピクセルは、切手サイズの小型で、電池を使わずに電波を利用して電力を供給可能といった特徴がある（注2）。
FDAは、食品トレーサビリティー規則の最終規則の制定前から、企業がテクノロジーを駆使したトレーサビリティー技術（Tech-Enabled Traceability）を自主的に採用することを目標に掲げている。FDAは2021年に、テクノロジーを駆使したトレーサビリティー技術に関するコンテストを開催し、ウィリオットが90企業・団体の中からコンテスト勝者12企業・団体の1つに選ばれていた（注3）。
なお、食品トレーサビリティー規則に基づく記録保管義務は、2026年1月20日から生じる。FDAから公表される情報に加え、こうした業界の対応動向についても引き続き注視が必要だ。
（注1）米国食品医薬品局（FDA）は、「高リスク食品」の製造・加工、梱包（こんぽう）、保管を行う施設に対し、トレーサビリティーに関する記録保存を義務付ける「特定の食品のトレーサビリティーに関する追加的な要件に関する規則」の最終規則を2022年に公表している（2022年11月24日記事、2023年7月7日記事参照）。
（注2）自動認識ソリューション商品を提供するサトー（本社：東京都）は2021年7月に、ウィリオットとリテール分野におけるIoT化に関するパートナーシップ契約締結を発表外部サイトへ、新しいウィンドウで開きますした。また、サトーは2023年1月に、ワイヤレス給電技術大手の米国エナジス（本社：カリフォルニア州）と店舗や倉庫での資産管理や在庫管理におけるIoTピクセルへのワイヤレス給電の実現に向けたパートナーシップ契約締結を発表外部サイトへ、新しいウィンドウで開きますしている。
（注3）ウィリオット含む同コンテスト勝者12企業・団体はFDAのWEBページ参照外部サイトへ、新しいウィンドウで開きます。</t>
    <phoneticPr fontId="86"/>
  </si>
  <si>
    <t>https://www.jetro.go.jp/biznews/2023/09/4ecb298444f5069f.html</t>
    <phoneticPr fontId="86"/>
  </si>
  <si>
    <t>https://www.jetro.go.jp/biznews/2023/09/f9d6e88033f23609.html</t>
    <phoneticPr fontId="86"/>
  </si>
  <si>
    <t>オーストラリア・シドニー郊外のニュータウンにあるクラフトビール醸造会社ヤングヘンリーズブリューワリー外部サイトへ、新しいウィンドウで開きます（以下、ヤングヘンリーズ）は、シドニー工科大学（UTS）と連携し、藻類（Microalgae：微細藻類）を使ってビールの製造過程で発生する二酸化炭素（炭酸ガス、CO2）の排出量を削減した、環境に優しいビールを製造し販売している。ジェトロは8月23日、ヤングヘンリーズとUTSへインタビューを行った。
ビール酵母が麦汁を糖に分解する過程で、アルコールと炭酸ガス（CO2）が発生するが、この過程で藻類を利用しCO2を吸収させることで、CO2削減につながるという仕組みだ（同時に藻類は酸素も生み出す）。UTSの研究チームである理学部気候変動クラスター（C3）外部サイトへ、新しいウィンドウで開きますは、企業に対して藻類を利用した脱炭素化の技術ソリューションを提供している。ヤングヘンリーズが、UTSに相談を持ちかけたことで両者の連携が実現した（注1）。同社の創設者であるオスカー・マクマホン氏は「民間企業だけでこのような技術を開発し、活用することは資金的に難しいため、UTSとの連携や技術が必要不可欠だ」と述べた。また今後の展開について、「自社の取り組みで培った技術とノウハウを特許化しており、早ければ2024年から特許化したビジネスを軸にビール産業含む他の飲料業での活用を広めたい」と意気込みを示した。
UTS気候変動クラスターのピーター・ラルフ教授によると、藻類を利用した脱炭素化の技術は、製薬、バイオプラスチック、燃料、布類などの製造工程やサプライチェーンへの応用が考えられ、実際に他業界の企業ともすでにコンタクトをしているとのことだ。加えて、UTS（注2）は、ビール醸造のデジタル化に向けた実証を行っている。ジェトロが訪問したUTSのテックラボでは、工学・情報工学部のジョハン・デユース教授より、ビールの醸造過程においてデジタル技術や人工知能（AI）を使った生産の効率化や品質の向上などを実現するための取り組みや、実際に藻の培養を行うプラントなども紹介された。</t>
    <phoneticPr fontId="86"/>
  </si>
  <si>
    <t>トルコ最大級の食品分野展示会「ワールドフード・イスタンブール（WorldFood Istanbul外部サイトへ、新しいウィンドウで開きます）」が9月6～9日、イスタンブールで開催された。今回で31回目の開催となった。展示会主催者によると、2023年は38カ国・地域から1,117社が出展し、161カ国・地域から前年比約70％増の6万4,146人が来場したという。約7割はトルコ国内の来場者で、約3割は中東、北アフリカ、東欧、CIS諸国などのさまざまな地域からの来場者だった。欧州とアジアをつなぐ位置にあるトルコの特徴が表れたかたちだ。
ジェトロは同展示会において、日本企業の商品を紹介するオンラインカタログサイト「Japan Street」（注）を紹介するブースを設置した。会場では、同サイト掲載企業のわさび加工品、ゆず果汁、ビーガン即席ラーメン、オーガニック食品などの商品サンプルを展示し、試食も提供した。日本食になじみがないバイヤーのほか、現在取り扱っている中国や韓国産の製品をさらに質の高いものに切り替えたいと考えている有力バイヤー候補などもおり、日本食に対しての反応はさまざまだった。日本産食品の輸入の経験はないが、トルコ国内の需要の増加に商機を見いだし、輸入を始めることを検討しているバイヤーも多数訪れた。
現状、トルコでは輸入規制対応のハードルが高く、日本産食品の流通は少ない。特に食品に対する遺伝子組み換え作物（GMO）に関する規制が大きな課題となっている（ジェトロ地域・分析レポート「遺伝子組み換え食品に関する厳しい規制」参照）。
他方で近年、日本食への関心が高まっており、イスタンブールなどの都市部や地中海沿岸のリゾート地を中心にすしを提供するレストランが増加中だ。日本の中堅食品メーカーが数年前からトルコの大手寿司チェーンレストラン向けにしょうゆの輸出を開始し、継続的に輸出量を伸ばしている事例もある。このように、直接輸出に挑戦する日本企業も現れはじめている。</t>
    <phoneticPr fontId="86"/>
  </si>
  <si>
    <t>https://www.jetro.go.jp/biznews/2023/09/d5cb764105cafcd1.html</t>
    <phoneticPr fontId="86"/>
  </si>
  <si>
    <t>https://www.jetro.go.jp/biznews/2023/09/62d6b74572cdcc47.html</t>
    <phoneticPr fontId="86"/>
  </si>
  <si>
    <t>ドイツ・ベルリンで9月11日、ジェトロ、兵庫県、神戸市の共催により「Japan Berlin Impact Night Vol. 2」が開催された。本イベントは、欧州を中心としたフードテックやクライメートテックのスタートアップを、兵庫県と神戸市に誘致するための各種プログラムをPRする目的で開催された。
冒頭では、ベルリン州政府のイェンス・ホーマン経済・エネルギー・公共企業局長が「ベルリン市はアジアとのビジネスを重視し、アジア・ベルリン・サミット（2023年7月6日記事参照）を毎年開催している。アジアの中でも日本は重要国」と強調した。次いで、ジェトロ・ベルリン事務所の岡本繁樹所長は「日本はスタートアップ育成5カ年計画で1兆円の予算をつけている。ベルリンと兵庫県、神戸市がスタートアップのハブになれば」と期待を込めた。
神戸市の西川嘉紀イノベーション専門官は、神戸市が注力する産業の１つである「食」の分野で、日本企業は「食」の持続可能性を追求する新しい食材などに興味があり、アイディアを有しビジネスを展開する海外スタートアップとの協業を求めていると指摘。2023年2月に神戸市が実施したフードテック・スタートアップ向けプログラム「THE NEXT KITCHEN外部サイトへ、新しいウィンドウで開きます」では、デモデー登壇、日本企業とのマッチング、兵庫県内の麹（こうじ）や味噌（みそ）など醗酵食品の試食や工房訪問が参加者の好評を得たと紹介し、次回（2024年2月開催）のプログラムへの参加を呼びかけた。
最後に、本イベントのオーガナイザーであるクロスビーの山本知佳・最高経営責任者（CEO）をモデレーターとして、フードテック・スタートアップの海外進出に関するパネルディスカッションが行われた。ベルリンのフードテック専門インキュベーターで「THE NEXT KITCHEN」に運営協力するプロベジ・インキュベーターのアルブレヒト・ボルフマイヤー氏と、ベルリン発のスタートアップで海藻を使用したツナ代替食を開発・販売するベッタフィッシュのサラ・デコイネ氏が登壇。プロベジによる日本のスタートアップを含むフードテック企業への投資経験や、ベッタフィッシュの欧州での拡販やJALの機内食に採用された実績などが話題となり、活発なディスカッションになった。</t>
    <phoneticPr fontId="86"/>
  </si>
  <si>
    <t>アラブ首長国連邦（UAE）のドバイで9月20～21日、健康食品をテーマにした展示会「Free From Food Dubai外部サイトへ、新しいウィンドウで開きます」が開催された。同展示会は、アレルゲン・グルテン・添加物などを含まないフリーフロム食品、オーガニック食品、ビーガン食品、機能性食品などを対象にしている。同展示会はもともと2013年から欧州で開催されていたものだが、UAEでも健康食品への意識が高まっているとして、今回、ドバイで初めて開催された。
主催者であるオランダのExpo Business Communications BVによると、今回の展示会には、世界各国から34社が出展した。特に南アフリカ共和国は、同国の政府系組織の支援のもと、同展示会で唯一の国別パビリオンを設置し、女性が起業した中小企業に焦点を当てるかたちで20社が出展。そのほかでは欧州各国からの出展が多く、アジアはタイから1社が出展した。日本企業の出展はなかったが、英国のClearspringが、みそや茶、そばなどを展示した。同社は幅広い日本産食材を扱っているが、消費者の理解のため、パッケージに食材に関する詳しい説明を英語で記載していることが特徴的で、すでにドバイの大手スーパーマーケットでも販売されている。
今回、主催者は、展示スペースと現地バイヤーとの商談アレンジを組み合わせたパッケージのかたちで出展者を募集した。いくつかのパッケージが用意されているが、4平方メートルの展示スペースとバイヤー5社との商談を含むパッケージでは、価格は3,500ユーロとなる。主催者は、今回初めて中東での「Free From Food」展示会となったが、UAEの政府系組織や民間団体とも協力関係をつくることができ、また、当地での健康食品への意識は今後も高まっていくと思われることから、2024年以降もドバイで同展示会を続けていきたい、と語っていた。</t>
    <phoneticPr fontId="86"/>
  </si>
  <si>
    <t>ペルー農業灌漑開発省（MIDAGRI）は9月16日、ペルー産生鮮ブドウ（添付輸出認可品種リスト参照：英語）の日本向け初出荷分の輸出認証を行ったと発表した。ペルーは2021年から世界最大の生鮮ブドウ輸出国の地位にあり、輸出先は米国向けを筆頭に北米、欧州、アジア、中南米諸国など多岐にわたっている（添付資料表1参照）。ペルー産生鮮ブドウは同省傘下の農業検疫局（SENASA）が、日本の農林水産省と2014年から輸出解禁のための検疫協議を開始して、2023年3月22日に必要なすべての手続きが完了し、対日輸出が可能となった。SENASAによれば、今回輸出されたのはピウラ州産赤ブドウのアリソン種2,000ケース（16.4トン）とのこと。一方で、輸出元であるチリの大手VERFRUTグループ傘下、ソシエダ・アグリコラ・ラペル（SOCIEDAD AGRÍCOLA RAPLE）のパブロ・エイヘラルデ社長は、今回の初出荷は合計でコンテナ2本（35トン相当）となり、最終的にはコンテナ120本分が輸出される予定だとペルーの有力紙ヘスティオンにコメントしている。
ペルーは2021年から世界最大の生鮮ブドウ輸出国の地位にあり、その中でもラペルは最大の生鮮ブドウ輸出企業（添付資料表2参照）だ。同社は、現在世界41カ国への輸出実績がある（添付資料表3参照）。エイヘラルデ社長は、輸出の対象を同社がペルー北部で9月から12月にかけて生産する生鮮ブドウ（赤色・緑色両種）としており、特に日本向けには高品質の種なし種の需要が高いという。輸出価格については、今回の種なし赤ブドウ種で、その他のアジアの既存輸出先と同様に1キロ当たり3ドル（FOB価格）程度。今後、出荷予定の種なし緑色種についてはこれをわずかに上回る予定と示唆している。ペルー貿易観光促進庁（PROMPERÚ）によると、ラペル以外にも現在、カンポソル（CAMPOSOL）、エル・ペドレガル（EL PEDREGAL）、ダンペル（DANPEL）（注）などの大手企業も日本の生鮮ブドウ市場への参入を狙っているという。特に両国間では、2012年に発効した日本・ペルー経済連携協定（EPA）に加えて、2021年にペルーが包括的および先進的な環太平洋パートナーシップ協定（CPTPP）も批准したため、同国から日本へのブドウの輸入関税は無税となっている。今後、ペルー産農産品の対日輸出への期待値はますます上がるとみられる。
（注）カンポソルとエル・ペドレガルは100％ペルー資本企業。ダンペルはペルーとデンマークの投資家によるジョイントベンチャー企業。</t>
    <phoneticPr fontId="86"/>
  </si>
  <si>
    <t>ロシア</t>
    <phoneticPr fontId="86"/>
  </si>
  <si>
    <t>タイ</t>
    <phoneticPr fontId="86"/>
  </si>
  <si>
    <t>ペルー</t>
    <phoneticPr fontId="86"/>
  </si>
  <si>
    <t>台湾</t>
    <rPh sb="0" eb="2">
      <t>タイワン</t>
    </rPh>
    <phoneticPr fontId="86"/>
  </si>
  <si>
    <t>ニュージーランド</t>
    <phoneticPr fontId="86"/>
  </si>
  <si>
    <t>ベトナム</t>
    <phoneticPr fontId="86"/>
  </si>
  <si>
    <t>米国</t>
    <rPh sb="0" eb="2">
      <t>ベイコク</t>
    </rPh>
    <phoneticPr fontId="86"/>
  </si>
  <si>
    <t>オーストラリア</t>
    <phoneticPr fontId="86"/>
  </si>
  <si>
    <t>トルコ</t>
    <phoneticPr fontId="86"/>
  </si>
  <si>
    <t>ドイツ</t>
    <phoneticPr fontId="86"/>
  </si>
  <si>
    <t>アラブ首長国連邦</t>
    <rPh sb="3" eb="8">
      <t>シュチョウコクレンポウ</t>
    </rPh>
    <phoneticPr fontId="86"/>
  </si>
  <si>
    <t>毎週　　ひとつ　　覚えていきましょう</t>
    <phoneticPr fontId="5"/>
  </si>
  <si>
    <t>　　　　　今週のお題　(職場を広く使いましょう!!)</t>
    <rPh sb="12" eb="14">
      <t>ショクバ</t>
    </rPh>
    <rPh sb="15" eb="16">
      <t>ヒロ</t>
    </rPh>
    <rPh sb="17" eb="18">
      <t>ツカ</t>
    </rPh>
    <phoneticPr fontId="5"/>
  </si>
  <si>
    <t>職場は家庭の延長ではない!    みんなの共有スペースでは時間が勝負</t>
    <rPh sb="0" eb="2">
      <t>ショクバ</t>
    </rPh>
    <rPh sb="3" eb="5">
      <t>カテイ</t>
    </rPh>
    <rPh sb="6" eb="8">
      <t>エンチョウ</t>
    </rPh>
    <rPh sb="21" eb="23">
      <t>キョウユウ</t>
    </rPh>
    <rPh sb="29" eb="31">
      <t>ジカン</t>
    </rPh>
    <rPh sb="32" eb="34">
      <t>ショウブ</t>
    </rPh>
    <phoneticPr fontId="5"/>
  </si>
  <si>
    <t>　↓　職場の先輩は以下のことを理解して　わかり易く　指導しましょう　↓</t>
    <phoneticPr fontId="5"/>
  </si>
  <si>
    <r>
      <t xml:space="preserve">★仕事をスムーズに始めようと考えたら　
★道具がすぐに取り出せる体制を整えることが大切です。
★写真は機械工場や建設業界での一般的な道具整理の風景です。　　★必要な工具や用具がすくとりだせます
★戻すときにも戻しやく何が戻っていないか一目瞭然です。
</t>
    </r>
    <r>
      <rPr>
        <b/>
        <sz val="12"/>
        <color indexed="13"/>
        <rFont val="ＭＳ Ｐゴシック"/>
        <family val="3"/>
        <charset val="128"/>
      </rPr>
      <t>★「うちの職場は狭い」と働く方から良く聞くことがあります</t>
    </r>
    <r>
      <rPr>
        <b/>
        <sz val="12"/>
        <color indexed="9"/>
        <rFont val="ＭＳ Ｐゴシック"/>
        <family val="3"/>
        <charset val="128"/>
      </rPr>
      <t xml:space="preserve">
★本当にどこの職場も狭いのでしょうか?
★使っていない不用品、壊れた調理器具、いつか使うかもしれない収納
庫、棚が職場を狭くしていませんか　
★あなたのロッカーや机には不用品が山積みされていませんか?</t>
    </r>
    <rPh sb="1" eb="3">
      <t>シゴト</t>
    </rPh>
    <rPh sb="9" eb="10">
      <t>ハジ</t>
    </rPh>
    <rPh sb="14" eb="15">
      <t>カンガ</t>
    </rPh>
    <rPh sb="21" eb="23">
      <t>ドウグ</t>
    </rPh>
    <rPh sb="27" eb="28">
      <t>ト</t>
    </rPh>
    <rPh sb="29" eb="30">
      <t>ダ</t>
    </rPh>
    <rPh sb="32" eb="34">
      <t>タイセイ</t>
    </rPh>
    <rPh sb="35" eb="36">
      <t>トトノ</t>
    </rPh>
    <rPh sb="41" eb="43">
      <t>タイセツ</t>
    </rPh>
    <rPh sb="47" eb="49">
      <t>シャシン</t>
    </rPh>
    <rPh sb="50" eb="52">
      <t>キカイ</t>
    </rPh>
    <rPh sb="52" eb="54">
      <t>コウジョウ</t>
    </rPh>
    <rPh sb="55" eb="57">
      <t>ケンセツ</t>
    </rPh>
    <rPh sb="57" eb="59">
      <t>ギョウカイ</t>
    </rPh>
    <rPh sb="61" eb="64">
      <t>イッパンテキ</t>
    </rPh>
    <rPh sb="65" eb="67">
      <t>ドウグ</t>
    </rPh>
    <rPh sb="67" eb="69">
      <t>セイリ</t>
    </rPh>
    <rPh sb="70" eb="72">
      <t>フウケイ</t>
    </rPh>
    <rPh sb="78" eb="80">
      <t>ヒツヨウ</t>
    </rPh>
    <rPh sb="81" eb="83">
      <t>コウグ</t>
    </rPh>
    <rPh sb="84" eb="86">
      <t>ヨウグ</t>
    </rPh>
    <rPh sb="97" eb="98">
      <t>モド</t>
    </rPh>
    <rPh sb="103" eb="104">
      <t>モド</t>
    </rPh>
    <rPh sb="107" eb="108">
      <t>ナニ</t>
    </rPh>
    <rPh sb="109" eb="110">
      <t>モド</t>
    </rPh>
    <rPh sb="116" eb="120">
      <t>イチモクリョウゼン</t>
    </rPh>
    <rPh sb="129" eb="131">
      <t>ショクバ</t>
    </rPh>
    <rPh sb="132" eb="133">
      <t>セマ</t>
    </rPh>
    <rPh sb="136" eb="137">
      <t>ハタラ</t>
    </rPh>
    <rPh sb="138" eb="139">
      <t>カタ</t>
    </rPh>
    <rPh sb="141" eb="142">
      <t>ヨ</t>
    </rPh>
    <rPh sb="143" eb="144">
      <t>キ</t>
    </rPh>
    <rPh sb="154" eb="156">
      <t>ホントウ</t>
    </rPh>
    <rPh sb="160" eb="162">
      <t>ショクバ</t>
    </rPh>
    <rPh sb="163" eb="164">
      <t>セマ</t>
    </rPh>
    <rPh sb="174" eb="175">
      <t>ツカ</t>
    </rPh>
    <rPh sb="180" eb="183">
      <t>フヨウヒン</t>
    </rPh>
    <rPh sb="184" eb="185">
      <t>コワ</t>
    </rPh>
    <rPh sb="187" eb="189">
      <t>チョウリ</t>
    </rPh>
    <rPh sb="189" eb="191">
      <t>キグ</t>
    </rPh>
    <rPh sb="195" eb="196">
      <t>ツカ</t>
    </rPh>
    <rPh sb="203" eb="205">
      <t>シュウノウ</t>
    </rPh>
    <rPh sb="205" eb="206">
      <t>コ</t>
    </rPh>
    <rPh sb="210" eb="212">
      <t>ショクバ</t>
    </rPh>
    <rPh sb="213" eb="214">
      <t>セマ</t>
    </rPh>
    <rPh sb="234" eb="235">
      <t>ツクエ</t>
    </rPh>
    <rPh sb="237" eb="240">
      <t>フヨウヒン</t>
    </rPh>
    <rPh sb="241" eb="242">
      <t>ヤマ</t>
    </rPh>
    <rPh sb="242" eb="243">
      <t>ヅ</t>
    </rPh>
    <phoneticPr fontId="5"/>
  </si>
  <si>
    <r>
      <rPr>
        <b/>
        <sz val="12"/>
        <color indexed="9"/>
        <rFont val="ＭＳ Ｐゴシック"/>
        <family val="3"/>
        <charset val="128"/>
      </rPr>
      <t>★食品工場では生もの、食べ物、多様な原材料を大量に取扱います。　中小企業が圧倒的に多く、製法も様々なことも原因で、
工業的な管理手法が苦手でした。他業態の良いところは素直にまねしましょう!</t>
    </r>
    <r>
      <rPr>
        <b/>
        <sz val="12"/>
        <color indexed="43"/>
        <rFont val="ＭＳ Ｐゴシック"/>
        <family val="3"/>
        <charset val="128"/>
      </rPr>
      <t xml:space="preserve">
★道具を整理し、不用品を廃棄して、職場環境をキレイニしましょう。
★そこで本来のあるべき位置が見えてきたら、思い切ってレイアウト変更が出来ます。
★職場に合わせた導線確保は生産効率をたかめ、職場のリスクを軽減させます。
</t>
    </r>
    <r>
      <rPr>
        <b/>
        <sz val="12"/>
        <color indexed="9"/>
        <rFont val="ＭＳ Ｐゴシック"/>
        <family val="3"/>
        <charset val="128"/>
      </rPr>
      <t>★職場のリスクは食中毒だけではありません。ちょっとした虫、不要品の混入でさえ会社の存亡に係るご時世です。</t>
    </r>
    <rPh sb="53" eb="55">
      <t>ゲンイン</t>
    </rPh>
    <rPh sb="73" eb="74">
      <t>タ</t>
    </rPh>
    <rPh sb="74" eb="76">
      <t>ギョウタイ</t>
    </rPh>
    <rPh sb="77" eb="78">
      <t>ヨ</t>
    </rPh>
    <rPh sb="83" eb="85">
      <t>スナオ</t>
    </rPh>
    <rPh sb="96" eb="98">
      <t>ドウグ</t>
    </rPh>
    <rPh sb="99" eb="101">
      <t>セイリ</t>
    </rPh>
    <rPh sb="103" eb="106">
      <t>フヨウヒン</t>
    </rPh>
    <rPh sb="107" eb="109">
      <t>ハイキ</t>
    </rPh>
    <rPh sb="112" eb="114">
      <t>ショクバ</t>
    </rPh>
    <rPh sb="114" eb="116">
      <t>カンキョウ</t>
    </rPh>
    <rPh sb="132" eb="134">
      <t>ホンライ</t>
    </rPh>
    <rPh sb="139" eb="141">
      <t>イチ</t>
    </rPh>
    <rPh sb="142" eb="143">
      <t>ミ</t>
    </rPh>
    <rPh sb="149" eb="150">
      <t>オモ</t>
    </rPh>
    <rPh sb="151" eb="152">
      <t>キ</t>
    </rPh>
    <rPh sb="159" eb="161">
      <t>ヘンコウ</t>
    </rPh>
    <rPh sb="162" eb="164">
      <t>デキ</t>
    </rPh>
    <rPh sb="169" eb="171">
      <t>ショクバ</t>
    </rPh>
    <rPh sb="172" eb="173">
      <t>ア</t>
    </rPh>
    <rPh sb="176" eb="178">
      <t>ドウセン</t>
    </rPh>
    <rPh sb="178" eb="180">
      <t>カクホ</t>
    </rPh>
    <rPh sb="181" eb="183">
      <t>セイサン</t>
    </rPh>
    <rPh sb="183" eb="185">
      <t>コウリツ</t>
    </rPh>
    <rPh sb="190" eb="192">
      <t>ショクバ</t>
    </rPh>
    <rPh sb="197" eb="199">
      <t>ケイゲン</t>
    </rPh>
    <rPh sb="206" eb="208">
      <t>ショクバ</t>
    </rPh>
    <rPh sb="213" eb="216">
      <t>ショクチュウドク</t>
    </rPh>
    <rPh sb="232" eb="233">
      <t>ムシ</t>
    </rPh>
    <rPh sb="234" eb="236">
      <t>フヨウ</t>
    </rPh>
    <rPh sb="236" eb="237">
      <t>ヒン</t>
    </rPh>
    <rPh sb="238" eb="240">
      <t>コンニュウ</t>
    </rPh>
    <rPh sb="243" eb="245">
      <t>カイシャ</t>
    </rPh>
    <rPh sb="246" eb="248">
      <t>ソンボウ</t>
    </rPh>
    <rPh sb="249" eb="250">
      <t>カカワ</t>
    </rPh>
    <rPh sb="252" eb="254">
      <t>ジセイ</t>
    </rPh>
    <phoneticPr fontId="5"/>
  </si>
  <si>
    <t>患者数・県</t>
    <rPh sb="0" eb="3">
      <t>カンジャスウ</t>
    </rPh>
    <rPh sb="4" eb="5">
      <t>ケン</t>
    </rPh>
    <phoneticPr fontId="86"/>
  </si>
  <si>
    <t>埼玉/ヤオコー10人</t>
    <rPh sb="0" eb="2">
      <t>サイタマ</t>
    </rPh>
    <rPh sb="7" eb="10">
      <t>ジュウニン</t>
    </rPh>
    <phoneticPr fontId="86"/>
  </si>
  <si>
    <t>東北/ヨークベニマル</t>
    <rPh sb="0" eb="2">
      <t>トウホク</t>
    </rPh>
    <phoneticPr fontId="86"/>
  </si>
  <si>
    <t>中国/イズミ</t>
    <rPh sb="0" eb="2">
      <t>チュウゴク</t>
    </rPh>
    <phoneticPr fontId="86"/>
  </si>
  <si>
    <t>商品不良・体調不良</t>
    <rPh sb="0" eb="4">
      <t>ショウヒンフリョウ</t>
    </rPh>
    <rPh sb="5" eb="7">
      <t>タイチョウ</t>
    </rPh>
    <rPh sb="7" eb="9">
      <t>フリョウ</t>
    </rPh>
    <phoneticPr fontId="86"/>
  </si>
  <si>
    <t>埼玉県保健医療部食品安全課/吉田屋の弁当不良を表明</t>
    <rPh sb="14" eb="17">
      <t>ヨシダヤ</t>
    </rPh>
    <rPh sb="18" eb="20">
      <t>ベントウ</t>
    </rPh>
    <rPh sb="20" eb="22">
      <t>フリョウ</t>
    </rPh>
    <rPh sb="23" eb="25">
      <t>ヒョウメイ</t>
    </rPh>
    <phoneticPr fontId="86"/>
  </si>
  <si>
    <t>吉田屋社長　HPで謝罪表明</t>
    <rPh sb="0" eb="3">
      <t>ヨシダヤ</t>
    </rPh>
    <rPh sb="3" eb="5">
      <t>シャチョウ</t>
    </rPh>
    <rPh sb="9" eb="11">
      <t>シャザイ</t>
    </rPh>
    <rPh sb="11" eb="13">
      <t>ヒョウメイ</t>
    </rPh>
    <phoneticPr fontId="86"/>
  </si>
  <si>
    <t>吉田屋は17日より製造販売自粛</t>
    <rPh sb="0" eb="3">
      <t>ヨシダヤ</t>
    </rPh>
    <rPh sb="6" eb="7">
      <t>ヒ</t>
    </rPh>
    <rPh sb="9" eb="13">
      <t>セイゾウハンバイ</t>
    </rPh>
    <rPh sb="13" eb="15">
      <t>ジシュク</t>
    </rPh>
    <phoneticPr fontId="86"/>
  </si>
  <si>
    <t>２１都道府県で患者確認</t>
    <rPh sb="2" eb="6">
      <t>トドウフケン</t>
    </rPh>
    <rPh sb="7" eb="11">
      <t>カンジャカクニン</t>
    </rPh>
    <phoneticPr fontId="86"/>
  </si>
  <si>
    <t>八戸市保健所が会見 原因と処分を公表</t>
    <phoneticPr fontId="86"/>
  </si>
  <si>
    <t>営業禁止</t>
    <phoneticPr fontId="86"/>
  </si>
  <si>
    <t>２６都道府県３９4人に健康被害</t>
    <rPh sb="2" eb="6">
      <t>トドウフケン</t>
    </rPh>
    <rPh sb="9" eb="10">
      <t>ニン</t>
    </rPh>
    <rPh sb="11" eb="15">
      <t>ケンコウヒガイ</t>
    </rPh>
    <phoneticPr fontId="86"/>
  </si>
  <si>
    <t>２9都道府県4９7人に健康被害</t>
    <rPh sb="2" eb="6">
      <t>トドウフケン</t>
    </rPh>
    <rPh sb="9" eb="10">
      <t>ニン</t>
    </rPh>
    <rPh sb="11" eb="15">
      <t>ケンコウヒガイ</t>
    </rPh>
    <phoneticPr fontId="86"/>
  </si>
  <si>
    <t>弁当２１種類に及ぶ</t>
    <rPh sb="0" eb="2">
      <t>ベントウ</t>
    </rPh>
    <rPh sb="4" eb="6">
      <t>シュルイ</t>
    </rPh>
    <rPh sb="7" eb="8">
      <t>オヨ</t>
    </rPh>
    <phoneticPr fontId="86"/>
  </si>
  <si>
    <t>八戸保健所</t>
    <rPh sb="0" eb="2">
      <t>ハチノヘ</t>
    </rPh>
    <rPh sb="2" eb="5">
      <t>ホケンジョ</t>
    </rPh>
    <phoneticPr fontId="86"/>
  </si>
  <si>
    <r>
      <t xml:space="preserve">吉田屋の製造能力6,000個/day
</t>
    </r>
    <r>
      <rPr>
        <b/>
        <sz val="11"/>
        <color rgb="FFFF0000"/>
        <rFont val="ＭＳ Ｐゴシック"/>
        <family val="3"/>
        <charset val="128"/>
        <scheme val="minor"/>
      </rPr>
      <t>15-16日は22,000個製造</t>
    </r>
    <r>
      <rPr>
        <sz val="11"/>
        <color theme="1"/>
        <rFont val="ＭＳ Ｐゴシック"/>
        <family val="3"/>
        <charset val="128"/>
        <scheme val="minor"/>
      </rPr>
      <t xml:space="preserve">し、すべて自社で製造と解答
</t>
    </r>
    <rPh sb="0" eb="3">
      <t>ヨシダヤ</t>
    </rPh>
    <rPh sb="4" eb="8">
      <t>セイゾウノウリョク</t>
    </rPh>
    <rPh sb="13" eb="14">
      <t>コ</t>
    </rPh>
    <rPh sb="24" eb="25">
      <t>ヒ</t>
    </rPh>
    <rPh sb="32" eb="33">
      <t>コ</t>
    </rPh>
    <rPh sb="33" eb="35">
      <t>セイゾウ</t>
    </rPh>
    <rPh sb="40" eb="42">
      <t>ジシャ</t>
    </rPh>
    <rPh sb="43" eb="45">
      <t>セイゾウ</t>
    </rPh>
    <rPh sb="46" eb="48">
      <t>カイトウ</t>
    </rPh>
    <phoneticPr fontId="86"/>
  </si>
  <si>
    <t>吉田屋</t>
    <rPh sb="0" eb="3">
      <t>ヨシダヤ</t>
    </rPh>
    <phoneticPr fontId="86"/>
  </si>
  <si>
    <t>保冷車ではない</t>
    <rPh sb="0" eb="3">
      <t>ホレイシャ</t>
    </rPh>
    <phoneticPr fontId="86"/>
  </si>
  <si>
    <t>一般車両</t>
    <rPh sb="0" eb="4">
      <t>イッパンシャリョウ</t>
    </rPh>
    <phoneticPr fontId="86"/>
  </si>
  <si>
    <t>クーラーで冷やしながらの搬送</t>
    <rPh sb="5" eb="6">
      <t>ヒ</t>
    </rPh>
    <rPh sb="12" eb="14">
      <t>ハンソウ</t>
    </rPh>
    <phoneticPr fontId="86"/>
  </si>
  <si>
    <r>
      <t>行政処分を受け、吉田屋は、ホームページ上で原因について発表。
｢</t>
    </r>
    <r>
      <rPr>
        <b/>
        <sz val="11"/>
        <color theme="1"/>
        <rFont val="ＭＳ Ｐゴシック"/>
        <family val="3"/>
        <charset val="128"/>
        <scheme val="minor"/>
      </rPr>
      <t>当社は連休を前にして注文に対応するべく、一部の食材（具体的には、米飯）を県外の委託業者より仕入れ、当該食材を用いて一部の弁当を製造いたしました。</t>
    </r>
    <r>
      <rPr>
        <sz val="11"/>
        <color theme="1"/>
        <rFont val="ＭＳ Ｐゴシック"/>
        <family val="3"/>
        <charset val="128"/>
        <scheme val="minor"/>
      </rPr>
      <t>その際、当社において、</t>
    </r>
    <r>
      <rPr>
        <b/>
        <sz val="11"/>
        <color rgb="FFFF0000"/>
        <rFont val="ＭＳ Ｐゴシック"/>
        <family val="3"/>
        <charset val="128"/>
        <scheme val="minor"/>
      </rPr>
      <t>当該食材の受入れに当たって必要とされる作業を十分に行いませんでした。</t>
    </r>
    <r>
      <rPr>
        <sz val="11"/>
        <color theme="1"/>
        <rFont val="ＭＳ Ｐゴシック"/>
        <family val="3"/>
        <charset val="128"/>
        <scheme val="minor"/>
      </rPr>
      <t>その結果、当該食材に付着していた菌が増殖するなどして製造された商品に含まれることとなったと考えております。｣</t>
    </r>
    <phoneticPr fontId="86"/>
  </si>
  <si>
    <t>黄色ブドウ球菌
セレウス菌
｢当社は連休を前にして注文に対応するべく、一部の食材（具体的には、米飯）を県外の委託業者より仕入れ、当該食材を用いて一部の弁当を製造いたしました。その際、当社において、当該食材の受入れに当たって必要とされる作業を十分に行いませんでした。その結果、当該食材に付着していた菌が増殖するなどして製造された商品に含まれることとなったと考えております。｣レウス金</t>
    <rPh sb="0" eb="2">
      <t>オウショク</t>
    </rPh>
    <rPh sb="5" eb="7">
      <t>キュウキン</t>
    </rPh>
    <rPh sb="12" eb="13">
      <t>キン</t>
    </rPh>
    <rPh sb="190" eb="191">
      <t>キン</t>
    </rPh>
    <phoneticPr fontId="86"/>
  </si>
  <si>
    <t>注文の受けすぎが原因？ 老舗弁当店が食中毒で「営業禁止」処分に　専門家「二つの菌が出るのはあり得ない話…防げた事故」 - ライブドアニュース (livedoor.com)</t>
  </si>
  <si>
    <t>拡大してご覧ください</t>
    <rPh sb="0" eb="2">
      <t>カクダイ</t>
    </rPh>
    <rPh sb="5" eb="6">
      <t>ラン</t>
    </rPh>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</si>
</sst>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8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5"/>
      <color indexed="8"/>
      <name val="ＭＳ Ｐゴシック"/>
      <family val="3"/>
      <charset val="128"/>
    </font>
    <font>
      <b/>
      <sz val="14"/>
      <color rgb="FFFF0000"/>
      <name val="ＭＳ Ｐゴシック"/>
      <family val="3"/>
      <charset val="128"/>
    </font>
    <font>
      <b/>
      <sz val="12"/>
      <color indexed="18"/>
      <name val="游ゴシック"/>
      <family val="3"/>
      <charset val="128"/>
    </font>
    <font>
      <b/>
      <sz val="19"/>
      <color theme="1"/>
      <name val="ＭＳ Ｐゴシック"/>
      <family val="3"/>
      <charset val="128"/>
    </font>
    <font>
      <b/>
      <sz val="20"/>
      <color rgb="FF333333"/>
      <name val="メイリオ"/>
      <family val="3"/>
      <charset val="128"/>
    </font>
    <font>
      <b/>
      <sz val="13"/>
      <name val="游ゴシック"/>
      <family val="3"/>
      <charset val="128"/>
    </font>
    <font>
      <b/>
      <sz val="19"/>
      <color indexed="8"/>
      <name val="ＭＳ Ｐゴシック"/>
      <family val="3"/>
      <charset val="128"/>
    </font>
    <font>
      <b/>
      <sz val="13"/>
      <color rgb="FF333333"/>
      <name val="游ゴシック"/>
      <family val="3"/>
      <charset val="128"/>
    </font>
    <font>
      <sz val="12"/>
      <name val="ＭＳ Ｐゴシック"/>
      <family val="3"/>
      <charset val="128"/>
      <scheme val="minor"/>
    </font>
    <font>
      <b/>
      <u/>
      <sz val="11"/>
      <color rgb="FFFF0000"/>
      <name val="ＭＳ Ｐゴシック"/>
      <family val="3"/>
      <charset val="128"/>
    </font>
    <font>
      <b/>
      <sz val="14"/>
      <color rgb="FFFF0000"/>
      <name val="游ゴシック"/>
      <family val="3"/>
      <charset val="128"/>
    </font>
    <font>
      <sz val="20"/>
      <color indexed="9"/>
      <name val="ＭＳ Ｐゴシック"/>
      <family val="3"/>
      <charset val="128"/>
    </font>
    <font>
      <sz val="14"/>
      <color indexed="63"/>
      <name val="Arial"/>
      <family val="2"/>
    </font>
    <font>
      <sz val="8.8000000000000007"/>
      <color indexed="23"/>
      <name val="ＭＳ Ｐゴシック"/>
      <family val="3"/>
      <charset val="128"/>
    </font>
    <font>
      <sz val="10"/>
      <name val="Arial"/>
      <family val="2"/>
    </font>
    <font>
      <b/>
      <sz val="14"/>
      <color indexed="53"/>
      <name val="ＭＳ Ｐゴシック"/>
      <family val="3"/>
      <charset val="128"/>
    </font>
    <font>
      <sz val="9"/>
      <color indexed="63"/>
      <name val="ＭＳ Ｐゴシック"/>
      <family val="3"/>
      <charset val="128"/>
    </font>
    <font>
      <b/>
      <sz val="10"/>
      <color indexed="62"/>
      <name val="ＭＳ Ｐゴシック"/>
      <family val="3"/>
      <charset val="128"/>
    </font>
    <font>
      <sz val="10"/>
      <color indexed="62"/>
      <name val="ＭＳ Ｐゴシック"/>
      <family val="3"/>
      <charset val="128"/>
    </font>
    <font>
      <b/>
      <sz val="12"/>
      <color indexed="13"/>
      <name val="ＭＳ Ｐゴシック"/>
      <family val="3"/>
      <charset val="128"/>
    </font>
    <font>
      <sz val="12"/>
      <color indexed="9"/>
      <name val="ＭＳ Ｐゴシック"/>
      <family val="3"/>
      <charset val="128"/>
    </font>
    <font>
      <sz val="14"/>
      <color indexed="63"/>
      <name val="ＭＳ Ｐゴシック"/>
      <family val="3"/>
      <charset val="128"/>
    </font>
    <font>
      <b/>
      <sz val="14"/>
      <color indexed="12"/>
      <name val="ＭＳ Ｐゴシック"/>
      <family val="3"/>
      <charset val="128"/>
    </font>
    <font>
      <b/>
      <sz val="8"/>
      <color indexed="10"/>
      <name val="ＭＳ Ｐゴシック"/>
      <family val="3"/>
      <charset val="128"/>
    </font>
    <font>
      <b/>
      <sz val="12"/>
      <color indexed="43"/>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b/>
      <sz val="20"/>
      <color theme="1"/>
      <name val="ＭＳ Ｐゴシック"/>
      <family val="3"/>
      <charset val="128"/>
      <scheme val="minor"/>
    </font>
  </fonts>
  <fills count="5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6DDDF7"/>
        <bgColor indexed="64"/>
      </patternFill>
    </fill>
    <fill>
      <patternFill patternType="solid">
        <fgColor rgb="FF0070C0"/>
        <bgColor indexed="64"/>
      </patternFill>
    </fill>
    <fill>
      <patternFill patternType="solid">
        <fgColor rgb="FFDFEAFF"/>
        <bgColor indexed="64"/>
      </patternFill>
    </fill>
    <fill>
      <patternFill patternType="solid">
        <fgColor theme="5" tint="0.59999389629810485"/>
        <bgColor indexed="64"/>
      </patternFill>
    </fill>
    <fill>
      <patternFill patternType="solid">
        <fgColor indexed="12"/>
        <bgColor indexed="64"/>
      </patternFill>
    </fill>
    <fill>
      <patternFill patternType="solid">
        <fgColor indexed="45"/>
        <bgColor indexed="64"/>
      </patternFill>
    </fill>
    <fill>
      <patternFill patternType="solid">
        <fgColor indexed="48"/>
        <bgColor indexed="64"/>
      </patternFill>
    </fill>
    <fill>
      <patternFill patternType="solid">
        <fgColor rgb="FF002060"/>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rgb="FFFFCC00"/>
        <bgColor indexed="64"/>
      </patternFill>
    </fill>
    <fill>
      <patternFill patternType="solid">
        <fgColor theme="5" tint="0.79998168889431442"/>
        <bgColor indexed="64"/>
      </patternFill>
    </fill>
    <fill>
      <gradientFill>
        <stop position="0">
          <color theme="0"/>
        </stop>
        <stop position="1">
          <color theme="2" tint="-0.49803155613879818"/>
        </stop>
      </gradientFill>
    </fill>
    <fill>
      <patternFill patternType="solid">
        <fgColor rgb="FFFF99FF"/>
        <bgColor indexed="64"/>
      </patternFill>
    </fill>
  </fills>
  <borders count="252">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theme="0" tint="-0.24994659260841701"/>
      </left>
      <right/>
      <top/>
      <bottom/>
      <diagonal/>
    </border>
    <border>
      <left/>
      <right style="medium">
        <color theme="0" tint="-0.24994659260841701"/>
      </right>
      <top/>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auto="1"/>
      </left>
      <right/>
      <top style="thin">
        <color indexed="12"/>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84">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6"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8"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2" fillId="5" borderId="17" xfId="2" applyFont="1" applyFill="1" applyBorder="1">
      <alignment vertical="center"/>
    </xf>
    <xf numFmtId="0" fontId="71" fillId="0" borderId="0" xfId="0" applyFont="1">
      <alignment vertical="center"/>
    </xf>
    <xf numFmtId="0" fontId="125" fillId="5" borderId="14" xfId="2" applyFont="1" applyFill="1" applyBorder="1">
      <alignment vertical="center"/>
    </xf>
    <xf numFmtId="0" fontId="124" fillId="0" borderId="136" xfId="0" applyFont="1" applyBorder="1">
      <alignment vertical="center"/>
    </xf>
    <xf numFmtId="0" fontId="123"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6" fillId="19" borderId="199" xfId="2" applyFont="1" applyFill="1" applyBorder="1" applyAlignment="1">
      <alignment horizontal="center" vertical="center"/>
    </xf>
    <xf numFmtId="177" fontId="136" fillId="19" borderId="199" xfId="2" applyNumberFormat="1" applyFont="1" applyFill="1" applyBorder="1" applyAlignment="1">
      <alignment horizontal="center" vertical="center" shrinkToFit="1"/>
    </xf>
    <xf numFmtId="0" fontId="137"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18" fillId="3" borderId="9" xfId="2" applyFont="1" applyFill="1" applyBorder="1" applyAlignment="1">
      <alignment horizontal="center" vertical="center" wrapText="1"/>
    </xf>
    <xf numFmtId="0" fontId="110" fillId="26" borderId="174" xfId="2" applyFont="1" applyFill="1" applyBorder="1" applyAlignment="1">
      <alignment horizontal="left" vertical="center" shrinkToFit="1"/>
    </xf>
    <xf numFmtId="0" fontId="138"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85" fillId="0" borderId="122" xfId="0" applyFont="1" applyBorder="1" applyAlignment="1">
      <alignment horizontal="center" vertical="center" wrapText="1"/>
    </xf>
    <xf numFmtId="0" fontId="141" fillId="0" borderId="139" xfId="0" applyFont="1" applyBorder="1" applyAlignment="1">
      <alignment horizontal="left" vertical="top" wrapText="1"/>
    </xf>
    <xf numFmtId="0" fontId="142" fillId="0" borderId="0" xfId="0" applyFont="1">
      <alignment vertical="center"/>
    </xf>
    <xf numFmtId="0" fontId="144" fillId="21" borderId="153" xfId="2" applyFont="1" applyFill="1" applyBorder="1" applyAlignment="1">
      <alignment horizontal="center" vertical="center" wrapText="1"/>
    </xf>
    <xf numFmtId="0" fontId="8" fillId="0" borderId="205"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07"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3" borderId="198" xfId="2" applyNumberFormat="1" applyFont="1" applyFill="1" applyBorder="1" applyAlignment="1">
      <alignment horizontal="center" vertical="center" shrinkToFit="1"/>
    </xf>
    <xf numFmtId="180" fontId="50" fillId="11" borderId="208" xfId="17" applyNumberFormat="1" applyFont="1" applyFill="1" applyBorder="1" applyAlignment="1">
      <alignment horizontal="center" vertical="center"/>
    </xf>
    <xf numFmtId="0" fontId="94" fillId="19" borderId="0" xfId="0" applyFont="1" applyFill="1" applyAlignment="1">
      <alignment horizontal="center" vertical="center"/>
    </xf>
    <xf numFmtId="0" fontId="151" fillId="21" borderId="153" xfId="2" applyFont="1" applyFill="1" applyBorder="1" applyAlignment="1">
      <alignment horizontal="center" vertical="center" wrapText="1"/>
    </xf>
    <xf numFmtId="0" fontId="25" fillId="19" borderId="0" xfId="2" applyFont="1" applyFill="1">
      <alignment vertical="center"/>
    </xf>
    <xf numFmtId="0" fontId="153" fillId="0" borderId="0" xfId="0" applyFont="1" applyAlignment="1">
      <alignment vertical="top" wrapText="1"/>
    </xf>
    <xf numFmtId="0" fontId="138" fillId="0" borderId="206"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38" fillId="0" borderId="207"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09" xfId="2" applyFont="1" applyFill="1" applyBorder="1" applyAlignment="1">
      <alignment horizontal="left" vertical="center"/>
    </xf>
    <xf numFmtId="0" fontId="8" fillId="0" borderId="204" xfId="1" applyBorder="1" applyAlignment="1" applyProtection="1">
      <alignment vertical="center" wrapText="1"/>
    </xf>
    <xf numFmtId="0" fontId="141" fillId="0" borderId="203"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3"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4"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15"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14" fontId="127" fillId="19" borderId="135" xfId="0" applyNumberFormat="1" applyFont="1" applyFill="1" applyBorder="1" applyAlignment="1">
      <alignment horizontal="center" vertical="center"/>
    </xf>
    <xf numFmtId="0" fontId="140" fillId="0" borderId="121" xfId="1" applyFont="1" applyFill="1" applyBorder="1" applyAlignment="1" applyProtection="1">
      <alignment horizontal="left" vertical="top" wrapText="1"/>
    </xf>
    <xf numFmtId="0" fontId="138"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16" xfId="2" applyFont="1" applyFill="1" applyBorder="1" applyAlignment="1">
      <alignment horizontal="center" vertical="center"/>
    </xf>
    <xf numFmtId="14" fontId="91" fillId="21" borderId="216" xfId="2" applyNumberFormat="1" applyFont="1" applyFill="1" applyBorder="1" applyAlignment="1">
      <alignment horizontal="center" vertical="center"/>
    </xf>
    <xf numFmtId="14" fontId="91" fillId="21" borderId="217" xfId="2" applyNumberFormat="1" applyFont="1" applyFill="1" applyBorder="1" applyAlignment="1">
      <alignment horizontal="center" vertical="center"/>
    </xf>
    <xf numFmtId="0" fontId="92" fillId="21" borderId="218" xfId="2" applyFont="1" applyFill="1" applyBorder="1" applyAlignment="1">
      <alignment horizontal="center" vertical="center"/>
    </xf>
    <xf numFmtId="14" fontId="91" fillId="21" borderId="218" xfId="2" applyNumberFormat="1" applyFont="1" applyFill="1" applyBorder="1" applyAlignment="1">
      <alignment horizontal="center" vertical="center"/>
    </xf>
    <xf numFmtId="0" fontId="8" fillId="0" borderId="219" xfId="1" applyFill="1" applyBorder="1" applyAlignment="1" applyProtection="1">
      <alignment vertical="center" wrapText="1"/>
    </xf>
    <xf numFmtId="0" fontId="8" fillId="0" borderId="222" xfId="1" applyBorder="1" applyAlignment="1" applyProtection="1">
      <alignment vertical="top" wrapText="1"/>
    </xf>
    <xf numFmtId="0" fontId="138" fillId="0" borderId="221" xfId="2" applyFont="1" applyBorder="1" applyAlignment="1">
      <alignment vertical="top" wrapText="1"/>
    </xf>
    <xf numFmtId="0" fontId="32" fillId="23" borderId="220" xfId="2" applyFont="1" applyFill="1" applyBorder="1" applyAlignment="1">
      <alignment horizontal="center" vertical="center" wrapText="1"/>
    </xf>
    <xf numFmtId="0" fontId="154" fillId="21" borderId="217" xfId="2" applyFont="1" applyFill="1" applyBorder="1" applyAlignment="1">
      <alignment horizontal="center" vertical="center"/>
    </xf>
    <xf numFmtId="0" fontId="154" fillId="21" borderId="218" xfId="2" applyFont="1" applyFill="1" applyBorder="1" applyAlignment="1">
      <alignment horizontal="center" vertical="center"/>
    </xf>
    <xf numFmtId="0" fontId="154" fillId="21" borderId="216" xfId="2" applyFont="1" applyFill="1" applyBorder="1" applyAlignment="1">
      <alignment horizontal="center" vertical="center"/>
    </xf>
    <xf numFmtId="0" fontId="32" fillId="21" borderId="153" xfId="2" applyFont="1" applyFill="1" applyBorder="1" applyAlignment="1">
      <alignment horizontal="center" vertical="center" wrapText="1"/>
    </xf>
    <xf numFmtId="0" fontId="117" fillId="19" borderId="223" xfId="0" applyFont="1" applyFill="1" applyBorder="1" applyAlignment="1">
      <alignment horizontal="left" vertical="center"/>
    </xf>
    <xf numFmtId="0" fontId="117" fillId="19" borderId="224" xfId="0" applyFont="1" applyFill="1" applyBorder="1" applyAlignment="1">
      <alignment horizontal="left" vertical="center"/>
    </xf>
    <xf numFmtId="14" fontId="117" fillId="19" borderId="224" xfId="0" applyNumberFormat="1" applyFont="1" applyFill="1" applyBorder="1" applyAlignment="1">
      <alignment horizontal="center" vertical="center"/>
    </xf>
    <xf numFmtId="14" fontId="117" fillId="19" borderId="225" xfId="0" applyNumberFormat="1" applyFont="1" applyFill="1" applyBorder="1" applyAlignment="1">
      <alignment horizontal="center" vertical="center"/>
    </xf>
    <xf numFmtId="0" fontId="23" fillId="35" borderId="8" xfId="2" applyFont="1" applyFill="1" applyBorder="1" applyAlignment="1">
      <alignment horizontal="left" vertical="center"/>
    </xf>
    <xf numFmtId="177" fontId="10" fillId="35" borderId="10" xfId="2" applyNumberFormat="1" applyFont="1" applyFill="1" applyBorder="1" applyAlignment="1">
      <alignment horizontal="center" vertical="center" wrapText="1"/>
    </xf>
    <xf numFmtId="0" fontId="23" fillId="35" borderId="198" xfId="2" applyFont="1" applyFill="1" applyBorder="1" applyAlignment="1">
      <alignment horizontal="center" vertical="center" wrapText="1"/>
    </xf>
    <xf numFmtId="177" fontId="23" fillId="35" borderId="198" xfId="2" applyNumberFormat="1" applyFont="1" applyFill="1" applyBorder="1" applyAlignment="1">
      <alignment horizontal="center" vertical="center" shrinkToFit="1"/>
    </xf>
    <xf numFmtId="0" fontId="138"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9" fillId="0" borderId="191" xfId="1" applyFont="1" applyFill="1" applyBorder="1" applyAlignment="1" applyProtection="1">
      <alignment vertical="top" wrapText="1"/>
    </xf>
    <xf numFmtId="0" fontId="138" fillId="0" borderId="184" xfId="2" applyFont="1" applyBorder="1" applyAlignment="1">
      <alignment horizontal="left" vertical="top" wrapText="1"/>
    </xf>
    <xf numFmtId="0" fontId="157" fillId="0" borderId="30" xfId="1" applyFont="1" applyBorder="1" applyAlignment="1" applyProtection="1">
      <alignment horizontal="left" vertical="top" wrapText="1"/>
    </xf>
    <xf numFmtId="0" fontId="0" fillId="32" borderId="0" xfId="0" applyFill="1">
      <alignment vertical="center"/>
    </xf>
    <xf numFmtId="0" fontId="160" fillId="3" borderId="9" xfId="2"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61" fillId="21" borderId="159" xfId="1" applyFont="1" applyFill="1" applyBorder="1" applyAlignment="1" applyProtection="1">
      <alignment horizontal="center" vertical="center" wrapText="1"/>
    </xf>
    <xf numFmtId="0" fontId="85" fillId="0" borderId="162" xfId="0" applyFont="1" applyBorder="1" applyAlignment="1">
      <alignment horizontal="center" vertical="center" wrapText="1"/>
    </xf>
    <xf numFmtId="0" fontId="162" fillId="36" borderId="0" xfId="0" applyFont="1" applyFill="1" applyAlignment="1">
      <alignment horizontal="center" vertical="center" wrapText="1"/>
    </xf>
    <xf numFmtId="0" fontId="8" fillId="0" borderId="222" xfId="1" applyBorder="1" applyAlignment="1" applyProtection="1">
      <alignment vertical="center" wrapText="1"/>
    </xf>
    <xf numFmtId="0" fontId="138" fillId="0" borderId="0" xfId="0" applyFont="1" applyAlignment="1">
      <alignment vertical="top" wrapText="1"/>
    </xf>
    <xf numFmtId="0" fontId="85" fillId="37" borderId="122" xfId="0" applyFont="1" applyFill="1" applyBorder="1" applyAlignment="1">
      <alignment horizontal="center" vertical="center" wrapText="1"/>
    </xf>
    <xf numFmtId="0" fontId="163" fillId="0" borderId="155" xfId="1" applyFont="1" applyFill="1" applyBorder="1" applyAlignment="1" applyProtection="1">
      <alignment vertical="top" wrapText="1"/>
    </xf>
    <xf numFmtId="0" fontId="138" fillId="0" borderId="221" xfId="1" applyFont="1" applyBorder="1" applyAlignment="1" applyProtection="1">
      <alignment vertical="top" wrapText="1"/>
    </xf>
    <xf numFmtId="14" fontId="87" fillId="21" borderId="190" xfId="1" applyNumberFormat="1" applyFont="1" applyFill="1" applyBorder="1" applyAlignment="1" applyProtection="1">
      <alignment horizontal="center" vertical="center" wrapText="1"/>
    </xf>
    <xf numFmtId="0" fontId="151"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64" fillId="21" borderId="187" xfId="0" applyFont="1" applyFill="1" applyBorder="1" applyAlignment="1">
      <alignment horizontal="center" vertical="center" wrapText="1"/>
    </xf>
    <xf numFmtId="0" fontId="165" fillId="0" borderId="139" xfId="0" applyFont="1" applyBorder="1" applyAlignment="1">
      <alignment horizontal="left" vertical="top" wrapText="1"/>
    </xf>
    <xf numFmtId="0" fontId="0" fillId="39" borderId="0" xfId="0" applyFill="1">
      <alignment vertical="center"/>
    </xf>
    <xf numFmtId="0" fontId="126" fillId="39" borderId="0" xfId="0" applyFont="1" applyFill="1">
      <alignment vertical="center"/>
    </xf>
    <xf numFmtId="0" fontId="146" fillId="39" borderId="0" xfId="0" applyFont="1" applyFill="1">
      <alignment vertical="center"/>
    </xf>
    <xf numFmtId="0" fontId="147" fillId="39" borderId="0" xfId="0" applyFont="1" applyFill="1">
      <alignment vertical="center"/>
    </xf>
    <xf numFmtId="0" fontId="145" fillId="39" borderId="0" xfId="0" applyFont="1" applyFill="1">
      <alignment vertical="center"/>
    </xf>
    <xf numFmtId="0" fontId="115" fillId="39" borderId="0" xfId="0" applyFont="1" applyFill="1">
      <alignment vertical="center"/>
    </xf>
    <xf numFmtId="0" fontId="143" fillId="39" borderId="0" xfId="0" applyFont="1" applyFill="1">
      <alignment vertical="center"/>
    </xf>
    <xf numFmtId="0" fontId="150" fillId="39" borderId="0" xfId="0" applyFont="1" applyFill="1">
      <alignment vertical="center"/>
    </xf>
    <xf numFmtId="0" fontId="134" fillId="39" borderId="0" xfId="0" applyFont="1" applyFill="1" applyAlignment="1">
      <alignment vertical="center" wrapText="1"/>
    </xf>
    <xf numFmtId="0" fontId="148" fillId="39" borderId="0" xfId="0" applyFont="1" applyFill="1">
      <alignment vertical="center"/>
    </xf>
    <xf numFmtId="0" fontId="149" fillId="39" borderId="0" xfId="0" applyFont="1" applyFill="1">
      <alignment vertical="center"/>
    </xf>
    <xf numFmtId="0" fontId="121" fillId="39" borderId="0" xfId="1" applyFont="1" applyFill="1" applyAlignment="1" applyProtection="1">
      <alignment vertical="center"/>
    </xf>
    <xf numFmtId="0" fontId="120" fillId="39" borderId="0" xfId="0" applyFont="1" applyFill="1">
      <alignment vertical="center"/>
    </xf>
    <xf numFmtId="0" fontId="0" fillId="32" borderId="0" xfId="0" applyFill="1" applyAlignment="1">
      <alignment horizontal="center" vertical="center"/>
    </xf>
    <xf numFmtId="0" fontId="117" fillId="19" borderId="228" xfId="0" applyFont="1" applyFill="1" applyBorder="1" applyAlignment="1">
      <alignment horizontal="left" vertical="center"/>
    </xf>
    <xf numFmtId="0" fontId="117" fillId="19" borderId="229" xfId="0" applyFont="1" applyFill="1" applyBorder="1" applyAlignment="1">
      <alignment horizontal="left" vertical="center"/>
    </xf>
    <xf numFmtId="14" fontId="117" fillId="19" borderId="229" xfId="0" applyNumberFormat="1" applyFont="1" applyFill="1" applyBorder="1" applyAlignment="1">
      <alignment horizontal="center" vertical="center"/>
    </xf>
    <xf numFmtId="14" fontId="117" fillId="19" borderId="230" xfId="0" applyNumberFormat="1" applyFont="1" applyFill="1" applyBorder="1" applyAlignment="1">
      <alignment horizontal="center" vertical="center"/>
    </xf>
    <xf numFmtId="0" fontId="117" fillId="28" borderId="229" xfId="0" applyFont="1" applyFill="1" applyBorder="1" applyAlignment="1">
      <alignment horizontal="left" vertical="center"/>
    </xf>
    <xf numFmtId="0" fontId="163" fillId="0" borderId="231" xfId="2" applyFont="1" applyBorder="1" applyAlignment="1">
      <alignment horizontal="left" vertical="top" wrapText="1"/>
    </xf>
    <xf numFmtId="180" fontId="50" fillId="11" borderId="232" xfId="17" applyNumberFormat="1" applyFont="1" applyFill="1" applyBorder="1" applyAlignment="1">
      <alignment horizontal="center" vertical="center"/>
    </xf>
    <xf numFmtId="0" fontId="13" fillId="0" borderId="236" xfId="2" applyFont="1" applyBorder="1" applyAlignment="1">
      <alignment horizontal="center" vertical="center" wrapText="1"/>
    </xf>
    <xf numFmtId="177" fontId="90" fillId="35" borderId="8" xfId="2" applyNumberFormat="1" applyFont="1" applyFill="1" applyBorder="1" applyAlignment="1">
      <alignment horizontal="center" vertical="center" shrinkToFit="1"/>
    </xf>
    <xf numFmtId="177" fontId="166" fillId="35" borderId="8" xfId="2" applyNumberFormat="1" applyFont="1" applyFill="1" applyBorder="1" applyAlignment="1">
      <alignment horizontal="center" vertical="center" wrapText="1"/>
    </xf>
    <xf numFmtId="0" fontId="90" fillId="35" borderId="10" xfId="2" applyFont="1" applyFill="1" applyBorder="1" applyAlignment="1">
      <alignment horizontal="center" vertical="center"/>
    </xf>
    <xf numFmtId="177" fontId="90" fillId="35" borderId="10" xfId="2" applyNumberFormat="1" applyFont="1" applyFill="1" applyBorder="1" applyAlignment="1">
      <alignment horizontal="center" vertical="center" shrinkToFit="1"/>
    </xf>
    <xf numFmtId="0" fontId="117" fillId="38" borderId="229" xfId="0" applyFont="1" applyFill="1" applyBorder="1" applyAlignment="1">
      <alignment horizontal="left" vertical="center"/>
    </xf>
    <xf numFmtId="0" fontId="85" fillId="40" borderId="122" xfId="0" applyFont="1" applyFill="1" applyBorder="1" applyAlignment="1">
      <alignment horizontal="center" vertical="center" wrapText="1"/>
    </xf>
    <xf numFmtId="0" fontId="93" fillId="21" borderId="134" xfId="17" applyFont="1" applyFill="1" applyBorder="1" applyAlignment="1">
      <alignment horizontal="center" vertical="center" wrapText="1"/>
    </xf>
    <xf numFmtId="14" fontId="23" fillId="21" borderId="135" xfId="17" applyNumberFormat="1" applyFont="1" applyFill="1" applyBorder="1" applyAlignment="1">
      <alignment horizontal="center" vertical="center"/>
    </xf>
    <xf numFmtId="14" fontId="93" fillId="21" borderId="135" xfId="17" applyNumberFormat="1" applyFont="1" applyFill="1" applyBorder="1" applyAlignment="1">
      <alignment horizontal="center" vertical="center"/>
    </xf>
    <xf numFmtId="0" fontId="117" fillId="29" borderId="224" xfId="0" applyFont="1" applyFill="1" applyBorder="1" applyAlignment="1">
      <alignment horizontal="left" vertical="center"/>
    </xf>
    <xf numFmtId="0" fontId="117" fillId="29" borderId="229" xfId="0" applyFont="1" applyFill="1" applyBorder="1" applyAlignment="1">
      <alignment horizontal="left" vertical="center"/>
    </xf>
    <xf numFmtId="0" fontId="117" fillId="21" borderId="229" xfId="0" applyFont="1" applyFill="1" applyBorder="1" applyAlignment="1">
      <alignment horizontal="left" vertical="center"/>
    </xf>
    <xf numFmtId="0" fontId="117" fillId="21" borderId="224" xfId="0" applyFont="1" applyFill="1" applyBorder="1" applyAlignment="1">
      <alignment horizontal="left" vertical="center"/>
    </xf>
    <xf numFmtId="0" fontId="117" fillId="41" borderId="224" xfId="0" applyFont="1" applyFill="1" applyBorder="1" applyAlignment="1">
      <alignment horizontal="left" vertical="center"/>
    </xf>
    <xf numFmtId="0" fontId="152" fillId="30" borderId="0" xfId="0" applyFont="1" applyFill="1" applyAlignment="1">
      <alignment horizontal="center" vertical="center" wrapText="1"/>
    </xf>
    <xf numFmtId="0" fontId="8" fillId="0" borderId="0" xfId="1" quotePrefix="1" applyAlignment="1" applyProtection="1">
      <alignment vertical="center"/>
    </xf>
    <xf numFmtId="0" fontId="167" fillId="0" borderId="239" xfId="1" applyFont="1" applyFill="1" applyBorder="1" applyAlignment="1" applyProtection="1">
      <alignment horizontal="center" vertical="center" wrapText="1"/>
    </xf>
    <xf numFmtId="0" fontId="87" fillId="23" borderId="0" xfId="2" applyFont="1" applyFill="1" applyAlignment="1">
      <alignment horizontal="center" vertical="center" wrapText="1"/>
    </xf>
    <xf numFmtId="0" fontId="163" fillId="0" borderId="221" xfId="1" applyFont="1" applyBorder="1" applyAlignment="1" applyProtection="1">
      <alignment vertical="top" wrapText="1"/>
    </xf>
    <xf numFmtId="0" fontId="154" fillId="21" borderId="217" xfId="2" applyFont="1" applyFill="1" applyBorder="1" applyAlignment="1">
      <alignment horizontal="center" vertical="center" shrinkToFit="1"/>
    </xf>
    <xf numFmtId="0" fontId="6" fillId="0" borderId="0" xfId="20">
      <alignment vertical="center"/>
    </xf>
    <xf numFmtId="0" fontId="6" fillId="0" borderId="0" xfId="4"/>
    <xf numFmtId="0" fontId="170" fillId="0" borderId="0" xfId="20" applyFont="1">
      <alignment vertical="center"/>
    </xf>
    <xf numFmtId="0" fontId="171" fillId="0" borderId="0" xfId="20" applyFont="1">
      <alignment vertical="center"/>
    </xf>
    <xf numFmtId="0" fontId="172" fillId="0" borderId="0" xfId="20" applyFont="1">
      <alignment vertical="center"/>
    </xf>
    <xf numFmtId="0" fontId="7" fillId="3" borderId="0" xfId="4" applyFont="1" applyFill="1" applyAlignment="1">
      <alignment vertical="top"/>
    </xf>
    <xf numFmtId="0" fontId="133" fillId="3" borderId="0" xfId="20" applyFont="1" applyFill="1" applyAlignment="1">
      <alignment vertical="top"/>
    </xf>
    <xf numFmtId="0" fontId="7" fillId="3" borderId="0" xfId="20" applyFont="1" applyFill="1" applyAlignment="1">
      <alignment vertical="top"/>
    </xf>
    <xf numFmtId="0" fontId="174" fillId="0" borderId="0" xfId="20" applyFont="1">
      <alignment vertical="center"/>
    </xf>
    <xf numFmtId="0" fontId="179" fillId="0" borderId="0" xfId="20" applyFont="1">
      <alignment vertical="center"/>
    </xf>
    <xf numFmtId="0" fontId="180" fillId="3" borderId="0" xfId="20" applyFont="1" applyFill="1" applyAlignment="1">
      <alignment vertical="top"/>
    </xf>
    <xf numFmtId="0" fontId="34" fillId="3" borderId="0" xfId="20" applyFont="1" applyFill="1" applyAlignment="1">
      <alignment vertical="top"/>
    </xf>
    <xf numFmtId="0" fontId="181" fillId="3" borderId="0" xfId="20" applyFont="1" applyFill="1" applyAlignment="1">
      <alignment vertical="top"/>
    </xf>
    <xf numFmtId="0" fontId="17" fillId="45" borderId="0" xfId="4" applyFont="1" applyFill="1" applyAlignment="1">
      <alignment vertical="center"/>
    </xf>
    <xf numFmtId="0" fontId="6" fillId="0" borderId="0" xfId="4" applyAlignment="1">
      <alignment vertical="center"/>
    </xf>
    <xf numFmtId="0" fontId="17" fillId="5" borderId="0" xfId="4" applyFont="1" applyFill="1"/>
    <xf numFmtId="0" fontId="0" fillId="0" borderId="240" xfId="0" applyBorder="1">
      <alignment vertical="center"/>
    </xf>
    <xf numFmtId="0" fontId="0" fillId="0" borderId="241" xfId="0" applyBorder="1">
      <alignment vertical="center"/>
    </xf>
    <xf numFmtId="0" fontId="0" fillId="0" borderId="242" xfId="0" applyBorder="1">
      <alignment vertical="center"/>
    </xf>
    <xf numFmtId="0" fontId="0" fillId="47" borderId="0" xfId="0" applyFill="1">
      <alignment vertical="center"/>
    </xf>
    <xf numFmtId="0" fontId="0" fillId="0" borderId="0" xfId="0" applyAlignment="1">
      <alignment vertical="center" wrapText="1"/>
    </xf>
    <xf numFmtId="0" fontId="185" fillId="0" borderId="0" xfId="0" applyFont="1">
      <alignment vertical="center"/>
    </xf>
    <xf numFmtId="0" fontId="0" fillId="34" borderId="0" xfId="0" applyFill="1">
      <alignment vertical="center"/>
    </xf>
    <xf numFmtId="0" fontId="0" fillId="50" borderId="0" xfId="0" applyFill="1">
      <alignment vertical="center"/>
    </xf>
    <xf numFmtId="0" fontId="0" fillId="51" borderId="0" xfId="0" applyFill="1">
      <alignment vertical="center"/>
    </xf>
    <xf numFmtId="0" fontId="0" fillId="51" borderId="242" xfId="0" applyFill="1" applyBorder="1">
      <alignment vertical="center"/>
    </xf>
    <xf numFmtId="0" fontId="0" fillId="46" borderId="0" xfId="0" applyFill="1">
      <alignment vertical="center"/>
    </xf>
    <xf numFmtId="0" fontId="0" fillId="0" borderId="0" xfId="0" applyAlignment="1">
      <alignment horizontal="left" vertical="top" wrapText="1"/>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109" fillId="39"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34" xfId="17" applyFont="1" applyFill="1" applyBorder="1" applyAlignment="1">
      <alignment horizontal="left" vertical="center" wrapText="1"/>
    </xf>
    <xf numFmtId="0" fontId="10" fillId="6" borderId="0" xfId="17" applyFont="1" applyFill="1" applyAlignment="1">
      <alignment horizontal="left" vertical="center" wrapText="1"/>
    </xf>
    <xf numFmtId="0" fontId="10" fillId="6" borderId="235" xfId="17" applyFont="1" applyFill="1" applyBorder="1" applyAlignment="1">
      <alignment horizontal="left"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3" xfId="17" applyFont="1" applyFill="1" applyBorder="1" applyAlignment="1">
      <alignment horizontal="left" vertical="top" wrapText="1"/>
    </xf>
    <xf numFmtId="0" fontId="112" fillId="19" borderId="164" xfId="17" applyFont="1" applyFill="1" applyBorder="1" applyAlignment="1">
      <alignment horizontal="left" vertical="top" wrapText="1"/>
    </xf>
    <xf numFmtId="0" fontId="112" fillId="19" borderId="165" xfId="17" applyFont="1" applyFill="1" applyBorder="1" applyAlignment="1">
      <alignment horizontal="left" vertical="top" wrapText="1"/>
    </xf>
    <xf numFmtId="0" fontId="10" fillId="6" borderId="237" xfId="17" applyFont="1" applyFill="1" applyBorder="1" applyAlignment="1">
      <alignment horizontal="left" vertical="center" wrapText="1"/>
    </xf>
    <xf numFmtId="0" fontId="10" fillId="6" borderId="233" xfId="17" applyFont="1" applyFill="1" applyBorder="1" applyAlignment="1">
      <alignment horizontal="left" vertical="center" wrapText="1"/>
    </xf>
    <xf numFmtId="0" fontId="10" fillId="6" borderId="238" xfId="17" applyFont="1" applyFill="1" applyBorder="1" applyAlignment="1">
      <alignment horizontal="left" vertical="center"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21"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21" borderId="163" xfId="2" applyFont="1" applyFill="1" applyBorder="1" applyAlignment="1">
      <alignment horizontal="left" vertical="top" wrapText="1"/>
    </xf>
    <xf numFmtId="0" fontId="13" fillId="21" borderId="164" xfId="2" applyFont="1" applyFill="1" applyBorder="1" applyAlignment="1">
      <alignment horizontal="left" vertical="top" wrapText="1"/>
    </xf>
    <xf numFmtId="0" fontId="13" fillId="21" borderId="165" xfId="2"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182" fillId="45" borderId="0" xfId="4" applyFont="1" applyFill="1" applyAlignment="1">
      <alignment vertical="center" wrapText="1"/>
    </xf>
    <xf numFmtId="0" fontId="17" fillId="45" borderId="0" xfId="20" applyFont="1" applyFill="1" applyAlignment="1">
      <alignment vertical="center" wrapText="1"/>
    </xf>
    <xf numFmtId="0" fontId="169" fillId="42" borderId="0" xfId="20" applyFont="1" applyFill="1" applyAlignment="1">
      <alignment horizontal="center" vertical="center"/>
    </xf>
    <xf numFmtId="0" fontId="6" fillId="0" borderId="0" xfId="20">
      <alignment vertical="center"/>
    </xf>
    <xf numFmtId="0" fontId="87" fillId="0" borderId="0" xfId="20" applyFont="1" applyAlignment="1">
      <alignment horizontal="center" vertical="center"/>
    </xf>
    <xf numFmtId="0" fontId="21" fillId="0" borderId="0" xfId="20" applyFont="1" applyAlignment="1">
      <alignment horizontal="center" vertical="center"/>
    </xf>
    <xf numFmtId="0" fontId="87" fillId="43" borderId="0" xfId="20" applyFont="1" applyFill="1" applyAlignment="1">
      <alignment horizontal="center" vertical="center" wrapText="1" shrinkToFit="1"/>
    </xf>
    <xf numFmtId="0" fontId="21" fillId="43" borderId="0" xfId="20" applyFont="1" applyFill="1" applyAlignment="1">
      <alignment horizontal="center" vertical="center" wrapText="1" shrinkToFit="1"/>
    </xf>
    <xf numFmtId="0" fontId="173" fillId="0" borderId="0" xfId="20" applyFont="1" applyAlignment="1">
      <alignment horizontal="center" vertical="center"/>
    </xf>
    <xf numFmtId="0" fontId="6" fillId="0" borderId="0" xfId="20" applyAlignment="1">
      <alignment horizontal="center" vertical="center"/>
    </xf>
    <xf numFmtId="0" fontId="175" fillId="2" borderId="0" xfId="20" applyFont="1" applyFill="1" applyAlignment="1">
      <alignment vertical="top" wrapText="1"/>
    </xf>
    <xf numFmtId="0" fontId="176" fillId="2" borderId="0" xfId="20" applyFont="1" applyFill="1" applyAlignment="1">
      <alignment vertical="top" wrapText="1"/>
    </xf>
    <xf numFmtId="0" fontId="176" fillId="0" borderId="0" xfId="20" applyFont="1" applyAlignment="1">
      <alignment vertical="top" wrapText="1"/>
    </xf>
    <xf numFmtId="0" fontId="6" fillId="0" borderId="0" xfId="20" applyAlignment="1">
      <alignment vertical="top" wrapText="1"/>
    </xf>
    <xf numFmtId="0" fontId="51" fillId="44" borderId="0" xfId="20" applyFont="1" applyFill="1" applyAlignment="1">
      <alignment horizontal="left" vertical="center" wrapText="1" indent="1"/>
    </xf>
    <xf numFmtId="0" fontId="178" fillId="0" borderId="0" xfId="20" applyFont="1" applyAlignment="1">
      <alignment horizontal="left" vertical="center" wrapText="1" indent="1"/>
    </xf>
    <xf numFmtId="14" fontId="87" fillId="21" borderId="188"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0" fontId="187" fillId="52" borderId="0" xfId="0" applyFont="1" applyFill="1" applyAlignment="1">
      <alignment horizontal="center" vertical="center"/>
    </xf>
    <xf numFmtId="0" fontId="0" fillId="52" borderId="0" xfId="0" applyFill="1" applyAlignment="1">
      <alignment horizontal="center" vertical="center"/>
    </xf>
    <xf numFmtId="0" fontId="0" fillId="0" borderId="0" xfId="0" applyAlignment="1">
      <alignment horizontal="left" vertical="top" textRotation="255" wrapText="1"/>
    </xf>
    <xf numFmtId="0" fontId="0" fillId="36" borderId="0" xfId="0" applyFill="1" applyAlignment="1">
      <alignment horizontal="left" vertical="top" wrapText="1"/>
    </xf>
    <xf numFmtId="0" fontId="0" fillId="34" borderId="244" xfId="0" applyFill="1" applyBorder="1" applyAlignment="1">
      <alignment horizontal="left" vertical="top" wrapText="1"/>
    </xf>
    <xf numFmtId="0" fontId="0" fillId="34" borderId="245" xfId="0" applyFill="1" applyBorder="1" applyAlignment="1">
      <alignment horizontal="left" vertical="top" wrapText="1"/>
    </xf>
    <xf numFmtId="0" fontId="0" fillId="34" borderId="246" xfId="0" applyFill="1" applyBorder="1" applyAlignment="1">
      <alignment horizontal="left" vertical="top" wrapText="1"/>
    </xf>
    <xf numFmtId="0" fontId="0" fillId="34" borderId="247" xfId="0" applyFill="1" applyBorder="1" applyAlignment="1">
      <alignment horizontal="left" vertical="top" wrapText="1"/>
    </xf>
    <xf numFmtId="0" fontId="0" fillId="34" borderId="0" xfId="0" applyFill="1" applyAlignment="1">
      <alignment horizontal="left" vertical="top" wrapText="1"/>
    </xf>
    <xf numFmtId="0" fontId="0" fillId="34" borderId="248" xfId="0" applyFill="1" applyBorder="1" applyAlignment="1">
      <alignment horizontal="left" vertical="top" wrapText="1"/>
    </xf>
    <xf numFmtId="0" fontId="0" fillId="34" borderId="249" xfId="0" applyFill="1" applyBorder="1" applyAlignment="1">
      <alignment horizontal="left" vertical="top" wrapText="1"/>
    </xf>
    <xf numFmtId="0" fontId="0" fillId="34" borderId="250" xfId="0" applyFill="1" applyBorder="1" applyAlignment="1">
      <alignment horizontal="left" vertical="top" wrapText="1"/>
    </xf>
    <xf numFmtId="0" fontId="0" fillId="34" borderId="251" xfId="0" applyFill="1" applyBorder="1" applyAlignment="1">
      <alignment horizontal="left" vertical="top" wrapText="1"/>
    </xf>
    <xf numFmtId="0" fontId="0" fillId="46" borderId="0" xfId="0" applyFill="1" applyAlignment="1">
      <alignment horizontal="center" vertical="center" wrapText="1"/>
    </xf>
    <xf numFmtId="0" fontId="8" fillId="0" borderId="245" xfId="1" applyBorder="1" applyAlignment="1" applyProtection="1">
      <alignment horizontal="left" vertical="top" wrapText="1"/>
    </xf>
    <xf numFmtId="0" fontId="8" fillId="0" borderId="0" xfId="1" applyAlignment="1" applyProtection="1">
      <alignment horizontal="left" vertical="top" wrapText="1"/>
    </xf>
    <xf numFmtId="0" fontId="184" fillId="48" borderId="0" xfId="0" applyFont="1" applyFill="1" applyAlignment="1">
      <alignment horizontal="left" vertical="top" textRotation="255" wrapText="1"/>
    </xf>
    <xf numFmtId="0" fontId="0" fillId="21" borderId="0" xfId="0" applyFill="1" applyAlignment="1">
      <alignment horizontal="left" vertical="top" textRotation="255" wrapText="1"/>
    </xf>
    <xf numFmtId="0" fontId="0" fillId="48" borderId="0" xfId="0" applyFill="1" applyAlignment="1">
      <alignment horizontal="left" vertical="top" textRotation="255" wrapText="1"/>
    </xf>
    <xf numFmtId="0" fontId="0" fillId="49" borderId="0" xfId="0" applyFill="1" applyAlignment="1">
      <alignment horizontal="center" vertical="top" wrapText="1"/>
    </xf>
    <xf numFmtId="0" fontId="184" fillId="49" borderId="0" xfId="0" applyFont="1" applyFill="1" applyAlignment="1">
      <alignment horizontal="center" vertical="top" wrapText="1"/>
    </xf>
    <xf numFmtId="56" fontId="183" fillId="0" borderId="243" xfId="0" applyNumberFormat="1" applyFont="1" applyBorder="1" applyAlignment="1">
      <alignment horizontal="center" vertical="center"/>
    </xf>
    <xf numFmtId="0" fontId="0" fillId="23" borderId="0" xfId="0" applyFill="1" applyAlignment="1">
      <alignment horizontal="center" vertical="top" textRotation="255" wrapText="1"/>
    </xf>
    <xf numFmtId="0" fontId="0" fillId="23" borderId="0" xfId="0" applyFill="1" applyAlignment="1">
      <alignment horizontal="center" vertical="top" wrapText="1"/>
    </xf>
    <xf numFmtId="0" fontId="184" fillId="48" borderId="0" xfId="0" applyFont="1" applyFill="1" applyAlignment="1">
      <alignment horizontal="center" vertical="top" textRotation="255" wrapText="1"/>
    </xf>
    <xf numFmtId="0" fontId="6" fillId="0" borderId="0" xfId="2" applyAlignment="1">
      <alignment horizontal="center" vertical="center" wrapText="1"/>
    </xf>
    <xf numFmtId="0" fontId="23" fillId="34" borderId="0" xfId="2" applyFont="1" applyFill="1" applyAlignment="1">
      <alignment horizontal="left" vertical="center" wrapText="1"/>
    </xf>
    <xf numFmtId="0" fontId="23" fillId="34"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10" xfId="2" applyFont="1" applyFill="1" applyBorder="1" applyAlignment="1">
      <alignment horizontal="center" vertical="center"/>
    </xf>
    <xf numFmtId="0" fontId="14" fillId="5" borderId="211" xfId="2" applyFont="1" applyFill="1" applyBorder="1" applyAlignment="1">
      <alignment horizontal="center" vertical="center"/>
    </xf>
    <xf numFmtId="0" fontId="14" fillId="5" borderId="212"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9"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8"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9"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40" fillId="29" borderId="226" xfId="1" applyFont="1" applyFill="1" applyBorder="1" applyAlignment="1" applyProtection="1">
      <alignment horizontal="left" vertical="top" wrapText="1"/>
    </xf>
    <xf numFmtId="0" fontId="140" fillId="29" borderId="107" xfId="1" applyFont="1" applyFill="1" applyBorder="1" applyAlignment="1" applyProtection="1">
      <alignment horizontal="left" vertical="top" wrapText="1"/>
    </xf>
    <xf numFmtId="0" fontId="140" fillId="29" borderId="227" xfId="1" applyFont="1" applyFill="1" applyBorder="1" applyAlignment="1" applyProtection="1">
      <alignment horizontal="left" vertical="top"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4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58" fillId="29" borderId="55" xfId="2" applyFont="1" applyFill="1" applyBorder="1" applyAlignment="1">
      <alignment horizontal="left" vertical="top" wrapText="1" shrinkToFit="1"/>
    </xf>
    <xf numFmtId="0" fontId="158" fillId="29" borderId="56" xfId="2" applyFont="1" applyFill="1" applyBorder="1" applyAlignment="1">
      <alignment horizontal="left" vertical="top" wrapText="1" shrinkToFit="1"/>
    </xf>
    <xf numFmtId="0" fontId="158"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8"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FF99FF"/>
      <color rgb="FFFFCC00"/>
      <color rgb="FF6DDDF7"/>
      <color rgb="FF6EF729"/>
      <color rgb="FFCC00FF"/>
      <color rgb="FF66CCFF"/>
      <color rgb="FFFAFEC2"/>
      <color rgb="FFD4FDC3"/>
      <color rgb="FF3399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'38　感染症統計'!$A$7</c:f>
              <c:strCache>
                <c:ptCount val="1"/>
                <c:pt idx="0">
                  <c:v>2023年</c:v>
                </c:pt>
              </c:strCache>
            </c:strRef>
          </c:tx>
          <c:spPr>
            <a:ln w="63500" cap="rnd">
              <a:solidFill>
                <a:srgbClr val="FF0000"/>
              </a:solidFill>
              <a:round/>
            </a:ln>
            <a:effectLst/>
          </c:spPr>
          <c:marker>
            <c:symbol val="none"/>
          </c:marker>
          <c:cat>
            <c:multiLvlStrRef>
              <c:f>'38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339 </c:v>
                  </c:pt>
                </c:lvl>
              </c:multiLvlStrCache>
            </c:multiLvlStrRef>
          </c:cat>
          <c:val>
            <c:numRef>
              <c:f>'38　感染症統計'!$B$7:$J$7</c:f>
              <c:numCache>
                <c:formatCode>#,##0_ </c:formatCode>
                <c:ptCount val="9"/>
                <c:pt idx="0" formatCode="General">
                  <c:v>82</c:v>
                </c:pt>
                <c:pt idx="1">
                  <c:v>62</c:v>
                </c:pt>
                <c:pt idx="2">
                  <c:v>99</c:v>
                </c:pt>
                <c:pt idx="3">
                  <c:v>112</c:v>
                </c:pt>
                <c:pt idx="4" formatCode="General">
                  <c:v>224</c:v>
                </c:pt>
                <c:pt idx="5" formatCode="General">
                  <c:v>524</c:v>
                </c:pt>
                <c:pt idx="6" formatCode="General">
                  <c:v>521</c:v>
                </c:pt>
                <c:pt idx="7">
                  <c:v>765</c:v>
                </c:pt>
                <c:pt idx="8">
                  <c:v>339</c:v>
                </c:pt>
              </c:numCache>
            </c:numRef>
          </c:val>
          <c:smooth val="0"/>
          <c:extLst>
            <c:ext xmlns:c16="http://schemas.microsoft.com/office/drawing/2014/chart" uri="{C3380CC4-5D6E-409C-BE32-E72D297353CC}">
              <c16:uniqueId val="{00000000-EF25-4824-8530-875CCEE0B185}"/>
            </c:ext>
          </c:extLst>
        </c:ser>
        <c:ser>
          <c:idx val="7"/>
          <c:order val="1"/>
          <c:tx>
            <c:strRef>
              <c:f>'38　感染症統計'!$A$8</c:f>
              <c:strCache>
                <c:ptCount val="1"/>
                <c:pt idx="0">
                  <c:v>2022年</c:v>
                </c:pt>
              </c:strCache>
            </c:strRef>
          </c:tx>
          <c:spPr>
            <a:ln w="25400" cap="rnd">
              <a:solidFill>
                <a:schemeClr val="accent6">
                  <a:lumMod val="75000"/>
                </a:schemeClr>
              </a:solidFill>
              <a:round/>
            </a:ln>
            <a:effectLst/>
          </c:spPr>
          <c:marker>
            <c:symbol val="none"/>
          </c:marker>
          <c:cat>
            <c:multiLvlStrRef>
              <c:f>'38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339 </c:v>
                  </c:pt>
                </c:lvl>
              </c:multiLvlStrCache>
            </c:multiLvlStrRef>
          </c:cat>
          <c:val>
            <c:numRef>
              <c:f>'38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'38　感染症統計'!$A$9</c:f>
              <c:strCache>
                <c:ptCount val="1"/>
                <c:pt idx="0">
                  <c:v>2021年</c:v>
                </c:pt>
              </c:strCache>
            </c:strRef>
          </c:tx>
          <c:spPr>
            <a:ln w="28575" cap="rnd">
              <a:solidFill>
                <a:schemeClr val="accent6"/>
              </a:solidFill>
              <a:round/>
            </a:ln>
            <a:effectLst/>
          </c:spPr>
          <c:marker>
            <c:symbol val="none"/>
          </c:marker>
          <c:cat>
            <c:multiLvlStrRef>
              <c:f>'38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339 </c:v>
                  </c:pt>
                </c:lvl>
              </c:multiLvlStrCache>
            </c:multiLvlStrRef>
          </c:cat>
          <c:val>
            <c:numRef>
              <c:f>'38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'38　感染症統計'!$A$10</c:f>
              <c:strCache>
                <c:ptCount val="1"/>
                <c:pt idx="0">
                  <c:v>2020年</c:v>
                </c:pt>
              </c:strCache>
            </c:strRef>
          </c:tx>
          <c:spPr>
            <a:ln w="12700" cap="rnd">
              <a:solidFill>
                <a:srgbClr val="FF0066"/>
              </a:solidFill>
              <a:round/>
            </a:ln>
            <a:effectLst/>
          </c:spPr>
          <c:marker>
            <c:symbol val="none"/>
          </c:marker>
          <c:cat>
            <c:multiLvlStrRef>
              <c:f>'38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339 </c:v>
                  </c:pt>
                </c:lvl>
              </c:multiLvlStrCache>
            </c:multiLvlStrRef>
          </c:cat>
          <c:val>
            <c:numRef>
              <c:f>'38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'38　感染症統計'!$A$11</c:f>
              <c:strCache>
                <c:ptCount val="1"/>
                <c:pt idx="0">
                  <c:v>2019年</c:v>
                </c:pt>
              </c:strCache>
            </c:strRef>
          </c:tx>
          <c:spPr>
            <a:ln w="19050" cap="rnd">
              <a:solidFill>
                <a:srgbClr val="0070C0"/>
              </a:solidFill>
              <a:round/>
            </a:ln>
            <a:effectLst/>
          </c:spPr>
          <c:marker>
            <c:symbol val="none"/>
          </c:marker>
          <c:cat>
            <c:multiLvlStrRef>
              <c:f>'38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339 </c:v>
                  </c:pt>
                </c:lvl>
              </c:multiLvlStrCache>
            </c:multiLvlStrRef>
          </c:cat>
          <c:val>
            <c:numRef>
              <c:f>'38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'38　感染症統計'!$A$12</c:f>
              <c:strCache>
                <c:ptCount val="1"/>
                <c:pt idx="0">
                  <c:v>2018年</c:v>
                </c:pt>
              </c:strCache>
            </c:strRef>
          </c:tx>
          <c:spPr>
            <a:ln w="12700" cap="rnd">
              <a:solidFill>
                <a:schemeClr val="accent4"/>
              </a:solidFill>
              <a:round/>
            </a:ln>
            <a:effectLst/>
          </c:spPr>
          <c:marker>
            <c:symbol val="none"/>
          </c:marker>
          <c:cat>
            <c:multiLvlStrRef>
              <c:f>'38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339 </c:v>
                  </c:pt>
                </c:lvl>
              </c:multiLvlStrCache>
            </c:multiLvlStrRef>
          </c:cat>
          <c:val>
            <c:numRef>
              <c:f>'38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'38　感染症統計'!$A$13</c:f>
              <c:strCache>
                <c:ptCount val="1"/>
                <c:pt idx="0">
                  <c:v>2017年</c:v>
                </c:pt>
              </c:strCache>
            </c:strRef>
          </c:tx>
          <c:spPr>
            <a:ln w="12700" cap="rnd">
              <a:solidFill>
                <a:schemeClr val="accent5"/>
              </a:solidFill>
              <a:round/>
            </a:ln>
            <a:effectLst/>
          </c:spPr>
          <c:marker>
            <c:symbol val="none"/>
          </c:marker>
          <c:cat>
            <c:multiLvlStrRef>
              <c:f>'38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339 </c:v>
                  </c:pt>
                </c:lvl>
              </c:multiLvlStrCache>
            </c:multiLvlStrRef>
          </c:cat>
          <c:val>
            <c:numRef>
              <c:f>'38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'38　感染症統計'!$A$14</c:f>
              <c:strCache>
                <c:ptCount val="1"/>
                <c:pt idx="0">
                  <c:v>2016年</c:v>
                </c:pt>
              </c:strCache>
            </c:strRef>
          </c:tx>
          <c:spPr>
            <a:ln w="12700" cap="rnd">
              <a:solidFill>
                <a:schemeClr val="tx2"/>
              </a:solidFill>
              <a:round/>
            </a:ln>
            <a:effectLst/>
          </c:spPr>
          <c:marker>
            <c:symbol val="none"/>
          </c:marker>
          <c:cat>
            <c:multiLvlStrRef>
              <c:f>'38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339 </c:v>
                  </c:pt>
                </c:lvl>
              </c:multiLvlStrCache>
            </c:multiLvlStrRef>
          </c:cat>
          <c:val>
            <c:numRef>
              <c:f>'38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'38　感染症統計'!$A$15</c:f>
              <c:strCache>
                <c:ptCount val="1"/>
                <c:pt idx="0">
                  <c:v>2015年</c:v>
                </c:pt>
              </c:strCache>
            </c:strRef>
          </c:tx>
          <c:spPr>
            <a:ln w="28575" cap="rnd">
              <a:solidFill>
                <a:schemeClr val="accent3">
                  <a:lumMod val="60000"/>
                </a:schemeClr>
              </a:solidFill>
              <a:round/>
            </a:ln>
            <a:effectLst/>
          </c:spPr>
          <c:marker>
            <c:symbol val="none"/>
          </c:marker>
          <c:cat>
            <c:multiLvlStrRef>
              <c:f>'38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339 </c:v>
                  </c:pt>
                </c:lvl>
              </c:multiLvlStrCache>
            </c:multiLvlStrRef>
          </c:cat>
          <c:val>
            <c:numRef>
              <c:f>'38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'38　感染症統計'!$P$7</c:f>
              <c:strCache>
                <c:ptCount val="1"/>
                <c:pt idx="0">
                  <c:v>2023年</c:v>
                </c:pt>
              </c:strCache>
            </c:strRef>
          </c:tx>
          <c:spPr>
            <a:ln w="63500" cap="rnd">
              <a:solidFill>
                <a:srgbClr val="FF0000"/>
              </a:solidFill>
              <a:round/>
            </a:ln>
            <a:effectLst/>
          </c:spPr>
          <c:marker>
            <c:symbol val="none"/>
          </c:marker>
          <c:val>
            <c:numRef>
              <c:f>'38　感染症統計'!$Q$7:$AB$7</c:f>
              <c:numCache>
                <c:formatCode>#,##0_ </c:formatCode>
                <c:ptCount val="12"/>
                <c:pt idx="0" formatCode="General">
                  <c:v>1</c:v>
                </c:pt>
                <c:pt idx="1">
                  <c:v>1</c:v>
                </c:pt>
                <c:pt idx="2">
                  <c:v>4</c:v>
                </c:pt>
                <c:pt idx="3">
                  <c:v>2</c:v>
                </c:pt>
                <c:pt idx="4">
                  <c:v>2</c:v>
                </c:pt>
                <c:pt idx="5">
                  <c:v>7</c:v>
                </c:pt>
                <c:pt idx="6">
                  <c:v>7</c:v>
                </c:pt>
                <c:pt idx="7">
                  <c:v>3</c:v>
                </c:pt>
                <c:pt idx="8">
                  <c:v>0</c:v>
                </c:pt>
              </c:numCache>
            </c:numRef>
          </c:val>
          <c:smooth val="0"/>
          <c:extLst>
            <c:ext xmlns:c16="http://schemas.microsoft.com/office/drawing/2014/chart" uri="{C3380CC4-5D6E-409C-BE32-E72D297353CC}">
              <c16:uniqueId val="{00000000-691A-4A61-BF12-3A5977548A2F}"/>
            </c:ext>
          </c:extLst>
        </c:ser>
        <c:ser>
          <c:idx val="7"/>
          <c:order val="1"/>
          <c:tx>
            <c:strRef>
              <c:f>'38　感染症統計'!$P$8</c:f>
              <c:strCache>
                <c:ptCount val="1"/>
                <c:pt idx="0">
                  <c:v>2022年</c:v>
                </c:pt>
              </c:strCache>
            </c:strRef>
          </c:tx>
          <c:spPr>
            <a:ln w="25400" cap="rnd">
              <a:solidFill>
                <a:schemeClr val="accent6">
                  <a:lumMod val="75000"/>
                </a:schemeClr>
              </a:solidFill>
              <a:round/>
            </a:ln>
            <a:effectLst/>
          </c:spPr>
          <c:marker>
            <c:symbol val="none"/>
          </c:marker>
          <c:val>
            <c:numRef>
              <c:f>'38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'38　感染症統計'!$P$9</c:f>
              <c:strCache>
                <c:ptCount val="1"/>
                <c:pt idx="0">
                  <c:v>2021年</c:v>
                </c:pt>
              </c:strCache>
            </c:strRef>
          </c:tx>
          <c:spPr>
            <a:ln w="28575" cap="rnd">
              <a:solidFill>
                <a:srgbClr val="FF0066"/>
              </a:solidFill>
              <a:round/>
            </a:ln>
            <a:effectLst/>
          </c:spPr>
          <c:marker>
            <c:symbol val="none"/>
          </c:marker>
          <c:val>
            <c:numRef>
              <c:f>'38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'38　感染症統計'!$P$10</c:f>
              <c:strCache>
                <c:ptCount val="1"/>
                <c:pt idx="0">
                  <c:v>2020年</c:v>
                </c:pt>
              </c:strCache>
            </c:strRef>
          </c:tx>
          <c:spPr>
            <a:ln w="28575" cap="rnd">
              <a:solidFill>
                <a:schemeClr val="accent2"/>
              </a:solidFill>
              <a:round/>
            </a:ln>
            <a:effectLst/>
          </c:spPr>
          <c:marker>
            <c:symbol val="none"/>
          </c:marker>
          <c:val>
            <c:numRef>
              <c:f>'38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'38　感染症統計'!$P$11</c:f>
              <c:strCache>
                <c:ptCount val="1"/>
                <c:pt idx="0">
                  <c:v>2019年</c:v>
                </c:pt>
              </c:strCache>
            </c:strRef>
          </c:tx>
          <c:spPr>
            <a:ln w="28575" cap="rnd">
              <a:solidFill>
                <a:schemeClr val="accent3">
                  <a:lumMod val="50000"/>
                </a:schemeClr>
              </a:solidFill>
              <a:round/>
            </a:ln>
            <a:effectLst/>
          </c:spPr>
          <c:marker>
            <c:symbol val="none"/>
          </c:marker>
          <c:val>
            <c:numRef>
              <c:f>'38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'38　感染症統計'!$P$12</c:f>
              <c:strCache>
                <c:ptCount val="1"/>
                <c:pt idx="0">
                  <c:v>2018年</c:v>
                </c:pt>
              </c:strCache>
            </c:strRef>
          </c:tx>
          <c:spPr>
            <a:ln w="28575" cap="rnd">
              <a:solidFill>
                <a:schemeClr val="accent4">
                  <a:lumMod val="75000"/>
                </a:schemeClr>
              </a:solidFill>
              <a:round/>
            </a:ln>
            <a:effectLst/>
          </c:spPr>
          <c:marker>
            <c:symbol val="none"/>
          </c:marker>
          <c:val>
            <c:numRef>
              <c:f>'38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'38　感染症統計'!$P$13</c:f>
              <c:strCache>
                <c:ptCount val="1"/>
                <c:pt idx="0">
                  <c:v>2017年</c:v>
                </c:pt>
              </c:strCache>
            </c:strRef>
          </c:tx>
          <c:spPr>
            <a:ln w="28575" cap="rnd">
              <a:solidFill>
                <a:schemeClr val="accent5"/>
              </a:solidFill>
              <a:round/>
            </a:ln>
            <a:effectLst/>
          </c:spPr>
          <c:marker>
            <c:symbol val="none"/>
          </c:marker>
          <c:val>
            <c:numRef>
              <c:f>'38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'38　感染症統計'!$P$14</c:f>
              <c:strCache>
                <c:ptCount val="1"/>
                <c:pt idx="0">
                  <c:v>2016年</c:v>
                </c:pt>
              </c:strCache>
            </c:strRef>
          </c:tx>
          <c:spPr>
            <a:ln w="28575" cap="rnd">
              <a:solidFill>
                <a:srgbClr val="3399FF"/>
              </a:solidFill>
              <a:round/>
            </a:ln>
            <a:effectLst/>
          </c:spPr>
          <c:marker>
            <c:symbol val="none"/>
          </c:marker>
          <c:val>
            <c:numRef>
              <c:f>'38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gi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hyperlink" Target="http://www.google.co.jp/imgres?imgurl=http%3A%2F%2Fthumbnail.image.rakuten.co.jp%2F%25400_mall%2Ffujinami%2Fcabinet%2Fshohin02%2F457126160002600052.jpg%253F_ex%253D320x320%2526s%253D2%2526r%253D1&amp;imgrefurl=http%3A%2F%2Fitem.rakuten.co.jp%2Ffujinami%2F457126160002600%2F&amp;h=320&amp;w=320&amp;tbnid=rSj_925s_Y7APM%3A&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2.svg"/><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307731</xdr:colOff>
      <xdr:row>0</xdr:row>
      <xdr:rowOff>131885</xdr:rowOff>
    </xdr:from>
    <xdr:to>
      <xdr:col>14</xdr:col>
      <xdr:colOff>117231</xdr:colOff>
      <xdr:row>33</xdr:row>
      <xdr:rowOff>146538</xdr:rowOff>
    </xdr:to>
    <xdr:sp macro="" textlink="">
      <xdr:nvSpPr>
        <xdr:cNvPr id="32" name="正方形/長方形 31">
          <a:extLst>
            <a:ext uri="{FF2B5EF4-FFF2-40B4-BE49-F238E27FC236}">
              <a16:creationId xmlns:a16="http://schemas.microsoft.com/office/drawing/2014/main" id="{8F73C9C6-4EE8-E3FE-52A6-DE74E5DE137A}"/>
            </a:ext>
          </a:extLst>
        </xdr:cNvPr>
        <xdr:cNvSpPr/>
      </xdr:nvSpPr>
      <xdr:spPr>
        <a:xfrm>
          <a:off x="307731" y="1186962"/>
          <a:ext cx="7004538" cy="11635153"/>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307730</xdr:colOff>
      <xdr:row>0</xdr:row>
      <xdr:rowOff>131885</xdr:rowOff>
    </xdr:from>
    <xdr:to>
      <xdr:col>14</xdr:col>
      <xdr:colOff>117230</xdr:colOff>
      <xdr:row>33</xdr:row>
      <xdr:rowOff>146538</xdr:rowOff>
    </xdr:to>
    <xdr:sp macro="" textlink="">
      <xdr:nvSpPr>
        <xdr:cNvPr id="33" name="正方形/長方形 32">
          <a:extLst>
            <a:ext uri="{FF2B5EF4-FFF2-40B4-BE49-F238E27FC236}">
              <a16:creationId xmlns:a16="http://schemas.microsoft.com/office/drawing/2014/main" id="{2EF42CF0-B203-426B-87A1-F9B6879B9E26}"/>
            </a:ext>
          </a:extLst>
        </xdr:cNvPr>
        <xdr:cNvSpPr/>
      </xdr:nvSpPr>
      <xdr:spPr>
        <a:xfrm>
          <a:off x="307730" y="1186962"/>
          <a:ext cx="7004538" cy="11635153"/>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556847</xdr:colOff>
      <xdr:row>0</xdr:row>
      <xdr:rowOff>146538</xdr:rowOff>
    </xdr:from>
    <xdr:to>
      <xdr:col>25</xdr:col>
      <xdr:colOff>791308</xdr:colOff>
      <xdr:row>33</xdr:row>
      <xdr:rowOff>161191</xdr:rowOff>
    </xdr:to>
    <xdr:sp macro="" textlink="">
      <xdr:nvSpPr>
        <xdr:cNvPr id="34" name="正方形/長方形 33">
          <a:extLst>
            <a:ext uri="{FF2B5EF4-FFF2-40B4-BE49-F238E27FC236}">
              <a16:creationId xmlns:a16="http://schemas.microsoft.com/office/drawing/2014/main" id="{550D7CB1-771A-41AE-BE78-1819AFD2B04B}"/>
            </a:ext>
          </a:extLst>
        </xdr:cNvPr>
        <xdr:cNvSpPr/>
      </xdr:nvSpPr>
      <xdr:spPr>
        <a:xfrm>
          <a:off x="7751885" y="1201615"/>
          <a:ext cx="7004538" cy="11635153"/>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339587</xdr:colOff>
      <xdr:row>0</xdr:row>
      <xdr:rowOff>165653</xdr:rowOff>
    </xdr:from>
    <xdr:to>
      <xdr:col>14</xdr:col>
      <xdr:colOff>110148</xdr:colOff>
      <xdr:row>33</xdr:row>
      <xdr:rowOff>149087</xdr:rowOff>
    </xdr:to>
    <xdr:pic>
      <xdr:nvPicPr>
        <xdr:cNvPr id="2" name="図 1">
          <a:extLst>
            <a:ext uri="{FF2B5EF4-FFF2-40B4-BE49-F238E27FC236}">
              <a16:creationId xmlns:a16="http://schemas.microsoft.com/office/drawing/2014/main" id="{572A07A8-250A-4D36-D879-BEDA8CC1277F}"/>
            </a:ext>
          </a:extLst>
        </xdr:cNvPr>
        <xdr:cNvPicPr>
          <a:picLocks noChangeAspect="1"/>
        </xdr:cNvPicPr>
      </xdr:nvPicPr>
      <xdr:blipFill>
        <a:blip xmlns:r="http://schemas.openxmlformats.org/officeDocument/2006/relationships" r:embed="rId1"/>
        <a:stretch>
          <a:fillRect/>
        </a:stretch>
      </xdr:blipFill>
      <xdr:spPr>
        <a:xfrm>
          <a:off x="339587" y="165653"/>
          <a:ext cx="6935018" cy="6112564"/>
        </a:xfrm>
        <a:prstGeom prst="rect">
          <a:avLst/>
        </a:prstGeom>
      </xdr:spPr>
    </xdr:pic>
    <xdr:clientData/>
  </xdr:twoCellAnchor>
  <xdr:twoCellAnchor editAs="oneCell">
    <xdr:from>
      <xdr:col>15</xdr:col>
      <xdr:colOff>5301</xdr:colOff>
      <xdr:row>0</xdr:row>
      <xdr:rowOff>173935</xdr:rowOff>
    </xdr:from>
    <xdr:to>
      <xdr:col>25</xdr:col>
      <xdr:colOff>762001</xdr:colOff>
      <xdr:row>2</xdr:row>
      <xdr:rowOff>198782</xdr:rowOff>
    </xdr:to>
    <xdr:pic>
      <xdr:nvPicPr>
        <xdr:cNvPr id="3" name="図 2">
          <a:extLst>
            <a:ext uri="{FF2B5EF4-FFF2-40B4-BE49-F238E27FC236}">
              <a16:creationId xmlns:a16="http://schemas.microsoft.com/office/drawing/2014/main" id="{D18C7090-0793-3803-384A-D71BBEFEA31B}"/>
            </a:ext>
          </a:extLst>
        </xdr:cNvPr>
        <xdr:cNvPicPr>
          <a:picLocks noChangeAspect="1"/>
        </xdr:cNvPicPr>
      </xdr:nvPicPr>
      <xdr:blipFill>
        <a:blip xmlns:r="http://schemas.openxmlformats.org/officeDocument/2006/relationships" r:embed="rId2"/>
        <a:stretch>
          <a:fillRect/>
        </a:stretch>
      </xdr:blipFill>
      <xdr:spPr>
        <a:xfrm>
          <a:off x="7501062" y="173935"/>
          <a:ext cx="6885830" cy="654325"/>
        </a:xfrm>
        <a:prstGeom prst="rect">
          <a:avLst/>
        </a:prstGeom>
      </xdr:spPr>
    </xdr:pic>
    <xdr:clientData/>
  </xdr:twoCellAnchor>
  <xdr:twoCellAnchor editAs="oneCell">
    <xdr:from>
      <xdr:col>14</xdr:col>
      <xdr:colOff>579782</xdr:colOff>
      <xdr:row>2</xdr:row>
      <xdr:rowOff>207065</xdr:rowOff>
    </xdr:from>
    <xdr:to>
      <xdr:col>20</xdr:col>
      <xdr:colOff>393921</xdr:colOff>
      <xdr:row>33</xdr:row>
      <xdr:rowOff>143300</xdr:rowOff>
    </xdr:to>
    <xdr:pic>
      <xdr:nvPicPr>
        <xdr:cNvPr id="4" name="図 3">
          <a:extLst>
            <a:ext uri="{FF2B5EF4-FFF2-40B4-BE49-F238E27FC236}">
              <a16:creationId xmlns:a16="http://schemas.microsoft.com/office/drawing/2014/main" id="{83EADADB-A258-C1B5-6A55-B8EC9523BD6C}"/>
            </a:ext>
          </a:extLst>
        </xdr:cNvPr>
        <xdr:cNvPicPr>
          <a:picLocks noChangeAspect="1"/>
        </xdr:cNvPicPr>
      </xdr:nvPicPr>
      <xdr:blipFill>
        <a:blip xmlns:r="http://schemas.openxmlformats.org/officeDocument/2006/relationships" r:embed="rId3"/>
        <a:stretch>
          <a:fillRect/>
        </a:stretch>
      </xdr:blipFill>
      <xdr:spPr>
        <a:xfrm>
          <a:off x="7744239" y="836543"/>
          <a:ext cx="3453848" cy="5435887"/>
        </a:xfrm>
        <a:prstGeom prst="rect">
          <a:avLst/>
        </a:prstGeom>
      </xdr:spPr>
    </xdr:pic>
    <xdr:clientData/>
  </xdr:twoCellAnchor>
  <xdr:twoCellAnchor editAs="oneCell">
    <xdr:from>
      <xdr:col>20</xdr:col>
      <xdr:colOff>364431</xdr:colOff>
      <xdr:row>2</xdr:row>
      <xdr:rowOff>207063</xdr:rowOff>
    </xdr:from>
    <xdr:to>
      <xdr:col>25</xdr:col>
      <xdr:colOff>762000</xdr:colOff>
      <xdr:row>33</xdr:row>
      <xdr:rowOff>140804</xdr:rowOff>
    </xdr:to>
    <xdr:pic>
      <xdr:nvPicPr>
        <xdr:cNvPr id="5" name="図 4">
          <a:extLst>
            <a:ext uri="{FF2B5EF4-FFF2-40B4-BE49-F238E27FC236}">
              <a16:creationId xmlns:a16="http://schemas.microsoft.com/office/drawing/2014/main" id="{4F895E6D-BEE8-7748-B90A-F9199219E46C}"/>
            </a:ext>
          </a:extLst>
        </xdr:cNvPr>
        <xdr:cNvPicPr>
          <a:picLocks noChangeAspect="1"/>
        </xdr:cNvPicPr>
      </xdr:nvPicPr>
      <xdr:blipFill>
        <a:blip xmlns:r="http://schemas.openxmlformats.org/officeDocument/2006/relationships" r:embed="rId4"/>
        <a:stretch>
          <a:fillRect/>
        </a:stretch>
      </xdr:blipFill>
      <xdr:spPr>
        <a:xfrm>
          <a:off x="11206366" y="836541"/>
          <a:ext cx="3462134" cy="54333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18</xdr:row>
      <xdr:rowOff>7620</xdr:rowOff>
    </xdr:to>
    <xdr:pic>
      <xdr:nvPicPr>
        <xdr:cNvPr id="31" name="図 30" descr="感染性胃腸炎患者報告数　直近5シーズン">
          <a:extLst>
            <a:ext uri="{FF2B5EF4-FFF2-40B4-BE49-F238E27FC236}">
              <a16:creationId xmlns:a16="http://schemas.microsoft.com/office/drawing/2014/main" id="{D8833F3D-06CC-EC12-A43F-ADB8D18BE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4568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2.51</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592282</xdr:colOff>
      <xdr:row>5</xdr:row>
      <xdr:rowOff>371</xdr:rowOff>
    </xdr:from>
    <xdr:to>
      <xdr:col>13</xdr:col>
      <xdr:colOff>726011</xdr:colOff>
      <xdr:row>8</xdr:row>
      <xdr:rowOff>38283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73442" y="1158611"/>
          <a:ext cx="2594989" cy="594172"/>
        </a:xfrm>
        <a:prstGeom prst="borderCallout2">
          <a:avLst>
            <a:gd name="adj1" fmla="val 101279"/>
            <a:gd name="adj2" fmla="val 51060"/>
            <a:gd name="adj3" fmla="val 210486"/>
            <a:gd name="adj4" fmla="val 51057"/>
            <a:gd name="adj5" fmla="val 318582"/>
            <a:gd name="adj6" fmla="val -16164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ノロウイルスの年度始まりは</a:t>
          </a:r>
        </a:p>
        <a:p>
          <a:pPr algn="l" rtl="0">
            <a:defRPr sz="1000"/>
          </a:pPr>
          <a:r>
            <a:rPr lang="en-US" altLang="ja-JP" sz="1400" b="1" i="0" u="none" strike="noStrike" baseline="0">
              <a:solidFill>
                <a:srgbClr val="FF0000"/>
              </a:solidFill>
              <a:latin typeface="ＭＳ Ｐゴシック"/>
              <a:ea typeface="ＭＳ Ｐゴシック"/>
            </a:rPr>
            <a:t>9</a:t>
          </a:r>
          <a:r>
            <a:rPr lang="ja-JP" altLang="en-US" sz="1400" b="1" i="0" u="none" strike="noStrike" baseline="0">
              <a:solidFill>
                <a:srgbClr val="FF0000"/>
              </a:solidFill>
              <a:latin typeface="ＭＳ Ｐゴシック"/>
              <a:ea typeface="ＭＳ Ｐゴシック"/>
            </a:rPr>
            <a:t>月からです。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937984</xdr:colOff>
      <xdr:row>15</xdr:row>
      <xdr:rowOff>0</xdr:rowOff>
    </xdr:from>
    <xdr:to>
      <xdr:col>7</xdr:col>
      <xdr:colOff>1260802</xdr:colOff>
      <xdr:row>16</xdr:row>
      <xdr:rowOff>137160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471884" y="288798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15</xdr:row>
      <xdr:rowOff>0</xdr:rowOff>
    </xdr:from>
    <xdr:to>
      <xdr:col>8</xdr:col>
      <xdr:colOff>274320</xdr:colOff>
      <xdr:row>16</xdr:row>
      <xdr:rowOff>30480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EE87C151-215F-4776-A2AC-ED405E56C307}"/>
            </a:ext>
          </a:extLst>
        </xdr:cNvPr>
        <xdr:cNvSpPr>
          <a:spLocks noChangeAspect="1" noChangeArrowheads="1"/>
        </xdr:cNvSpPr>
      </xdr:nvSpPr>
      <xdr:spPr bwMode="auto">
        <a:xfrm>
          <a:off x="5143500" y="4023360"/>
          <a:ext cx="2743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158115</xdr:colOff>
      <xdr:row>7</xdr:row>
      <xdr:rowOff>38100</xdr:rowOff>
    </xdr:from>
    <xdr:to>
      <xdr:col>6</xdr:col>
      <xdr:colOff>363855</xdr:colOff>
      <xdr:row>10</xdr:row>
      <xdr:rowOff>114300</xdr:rowOff>
    </xdr:to>
    <xdr:sp macro="" textlink="">
      <xdr:nvSpPr>
        <xdr:cNvPr id="3" name="右矢印 2">
          <a:extLst>
            <a:ext uri="{FF2B5EF4-FFF2-40B4-BE49-F238E27FC236}">
              <a16:creationId xmlns:a16="http://schemas.microsoft.com/office/drawing/2014/main" id="{487277A7-D508-4FA3-A5CE-F8EB790A9402}"/>
            </a:ext>
          </a:extLst>
        </xdr:cNvPr>
        <xdr:cNvSpPr/>
      </xdr:nvSpPr>
      <xdr:spPr>
        <a:xfrm>
          <a:off x="2962275" y="1866900"/>
          <a:ext cx="82296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205740</xdr:colOff>
      <xdr:row>4</xdr:row>
      <xdr:rowOff>198120</xdr:rowOff>
    </xdr:from>
    <xdr:to>
      <xdr:col>2</xdr:col>
      <xdr:colOff>541020</xdr:colOff>
      <xdr:row>14</xdr:row>
      <xdr:rowOff>7620</xdr:rowOff>
    </xdr:to>
    <xdr:pic>
      <xdr:nvPicPr>
        <xdr:cNvPr id="4" name="Picture 987" descr="ANd9GcQjDbihp9oMh07KSlpZx-FZLOjcsSEhLTUJnUKRdhXiiK_JJot33g">
          <a:extLst>
            <a:ext uri="{FF2B5EF4-FFF2-40B4-BE49-F238E27FC236}">
              <a16:creationId xmlns:a16="http://schemas.microsoft.com/office/drawing/2014/main" id="{56596971-3216-4150-B5E0-4CC18A593D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 y="1272540"/>
          <a:ext cx="1287780" cy="2484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502920</xdr:colOff>
      <xdr:row>5</xdr:row>
      <xdr:rowOff>0</xdr:rowOff>
    </xdr:from>
    <xdr:to>
      <xdr:col>5</xdr:col>
      <xdr:colOff>45720</xdr:colOff>
      <xdr:row>14</xdr:row>
      <xdr:rowOff>22860</xdr:rowOff>
    </xdr:to>
    <xdr:pic>
      <xdr:nvPicPr>
        <xdr:cNvPr id="5" name="Picture 988" descr="images08UH9UIQ">
          <a:extLst>
            <a:ext uri="{FF2B5EF4-FFF2-40B4-BE49-F238E27FC236}">
              <a16:creationId xmlns:a16="http://schemas.microsoft.com/office/drawing/2014/main" id="{F96A875C-4CF7-404F-A488-E2117AAFB1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5420" y="1280160"/>
          <a:ext cx="1394460" cy="2491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46</xdr:col>
      <xdr:colOff>37630</xdr:colOff>
      <xdr:row>12</xdr:row>
      <xdr:rowOff>47037</xdr:rowOff>
    </xdr:from>
    <xdr:to>
      <xdr:col>51</xdr:col>
      <xdr:colOff>18816</xdr:colOff>
      <xdr:row>20</xdr:row>
      <xdr:rowOff>37631</xdr:rowOff>
    </xdr:to>
    <xdr:sp macro="" textlink="">
      <xdr:nvSpPr>
        <xdr:cNvPr id="4" name="矢印: 五方向 3">
          <a:extLst>
            <a:ext uri="{FF2B5EF4-FFF2-40B4-BE49-F238E27FC236}">
              <a16:creationId xmlns:a16="http://schemas.microsoft.com/office/drawing/2014/main" id="{2EB26EA3-B800-7039-F82D-373A09FC65A6}"/>
            </a:ext>
          </a:extLst>
        </xdr:cNvPr>
        <xdr:cNvSpPr/>
      </xdr:nvSpPr>
      <xdr:spPr>
        <a:xfrm>
          <a:off x="11985037" y="2079037"/>
          <a:ext cx="1157112" cy="1345261"/>
        </a:xfrm>
        <a:prstGeom prst="homePlate">
          <a:avLst>
            <a:gd name="adj" fmla="val 48246"/>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b"/>
        <a:lstStyle/>
        <a:p>
          <a:pPr algn="l"/>
          <a:r>
            <a:rPr kumimoji="1" lang="ja-JP" altLang="en-US" sz="1100"/>
            <a:t>保健所の調べでは、一部外部惣菜を</a:t>
          </a:r>
        </a:p>
        <a:p>
          <a:pPr algn="l"/>
          <a:r>
            <a:rPr kumimoji="1" lang="ja-JP" altLang="en-US" sz="1100"/>
            <a:t>に</a:t>
          </a:r>
          <a:r>
            <a:rPr kumimoji="1" lang="ja-JP" altLang="en-US" sz="1100" b="1">
              <a:solidFill>
                <a:srgbClr val="FF0000"/>
              </a:solidFill>
            </a:rPr>
            <a:t>委託と矛盾</a:t>
          </a:r>
        </a:p>
        <a:p>
          <a:pPr algn="l"/>
          <a:endParaRPr kumimoji="1" lang="ja-JP" altLang="en-US" sz="1100"/>
        </a:p>
      </xdr:txBody>
    </xdr:sp>
    <xdr:clientData/>
  </xdr:twoCellAnchor>
  <xdr:twoCellAnchor editAs="oneCell">
    <xdr:from>
      <xdr:col>3</xdr:col>
      <xdr:colOff>329259</xdr:colOff>
      <xdr:row>15</xdr:row>
      <xdr:rowOff>159925</xdr:rowOff>
    </xdr:from>
    <xdr:to>
      <xdr:col>8</xdr:col>
      <xdr:colOff>39511</xdr:colOff>
      <xdr:row>20</xdr:row>
      <xdr:rowOff>84666</xdr:rowOff>
    </xdr:to>
    <xdr:pic>
      <xdr:nvPicPr>
        <xdr:cNvPr id="10" name="グラフィックス 9" descr="トラック 単色塗りつぶし">
          <a:extLst>
            <a:ext uri="{FF2B5EF4-FFF2-40B4-BE49-F238E27FC236}">
              <a16:creationId xmlns:a16="http://schemas.microsoft.com/office/drawing/2014/main" id="{8C6CEE77-5B43-F202-6089-97AD95CF18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76592" y="2699925"/>
          <a:ext cx="914400" cy="771408"/>
        </a:xfrm>
        <a:prstGeom prst="rect">
          <a:avLst/>
        </a:prstGeom>
      </xdr:spPr>
    </xdr:pic>
    <xdr:clientData/>
  </xdr:twoCellAnchor>
  <xdr:twoCellAnchor>
    <xdr:from>
      <xdr:col>8</xdr:col>
      <xdr:colOff>131704</xdr:colOff>
      <xdr:row>5</xdr:row>
      <xdr:rowOff>159926</xdr:rowOff>
    </xdr:from>
    <xdr:to>
      <xdr:col>43</xdr:col>
      <xdr:colOff>122297</xdr:colOff>
      <xdr:row>24</xdr:row>
      <xdr:rowOff>159926</xdr:rowOff>
    </xdr:to>
    <xdr:sp macro="" textlink="">
      <xdr:nvSpPr>
        <xdr:cNvPr id="14" name="フリーフォーム: 図形 13">
          <a:extLst>
            <a:ext uri="{FF2B5EF4-FFF2-40B4-BE49-F238E27FC236}">
              <a16:creationId xmlns:a16="http://schemas.microsoft.com/office/drawing/2014/main" id="{21B40834-1867-0F9D-57C1-C244CF38783A}"/>
            </a:ext>
          </a:extLst>
        </xdr:cNvPr>
        <xdr:cNvSpPr/>
      </xdr:nvSpPr>
      <xdr:spPr>
        <a:xfrm>
          <a:off x="3283185" y="1006593"/>
          <a:ext cx="8137408" cy="3217333"/>
        </a:xfrm>
        <a:custGeom>
          <a:avLst/>
          <a:gdLst>
            <a:gd name="connsiteX0" fmla="*/ 0 w 8137408"/>
            <a:gd name="connsiteY0" fmla="*/ 3217333 h 3217333"/>
            <a:gd name="connsiteX1" fmla="*/ 4242741 w 8137408"/>
            <a:gd name="connsiteY1" fmla="*/ 1862666 h 3217333"/>
            <a:gd name="connsiteX2" fmla="*/ 6274741 w 8137408"/>
            <a:gd name="connsiteY2" fmla="*/ 846666 h 3217333"/>
            <a:gd name="connsiteX3" fmla="*/ 8137408 w 8137408"/>
            <a:gd name="connsiteY3" fmla="*/ 0 h 3217333"/>
            <a:gd name="connsiteX4" fmla="*/ 8118593 w 8137408"/>
            <a:gd name="connsiteY4" fmla="*/ 18814 h 321733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137408" h="3217333">
              <a:moveTo>
                <a:pt x="0" y="3217333"/>
              </a:moveTo>
              <a:lnTo>
                <a:pt x="4242741" y="1862666"/>
              </a:lnTo>
              <a:lnTo>
                <a:pt x="6274741" y="846666"/>
              </a:lnTo>
              <a:lnTo>
                <a:pt x="8137408" y="0"/>
              </a:lnTo>
              <a:lnTo>
                <a:pt x="8118593" y="18814"/>
              </a:lnTo>
            </a:path>
          </a:pathLst>
        </a:custGeom>
        <a:noFill/>
        <a:ln>
          <a:solidFill>
            <a:srgbClr val="C00000"/>
          </a:solidFill>
          <a:prstDash val="sysDot"/>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xdr:from>
      <xdr:col>28</xdr:col>
      <xdr:colOff>0</xdr:colOff>
      <xdr:row>15</xdr:row>
      <xdr:rowOff>0</xdr:rowOff>
    </xdr:from>
    <xdr:to>
      <xdr:col>32</xdr:col>
      <xdr:colOff>56446</xdr:colOff>
      <xdr:row>22</xdr:row>
      <xdr:rowOff>159928</xdr:rowOff>
    </xdr:to>
    <xdr:sp macro="" textlink="">
      <xdr:nvSpPr>
        <xdr:cNvPr id="7" name="矢印: 五方向 6">
          <a:extLst>
            <a:ext uri="{FF2B5EF4-FFF2-40B4-BE49-F238E27FC236}">
              <a16:creationId xmlns:a16="http://schemas.microsoft.com/office/drawing/2014/main" id="{8EB51C8B-3C1D-46DC-92D0-18E261EEB420}"/>
            </a:ext>
          </a:extLst>
        </xdr:cNvPr>
        <xdr:cNvSpPr/>
      </xdr:nvSpPr>
      <xdr:spPr>
        <a:xfrm>
          <a:off x="7845778" y="2540000"/>
          <a:ext cx="1157112" cy="1345261"/>
        </a:xfrm>
        <a:prstGeom prst="homePlate">
          <a:avLst>
            <a:gd name="adj" fmla="val 48246"/>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b"/>
        <a:lstStyle/>
        <a:p>
          <a:pPr algn="l"/>
          <a:r>
            <a:rPr kumimoji="1" lang="ja-JP" altLang="en-US" sz="1100"/>
            <a:t>保健所の調べでは、米飯を</a:t>
          </a:r>
          <a:r>
            <a:rPr kumimoji="1" lang="ja-JP" altLang="en-US" sz="1100" b="1">
              <a:solidFill>
                <a:srgbClr val="FF0000"/>
              </a:solidFill>
            </a:rPr>
            <a:t>委託と公表</a:t>
          </a:r>
          <a:endParaRPr kumimoji="1" lang="ja-JP" altLang="en-US" sz="1100"/>
        </a:p>
      </xdr:txBody>
    </xdr:sp>
    <xdr:clientData/>
  </xdr:twoCellAnchor>
  <xdr:twoCellAnchor>
    <xdr:from>
      <xdr:col>27</xdr:col>
      <xdr:colOff>225778</xdr:colOff>
      <xdr:row>4</xdr:row>
      <xdr:rowOff>159926</xdr:rowOff>
    </xdr:from>
    <xdr:to>
      <xdr:col>32</xdr:col>
      <xdr:colOff>18815</xdr:colOff>
      <xdr:row>14</xdr:row>
      <xdr:rowOff>18814</xdr:rowOff>
    </xdr:to>
    <xdr:sp macro="" textlink="">
      <xdr:nvSpPr>
        <xdr:cNvPr id="8" name="波線 7">
          <a:extLst>
            <a:ext uri="{FF2B5EF4-FFF2-40B4-BE49-F238E27FC236}">
              <a16:creationId xmlns:a16="http://schemas.microsoft.com/office/drawing/2014/main" id="{E58D8BB9-7F13-385D-FDCD-6CAE2574F44B}"/>
            </a:ext>
          </a:extLst>
        </xdr:cNvPr>
        <xdr:cNvSpPr/>
      </xdr:nvSpPr>
      <xdr:spPr>
        <a:xfrm>
          <a:off x="7826963" y="837259"/>
          <a:ext cx="1138296" cy="1552222"/>
        </a:xfrm>
        <a:prstGeom prst="wave">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米飯の納品温度測定を怠っていた　</a:t>
          </a:r>
          <a:r>
            <a:rPr kumimoji="1" lang="en-US" altLang="ja-JP" sz="1100"/>
            <a:t>30℃</a:t>
          </a:r>
          <a:r>
            <a:rPr kumimoji="1" lang="ja-JP" altLang="en-US" sz="1100"/>
            <a:t>の設定に対して</a:t>
          </a:r>
          <a:r>
            <a:rPr kumimoji="1" lang="en-US" altLang="ja-JP" sz="1100"/>
            <a:t>50℃</a:t>
          </a:r>
          <a:endParaRPr kumimoji="1" lang="ja-JP" altLang="en-US" sz="1100"/>
        </a:p>
        <a:p>
          <a:pPr algn="l"/>
          <a:endParaRPr kumimoji="1" lang="ja-JP" altLang="en-US" sz="1100"/>
        </a:p>
      </xdr:txBody>
    </xdr:sp>
    <xdr:clientData/>
  </xdr:twoCellAnchor>
  <xdr:twoCellAnchor>
    <xdr:from>
      <xdr:col>43</xdr:col>
      <xdr:colOff>9407</xdr:colOff>
      <xdr:row>1</xdr:row>
      <xdr:rowOff>37628</xdr:rowOff>
    </xdr:from>
    <xdr:to>
      <xdr:col>54</xdr:col>
      <xdr:colOff>263407</xdr:colOff>
      <xdr:row>4</xdr:row>
      <xdr:rowOff>94074</xdr:rowOff>
    </xdr:to>
    <xdr:sp macro="" textlink="">
      <xdr:nvSpPr>
        <xdr:cNvPr id="15" name="テキスト ボックス 14">
          <a:extLst>
            <a:ext uri="{FF2B5EF4-FFF2-40B4-BE49-F238E27FC236}">
              <a16:creationId xmlns:a16="http://schemas.microsoft.com/office/drawing/2014/main" id="{55868C6C-2244-6097-913E-6BF3564D51E2}"/>
            </a:ext>
          </a:extLst>
        </xdr:cNvPr>
        <xdr:cNvSpPr txBox="1"/>
      </xdr:nvSpPr>
      <xdr:spPr>
        <a:xfrm>
          <a:off x="11307703" y="206961"/>
          <a:ext cx="3913482" cy="564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rgbClr val="FF0000"/>
              </a:solidFill>
            </a:rPr>
            <a:t>既に製造品は止まっているので被害は収束することだろう</a:t>
          </a:r>
        </a:p>
        <a:p>
          <a:pPr algn="l"/>
          <a:endParaRPr kumimoji="1" lang="ja-JP" altLang="en-US" sz="20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158751</xdr:colOff>
      <xdr:row>15</xdr:row>
      <xdr:rowOff>0</xdr:rowOff>
    </xdr:from>
    <xdr:to>
      <xdr:col>2</xdr:col>
      <xdr:colOff>4381501</xdr:colOff>
      <xdr:row>32</xdr:row>
      <xdr:rowOff>107603</xdr:rowOff>
    </xdr:to>
    <xdr:pic>
      <xdr:nvPicPr>
        <xdr:cNvPr id="3" name="図 2">
          <a:extLst>
            <a:ext uri="{FF2B5EF4-FFF2-40B4-BE49-F238E27FC236}">
              <a16:creationId xmlns:a16="http://schemas.microsoft.com/office/drawing/2014/main" id="{C51FFBD5-5837-E5AE-B9A8-505E1DD85B0A}"/>
            </a:ext>
          </a:extLst>
        </xdr:cNvPr>
        <xdr:cNvPicPr>
          <a:picLocks noChangeAspect="1"/>
        </xdr:cNvPicPr>
      </xdr:nvPicPr>
      <xdr:blipFill>
        <a:blip xmlns:r="http://schemas.openxmlformats.org/officeDocument/2006/relationships" r:embed="rId2"/>
        <a:stretch>
          <a:fillRect/>
        </a:stretch>
      </xdr:blipFill>
      <xdr:spPr>
        <a:xfrm>
          <a:off x="2270126" y="6921500"/>
          <a:ext cx="4222750" cy="29889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22</xdr:col>
      <xdr:colOff>320040</xdr:colOff>
      <xdr:row>45</xdr:row>
      <xdr:rowOff>129540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2160433" cy="387712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8</xdr:col>
      <xdr:colOff>355600</xdr:colOff>
      <xdr:row>42</xdr:row>
      <xdr:rowOff>42333</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3940334"/>
          <a:ext cx="2212188" cy="332406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jacom.or.jp/noukyo/tokusyu/2023/09/230926-69591.php" TargetMode="External"/><Relationship Id="rId2" Type="http://schemas.openxmlformats.org/officeDocument/2006/relationships/hyperlink" Target="https://news.yahoo.co.jp/articles/9e87087501bb1988846fa701871e1074f6af9ef3" TargetMode="External"/><Relationship Id="rId1" Type="http://schemas.openxmlformats.org/officeDocument/2006/relationships/hyperlink" Target="https://bakusai.com/thr_res/acode=12/ctgid=111/bid=4649/tid=10767688/" TargetMode="External"/><Relationship Id="rId5" Type="http://schemas.openxmlformats.org/officeDocument/2006/relationships/printerSettings" Target="../printerSettings/printerSettings11.bin"/><Relationship Id="rId4" Type="http://schemas.openxmlformats.org/officeDocument/2006/relationships/hyperlink" Target="https://www.pssj2.jp/overview/book_zanryu.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vietnam.vn/ja/28-hoc-sinh-tieu-hoc-co-bieu-hien-ngo-doc-thuc-pham-sau-bua-tiec-tet-trung-thu/" TargetMode="External"/><Relationship Id="rId3" Type="http://schemas.openxmlformats.org/officeDocument/2006/relationships/hyperlink" Target="https://newsdig.tbs.co.jp/articles/-/745232?display=1" TargetMode="External"/><Relationship Id="rId7" Type="http://schemas.openxmlformats.org/officeDocument/2006/relationships/hyperlink" Target="https://nordot.app/1078635720487288853?c=768367547562557440" TargetMode="External"/><Relationship Id="rId12" Type="http://schemas.openxmlformats.org/officeDocument/2006/relationships/printerSettings" Target="../printerSettings/printerSettings5.bin"/><Relationship Id="rId2" Type="http://schemas.openxmlformats.org/officeDocument/2006/relationships/hyperlink" Target="https://news.yahoo.co.jp/articles/b271af83bc417a975c38bdc0833a7e8251f73c9d" TargetMode="External"/><Relationship Id="rId1" Type="http://schemas.openxmlformats.org/officeDocument/2006/relationships/hyperlink" Target="https://news.yahoo.co.jp/articles/02b2c1c23ca30f49ed8411b6581046a8ed6a3006" TargetMode="External"/><Relationship Id="rId6" Type="http://schemas.openxmlformats.org/officeDocument/2006/relationships/hyperlink" Target="https://www.isenp.co.jp/2023/09/25/99234/" TargetMode="External"/><Relationship Id="rId11" Type="http://schemas.openxmlformats.org/officeDocument/2006/relationships/hyperlink" Target="https://www.city.kumamoto.jp/hpKiji/pub/detail.aspx?c_id=5&amp;id=50991&amp;class_set_id=3&amp;class_id=535" TargetMode="External"/><Relationship Id="rId5" Type="http://schemas.openxmlformats.org/officeDocument/2006/relationships/hyperlink" Target="https://www3.nhk.or.jp/lnews/kobe/20230925/2020023337.html" TargetMode="External"/><Relationship Id="rId10" Type="http://schemas.openxmlformats.org/officeDocument/2006/relationships/hyperlink" Target="https://www.pref.aomori.lg.jp/release/2023/74533.html" TargetMode="External"/><Relationship Id="rId4" Type="http://schemas.openxmlformats.org/officeDocument/2006/relationships/hyperlink" Target="https://www.city.hiroshima.lg.jp/site/syokuhin-eisei/352275.html" TargetMode="External"/><Relationship Id="rId9" Type="http://schemas.openxmlformats.org/officeDocument/2006/relationships/hyperlink" Target="https://news.livedoor.com/article/detail/25075232/"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news.livedoor.com/article/detail/25050442/"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news/2023/09/4ecb298444f5069f.html" TargetMode="External"/><Relationship Id="rId13" Type="http://schemas.openxmlformats.org/officeDocument/2006/relationships/printerSettings" Target="../printerSettings/printerSettings6.bin"/><Relationship Id="rId3" Type="http://schemas.openxmlformats.org/officeDocument/2006/relationships/hyperlink" Target="https://www.jetro.go.jp/biznews/2023/09/da8ca2a26260b12d.html" TargetMode="External"/><Relationship Id="rId7" Type="http://schemas.openxmlformats.org/officeDocument/2006/relationships/hyperlink" Target="https://www.jetro.go.jp/biznews/2023/09/f37666bcd44a1b0e.html" TargetMode="External"/><Relationship Id="rId12" Type="http://schemas.openxmlformats.org/officeDocument/2006/relationships/hyperlink" Target="https://www.jetro.go.jp/biznews/2023/09/da8ca2a26260b12d.html" TargetMode="External"/><Relationship Id="rId2" Type="http://schemas.openxmlformats.org/officeDocument/2006/relationships/hyperlink" Target="https://www.jetro.go.jp/biznews/2023/09/bea0b35675a0085e.html" TargetMode="External"/><Relationship Id="rId1" Type="http://schemas.openxmlformats.org/officeDocument/2006/relationships/hyperlink" Target="https://news.yahoo.co.jp/articles/95c6a7e3fa993e59210afd6c7c09bc61a5aba899" TargetMode="External"/><Relationship Id="rId6" Type="http://schemas.openxmlformats.org/officeDocument/2006/relationships/hyperlink" Target="https://www.viet-jo.com/news/social/230927200502.html" TargetMode="External"/><Relationship Id="rId11" Type="http://schemas.openxmlformats.org/officeDocument/2006/relationships/hyperlink" Target="https://www.jetro.go.jp/biznews/2023/09/62d6b74572cdcc47.html" TargetMode="External"/><Relationship Id="rId5" Type="http://schemas.openxmlformats.org/officeDocument/2006/relationships/hyperlink" Target="https://news.nifty.com/article/economy/business/12308-2575679/" TargetMode="External"/><Relationship Id="rId10" Type="http://schemas.openxmlformats.org/officeDocument/2006/relationships/hyperlink" Target="https://www.jetro.go.jp/biznews/2023/09/d5cb764105cafcd1.html" TargetMode="External"/><Relationship Id="rId4" Type="http://schemas.openxmlformats.org/officeDocument/2006/relationships/hyperlink" Target="https://news.yahoo.co.jp/articles/7c16a4e12052d5dd12011fd85f358bdab8db672c" TargetMode="External"/><Relationship Id="rId9" Type="http://schemas.openxmlformats.org/officeDocument/2006/relationships/hyperlink" Target="https://www.jetro.go.jp/biznews/2023/09/f9d6e88033f23609.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topLeftCell="A4" zoomScaleNormal="100" workbookViewId="0">
      <selection activeCell="H22" sqref="A14:H22"/>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204</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37" t="s">
        <v>28</v>
      </c>
      <c r="B3" s="538"/>
      <c r="C3" s="538"/>
      <c r="D3" s="538"/>
      <c r="E3" s="538"/>
      <c r="F3" s="538"/>
      <c r="G3" s="538"/>
      <c r="H3" s="539"/>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0" t="s">
        <v>177</v>
      </c>
      <c r="C9" s="173"/>
      <c r="D9" s="173"/>
      <c r="E9" s="173"/>
      <c r="F9" s="173"/>
      <c r="G9" s="173"/>
      <c r="H9" s="173"/>
      <c r="I9" s="101"/>
    </row>
    <row r="10" spans="1:9" ht="15" customHeight="1">
      <c r="A10" s="360" t="s">
        <v>181</v>
      </c>
      <c r="B10" s="172"/>
      <c r="C10" s="173"/>
      <c r="D10" s="173"/>
      <c r="E10" s="173"/>
      <c r="F10" s="173"/>
      <c r="G10" s="173"/>
      <c r="H10" s="173"/>
      <c r="I10" s="101"/>
    </row>
    <row r="11" spans="1:9" ht="15" customHeight="1">
      <c r="A11" s="360" t="s">
        <v>182</v>
      </c>
      <c r="B11" s="172"/>
      <c r="C11" s="173"/>
      <c r="D11" s="173"/>
      <c r="E11" s="173"/>
      <c r="F11" s="173"/>
      <c r="G11" s="173"/>
      <c r="H11" s="173"/>
      <c r="I11" s="101"/>
    </row>
    <row r="12" spans="1:9" ht="15" customHeight="1">
      <c r="A12" s="360" t="s">
        <v>183</v>
      </c>
      <c r="G12" s="173" t="s">
        <v>28</v>
      </c>
      <c r="H12" s="173"/>
      <c r="I12" s="101"/>
    </row>
    <row r="13" spans="1:9" ht="15" customHeight="1">
      <c r="A13" s="360"/>
      <c r="G13" s="173"/>
      <c r="H13" s="173"/>
      <c r="I13" s="101"/>
    </row>
    <row r="14" spans="1:9" ht="15" customHeight="1">
      <c r="A14" s="360" t="s">
        <v>184</v>
      </c>
      <c r="B14" s="172" t="str">
        <f>+'37　食中毒記事等 '!A2</f>
        <v xml:space="preserve">駅弁食中毒497人に増加 患者確認は29都道府県に（共同通信） - </v>
      </c>
      <c r="C14" s="172"/>
      <c r="D14" s="174"/>
      <c r="E14" s="172"/>
      <c r="F14" s="175"/>
      <c r="G14" s="173"/>
      <c r="H14" s="173"/>
      <c r="I14" s="101"/>
    </row>
    <row r="15" spans="1:9" ht="15" customHeight="1">
      <c r="A15" s="360" t="s">
        <v>185</v>
      </c>
      <c r="B15" s="172" t="s">
        <v>186</v>
      </c>
      <c r="C15" s="172"/>
      <c r="D15" s="172" t="s">
        <v>187</v>
      </c>
      <c r="E15" s="172"/>
      <c r="F15" s="174">
        <f>+'38　ノロウイルス関連情報 '!G73</f>
        <v>2.5099999999999998</v>
      </c>
      <c r="G15" s="172" t="str">
        <f>+'38　ノロウイルス関連情報 '!H73</f>
        <v>　：先週より</v>
      </c>
      <c r="H15" s="407">
        <f>+'38　ノロウイルス関連情報 '!I73</f>
        <v>-0.70000000000000018</v>
      </c>
      <c r="I15" s="101"/>
    </row>
    <row r="16" spans="1:9" s="113" customFormat="1" ht="15" customHeight="1">
      <c r="A16" s="176" t="s">
        <v>120</v>
      </c>
      <c r="B16" s="543" t="str">
        <f>+'38　残留農薬　等 '!A2</f>
        <v xml:space="preserve">日本のカップ麺、輸入の際に基準値超えの残留農薬検出／台湾 - ラーメン全国掲示板 - 爆サイ </v>
      </c>
      <c r="C16" s="543"/>
      <c r="D16" s="543"/>
      <c r="E16" s="543"/>
      <c r="F16" s="543"/>
      <c r="G16" s="543"/>
      <c r="H16" s="177"/>
      <c r="I16" s="112"/>
    </row>
    <row r="17" spans="1:16" ht="15" customHeight="1">
      <c r="A17" s="171" t="s">
        <v>121</v>
      </c>
      <c r="B17" s="543" t="str">
        <f>+'38　食品表示'!A2</f>
        <v>他の産地の牛肉を「飛騨牛」と偽り販売 名古屋の焼肉店運営会社を市が行政指導 実際は北海道や三重等の黒毛和牛</v>
      </c>
      <c r="C17" s="543"/>
      <c r="D17" s="543"/>
      <c r="E17" s="543"/>
      <c r="F17" s="543"/>
      <c r="G17" s="543"/>
      <c r="H17" s="173"/>
      <c r="I17" s="101"/>
    </row>
    <row r="18" spans="1:16" ht="15" customHeight="1">
      <c r="A18" s="171" t="s">
        <v>122</v>
      </c>
      <c r="B18" s="173" t="str">
        <f>+'37　海外情報'!A2</f>
        <v>ロシア、日本産水産物の禁輸を検討　中国の措置に参加＝食品安全当局（ロイター） - Yahoo!ニュース</v>
      </c>
      <c r="D18" s="173"/>
      <c r="E18" s="173"/>
      <c r="F18" s="173"/>
      <c r="G18" s="173"/>
      <c r="H18" s="173"/>
      <c r="I18" s="101"/>
    </row>
    <row r="19" spans="1:16" ht="15" customHeight="1">
      <c r="A19" s="178" t="s">
        <v>123</v>
      </c>
      <c r="B19" s="179" t="str">
        <f>+'37　海外情報'!A5</f>
        <v>タイFDA、日本からの輸入水産物から放射性物質検出せずと発表(タイ) ｜ - ジェトロ</v>
      </c>
      <c r="C19" s="540" t="s">
        <v>193</v>
      </c>
      <c r="D19" s="540"/>
      <c r="E19" s="540"/>
      <c r="F19" s="540"/>
      <c r="G19" s="540"/>
      <c r="H19" s="541"/>
      <c r="I19" s="101"/>
    </row>
    <row r="20" spans="1:16" ht="15" customHeight="1">
      <c r="A20" s="171" t="s">
        <v>124</v>
      </c>
      <c r="B20" s="172" t="str">
        <f>+'38　感染症統計'!A21</f>
        <v>※2023年 第38週（9/18～9/24） 現在</v>
      </c>
      <c r="C20" s="173"/>
      <c r="D20" s="172" t="s">
        <v>21</v>
      </c>
      <c r="E20" s="173"/>
      <c r="F20" s="173"/>
      <c r="G20" s="173"/>
      <c r="H20" s="173"/>
      <c r="I20" s="101"/>
    </row>
    <row r="21" spans="1:16" ht="15" customHeight="1">
      <c r="A21" s="171" t="s">
        <v>125</v>
      </c>
      <c r="B21" s="542" t="s">
        <v>205</v>
      </c>
      <c r="C21" s="542"/>
      <c r="D21" s="542"/>
      <c r="E21" s="542"/>
      <c r="F21" s="542"/>
      <c r="G21" s="542"/>
      <c r="H21" s="173"/>
      <c r="I21" s="101"/>
    </row>
    <row r="22" spans="1:16" ht="15" customHeight="1">
      <c r="A22" s="171" t="s">
        <v>163</v>
      </c>
      <c r="B22" s="286" t="str">
        <f>+'37  衛生訓話'!A2</f>
        <v>　　　　　今週のお題　(職場を広く使いましょう!!)</v>
      </c>
      <c r="C22" s="173"/>
      <c r="D22" s="173"/>
      <c r="E22" s="173"/>
      <c r="F22" s="180"/>
      <c r="G22" s="173"/>
      <c r="H22" s="173"/>
      <c r="I22" s="101"/>
    </row>
    <row r="23" spans="1:16" ht="15" customHeight="1">
      <c r="A23" s="171" t="s">
        <v>196</v>
      </c>
      <c r="B23" s="318" t="s">
        <v>209</v>
      </c>
      <c r="C23" s="173"/>
      <c r="D23" s="173"/>
      <c r="E23" s="173"/>
      <c r="F23" s="173" t="s">
        <v>21</v>
      </c>
      <c r="G23" s="173"/>
      <c r="H23" s="173"/>
      <c r="I23" s="101"/>
      <c r="P23" t="s">
        <v>173</v>
      </c>
    </row>
    <row r="24" spans="1:16" ht="15" customHeight="1">
      <c r="A24" s="171" t="s">
        <v>21</v>
      </c>
      <c r="C24" s="173"/>
      <c r="D24" s="173"/>
      <c r="E24" s="173"/>
      <c r="F24" s="173"/>
      <c r="G24" s="173"/>
      <c r="H24" s="173"/>
      <c r="I24" s="101"/>
      <c r="L24" t="s">
        <v>193</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175</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44" t="s">
        <v>130</v>
      </c>
      <c r="B43" s="544"/>
      <c r="C43" s="544"/>
      <c r="D43" s="544"/>
      <c r="E43" s="544"/>
      <c r="F43" s="544"/>
      <c r="G43" s="544"/>
    </row>
    <row r="44" spans="1:9" ht="30.75" customHeight="1">
      <c r="A44" s="536" t="s">
        <v>131</v>
      </c>
      <c r="B44" s="536"/>
      <c r="C44" s="536"/>
      <c r="D44" s="536"/>
      <c r="E44" s="536"/>
      <c r="F44" s="536"/>
      <c r="G44" s="536"/>
    </row>
    <row r="45" spans="1:9" ht="15">
      <c r="A45" s="118"/>
    </row>
    <row r="46" spans="1:9" ht="69.75" customHeight="1">
      <c r="A46" s="531" t="s">
        <v>139</v>
      </c>
      <c r="B46" s="531"/>
      <c r="C46" s="531"/>
      <c r="D46" s="531"/>
      <c r="E46" s="531"/>
      <c r="F46" s="531"/>
      <c r="G46" s="531"/>
    </row>
    <row r="47" spans="1:9" ht="35.25" customHeight="1">
      <c r="A47" s="536" t="s">
        <v>132</v>
      </c>
      <c r="B47" s="536"/>
      <c r="C47" s="536"/>
      <c r="D47" s="536"/>
      <c r="E47" s="536"/>
      <c r="F47" s="536"/>
      <c r="G47" s="536"/>
    </row>
    <row r="48" spans="1:9" ht="59.25" customHeight="1">
      <c r="A48" s="531" t="s">
        <v>133</v>
      </c>
      <c r="B48" s="531"/>
      <c r="C48" s="531"/>
      <c r="D48" s="531"/>
      <c r="E48" s="531"/>
      <c r="F48" s="531"/>
      <c r="G48" s="531"/>
    </row>
    <row r="49" spans="1:7" ht="15">
      <c r="A49" s="119"/>
    </row>
    <row r="50" spans="1:7" ht="27.75" customHeight="1">
      <c r="A50" s="533" t="s">
        <v>134</v>
      </c>
      <c r="B50" s="533"/>
      <c r="C50" s="533"/>
      <c r="D50" s="533"/>
      <c r="E50" s="533"/>
      <c r="F50" s="533"/>
      <c r="G50" s="533"/>
    </row>
    <row r="51" spans="1:7" ht="53.25" customHeight="1">
      <c r="A51" s="532" t="s">
        <v>140</v>
      </c>
      <c r="B51" s="531"/>
      <c r="C51" s="531"/>
      <c r="D51" s="531"/>
      <c r="E51" s="531"/>
      <c r="F51" s="531"/>
      <c r="G51" s="531"/>
    </row>
    <row r="52" spans="1:7" ht="15">
      <c r="A52" s="119"/>
    </row>
    <row r="53" spans="1:7" ht="32.25" customHeight="1">
      <c r="A53" s="533" t="s">
        <v>135</v>
      </c>
      <c r="B53" s="533"/>
      <c r="C53" s="533"/>
      <c r="D53" s="533"/>
      <c r="E53" s="533"/>
      <c r="F53" s="533"/>
      <c r="G53" s="533"/>
    </row>
    <row r="54" spans="1:7" ht="15">
      <c r="A54" s="118"/>
    </row>
    <row r="55" spans="1:7" ht="87" customHeight="1">
      <c r="A55" s="532" t="s">
        <v>141</v>
      </c>
      <c r="B55" s="531"/>
      <c r="C55" s="531"/>
      <c r="D55" s="531"/>
      <c r="E55" s="531"/>
      <c r="F55" s="531"/>
      <c r="G55" s="531"/>
    </row>
    <row r="56" spans="1:7" ht="15">
      <c r="A56" s="119"/>
    </row>
    <row r="57" spans="1:7" ht="32.25" customHeight="1">
      <c r="A57" s="533" t="s">
        <v>136</v>
      </c>
      <c r="B57" s="533"/>
      <c r="C57" s="533"/>
      <c r="D57" s="533"/>
      <c r="E57" s="533"/>
      <c r="F57" s="533"/>
      <c r="G57" s="533"/>
    </row>
    <row r="58" spans="1:7" ht="29.25" customHeight="1">
      <c r="A58" s="531" t="s">
        <v>137</v>
      </c>
      <c r="B58" s="531"/>
      <c r="C58" s="531"/>
      <c r="D58" s="531"/>
      <c r="E58" s="531"/>
      <c r="F58" s="531"/>
      <c r="G58" s="531"/>
    </row>
    <row r="59" spans="1:7" ht="15">
      <c r="A59" s="119"/>
    </row>
    <row r="60" spans="1:7" s="113" customFormat="1" ht="110.25" customHeight="1">
      <c r="A60" s="534" t="s">
        <v>142</v>
      </c>
      <c r="B60" s="535"/>
      <c r="C60" s="535"/>
      <c r="D60" s="535"/>
      <c r="E60" s="535"/>
      <c r="F60" s="535"/>
      <c r="G60" s="535"/>
    </row>
    <row r="61" spans="1:7" ht="34.5" customHeight="1">
      <c r="A61" s="536" t="s">
        <v>138</v>
      </c>
      <c r="B61" s="536"/>
      <c r="C61" s="536"/>
      <c r="D61" s="536"/>
      <c r="E61" s="536"/>
      <c r="F61" s="536"/>
      <c r="G61" s="536"/>
    </row>
    <row r="62" spans="1:7" ht="114" customHeight="1">
      <c r="A62" s="532" t="s">
        <v>143</v>
      </c>
      <c r="B62" s="531"/>
      <c r="C62" s="531"/>
      <c r="D62" s="531"/>
      <c r="E62" s="531"/>
      <c r="F62" s="531"/>
      <c r="G62" s="531"/>
    </row>
    <row r="63" spans="1:7" ht="109.5" customHeight="1">
      <c r="A63" s="531"/>
      <c r="B63" s="531"/>
      <c r="C63" s="531"/>
      <c r="D63" s="531"/>
      <c r="E63" s="531"/>
      <c r="F63" s="531"/>
      <c r="G63" s="531"/>
    </row>
    <row r="64" spans="1:7" ht="15">
      <c r="A64" s="119"/>
    </row>
    <row r="65" spans="1:7" s="116" customFormat="1" ht="57.75" customHeight="1">
      <c r="A65" s="531"/>
      <c r="B65" s="531"/>
      <c r="C65" s="531"/>
      <c r="D65" s="531"/>
      <c r="E65" s="531"/>
      <c r="F65" s="531"/>
      <c r="G65" s="531"/>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2"/>
  <sheetViews>
    <sheetView view="pageBreakPreview" zoomScale="126" zoomScaleNormal="100" zoomScaleSheetLayoutView="126" workbookViewId="0">
      <selection activeCell="G22" sqref="G22"/>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217</v>
      </c>
      <c r="B1" s="275" t="s">
        <v>157</v>
      </c>
      <c r="C1" s="343" t="s">
        <v>172</v>
      </c>
      <c r="D1" s="276" t="s">
        <v>25</v>
      </c>
      <c r="E1" s="277" t="s">
        <v>26</v>
      </c>
    </row>
    <row r="2" spans="1:5" s="106" customFormat="1" ht="22.95" customHeight="1">
      <c r="A2" s="431" t="s">
        <v>197</v>
      </c>
      <c r="B2" s="432" t="s">
        <v>225</v>
      </c>
      <c r="C2" s="492" t="s">
        <v>275</v>
      </c>
      <c r="D2" s="433">
        <v>45197</v>
      </c>
      <c r="E2" s="434">
        <v>45198</v>
      </c>
    </row>
    <row r="3" spans="1:5" s="106" customFormat="1" ht="22.95" customHeight="1">
      <c r="A3" s="431" t="s">
        <v>197</v>
      </c>
      <c r="B3" s="432" t="s">
        <v>226</v>
      </c>
      <c r="C3" s="492" t="s">
        <v>276</v>
      </c>
      <c r="D3" s="433">
        <v>45197</v>
      </c>
      <c r="E3" s="434">
        <v>45198</v>
      </c>
    </row>
    <row r="4" spans="1:5" s="106" customFormat="1" ht="22.95" customHeight="1">
      <c r="A4" s="431" t="s">
        <v>197</v>
      </c>
      <c r="B4" s="432" t="s">
        <v>227</v>
      </c>
      <c r="C4" s="496" t="s">
        <v>277</v>
      </c>
      <c r="D4" s="433">
        <v>45197</v>
      </c>
      <c r="E4" s="434">
        <v>45198</v>
      </c>
    </row>
    <row r="5" spans="1:5" s="106" customFormat="1" ht="22.95" customHeight="1">
      <c r="A5" s="431" t="s">
        <v>197</v>
      </c>
      <c r="B5" s="432" t="s">
        <v>228</v>
      </c>
      <c r="C5" s="492" t="s">
        <v>278</v>
      </c>
      <c r="D5" s="433">
        <v>45197</v>
      </c>
      <c r="E5" s="434">
        <v>45198</v>
      </c>
    </row>
    <row r="6" spans="1:5" s="106" customFormat="1" ht="22.95" customHeight="1">
      <c r="A6" s="475" t="s">
        <v>197</v>
      </c>
      <c r="B6" s="476" t="s">
        <v>229</v>
      </c>
      <c r="C6" s="493" t="s">
        <v>279</v>
      </c>
      <c r="D6" s="477">
        <v>45197</v>
      </c>
      <c r="E6" s="478">
        <v>45198</v>
      </c>
    </row>
    <row r="7" spans="1:5" s="106" customFormat="1" ht="22.95" customHeight="1">
      <c r="A7" s="475" t="s">
        <v>197</v>
      </c>
      <c r="B7" s="476" t="s">
        <v>230</v>
      </c>
      <c r="C7" s="493" t="s">
        <v>280</v>
      </c>
      <c r="D7" s="477">
        <v>45197</v>
      </c>
      <c r="E7" s="478">
        <v>45198</v>
      </c>
    </row>
    <row r="8" spans="1:5" s="106" customFormat="1" ht="22.95" customHeight="1">
      <c r="A8" s="475" t="s">
        <v>200</v>
      </c>
      <c r="B8" s="476" t="s">
        <v>202</v>
      </c>
      <c r="C8" s="493" t="s">
        <v>281</v>
      </c>
      <c r="D8" s="477">
        <v>45197</v>
      </c>
      <c r="E8" s="478">
        <v>45198</v>
      </c>
    </row>
    <row r="9" spans="1:5" s="106" customFormat="1" ht="22.95" customHeight="1">
      <c r="A9" s="475" t="s">
        <v>197</v>
      </c>
      <c r="B9" s="476" t="s">
        <v>202</v>
      </c>
      <c r="C9" s="493" t="s">
        <v>282</v>
      </c>
      <c r="D9" s="477">
        <v>45197</v>
      </c>
      <c r="E9" s="478">
        <v>45198</v>
      </c>
    </row>
    <row r="10" spans="1:5" s="106" customFormat="1" ht="22.95" customHeight="1">
      <c r="A10" s="475" t="s">
        <v>200</v>
      </c>
      <c r="B10" s="476" t="s">
        <v>231</v>
      </c>
      <c r="C10" s="479" t="s">
        <v>283</v>
      </c>
      <c r="D10" s="477">
        <v>45196</v>
      </c>
      <c r="E10" s="478">
        <v>45197</v>
      </c>
    </row>
    <row r="11" spans="1:5" s="106" customFormat="1" ht="22.95" customHeight="1">
      <c r="A11" s="475" t="s">
        <v>200</v>
      </c>
      <c r="B11" s="476" t="s">
        <v>232</v>
      </c>
      <c r="C11" s="476" t="s">
        <v>284</v>
      </c>
      <c r="D11" s="477">
        <v>45196</v>
      </c>
      <c r="E11" s="478">
        <v>45197</v>
      </c>
    </row>
    <row r="12" spans="1:5" s="106" customFormat="1" ht="22.95" customHeight="1">
      <c r="A12" s="475" t="s">
        <v>197</v>
      </c>
      <c r="B12" s="476" t="s">
        <v>233</v>
      </c>
      <c r="C12" s="493" t="s">
        <v>285</v>
      </c>
      <c r="D12" s="477">
        <v>45196</v>
      </c>
      <c r="E12" s="478">
        <v>45197</v>
      </c>
    </row>
    <row r="13" spans="1:5" s="106" customFormat="1" ht="22.95" customHeight="1">
      <c r="A13" s="475" t="s">
        <v>199</v>
      </c>
      <c r="B13" s="476" t="s">
        <v>234</v>
      </c>
      <c r="C13" s="494" t="s">
        <v>286</v>
      </c>
      <c r="D13" s="477">
        <v>45196</v>
      </c>
      <c r="E13" s="478">
        <v>45197</v>
      </c>
    </row>
    <row r="14" spans="1:5" s="106" customFormat="1" ht="22.95" customHeight="1">
      <c r="A14" s="431" t="s">
        <v>200</v>
      </c>
      <c r="B14" s="432" t="s">
        <v>235</v>
      </c>
      <c r="C14" s="495" t="s">
        <v>236</v>
      </c>
      <c r="D14" s="433">
        <v>45195</v>
      </c>
      <c r="E14" s="434">
        <v>45196</v>
      </c>
    </row>
    <row r="15" spans="1:5" s="106" customFormat="1" ht="22.95" customHeight="1">
      <c r="A15" s="431" t="s">
        <v>200</v>
      </c>
      <c r="B15" s="432" t="s">
        <v>237</v>
      </c>
      <c r="C15" s="495" t="s">
        <v>238</v>
      </c>
      <c r="D15" s="433">
        <v>45195</v>
      </c>
      <c r="E15" s="434">
        <v>45196</v>
      </c>
    </row>
    <row r="16" spans="1:5" s="106" customFormat="1" ht="22.95" customHeight="1">
      <c r="A16" s="431" t="s">
        <v>197</v>
      </c>
      <c r="B16" s="432" t="s">
        <v>239</v>
      </c>
      <c r="C16" s="492" t="s">
        <v>240</v>
      </c>
      <c r="D16" s="433">
        <v>45195</v>
      </c>
      <c r="E16" s="434">
        <v>45196</v>
      </c>
    </row>
    <row r="17" spans="1:5" s="106" customFormat="1" ht="22.95" customHeight="1">
      <c r="A17" s="431" t="s">
        <v>197</v>
      </c>
      <c r="B17" s="432" t="s">
        <v>241</v>
      </c>
      <c r="C17" s="492" t="s">
        <v>242</v>
      </c>
      <c r="D17" s="433">
        <v>45195</v>
      </c>
      <c r="E17" s="434">
        <v>45196</v>
      </c>
    </row>
    <row r="18" spans="1:5" s="106" customFormat="1" ht="22.95" customHeight="1">
      <c r="A18" s="431" t="s">
        <v>197</v>
      </c>
      <c r="B18" s="432" t="s">
        <v>243</v>
      </c>
      <c r="C18" s="432" t="s">
        <v>244</v>
      </c>
      <c r="D18" s="433">
        <v>45195</v>
      </c>
      <c r="E18" s="434">
        <v>45196</v>
      </c>
    </row>
    <row r="19" spans="1:5" s="106" customFormat="1" ht="22.95" customHeight="1">
      <c r="A19" s="431" t="s">
        <v>200</v>
      </c>
      <c r="B19" s="432" t="s">
        <v>245</v>
      </c>
      <c r="C19" s="495" t="s">
        <v>246</v>
      </c>
      <c r="D19" s="433">
        <v>45195</v>
      </c>
      <c r="E19" s="434">
        <v>45196</v>
      </c>
    </row>
    <row r="20" spans="1:5" s="106" customFormat="1" ht="22.95" customHeight="1">
      <c r="A20" s="431" t="s">
        <v>198</v>
      </c>
      <c r="B20" s="432" t="s">
        <v>247</v>
      </c>
      <c r="C20" s="432" t="s">
        <v>248</v>
      </c>
      <c r="D20" s="433">
        <v>45195</v>
      </c>
      <c r="E20" s="434">
        <v>45196</v>
      </c>
    </row>
    <row r="21" spans="1:5" s="106" customFormat="1" ht="22.95" customHeight="1">
      <c r="A21" s="431" t="s">
        <v>198</v>
      </c>
      <c r="B21" s="432" t="s">
        <v>249</v>
      </c>
      <c r="C21" s="495" t="s">
        <v>250</v>
      </c>
      <c r="D21" s="433">
        <v>45195</v>
      </c>
      <c r="E21" s="434">
        <v>45196</v>
      </c>
    </row>
    <row r="22" spans="1:5" s="106" customFormat="1" ht="22.95" customHeight="1">
      <c r="A22" s="431" t="s">
        <v>200</v>
      </c>
      <c r="B22" s="432" t="s">
        <v>251</v>
      </c>
      <c r="C22" s="492" t="s">
        <v>252</v>
      </c>
      <c r="D22" s="433">
        <v>45195</v>
      </c>
      <c r="E22" s="434">
        <v>45195</v>
      </c>
    </row>
    <row r="23" spans="1:5" s="106" customFormat="1" ht="22.95" customHeight="1">
      <c r="A23" s="431" t="s">
        <v>197</v>
      </c>
      <c r="B23" s="432" t="s">
        <v>202</v>
      </c>
      <c r="C23" s="432" t="s">
        <v>253</v>
      </c>
      <c r="D23" s="433">
        <v>45195</v>
      </c>
      <c r="E23" s="434">
        <v>45195</v>
      </c>
    </row>
    <row r="24" spans="1:5" s="106" customFormat="1" ht="22.95" customHeight="1">
      <c r="A24" s="431" t="s">
        <v>197</v>
      </c>
      <c r="B24" s="432" t="s">
        <v>202</v>
      </c>
      <c r="C24" s="492" t="s">
        <v>254</v>
      </c>
      <c r="D24" s="433">
        <v>45195</v>
      </c>
      <c r="E24" s="434">
        <v>45195</v>
      </c>
    </row>
    <row r="25" spans="1:5" s="106" customFormat="1" ht="22.95" customHeight="1">
      <c r="A25" s="475" t="s">
        <v>198</v>
      </c>
      <c r="B25" s="476" t="s">
        <v>255</v>
      </c>
      <c r="C25" s="493" t="s">
        <v>256</v>
      </c>
      <c r="D25" s="477">
        <v>45195</v>
      </c>
      <c r="E25" s="478">
        <v>45195</v>
      </c>
    </row>
    <row r="26" spans="1:5" s="106" customFormat="1" ht="22.95" customHeight="1">
      <c r="A26" s="475" t="s">
        <v>197</v>
      </c>
      <c r="B26" s="476" t="s">
        <v>257</v>
      </c>
      <c r="C26" s="494" t="s">
        <v>258</v>
      </c>
      <c r="D26" s="477">
        <v>45195</v>
      </c>
      <c r="E26" s="478">
        <v>45195</v>
      </c>
    </row>
    <row r="27" spans="1:5" s="106" customFormat="1" ht="22.95" customHeight="1">
      <c r="A27" s="475" t="s">
        <v>197</v>
      </c>
      <c r="B27" s="476" t="s">
        <v>259</v>
      </c>
      <c r="C27" s="476" t="s">
        <v>260</v>
      </c>
      <c r="D27" s="477">
        <v>45195</v>
      </c>
      <c r="E27" s="478">
        <v>45195</v>
      </c>
    </row>
    <row r="28" spans="1:5" s="106" customFormat="1" ht="22.95" customHeight="1">
      <c r="A28" s="475" t="s">
        <v>197</v>
      </c>
      <c r="B28" s="476" t="s">
        <v>206</v>
      </c>
      <c r="C28" s="476" t="s">
        <v>261</v>
      </c>
      <c r="D28" s="477">
        <v>45195</v>
      </c>
      <c r="E28" s="478">
        <v>45195</v>
      </c>
    </row>
    <row r="29" spans="1:5" s="106" customFormat="1" ht="22.95" customHeight="1">
      <c r="A29" s="475" t="s">
        <v>197</v>
      </c>
      <c r="B29" s="476" t="s">
        <v>262</v>
      </c>
      <c r="C29" s="487" t="s">
        <v>263</v>
      </c>
      <c r="D29" s="477">
        <v>45195</v>
      </c>
      <c r="E29" s="478">
        <v>45195</v>
      </c>
    </row>
    <row r="30" spans="1:5" s="106" customFormat="1" ht="22.95" customHeight="1">
      <c r="A30" s="475" t="s">
        <v>197</v>
      </c>
      <c r="B30" s="476" t="s">
        <v>264</v>
      </c>
      <c r="C30" s="493" t="s">
        <v>265</v>
      </c>
      <c r="D30" s="477">
        <v>45194</v>
      </c>
      <c r="E30" s="478">
        <v>45195</v>
      </c>
    </row>
    <row r="31" spans="1:5" s="106" customFormat="1" ht="22.95" customHeight="1">
      <c r="A31" s="475" t="s">
        <v>199</v>
      </c>
      <c r="B31" s="476" t="s">
        <v>266</v>
      </c>
      <c r="C31" s="494" t="s">
        <v>267</v>
      </c>
      <c r="D31" s="477">
        <v>45194</v>
      </c>
      <c r="E31" s="478">
        <v>45195</v>
      </c>
    </row>
    <row r="32" spans="1:5" s="106" customFormat="1" ht="22.95" customHeight="1">
      <c r="A32" s="475" t="s">
        <v>197</v>
      </c>
      <c r="B32" s="476" t="s">
        <v>268</v>
      </c>
      <c r="C32" s="493" t="s">
        <v>269</v>
      </c>
      <c r="D32" s="477">
        <v>45194</v>
      </c>
      <c r="E32" s="478">
        <v>45194</v>
      </c>
    </row>
    <row r="33" spans="1:11" s="106" customFormat="1" ht="22.95" customHeight="1">
      <c r="A33" s="475" t="s">
        <v>197</v>
      </c>
      <c r="B33" s="476" t="s">
        <v>270</v>
      </c>
      <c r="C33" s="479" t="s">
        <v>271</v>
      </c>
      <c r="D33" s="477">
        <v>45194</v>
      </c>
      <c r="E33" s="478">
        <v>45194</v>
      </c>
    </row>
    <row r="34" spans="1:11" s="106" customFormat="1" ht="22.95" customHeight="1">
      <c r="A34" s="475" t="s">
        <v>200</v>
      </c>
      <c r="B34" s="476" t="s">
        <v>235</v>
      </c>
      <c r="C34" s="493" t="s">
        <v>272</v>
      </c>
      <c r="D34" s="477">
        <v>45191</v>
      </c>
      <c r="E34" s="478">
        <v>45194</v>
      </c>
    </row>
    <row r="35" spans="1:11" s="106" customFormat="1" ht="22.95" customHeight="1">
      <c r="A35" s="475" t="s">
        <v>198</v>
      </c>
      <c r="B35" s="476" t="s">
        <v>273</v>
      </c>
      <c r="C35" s="487" t="s">
        <v>274</v>
      </c>
      <c r="D35" s="477">
        <v>45191</v>
      </c>
      <c r="E35" s="478">
        <v>45194</v>
      </c>
    </row>
    <row r="36" spans="1:11" s="106" customFormat="1" ht="22.95" customHeight="1">
      <c r="A36" s="475"/>
      <c r="B36" s="476"/>
      <c r="C36" s="476"/>
      <c r="D36" s="477"/>
      <c r="E36" s="478"/>
    </row>
    <row r="37" spans="1:11" s="106" customFormat="1" ht="22.95" customHeight="1">
      <c r="A37" s="431"/>
      <c r="B37" s="432"/>
      <c r="C37" s="432"/>
      <c r="D37" s="433"/>
      <c r="E37" s="434"/>
    </row>
    <row r="38" spans="1:11" ht="20.25" customHeight="1">
      <c r="A38" s="309"/>
      <c r="B38" s="310"/>
      <c r="C38" s="258"/>
      <c r="D38" s="311"/>
      <c r="E38" s="311"/>
      <c r="J38" s="124"/>
      <c r="K38" s="124"/>
    </row>
    <row r="39" spans="1:11" ht="20.25" customHeight="1">
      <c r="A39" s="39"/>
      <c r="B39" s="40"/>
      <c r="C39" s="258" t="s">
        <v>168</v>
      </c>
      <c r="D39" s="41"/>
      <c r="E39" s="41"/>
      <c r="J39" s="124"/>
      <c r="K39" s="124"/>
    </row>
    <row r="40" spans="1:11" ht="20.25" customHeight="1">
      <c r="A40" s="309"/>
      <c r="B40" s="310"/>
      <c r="C40" s="258"/>
      <c r="D40" s="311"/>
      <c r="E40" s="311"/>
      <c r="J40" s="124"/>
      <c r="K40" s="124"/>
    </row>
    <row r="41" spans="1:11">
      <c r="A41" s="259" t="s">
        <v>144</v>
      </c>
      <c r="B41" s="259"/>
      <c r="C41" s="259"/>
      <c r="D41" s="312"/>
      <c r="E41" s="312"/>
    </row>
    <row r="42" spans="1:11">
      <c r="A42" s="745" t="s">
        <v>27</v>
      </c>
      <c r="B42" s="745"/>
      <c r="C42" s="745"/>
      <c r="D42" s="313"/>
      <c r="E42" s="313"/>
    </row>
  </sheetData>
  <mergeCells count="1">
    <mergeCell ref="A42:C42"/>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topLeftCell="C1" zoomScale="98" zoomScaleNormal="98" zoomScaleSheetLayoutView="100" workbookViewId="0">
      <selection activeCell="G14" sqref="G14"/>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46" t="s">
        <v>218</v>
      </c>
      <c r="B1" s="747"/>
      <c r="C1" s="747"/>
      <c r="D1" s="747"/>
      <c r="E1" s="747"/>
      <c r="F1" s="747"/>
      <c r="G1" s="747"/>
      <c r="H1" s="747"/>
      <c r="I1" s="747"/>
      <c r="J1" s="747"/>
      <c r="K1" s="747"/>
      <c r="L1" s="747"/>
      <c r="M1" s="747"/>
      <c r="N1" s="748"/>
    </row>
    <row r="2" spans="1:16" ht="47.4" customHeight="1">
      <c r="A2" s="749" t="s">
        <v>223</v>
      </c>
      <c r="B2" s="750"/>
      <c r="C2" s="750"/>
      <c r="D2" s="750"/>
      <c r="E2" s="750"/>
      <c r="F2" s="750"/>
      <c r="G2" s="750"/>
      <c r="H2" s="750"/>
      <c r="I2" s="750"/>
      <c r="J2" s="750"/>
      <c r="K2" s="750"/>
      <c r="L2" s="750"/>
      <c r="M2" s="750"/>
      <c r="N2" s="751"/>
    </row>
    <row r="3" spans="1:16" ht="121.2" customHeight="1" thickBot="1">
      <c r="A3" s="752" t="s">
        <v>224</v>
      </c>
      <c r="B3" s="753"/>
      <c r="C3" s="753"/>
      <c r="D3" s="753"/>
      <c r="E3" s="753"/>
      <c r="F3" s="753"/>
      <c r="G3" s="753"/>
      <c r="H3" s="753"/>
      <c r="I3" s="753"/>
      <c r="J3" s="753"/>
      <c r="K3" s="753"/>
      <c r="L3" s="753"/>
      <c r="M3" s="753"/>
      <c r="N3" s="754"/>
      <c r="P3" s="299"/>
    </row>
    <row r="4" spans="1:16" ht="54.6" customHeight="1">
      <c r="A4" s="755" t="s">
        <v>301</v>
      </c>
      <c r="B4" s="756"/>
      <c r="C4" s="756"/>
      <c r="D4" s="756"/>
      <c r="E4" s="756"/>
      <c r="F4" s="756"/>
      <c r="G4" s="756"/>
      <c r="H4" s="756"/>
      <c r="I4" s="756"/>
      <c r="J4" s="756"/>
      <c r="K4" s="756"/>
      <c r="L4" s="756"/>
      <c r="M4" s="756"/>
      <c r="N4" s="757"/>
    </row>
    <row r="5" spans="1:16" ht="104.4" customHeight="1" thickBot="1">
      <c r="A5" s="758" t="s">
        <v>302</v>
      </c>
      <c r="B5" s="759"/>
      <c r="C5" s="759"/>
      <c r="D5" s="759"/>
      <c r="E5" s="759"/>
      <c r="F5" s="759"/>
      <c r="G5" s="759"/>
      <c r="H5" s="759"/>
      <c r="I5" s="759"/>
      <c r="J5" s="759"/>
      <c r="K5" s="759"/>
      <c r="L5" s="759"/>
      <c r="M5" s="759"/>
      <c r="N5" s="760"/>
    </row>
    <row r="6" spans="1:16" ht="58.2" customHeight="1" thickBot="1">
      <c r="A6" s="761" t="s">
        <v>303</v>
      </c>
      <c r="B6" s="762"/>
      <c r="C6" s="762"/>
      <c r="D6" s="762"/>
      <c r="E6" s="762"/>
      <c r="F6" s="762"/>
      <c r="G6" s="762"/>
      <c r="H6" s="762"/>
      <c r="I6" s="762"/>
      <c r="J6" s="762"/>
      <c r="K6" s="762"/>
      <c r="L6" s="762"/>
      <c r="M6" s="762"/>
      <c r="N6" s="763"/>
    </row>
    <row r="7" spans="1:16" ht="79.2" customHeight="1" thickBot="1">
      <c r="A7" s="764" t="s">
        <v>304</v>
      </c>
      <c r="B7" s="765"/>
      <c r="C7" s="765"/>
      <c r="D7" s="765"/>
      <c r="E7" s="765"/>
      <c r="F7" s="765"/>
      <c r="G7" s="765"/>
      <c r="H7" s="765"/>
      <c r="I7" s="765"/>
      <c r="J7" s="765"/>
      <c r="K7" s="765"/>
      <c r="L7" s="765"/>
      <c r="M7" s="765"/>
      <c r="N7" s="766"/>
      <c r="O7" s="44" t="s">
        <v>189</v>
      </c>
    </row>
    <row r="8" spans="1:16" ht="50.4" customHeight="1" thickBot="1">
      <c r="A8" s="770" t="s">
        <v>305</v>
      </c>
      <c r="B8" s="771"/>
      <c r="C8" s="771"/>
      <c r="D8" s="771"/>
      <c r="E8" s="771"/>
      <c r="F8" s="771"/>
      <c r="G8" s="771"/>
      <c r="H8" s="771"/>
      <c r="I8" s="771"/>
      <c r="J8" s="771"/>
      <c r="K8" s="771"/>
      <c r="L8" s="771"/>
      <c r="M8" s="771"/>
      <c r="N8" s="772"/>
      <c r="O8" s="47"/>
    </row>
    <row r="9" spans="1:16" ht="135" customHeight="1" thickBot="1">
      <c r="A9" s="773" t="s">
        <v>306</v>
      </c>
      <c r="B9" s="774"/>
      <c r="C9" s="774"/>
      <c r="D9" s="774"/>
      <c r="E9" s="774"/>
      <c r="F9" s="774"/>
      <c r="G9" s="774"/>
      <c r="H9" s="774"/>
      <c r="I9" s="774"/>
      <c r="J9" s="774"/>
      <c r="K9" s="774"/>
      <c r="L9" s="774"/>
      <c r="M9" s="774"/>
      <c r="N9" s="775"/>
      <c r="O9" s="47"/>
    </row>
    <row r="10" spans="1:16" s="106" customFormat="1" ht="46.8" customHeight="1">
      <c r="A10" s="776" t="s">
        <v>307</v>
      </c>
      <c r="B10" s="777"/>
      <c r="C10" s="777"/>
      <c r="D10" s="777"/>
      <c r="E10" s="777"/>
      <c r="F10" s="777"/>
      <c r="G10" s="777"/>
      <c r="H10" s="777"/>
      <c r="I10" s="777"/>
      <c r="J10" s="777"/>
      <c r="K10" s="777"/>
      <c r="L10" s="777"/>
      <c r="M10" s="777"/>
      <c r="N10" s="778"/>
      <c r="O10" s="280"/>
    </row>
    <row r="11" spans="1:16" s="106" customFormat="1" ht="147" customHeight="1" thickBot="1">
      <c r="A11" s="779" t="s">
        <v>308</v>
      </c>
      <c r="B11" s="780"/>
      <c r="C11" s="780"/>
      <c r="D11" s="780"/>
      <c r="E11" s="780"/>
      <c r="F11" s="780"/>
      <c r="G11" s="780"/>
      <c r="H11" s="780"/>
      <c r="I11" s="780"/>
      <c r="J11" s="780"/>
      <c r="K11" s="780"/>
      <c r="L11" s="780"/>
      <c r="M11" s="780"/>
      <c r="N11" s="781"/>
      <c r="O11" s="280"/>
    </row>
    <row r="12" spans="1:16" ht="39.6" customHeight="1">
      <c r="A12" s="769" t="s">
        <v>28</v>
      </c>
      <c r="B12" s="769"/>
      <c r="C12" s="769"/>
      <c r="D12" s="769"/>
      <c r="E12" s="769"/>
      <c r="F12" s="769"/>
      <c r="G12" s="769"/>
      <c r="H12" s="769"/>
      <c r="I12" s="769"/>
      <c r="J12" s="769"/>
      <c r="K12" s="769"/>
      <c r="L12" s="769"/>
      <c r="M12" s="769"/>
      <c r="N12" s="769"/>
    </row>
    <row r="13" spans="1:16" ht="34.799999999999997" customHeight="1">
      <c r="A13" s="767" t="s">
        <v>27</v>
      </c>
      <c r="B13" s="768"/>
      <c r="C13" s="768"/>
      <c r="D13" s="768"/>
      <c r="E13" s="768"/>
      <c r="F13" s="768"/>
      <c r="G13" s="768"/>
      <c r="H13" s="768"/>
      <c r="I13" s="768"/>
      <c r="J13" s="768"/>
      <c r="K13" s="768"/>
      <c r="L13" s="768"/>
      <c r="M13" s="768"/>
      <c r="N13" s="768"/>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94" zoomScaleNormal="75" zoomScaleSheetLayoutView="94" workbookViewId="0">
      <selection activeCell="A14" sqref="A14:XFD16"/>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219</v>
      </c>
      <c r="B1" s="45" t="s">
        <v>0</v>
      </c>
      <c r="C1" s="46" t="s">
        <v>2</v>
      </c>
    </row>
    <row r="2" spans="1:3" ht="46.8" customHeight="1">
      <c r="A2" s="306" t="s">
        <v>309</v>
      </c>
      <c r="B2" s="2"/>
      <c r="C2" s="782"/>
    </row>
    <row r="3" spans="1:3" ht="124.2" customHeight="1">
      <c r="A3" s="443" t="s">
        <v>310</v>
      </c>
      <c r="B3" s="48"/>
      <c r="C3" s="783"/>
    </row>
    <row r="4" spans="1:3" ht="34.799999999999997" customHeight="1" thickBot="1">
      <c r="A4" s="120" t="s">
        <v>311</v>
      </c>
      <c r="B4" s="1"/>
      <c r="C4" s="1"/>
    </row>
    <row r="5" spans="1:3" ht="41.4" customHeight="1">
      <c r="A5" s="450" t="s">
        <v>312</v>
      </c>
      <c r="B5" s="2"/>
      <c r="C5" s="782"/>
    </row>
    <row r="6" spans="1:3" ht="73.2" customHeight="1">
      <c r="A6" s="392" t="s">
        <v>313</v>
      </c>
      <c r="B6" s="48"/>
      <c r="C6" s="783"/>
    </row>
    <row r="7" spans="1:3" ht="33.6" customHeight="1">
      <c r="A7" s="299" t="s">
        <v>314</v>
      </c>
      <c r="B7" s="1"/>
      <c r="C7" s="1"/>
    </row>
    <row r="8" spans="1:3" ht="43.2" customHeight="1">
      <c r="A8" s="497" t="s">
        <v>315</v>
      </c>
      <c r="B8" s="157"/>
      <c r="C8" s="782"/>
    </row>
    <row r="9" spans="1:3" ht="231" customHeight="1" thickBot="1">
      <c r="A9" s="415" t="s">
        <v>316</v>
      </c>
      <c r="B9" s="158"/>
      <c r="C9" s="783"/>
    </row>
    <row r="10" spans="1:3" ht="35.4" customHeight="1">
      <c r="A10" s="351" t="s">
        <v>317</v>
      </c>
      <c r="B10" s="1"/>
      <c r="C10" s="1"/>
    </row>
    <row r="11" spans="1:3" s="354" customFormat="1" ht="42.6" customHeight="1">
      <c r="A11" s="352" t="s">
        <v>318</v>
      </c>
      <c r="B11" s="353"/>
      <c r="C11" s="353"/>
    </row>
    <row r="12" spans="1:3" ht="214.8" customHeight="1" thickBot="1">
      <c r="A12" s="393" t="s">
        <v>319</v>
      </c>
      <c r="B12" s="355"/>
      <c r="C12" s="355"/>
    </row>
    <row r="13" spans="1:3" s="357" customFormat="1" ht="34.200000000000003" customHeight="1">
      <c r="A13" s="356" t="s">
        <v>320</v>
      </c>
    </row>
    <row r="14" spans="1:3" s="354" customFormat="1" ht="42.6" hidden="1" customHeight="1">
      <c r="A14" s="352"/>
      <c r="B14" s="353"/>
      <c r="C14" s="353"/>
    </row>
    <row r="15" spans="1:3" ht="300" hidden="1" customHeight="1" thickBot="1">
      <c r="A15" s="393"/>
      <c r="B15" s="355"/>
      <c r="C15" s="355"/>
    </row>
    <row r="16" spans="1:3" ht="33.6" hidden="1" customHeight="1">
      <c r="A16" s="359"/>
      <c r="B16" s="358"/>
      <c r="C16" s="358"/>
    </row>
    <row r="17" spans="1:3" ht="33.6" hidden="1" customHeight="1">
      <c r="A17" s="394"/>
      <c r="B17" s="358"/>
      <c r="C17" s="358"/>
    </row>
    <row r="18" spans="1:3" s="357" customFormat="1" ht="126.6" hidden="1" customHeight="1">
      <c r="A18" s="396"/>
    </row>
    <row r="19" spans="1:3" ht="29.4" hidden="1" customHeight="1">
      <c r="A19" s="395"/>
      <c r="B19" s="1"/>
      <c r="C19" s="1"/>
    </row>
    <row r="20" spans="1:3" ht="29.4" customHeight="1">
      <c r="A20" s="395"/>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B1143751-3F1A-4E1A-B0EA-D2217D578626}"/>
    <hyperlink ref="A7" r:id="rId2" xr:uid="{E2477856-2E6E-402D-97C6-2E87DB985F2D}"/>
    <hyperlink ref="A10" r:id="rId3" xr:uid="{B5567EDD-0988-40E7-84F5-94F74A7D90A8}"/>
    <hyperlink ref="A13" r:id="rId4" xr:uid="{2820FEAA-2E55-417F-9425-146DE7192D54}"/>
  </hyperlinks>
  <pageMargins left="0" right="0" top="0.19685039370078741" bottom="0.39370078740157483" header="0" footer="0.19685039370078741"/>
  <pageSetup paperSize="9" scale="66" orientation="portrait" r:id="rId5"/>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F35"/>
  <sheetViews>
    <sheetView view="pageBreakPreview" zoomScale="92" zoomScaleNormal="100" zoomScaleSheetLayoutView="92" workbookViewId="0">
      <selection activeCell="AA5" sqref="AA5"/>
    </sheetView>
  </sheetViews>
  <sheetFormatPr defaultRowHeight="13.2"/>
  <cols>
    <col min="1" max="1" width="5.44140625" customWidth="1"/>
    <col min="3" max="3" width="8.88671875" customWidth="1"/>
    <col min="8" max="8" width="8.88671875" customWidth="1"/>
    <col min="9" max="9" width="8.88671875" hidden="1" customWidth="1"/>
    <col min="10" max="10" width="0.77734375" customWidth="1"/>
    <col min="15" max="15" width="4.88671875" customWidth="1"/>
    <col min="26" max="26" width="16.5546875" customWidth="1"/>
  </cols>
  <sheetData>
    <row r="1" spans="1:32" ht="24.6" customHeight="1">
      <c r="A1" s="461"/>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44"/>
      <c r="AC1" s="444"/>
      <c r="AD1" s="444"/>
      <c r="AE1" s="444"/>
      <c r="AF1" s="444"/>
    </row>
    <row r="2" spans="1:32" ht="24.6" customHeight="1">
      <c r="A2" s="461"/>
      <c r="B2" s="462"/>
      <c r="C2" s="463"/>
      <c r="D2" s="464"/>
      <c r="E2" s="464"/>
      <c r="F2" s="464"/>
      <c r="G2" s="464"/>
      <c r="H2" s="464"/>
      <c r="I2" s="464"/>
      <c r="J2" s="464"/>
      <c r="K2" s="464"/>
      <c r="L2" s="464"/>
      <c r="M2" s="464"/>
      <c r="N2" s="464"/>
      <c r="O2" s="464"/>
      <c r="P2" s="465"/>
      <c r="Q2" s="461"/>
      <c r="R2" s="461"/>
      <c r="S2" s="461"/>
      <c r="T2" s="461"/>
      <c r="U2" s="461"/>
      <c r="V2" s="461"/>
      <c r="W2" s="461"/>
      <c r="X2" s="461"/>
      <c r="Y2" s="461"/>
      <c r="Z2" s="461"/>
      <c r="AA2" s="461"/>
      <c r="AB2" s="444"/>
      <c r="AC2" s="444"/>
      <c r="AD2" s="444"/>
      <c r="AE2" s="444"/>
      <c r="AF2" s="444"/>
    </row>
    <row r="3" spans="1:32" ht="24.6" customHeight="1">
      <c r="A3" s="461"/>
      <c r="B3" s="461"/>
      <c r="C3" s="466"/>
      <c r="D3" s="467"/>
      <c r="E3" s="467"/>
      <c r="F3" s="467"/>
      <c r="G3" s="467"/>
      <c r="H3" s="467"/>
      <c r="I3" s="467"/>
      <c r="J3" s="467"/>
      <c r="K3" s="467"/>
      <c r="L3" s="467"/>
      <c r="M3" s="468"/>
      <c r="N3" s="468"/>
      <c r="O3" s="468"/>
      <c r="P3" s="468"/>
      <c r="Q3" s="461"/>
      <c r="R3" s="461"/>
      <c r="S3" s="461"/>
      <c r="T3" s="461"/>
      <c r="U3" s="461"/>
      <c r="V3" s="461"/>
      <c r="W3" s="461"/>
      <c r="X3" s="461"/>
      <c r="Y3" s="461"/>
      <c r="Z3" s="461"/>
      <c r="AA3" s="461"/>
      <c r="AB3" s="444"/>
      <c r="AC3" s="444"/>
      <c r="AD3" s="444"/>
      <c r="AE3" s="444"/>
      <c r="AF3" s="444"/>
    </row>
    <row r="4" spans="1:32" ht="7.2" customHeight="1">
      <c r="A4" s="461"/>
      <c r="B4" s="461"/>
      <c r="C4" s="466"/>
      <c r="D4" s="461"/>
      <c r="E4" s="461"/>
      <c r="F4" s="461"/>
      <c r="G4" s="461"/>
      <c r="H4" s="469"/>
      <c r="I4" s="469"/>
      <c r="J4" s="469"/>
      <c r="K4" s="469"/>
      <c r="L4" s="469"/>
      <c r="M4" s="469"/>
      <c r="N4" s="469"/>
      <c r="O4" s="469"/>
      <c r="P4" s="469"/>
      <c r="Q4" s="461"/>
      <c r="R4" s="461"/>
      <c r="S4" s="461"/>
      <c r="T4" s="461"/>
      <c r="U4" s="461"/>
      <c r="V4" s="461"/>
      <c r="W4" s="461"/>
      <c r="X4" s="461"/>
      <c r="Y4" s="461"/>
      <c r="Z4" s="461"/>
      <c r="AA4" s="461"/>
      <c r="AB4" s="444"/>
      <c r="AC4" s="444"/>
      <c r="AD4" s="444"/>
      <c r="AE4" s="444"/>
      <c r="AF4" s="444"/>
    </row>
    <row r="5" spans="1:32" ht="24.6" customHeight="1">
      <c r="A5" s="461"/>
      <c r="B5" s="461"/>
      <c r="C5" s="470"/>
      <c r="D5" s="471"/>
      <c r="E5" s="471"/>
      <c r="F5" s="471"/>
      <c r="G5" s="471"/>
      <c r="H5" s="471"/>
      <c r="I5" s="471"/>
      <c r="J5" s="471"/>
      <c r="K5" s="471"/>
      <c r="L5" s="471"/>
      <c r="M5" s="471"/>
      <c r="N5" s="471"/>
      <c r="O5" s="471"/>
      <c r="P5" s="471"/>
      <c r="Q5" s="461"/>
      <c r="R5" s="461"/>
      <c r="S5" s="461"/>
      <c r="T5" s="461"/>
      <c r="U5" s="461"/>
      <c r="V5" s="461"/>
      <c r="W5" s="461"/>
      <c r="X5" s="461"/>
      <c r="Y5" s="461"/>
      <c r="Z5" s="461"/>
      <c r="AA5" s="461"/>
      <c r="AB5" s="444"/>
      <c r="AC5" s="444"/>
      <c r="AD5" s="444"/>
      <c r="AE5" s="444"/>
      <c r="AF5" s="444"/>
    </row>
    <row r="6" spans="1:32" ht="13.2" customHeight="1">
      <c r="A6" s="461"/>
      <c r="B6" s="461"/>
      <c r="C6" s="461"/>
      <c r="D6" s="461"/>
      <c r="E6" s="461"/>
      <c r="F6" s="461"/>
      <c r="G6" s="461"/>
      <c r="H6" s="469"/>
      <c r="I6" s="469"/>
      <c r="J6" s="469"/>
      <c r="K6" s="469"/>
      <c r="L6" s="469"/>
      <c r="M6" s="469"/>
      <c r="N6" s="469"/>
      <c r="O6" s="469"/>
      <c r="P6" s="469"/>
      <c r="Q6" s="461"/>
      <c r="R6" s="461"/>
      <c r="S6" s="461"/>
      <c r="T6" s="461"/>
      <c r="U6" s="461"/>
      <c r="V6" s="461"/>
      <c r="W6" s="461"/>
      <c r="X6" s="461"/>
      <c r="Y6" s="461"/>
      <c r="Z6" s="461"/>
      <c r="AA6" s="461"/>
      <c r="AB6" s="444"/>
      <c r="AC6" s="444"/>
      <c r="AD6" s="444"/>
      <c r="AE6" s="444"/>
      <c r="AF6" s="444"/>
    </row>
    <row r="7" spans="1:32" ht="13.2" customHeight="1">
      <c r="A7" s="461"/>
      <c r="B7" s="461"/>
      <c r="C7" s="461"/>
      <c r="D7" s="461"/>
      <c r="E7" s="461"/>
      <c r="F7" s="461"/>
      <c r="G7" s="461"/>
      <c r="H7" s="469"/>
      <c r="I7" s="469"/>
      <c r="J7" s="469"/>
      <c r="K7" s="469"/>
      <c r="L7" s="469"/>
      <c r="M7" s="469"/>
      <c r="N7" s="469"/>
      <c r="O7" s="469"/>
      <c r="P7" s="469"/>
      <c r="Q7" s="461"/>
      <c r="R7" s="461"/>
      <c r="S7" s="461"/>
      <c r="T7" s="461"/>
      <c r="U7" s="461"/>
      <c r="V7" s="461"/>
      <c r="W7" s="461"/>
      <c r="X7" s="461"/>
      <c r="Y7" s="461"/>
      <c r="Z7" s="461"/>
      <c r="AA7" s="461"/>
      <c r="AB7" s="444"/>
      <c r="AC7" s="444"/>
      <c r="AD7" s="444"/>
      <c r="AE7" s="444"/>
      <c r="AF7" s="444"/>
    </row>
    <row r="8" spans="1:32" ht="13.2" customHeight="1">
      <c r="A8" s="461"/>
      <c r="B8" s="461"/>
      <c r="C8" s="461"/>
      <c r="D8" s="461"/>
      <c r="E8" s="461"/>
      <c r="F8" s="461"/>
      <c r="G8" s="461"/>
      <c r="H8" s="469"/>
      <c r="I8" s="469"/>
      <c r="J8" s="469"/>
      <c r="K8" s="469"/>
      <c r="L8" s="469"/>
      <c r="M8" s="469"/>
      <c r="N8" s="469"/>
      <c r="O8" s="469"/>
      <c r="P8" s="469"/>
      <c r="Q8" s="469"/>
      <c r="R8" s="469"/>
      <c r="S8" s="469"/>
      <c r="T8" s="469"/>
      <c r="U8" s="469"/>
      <c r="V8" s="461"/>
      <c r="W8" s="461"/>
      <c r="X8" s="461"/>
      <c r="Y8" s="461"/>
      <c r="Z8" s="461"/>
      <c r="AA8" s="461"/>
      <c r="AB8" s="444"/>
      <c r="AC8" s="444"/>
      <c r="AD8" s="444"/>
      <c r="AE8" s="444"/>
      <c r="AF8" s="444"/>
    </row>
    <row r="9" spans="1:32" ht="13.2" customHeight="1">
      <c r="A9" s="461"/>
      <c r="B9" s="461"/>
      <c r="C9" s="461"/>
      <c r="D9" s="461"/>
      <c r="E9" s="461"/>
      <c r="F9" s="461"/>
      <c r="G9" s="461"/>
      <c r="H9" s="469"/>
      <c r="I9" s="469"/>
      <c r="J9" s="469"/>
      <c r="K9" s="469"/>
      <c r="L9" s="469"/>
      <c r="M9" s="469"/>
      <c r="N9" s="469"/>
      <c r="O9" s="469"/>
      <c r="P9" s="469"/>
      <c r="Q9" s="469"/>
      <c r="R9" s="469"/>
      <c r="S9" s="469"/>
      <c r="T9" s="469"/>
      <c r="U9" s="469"/>
      <c r="V9" s="461"/>
      <c r="W9" s="461"/>
      <c r="X9" s="461"/>
      <c r="Y9" s="461"/>
      <c r="Z9" s="461"/>
      <c r="AA9" s="461"/>
      <c r="AB9" s="444"/>
      <c r="AC9" s="444"/>
      <c r="AD9" s="444"/>
      <c r="AE9" s="444"/>
      <c r="AF9" s="444"/>
    </row>
    <row r="10" spans="1:32">
      <c r="A10" s="461"/>
      <c r="B10" s="461"/>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44"/>
      <c r="AC10" s="444"/>
      <c r="AD10" s="444"/>
      <c r="AE10" s="444"/>
      <c r="AF10" s="444"/>
    </row>
    <row r="11" spans="1:32" ht="21" customHeight="1">
      <c r="A11" s="461"/>
      <c r="B11" s="461"/>
      <c r="C11" s="461"/>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44"/>
      <c r="AC11" s="444"/>
      <c r="AD11" s="444"/>
      <c r="AE11" s="444"/>
      <c r="AF11" s="444"/>
    </row>
    <row r="12" spans="1:32" ht="13.2" customHeight="1">
      <c r="A12" s="461"/>
      <c r="B12" s="461"/>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44"/>
      <c r="AC12" s="444"/>
      <c r="AD12" s="444"/>
      <c r="AE12" s="444"/>
      <c r="AF12" s="444"/>
    </row>
    <row r="13" spans="1:32" ht="13.2" customHeight="1">
      <c r="A13" s="461"/>
      <c r="B13" s="461"/>
      <c r="C13" s="461"/>
      <c r="D13" s="461"/>
      <c r="E13" s="461"/>
      <c r="F13" s="461"/>
      <c r="G13" s="461"/>
      <c r="H13" s="461"/>
      <c r="I13" s="461"/>
      <c r="J13" s="461"/>
      <c r="K13" s="461"/>
      <c r="L13" s="461"/>
      <c r="M13" s="461"/>
      <c r="N13" s="461"/>
      <c r="O13" s="461"/>
      <c r="P13" s="461"/>
      <c r="Q13" s="461"/>
      <c r="R13" s="461"/>
      <c r="S13" s="461"/>
      <c r="T13" s="461"/>
      <c r="U13" s="461"/>
      <c r="V13" s="461"/>
      <c r="W13" s="461"/>
      <c r="X13" s="461"/>
      <c r="Y13" s="461"/>
      <c r="Z13" s="461"/>
      <c r="AA13" s="461"/>
      <c r="AB13" s="444"/>
      <c r="AC13" s="444"/>
      <c r="AD13" s="444"/>
      <c r="AE13" s="444"/>
      <c r="AF13" s="444"/>
    </row>
    <row r="14" spans="1:32">
      <c r="A14" s="461"/>
      <c r="B14" s="461"/>
      <c r="C14" s="461"/>
      <c r="D14" s="461"/>
      <c r="E14" s="461"/>
      <c r="F14" s="461"/>
      <c r="G14" s="461"/>
      <c r="H14" s="461"/>
      <c r="I14" s="461"/>
      <c r="J14" s="461"/>
      <c r="K14" s="461"/>
      <c r="L14" s="461"/>
      <c r="M14" s="461"/>
      <c r="N14" s="461"/>
      <c r="O14" s="461"/>
      <c r="P14" s="461"/>
      <c r="Q14" s="461"/>
      <c r="R14" s="461"/>
      <c r="S14" s="461"/>
      <c r="T14" s="461"/>
      <c r="U14" s="461"/>
      <c r="V14" s="461"/>
      <c r="W14" s="461"/>
      <c r="X14" s="461"/>
      <c r="Y14" s="461"/>
      <c r="Z14" s="461"/>
      <c r="AA14" s="461"/>
      <c r="AB14" s="444"/>
      <c r="AC14" s="444"/>
      <c r="AD14" s="444"/>
      <c r="AE14" s="444"/>
      <c r="AF14" s="444"/>
    </row>
    <row r="15" spans="1:32">
      <c r="A15" s="461"/>
      <c r="B15" s="461"/>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44"/>
      <c r="AC15" s="444"/>
      <c r="AD15" s="444"/>
      <c r="AE15" s="444"/>
      <c r="AF15" s="474"/>
    </row>
    <row r="16" spans="1:32">
      <c r="A16" s="461"/>
      <c r="B16" s="461"/>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44"/>
      <c r="AC16" s="444"/>
      <c r="AD16" s="444"/>
      <c r="AE16" s="444"/>
      <c r="AF16" s="444"/>
    </row>
    <row r="17" spans="1:32">
      <c r="A17" s="461"/>
      <c r="B17" s="545"/>
      <c r="C17" s="545"/>
      <c r="D17" s="545"/>
      <c r="E17" s="545"/>
      <c r="F17" s="545"/>
      <c r="G17" s="545"/>
      <c r="H17" s="461"/>
      <c r="I17" s="461"/>
      <c r="J17" s="461"/>
      <c r="K17" s="461"/>
      <c r="L17" s="461"/>
      <c r="M17" s="461"/>
      <c r="N17" s="461"/>
      <c r="O17" s="461"/>
      <c r="P17" s="461"/>
      <c r="Q17" s="461"/>
      <c r="R17" s="461"/>
      <c r="S17" s="461"/>
      <c r="T17" s="461"/>
      <c r="U17" s="461"/>
      <c r="V17" s="461"/>
      <c r="W17" s="461"/>
      <c r="X17" s="461"/>
      <c r="Y17" s="461"/>
      <c r="Z17" s="461"/>
      <c r="AA17" s="461"/>
      <c r="AB17" s="444"/>
      <c r="AC17" s="444"/>
      <c r="AD17" s="444"/>
      <c r="AE17" s="444"/>
      <c r="AF17" s="444"/>
    </row>
    <row r="18" spans="1:32">
      <c r="A18" s="461"/>
      <c r="B18" s="545"/>
      <c r="C18" s="545"/>
      <c r="D18" s="545"/>
      <c r="E18" s="545"/>
      <c r="F18" s="545"/>
      <c r="G18" s="545"/>
      <c r="H18" s="461"/>
      <c r="I18" s="461"/>
      <c r="J18" s="461"/>
      <c r="K18" s="461"/>
      <c r="L18" s="461"/>
      <c r="M18" s="461"/>
      <c r="N18" s="461"/>
      <c r="O18" s="461"/>
      <c r="P18" s="461"/>
      <c r="Q18" s="461"/>
      <c r="R18" s="461"/>
      <c r="S18" s="461"/>
      <c r="T18" s="461"/>
      <c r="U18" s="461"/>
      <c r="V18" s="461"/>
      <c r="W18" s="461"/>
      <c r="X18" s="461"/>
      <c r="Y18" s="461"/>
      <c r="Z18" s="461"/>
      <c r="AA18" s="461"/>
      <c r="AB18" s="444"/>
      <c r="AC18" s="444"/>
      <c r="AD18" s="444"/>
      <c r="AE18" s="444"/>
      <c r="AF18" s="444"/>
    </row>
    <row r="19" spans="1:32">
      <c r="A19" s="461"/>
      <c r="B19" s="545"/>
      <c r="C19" s="545"/>
      <c r="D19" s="545"/>
      <c r="E19" s="545"/>
      <c r="F19" s="545"/>
      <c r="G19" s="545"/>
      <c r="H19" s="461"/>
      <c r="I19" s="461"/>
      <c r="J19" s="461"/>
      <c r="K19" s="461"/>
      <c r="L19" s="461"/>
      <c r="M19" s="461"/>
      <c r="N19" s="461"/>
      <c r="O19" s="461"/>
      <c r="P19" s="461"/>
      <c r="Q19" s="461"/>
      <c r="R19" s="461"/>
      <c r="S19" s="461"/>
      <c r="T19" s="461"/>
      <c r="U19" s="461"/>
      <c r="V19" s="461"/>
      <c r="W19" s="461"/>
      <c r="X19" s="461"/>
      <c r="Y19" s="461"/>
      <c r="Z19" s="461"/>
      <c r="AA19" s="461"/>
      <c r="AB19" s="444"/>
      <c r="AC19" s="444"/>
      <c r="AD19" s="444"/>
      <c r="AE19" s="444"/>
      <c r="AF19" s="444"/>
    </row>
    <row r="20" spans="1:32">
      <c r="A20" s="461"/>
      <c r="B20" s="545"/>
      <c r="C20" s="545"/>
      <c r="D20" s="545"/>
      <c r="E20" s="545"/>
      <c r="F20" s="545"/>
      <c r="G20" s="545"/>
      <c r="H20" s="461"/>
      <c r="I20" s="461"/>
      <c r="J20" s="461"/>
      <c r="K20" s="461"/>
      <c r="L20" s="461"/>
      <c r="M20" s="461"/>
      <c r="N20" s="461"/>
      <c r="O20" s="461"/>
      <c r="P20" s="461"/>
      <c r="Q20" s="461"/>
      <c r="R20" s="461"/>
      <c r="S20" s="461"/>
      <c r="T20" s="461"/>
      <c r="U20" s="461"/>
      <c r="V20" s="461"/>
      <c r="W20" s="461"/>
      <c r="X20" s="461"/>
      <c r="Y20" s="461"/>
      <c r="Z20" s="461"/>
      <c r="AA20" s="461"/>
      <c r="AB20" s="444"/>
      <c r="AC20" s="444"/>
      <c r="AD20" s="444"/>
      <c r="AE20" s="444"/>
      <c r="AF20" s="444"/>
    </row>
    <row r="21" spans="1:32">
      <c r="A21" s="461"/>
      <c r="B21" s="545"/>
      <c r="C21" s="545"/>
      <c r="D21" s="545"/>
      <c r="E21" s="545"/>
      <c r="F21" s="545"/>
      <c r="G21" s="545"/>
      <c r="H21" s="461"/>
      <c r="I21" s="461"/>
      <c r="J21" s="461"/>
      <c r="K21" s="461"/>
      <c r="L21" s="461"/>
      <c r="M21" s="461"/>
      <c r="N21" s="461"/>
      <c r="O21" s="461"/>
      <c r="P21" s="461"/>
      <c r="Q21" s="461"/>
      <c r="R21" s="461"/>
      <c r="S21" s="461"/>
      <c r="T21" s="461"/>
      <c r="U21" s="461"/>
      <c r="V21" s="461"/>
      <c r="W21" s="461"/>
      <c r="X21" s="461"/>
      <c r="Y21" s="461"/>
      <c r="Z21" s="461"/>
      <c r="AA21" s="461"/>
      <c r="AB21" s="444"/>
      <c r="AC21" s="444"/>
      <c r="AD21" s="444"/>
      <c r="AE21" s="444"/>
      <c r="AF21" s="444"/>
    </row>
    <row r="22" spans="1:32">
      <c r="A22" s="461"/>
      <c r="B22" s="545"/>
      <c r="C22" s="545"/>
      <c r="D22" s="545"/>
      <c r="E22" s="545"/>
      <c r="F22" s="545"/>
      <c r="G22" s="545"/>
      <c r="H22" s="461"/>
      <c r="I22" s="461"/>
      <c r="J22" s="461"/>
      <c r="K22" s="461"/>
      <c r="L22" s="461"/>
      <c r="M22" s="461"/>
      <c r="N22" s="461"/>
      <c r="O22" s="461"/>
      <c r="P22" s="461"/>
      <c r="Q22" s="461"/>
      <c r="R22" s="461"/>
      <c r="S22" s="461"/>
      <c r="T22" s="461"/>
      <c r="U22" s="461"/>
      <c r="V22" s="461"/>
      <c r="W22" s="461"/>
      <c r="X22" s="461"/>
      <c r="Y22" s="461"/>
      <c r="Z22" s="461"/>
      <c r="AA22" s="461"/>
      <c r="AB22" s="444"/>
      <c r="AC22" s="444"/>
      <c r="AD22" s="444"/>
      <c r="AE22" s="444"/>
      <c r="AF22" s="444"/>
    </row>
    <row r="23" spans="1:32">
      <c r="A23" s="461"/>
      <c r="B23" s="545"/>
      <c r="C23" s="545"/>
      <c r="D23" s="545"/>
      <c r="E23" s="545"/>
      <c r="F23" s="545"/>
      <c r="G23" s="545"/>
      <c r="H23" s="461"/>
      <c r="I23" s="461"/>
      <c r="J23" s="461"/>
      <c r="K23" s="461"/>
      <c r="L23" s="461"/>
      <c r="M23" s="461"/>
      <c r="N23" s="461"/>
      <c r="O23" s="461"/>
      <c r="P23" s="461"/>
      <c r="Q23" s="461"/>
      <c r="R23" s="461"/>
      <c r="S23" s="461"/>
      <c r="T23" s="461"/>
      <c r="U23" s="461"/>
      <c r="V23" s="461"/>
      <c r="W23" s="461"/>
      <c r="X23" s="461"/>
      <c r="Y23" s="461"/>
      <c r="Z23" s="461"/>
      <c r="AA23" s="461"/>
      <c r="AB23" s="444"/>
      <c r="AC23" s="444"/>
      <c r="AD23" s="444"/>
      <c r="AE23" s="444"/>
      <c r="AF23" s="444"/>
    </row>
    <row r="24" spans="1:32">
      <c r="A24" s="461"/>
      <c r="B24" s="545"/>
      <c r="C24" s="545"/>
      <c r="D24" s="545"/>
      <c r="E24" s="545"/>
      <c r="F24" s="545"/>
      <c r="G24" s="545"/>
      <c r="H24" s="461"/>
      <c r="I24" s="461"/>
      <c r="J24" s="461"/>
      <c r="K24" s="461"/>
      <c r="L24" s="461"/>
      <c r="M24" s="461"/>
      <c r="N24" s="461"/>
      <c r="O24" s="461"/>
      <c r="P24" s="461"/>
      <c r="Q24" s="461"/>
      <c r="R24" s="461"/>
      <c r="S24" s="461"/>
      <c r="T24" s="461"/>
      <c r="U24" s="461"/>
      <c r="V24" s="461"/>
      <c r="W24" s="461"/>
      <c r="X24" s="461"/>
      <c r="Y24" s="461"/>
      <c r="Z24" s="461"/>
      <c r="AA24" s="461"/>
      <c r="AB24" s="444"/>
      <c r="AC24" s="444"/>
      <c r="AD24" s="444"/>
      <c r="AE24" s="444"/>
      <c r="AF24" s="444"/>
    </row>
    <row r="25" spans="1:32">
      <c r="A25" s="461"/>
      <c r="B25" s="545"/>
      <c r="C25" s="545"/>
      <c r="D25" s="545"/>
      <c r="E25" s="545"/>
      <c r="F25" s="545"/>
      <c r="G25" s="545"/>
      <c r="H25" s="461"/>
      <c r="I25" s="461"/>
      <c r="J25" s="461"/>
      <c r="K25" s="461"/>
      <c r="L25" s="461"/>
      <c r="M25" s="461"/>
      <c r="N25" s="461"/>
      <c r="O25" s="461"/>
      <c r="P25" s="461"/>
      <c r="Q25" s="461"/>
      <c r="R25" s="461"/>
      <c r="S25" s="461"/>
      <c r="T25" s="461"/>
      <c r="U25" s="461"/>
      <c r="V25" s="461"/>
      <c r="W25" s="461"/>
      <c r="X25" s="461"/>
      <c r="Y25" s="461"/>
      <c r="Z25" s="461"/>
      <c r="AA25" s="461"/>
      <c r="AB25" s="444"/>
      <c r="AC25" s="444"/>
      <c r="AD25" s="444"/>
      <c r="AE25" s="444"/>
      <c r="AF25" s="444"/>
    </row>
    <row r="26" spans="1:32">
      <c r="A26" s="461"/>
      <c r="B26" s="545"/>
      <c r="C26" s="545"/>
      <c r="D26" s="545"/>
      <c r="E26" s="545"/>
      <c r="F26" s="545"/>
      <c r="G26" s="545"/>
      <c r="H26" s="461"/>
      <c r="I26" s="461"/>
      <c r="J26" s="461"/>
      <c r="K26" s="461"/>
      <c r="L26" s="461"/>
      <c r="M26" s="461"/>
      <c r="N26" s="461"/>
      <c r="O26" s="461"/>
      <c r="P26" s="461"/>
      <c r="Q26" s="461"/>
      <c r="R26" s="461"/>
      <c r="S26" s="461"/>
      <c r="T26" s="461"/>
      <c r="U26" s="461"/>
      <c r="V26" s="461"/>
      <c r="W26" s="461"/>
      <c r="X26" s="461"/>
      <c r="Y26" s="461"/>
      <c r="Z26" s="461"/>
      <c r="AA26" s="461"/>
      <c r="AB26" s="444"/>
      <c r="AC26" s="444"/>
      <c r="AD26" s="444"/>
      <c r="AE26" s="444"/>
      <c r="AF26" s="444"/>
    </row>
    <row r="27" spans="1:32">
      <c r="A27" s="461"/>
      <c r="B27" s="545"/>
      <c r="C27" s="545"/>
      <c r="D27" s="545"/>
      <c r="E27" s="545"/>
      <c r="F27" s="545"/>
      <c r="G27" s="545"/>
      <c r="H27" s="461"/>
      <c r="I27" s="461"/>
      <c r="J27" s="461"/>
      <c r="K27" s="461"/>
      <c r="L27" s="461"/>
      <c r="M27" s="461"/>
      <c r="N27" s="461"/>
      <c r="O27" s="461"/>
      <c r="P27" s="461"/>
      <c r="Q27" s="461"/>
      <c r="R27" s="461"/>
      <c r="S27" s="461"/>
      <c r="T27" s="461"/>
      <c r="U27" s="461"/>
      <c r="V27" s="461"/>
      <c r="W27" s="461"/>
      <c r="X27" s="461"/>
      <c r="Y27" s="461"/>
      <c r="Z27" s="461"/>
      <c r="AA27" s="461"/>
      <c r="AB27" s="444"/>
      <c r="AC27" s="444"/>
      <c r="AD27" s="444"/>
      <c r="AE27" s="444"/>
      <c r="AF27" s="444"/>
    </row>
    <row r="28" spans="1:32">
      <c r="A28" s="461"/>
      <c r="B28" s="461"/>
      <c r="C28" s="461"/>
      <c r="D28" s="461"/>
      <c r="E28" s="461"/>
      <c r="F28" s="461"/>
      <c r="G28" s="461"/>
      <c r="H28" s="461"/>
      <c r="I28" s="461"/>
      <c r="J28" s="461"/>
      <c r="K28" s="461"/>
      <c r="L28" s="461"/>
      <c r="M28" s="461"/>
      <c r="N28" s="461"/>
      <c r="O28" s="461"/>
      <c r="P28" s="461"/>
      <c r="Q28" s="461"/>
      <c r="R28" s="461"/>
      <c r="S28" s="461"/>
      <c r="T28" s="461"/>
      <c r="U28" s="461"/>
      <c r="V28" s="461"/>
      <c r="W28" s="461"/>
      <c r="X28" s="461"/>
      <c r="Y28" s="461"/>
      <c r="Z28" s="461"/>
      <c r="AA28" s="461"/>
      <c r="AB28" s="444"/>
      <c r="AC28" s="444"/>
      <c r="AD28" s="444"/>
      <c r="AE28" s="444"/>
      <c r="AF28" s="444"/>
    </row>
    <row r="29" spans="1:32" ht="16.2">
      <c r="A29" s="461"/>
      <c r="B29" s="472"/>
      <c r="C29" s="473"/>
      <c r="D29" s="473"/>
      <c r="E29" s="473"/>
      <c r="F29" s="473"/>
      <c r="G29" s="473"/>
      <c r="H29" s="473"/>
      <c r="I29" s="461"/>
      <c r="J29" s="461"/>
      <c r="K29" s="461"/>
      <c r="L29" s="461"/>
      <c r="M29" s="461"/>
      <c r="N29" s="461"/>
      <c r="O29" s="461"/>
      <c r="P29" s="461"/>
      <c r="Q29" s="461"/>
      <c r="R29" s="461"/>
      <c r="S29" s="461"/>
      <c r="T29" s="461"/>
      <c r="U29" s="461"/>
      <c r="V29" s="461"/>
      <c r="W29" s="461"/>
      <c r="X29" s="461"/>
      <c r="Y29" s="461"/>
      <c r="Z29" s="461"/>
      <c r="AA29" s="461"/>
      <c r="AB29" s="444"/>
      <c r="AC29" s="444"/>
      <c r="AD29" s="444"/>
      <c r="AE29" s="444"/>
      <c r="AF29" s="444"/>
    </row>
    <row r="30" spans="1:32">
      <c r="A30" s="461"/>
      <c r="B30" s="461"/>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44"/>
      <c r="AC30" s="444"/>
      <c r="AD30" s="444"/>
      <c r="AE30" s="444"/>
      <c r="AF30" s="444"/>
    </row>
    <row r="31" spans="1:32">
      <c r="A31" s="461"/>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44"/>
      <c r="AC31" s="444"/>
      <c r="AD31" s="444"/>
      <c r="AE31" s="444"/>
      <c r="AF31" s="444"/>
    </row>
    <row r="32" spans="1:32">
      <c r="A32" s="461"/>
      <c r="B32" s="461"/>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44"/>
      <c r="AC32" s="444"/>
      <c r="AD32" s="444"/>
      <c r="AE32" s="444"/>
      <c r="AF32" s="444"/>
    </row>
    <row r="33" spans="1:32">
      <c r="A33" s="461"/>
      <c r="B33" s="461"/>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44"/>
      <c r="AC33" s="444"/>
      <c r="AD33" s="444"/>
      <c r="AE33" s="444"/>
      <c r="AF33" s="444"/>
    </row>
    <row r="34" spans="1:32">
      <c r="A34" s="461"/>
      <c r="B34" s="461"/>
      <c r="C34" s="461"/>
      <c r="D34" s="461"/>
      <c r="E34" s="461"/>
      <c r="F34" s="461"/>
      <c r="G34" s="461"/>
      <c r="H34" s="461"/>
      <c r="I34" s="461"/>
      <c r="J34" s="461"/>
      <c r="K34" s="461"/>
      <c r="L34" s="461"/>
      <c r="M34" s="461"/>
      <c r="N34" s="461"/>
      <c r="O34" s="461"/>
      <c r="P34" s="461"/>
      <c r="Q34" s="461"/>
      <c r="R34" s="461"/>
      <c r="S34" s="461"/>
      <c r="T34" s="461"/>
      <c r="U34" s="461"/>
      <c r="V34" s="461"/>
      <c r="W34" s="461"/>
      <c r="X34" s="461"/>
      <c r="Y34" s="461"/>
      <c r="Z34" s="461"/>
      <c r="AA34" s="461"/>
    </row>
    <row r="35" spans="1:32">
      <c r="A35" s="461"/>
      <c r="B35" s="461"/>
      <c r="C35" s="461"/>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row>
  </sheetData>
  <sheetProtection formatCells="0" formatColumns="0" formatRows="0" insertColumns="0" insertRows="0" insertHyperlinks="0" deleteColumns="0" deleteRows="0" sort="0" autoFilter="0" pivotTables="0"/>
  <mergeCells count="1">
    <mergeCell ref="B17:G27"/>
  </mergeCells>
  <phoneticPr fontId="86"/>
  <pageMargins left="0.7" right="0.7" top="0.75" bottom="0.75" header="0.3" footer="0.3"/>
  <pageSetup paperSize="9" scale="39" orientation="portrait" r:id="rId1"/>
  <colBreaks count="1" manualBreakCount="1">
    <brk id="28"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N43" sqref="H43:N43"/>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1"/>
      <c r="I1" s="362" t="s">
        <v>37</v>
      </c>
      <c r="J1" s="363"/>
      <c r="K1" s="364"/>
      <c r="L1" s="365"/>
      <c r="M1" s="366"/>
    </row>
    <row r="2" spans="1:16" ht="17.399999999999999">
      <c r="A2" s="56"/>
      <c r="B2" s="184"/>
      <c r="C2" s="184"/>
      <c r="D2" s="184"/>
      <c r="E2" s="184"/>
      <c r="F2" s="184"/>
      <c r="G2" s="57"/>
      <c r="H2" s="367"/>
      <c r="I2" s="635" t="s">
        <v>190</v>
      </c>
      <c r="J2" s="635"/>
      <c r="K2" s="635"/>
      <c r="L2" s="635"/>
      <c r="M2" s="635"/>
      <c r="N2" s="159"/>
      <c r="P2" s="121"/>
    </row>
    <row r="3" spans="1:16" ht="17.399999999999999">
      <c r="A3" s="185" t="s">
        <v>28</v>
      </c>
      <c r="B3" s="186"/>
      <c r="D3" s="187"/>
      <c r="E3" s="187"/>
      <c r="F3" s="187"/>
      <c r="G3" s="58"/>
      <c r="H3" s="107"/>
      <c r="I3" s="370"/>
      <c r="J3" s="371"/>
      <c r="K3" s="372"/>
      <c r="L3" s="364"/>
      <c r="M3" s="373"/>
    </row>
    <row r="4" spans="1:16" ht="17.399999999999999">
      <c r="A4" s="60"/>
      <c r="B4" s="186"/>
      <c r="C4" s="89"/>
      <c r="D4" s="187"/>
      <c r="E4" s="187"/>
      <c r="F4" s="188"/>
      <c r="G4" s="61"/>
      <c r="H4" s="374"/>
      <c r="I4" s="374"/>
      <c r="J4" s="363"/>
      <c r="K4" s="372"/>
      <c r="L4" s="364"/>
      <c r="M4" s="373"/>
      <c r="N4" s="248"/>
    </row>
    <row r="5" spans="1:16">
      <c r="A5" s="189"/>
      <c r="D5" s="187"/>
      <c r="E5" s="62"/>
      <c r="F5" s="190"/>
      <c r="G5" s="63"/>
      <c r="H5"/>
      <c r="I5" s="375"/>
      <c r="J5" s="363"/>
      <c r="K5" s="372"/>
      <c r="L5" s="372"/>
      <c r="M5" s="373"/>
    </row>
    <row r="6" spans="1:16" ht="17.399999999999999">
      <c r="A6" s="189"/>
      <c r="D6" s="187"/>
      <c r="E6" s="190"/>
      <c r="F6" s="190"/>
      <c r="G6" s="63"/>
      <c r="H6" s="367"/>
      <c r="I6" s="376"/>
      <c r="J6" s="363"/>
      <c r="K6" s="372"/>
      <c r="L6" s="372"/>
      <c r="M6" s="373"/>
    </row>
    <row r="7" spans="1:16">
      <c r="A7" s="189"/>
      <c r="D7" s="187"/>
      <c r="E7" s="190"/>
      <c r="F7" s="190"/>
      <c r="G7" s="63"/>
      <c r="H7" s="377"/>
      <c r="I7" s="375"/>
      <c r="J7" s="363"/>
      <c r="K7" s="372"/>
      <c r="L7" s="372"/>
      <c r="M7" s="373"/>
    </row>
    <row r="8" spans="1:16">
      <c r="A8" s="189"/>
      <c r="D8" s="187"/>
      <c r="E8" s="190"/>
      <c r="F8" s="190"/>
      <c r="G8" s="63"/>
      <c r="H8" s="368"/>
      <c r="I8" s="378"/>
      <c r="J8" s="378"/>
      <c r="K8" s="378"/>
      <c r="L8" s="372"/>
      <c r="M8" s="379"/>
    </row>
    <row r="9" spans="1:16">
      <c r="A9" s="189"/>
      <c r="D9" s="187"/>
      <c r="E9" s="190"/>
      <c r="F9" s="190"/>
      <c r="G9" s="63"/>
      <c r="H9" s="378"/>
      <c r="I9" s="378"/>
      <c r="J9" s="378"/>
      <c r="K9" s="378"/>
      <c r="L9" s="372"/>
      <c r="M9" s="379"/>
      <c r="N9" s="65"/>
    </row>
    <row r="10" spans="1:16">
      <c r="A10" s="189"/>
      <c r="D10" s="187"/>
      <c r="E10" s="190"/>
      <c r="F10" s="190"/>
      <c r="G10" s="63"/>
      <c r="H10" s="378"/>
      <c r="I10" s="378"/>
      <c r="J10" s="378"/>
      <c r="K10" s="378"/>
      <c r="L10" s="372"/>
      <c r="M10" s="379"/>
      <c r="N10" s="65" t="s">
        <v>38</v>
      </c>
    </row>
    <row r="11" spans="1:16">
      <c r="A11" s="189"/>
      <c r="D11" s="187"/>
      <c r="E11" s="190"/>
      <c r="F11" s="190"/>
      <c r="G11" s="63"/>
      <c r="H11" s="378"/>
      <c r="I11" s="378"/>
      <c r="J11" s="378"/>
      <c r="K11" s="378"/>
      <c r="L11" s="372"/>
      <c r="M11" s="379"/>
    </row>
    <row r="12" spans="1:16">
      <c r="A12" s="189"/>
      <c r="D12" s="187"/>
      <c r="E12" s="190"/>
      <c r="F12" s="190"/>
      <c r="G12" s="63"/>
      <c r="H12" s="378"/>
      <c r="I12" s="378"/>
      <c r="J12" s="378"/>
      <c r="K12" s="378"/>
      <c r="L12" s="372"/>
      <c r="M12" s="379"/>
      <c r="N12" s="65" t="s">
        <v>39</v>
      </c>
      <c r="O12" s="285"/>
    </row>
    <row r="13" spans="1:16">
      <c r="A13" s="189"/>
      <c r="D13" s="187"/>
      <c r="E13" s="190"/>
      <c r="F13" s="190"/>
      <c r="G13" s="63"/>
      <c r="H13" s="378"/>
      <c r="I13" s="378"/>
      <c r="J13" s="378"/>
      <c r="K13" s="378"/>
      <c r="L13" s="372"/>
      <c r="M13" s="379"/>
    </row>
    <row r="14" spans="1:16">
      <c r="A14" s="189"/>
      <c r="D14" s="187"/>
      <c r="E14" s="190"/>
      <c r="F14" s="190"/>
      <c r="G14" s="63"/>
      <c r="H14" s="378"/>
      <c r="I14" s="378"/>
      <c r="J14" s="378"/>
      <c r="K14" s="378"/>
      <c r="L14" s="372"/>
      <c r="M14" s="379"/>
      <c r="N14" s="319" t="s">
        <v>40</v>
      </c>
    </row>
    <row r="15" spans="1:16">
      <c r="A15" s="189"/>
      <c r="D15" s="187"/>
      <c r="E15" s="187" t="s">
        <v>21</v>
      </c>
      <c r="F15" s="188"/>
      <c r="G15" s="58"/>
      <c r="H15" s="377"/>
      <c r="I15" s="375"/>
      <c r="J15" s="368"/>
      <c r="K15" s="372"/>
      <c r="L15" s="372"/>
      <c r="M15" s="379"/>
    </row>
    <row r="16" spans="1:16">
      <c r="A16" s="189"/>
      <c r="D16" s="187"/>
      <c r="E16" s="187"/>
      <c r="F16" s="188"/>
      <c r="G16" s="58"/>
      <c r="H16" s="363"/>
      <c r="I16" s="375"/>
      <c r="J16" s="363"/>
      <c r="K16" s="372"/>
      <c r="L16" s="372"/>
      <c r="M16" s="379"/>
      <c r="N16" s="249" t="s">
        <v>169</v>
      </c>
    </row>
    <row r="17" spans="1:19" ht="20.25" customHeight="1" thickBot="1">
      <c r="A17" s="546" t="s">
        <v>210</v>
      </c>
      <c r="B17" s="547"/>
      <c r="C17" s="547"/>
      <c r="D17" s="192"/>
      <c r="E17" s="193"/>
      <c r="F17" s="547" t="s">
        <v>211</v>
      </c>
      <c r="G17" s="548"/>
      <c r="H17" s="377"/>
      <c r="I17" s="375"/>
      <c r="J17" s="368"/>
      <c r="K17" s="372"/>
      <c r="L17" s="369"/>
      <c r="M17" s="373"/>
      <c r="N17" s="191" t="s">
        <v>127</v>
      </c>
    </row>
    <row r="18" spans="1:19" ht="39" customHeight="1" thickTop="1">
      <c r="A18" s="549" t="s">
        <v>41</v>
      </c>
      <c r="B18" s="550"/>
      <c r="C18" s="551"/>
      <c r="D18" s="194" t="s">
        <v>42</v>
      </c>
      <c r="E18" s="195"/>
      <c r="F18" s="552" t="s">
        <v>43</v>
      </c>
      <c r="G18" s="553"/>
      <c r="H18" s="363"/>
      <c r="I18" s="375"/>
      <c r="J18" s="363"/>
      <c r="K18" s="372"/>
      <c r="L18" s="372"/>
      <c r="M18" s="373"/>
      <c r="Q18" s="54" t="s">
        <v>28</v>
      </c>
      <c r="S18" s="54" t="s">
        <v>21</v>
      </c>
    </row>
    <row r="19" spans="1:19" ht="30" customHeight="1">
      <c r="A19" s="554" t="s">
        <v>195</v>
      </c>
      <c r="B19" s="554"/>
      <c r="C19" s="554"/>
      <c r="D19" s="554"/>
      <c r="E19" s="554"/>
      <c r="F19" s="554"/>
      <c r="G19" s="554"/>
      <c r="H19" s="380"/>
      <c r="I19" s="381" t="s">
        <v>44</v>
      </c>
      <c r="J19" s="381"/>
      <c r="K19" s="381"/>
      <c r="L19" s="369"/>
      <c r="M19" s="373"/>
    </row>
    <row r="20" spans="1:19" ht="17.399999999999999">
      <c r="E20" s="196" t="s">
        <v>45</v>
      </c>
      <c r="F20" s="197" t="s">
        <v>46</v>
      </c>
      <c r="H20" s="287" t="s">
        <v>149</v>
      </c>
      <c r="I20" s="375"/>
      <c r="J20" s="363" t="s">
        <v>21</v>
      </c>
      <c r="K20" s="382" t="s">
        <v>21</v>
      </c>
      <c r="L20" s="372"/>
      <c r="M20" s="373"/>
    </row>
    <row r="21" spans="1:19" ht="16.8" thickBot="1">
      <c r="A21" s="198"/>
      <c r="B21" s="555">
        <v>45200</v>
      </c>
      <c r="C21" s="556"/>
      <c r="D21" s="199" t="s">
        <v>47</v>
      </c>
      <c r="E21" s="557" t="s">
        <v>48</v>
      </c>
      <c r="F21" s="558"/>
      <c r="G21" s="59" t="s">
        <v>49</v>
      </c>
      <c r="H21" s="565" t="s">
        <v>212</v>
      </c>
      <c r="I21" s="566"/>
      <c r="J21" s="566"/>
      <c r="K21" s="566"/>
      <c r="L21" s="566"/>
      <c r="M21" s="383">
        <v>9</v>
      </c>
      <c r="N21" s="385"/>
    </row>
    <row r="22" spans="1:19" ht="36" customHeight="1" thickTop="1" thickBot="1">
      <c r="A22" s="200" t="s">
        <v>50</v>
      </c>
      <c r="B22" s="567" t="s">
        <v>51</v>
      </c>
      <c r="C22" s="568"/>
      <c r="D22" s="569"/>
      <c r="E22" s="67" t="s">
        <v>213</v>
      </c>
      <c r="F22" s="67" t="s">
        <v>214</v>
      </c>
      <c r="G22" s="201" t="s">
        <v>52</v>
      </c>
      <c r="H22" s="570" t="s">
        <v>191</v>
      </c>
      <c r="I22" s="571"/>
      <c r="J22" s="571"/>
      <c r="K22" s="571"/>
      <c r="L22" s="572"/>
      <c r="M22" s="384" t="s">
        <v>53</v>
      </c>
      <c r="N22" s="386" t="s">
        <v>54</v>
      </c>
      <c r="R22" s="54" t="s">
        <v>28</v>
      </c>
    </row>
    <row r="23" spans="1:19" ht="79.2" customHeight="1" thickBot="1">
      <c r="A23" s="482" t="s">
        <v>55</v>
      </c>
      <c r="B23" s="576" t="str">
        <f>IF(G23&gt;5,"☆☆☆☆",IF(AND(G23&gt;=2.39,G23&lt;5),"☆☆☆",IF(AND(G23&gt;=1.39,G23&lt;2.4),"☆☆",IF(AND(G23&gt;0,G23&lt;1.4),"☆",IF(AND(G23&gt;=-1.39,G23&lt;0),"★",IF(AND(G23&gt;=-2.39,G23&lt;-1.4),"★★",IF(AND(G23&gt;=-3.39,G23&lt;-2.4),"★★★")))))))</f>
        <v>★</v>
      </c>
      <c r="C23" s="577"/>
      <c r="D23" s="578"/>
      <c r="E23" s="347">
        <v>1.46</v>
      </c>
      <c r="F23" s="347">
        <v>1.1499999999999999</v>
      </c>
      <c r="G23" s="291">
        <f>F23-E23</f>
        <v>-0.31000000000000005</v>
      </c>
      <c r="H23" s="563"/>
      <c r="I23" s="563"/>
      <c r="J23" s="563"/>
      <c r="K23" s="563"/>
      <c r="L23" s="564"/>
      <c r="M23" s="401"/>
      <c r="N23" s="440"/>
      <c r="O23" s="261" t="s">
        <v>162</v>
      </c>
    </row>
    <row r="24" spans="1:19" ht="66" customHeight="1" thickBot="1">
      <c r="A24" s="202" t="s">
        <v>56</v>
      </c>
      <c r="B24" s="559" t="str">
        <f>IF(G24&gt;5,"☆☆☆☆",IF(AND(G24&gt;=2.39,G24&lt;5),"☆☆☆",IF(AND(G24&gt;=1.39,G24&lt;2.4),"☆☆",IF(AND(G24&gt;0,G24&lt;1.4),"☆",IF(AND(G24&gt;=-1.39,G24&lt;0),"★",IF(AND(G24&gt;=-2.39,G24&lt;-1.4),"★★",IF(AND(G24&gt;=-3.39,G24&lt;-2.4),"★★★")))))))</f>
        <v>★</v>
      </c>
      <c r="C24" s="560"/>
      <c r="D24" s="561"/>
      <c r="E24" s="347">
        <v>2.4700000000000002</v>
      </c>
      <c r="F24" s="347">
        <v>2.08</v>
      </c>
      <c r="G24" s="481">
        <f t="shared" ref="G24:G70" si="0">F24-E24</f>
        <v>-0.39000000000000012</v>
      </c>
      <c r="H24" s="573"/>
      <c r="I24" s="574"/>
      <c r="J24" s="574"/>
      <c r="K24" s="574"/>
      <c r="L24" s="575"/>
      <c r="M24" s="152"/>
      <c r="N24" s="153"/>
      <c r="O24" s="261" t="s">
        <v>56</v>
      </c>
      <c r="Q24" s="54" t="s">
        <v>28</v>
      </c>
    </row>
    <row r="25" spans="1:19" ht="81" customHeight="1" thickBot="1">
      <c r="A25" s="267" t="s">
        <v>57</v>
      </c>
      <c r="B25" s="559" t="str">
        <f t="shared" ref="B25:B70" si="1">IF(G25&gt;5,"☆☆☆☆",IF(AND(G25&gt;=2.39,G25&lt;5),"☆☆☆",IF(AND(G25&gt;=1.39,G25&lt;2.4),"☆☆",IF(AND(G25&gt;0,G25&lt;1.4),"☆",IF(AND(G25&gt;=-1.39,G25&lt;0),"★",IF(AND(G25&gt;=-2.39,G25&lt;-1.4),"★★",IF(AND(G25&gt;=-3.39,G25&lt;-2.4),"★★★")))))))</f>
        <v>★</v>
      </c>
      <c r="C25" s="560"/>
      <c r="D25" s="561"/>
      <c r="E25" s="123">
        <v>4.3499999999999996</v>
      </c>
      <c r="F25" s="123">
        <v>3.68</v>
      </c>
      <c r="G25" s="291">
        <f t="shared" si="0"/>
        <v>-0.66999999999999948</v>
      </c>
      <c r="H25" s="562"/>
      <c r="I25" s="563"/>
      <c r="J25" s="563"/>
      <c r="K25" s="563"/>
      <c r="L25" s="564"/>
      <c r="M25" s="401"/>
      <c r="N25" s="153"/>
      <c r="O25" s="261" t="s">
        <v>57</v>
      </c>
    </row>
    <row r="26" spans="1:19" ht="83.25" customHeight="1" thickBot="1">
      <c r="A26" s="267" t="s">
        <v>58</v>
      </c>
      <c r="B26" s="559" t="str">
        <f t="shared" si="1"/>
        <v>☆</v>
      </c>
      <c r="C26" s="560"/>
      <c r="D26" s="561"/>
      <c r="E26" s="347">
        <v>2.04</v>
      </c>
      <c r="F26" s="347">
        <v>2.11</v>
      </c>
      <c r="G26" s="291">
        <f t="shared" si="0"/>
        <v>6.999999999999984E-2</v>
      </c>
      <c r="H26" s="562"/>
      <c r="I26" s="563"/>
      <c r="J26" s="563"/>
      <c r="K26" s="563"/>
      <c r="L26" s="564"/>
      <c r="M26" s="152"/>
      <c r="N26" s="153"/>
      <c r="O26" s="261" t="s">
        <v>58</v>
      </c>
    </row>
    <row r="27" spans="1:19" ht="78.599999999999994" customHeight="1" thickBot="1">
      <c r="A27" s="267" t="s">
        <v>59</v>
      </c>
      <c r="B27" s="559" t="str">
        <f t="shared" si="1"/>
        <v>★</v>
      </c>
      <c r="C27" s="560"/>
      <c r="D27" s="561"/>
      <c r="E27" s="347">
        <v>2.88</v>
      </c>
      <c r="F27" s="347">
        <v>1.85</v>
      </c>
      <c r="G27" s="291">
        <f t="shared" si="0"/>
        <v>-1.0299999999999998</v>
      </c>
      <c r="H27" s="562"/>
      <c r="I27" s="563"/>
      <c r="J27" s="563"/>
      <c r="K27" s="563"/>
      <c r="L27" s="564"/>
      <c r="M27" s="152"/>
      <c r="N27" s="153"/>
      <c r="O27" s="261" t="s">
        <v>59</v>
      </c>
    </row>
    <row r="28" spans="1:19" ht="87" customHeight="1" thickBot="1">
      <c r="A28" s="267" t="s">
        <v>60</v>
      </c>
      <c r="B28" s="559" t="str">
        <f t="shared" si="1"/>
        <v>★</v>
      </c>
      <c r="C28" s="560"/>
      <c r="D28" s="561"/>
      <c r="E28" s="347">
        <v>2.3199999999999998</v>
      </c>
      <c r="F28" s="347">
        <v>1.75</v>
      </c>
      <c r="G28" s="291">
        <f t="shared" si="0"/>
        <v>-0.56999999999999984</v>
      </c>
      <c r="H28" s="562"/>
      <c r="I28" s="563"/>
      <c r="J28" s="563"/>
      <c r="K28" s="563"/>
      <c r="L28" s="564"/>
      <c r="M28" s="152"/>
      <c r="N28" s="153"/>
      <c r="O28" s="261" t="s">
        <v>60</v>
      </c>
    </row>
    <row r="29" spans="1:19" ht="81" customHeight="1" thickBot="1">
      <c r="A29" s="267" t="s">
        <v>61</v>
      </c>
      <c r="B29" s="559" t="str">
        <f t="shared" si="1"/>
        <v>☆</v>
      </c>
      <c r="C29" s="560"/>
      <c r="D29" s="561"/>
      <c r="E29" s="347">
        <v>1.1599999999999999</v>
      </c>
      <c r="F29" s="347">
        <v>1.2</v>
      </c>
      <c r="G29" s="291">
        <f t="shared" si="0"/>
        <v>4.0000000000000036E-2</v>
      </c>
      <c r="H29" s="562"/>
      <c r="I29" s="563"/>
      <c r="J29" s="563"/>
      <c r="K29" s="563"/>
      <c r="L29" s="564"/>
      <c r="M29" s="152"/>
      <c r="N29" s="153"/>
      <c r="O29" s="261" t="s">
        <v>61</v>
      </c>
    </row>
    <row r="30" spans="1:19" ht="73.5" customHeight="1" thickBot="1">
      <c r="A30" s="267" t="s">
        <v>62</v>
      </c>
      <c r="B30" s="559" t="str">
        <f t="shared" si="1"/>
        <v>★</v>
      </c>
      <c r="C30" s="560"/>
      <c r="D30" s="561"/>
      <c r="E30" s="347">
        <v>2.75</v>
      </c>
      <c r="F30" s="347">
        <v>1.87</v>
      </c>
      <c r="G30" s="291">
        <f t="shared" si="0"/>
        <v>-0.87999999999999989</v>
      </c>
      <c r="H30" s="562"/>
      <c r="I30" s="563"/>
      <c r="J30" s="563"/>
      <c r="K30" s="563"/>
      <c r="L30" s="564"/>
      <c r="M30" s="152"/>
      <c r="N30" s="153"/>
      <c r="O30" s="261" t="s">
        <v>62</v>
      </c>
    </row>
    <row r="31" spans="1:19" ht="75.75" customHeight="1" thickBot="1">
      <c r="A31" s="267" t="s">
        <v>63</v>
      </c>
      <c r="B31" s="559" t="str">
        <f t="shared" si="1"/>
        <v>★</v>
      </c>
      <c r="C31" s="560"/>
      <c r="D31" s="561"/>
      <c r="E31" s="347">
        <v>1.73</v>
      </c>
      <c r="F31" s="347">
        <v>0.85</v>
      </c>
      <c r="G31" s="291">
        <f t="shared" si="0"/>
        <v>-0.88</v>
      </c>
      <c r="H31" s="562"/>
      <c r="I31" s="563"/>
      <c r="J31" s="563"/>
      <c r="K31" s="563"/>
      <c r="L31" s="564"/>
      <c r="M31" s="152"/>
      <c r="N31" s="153"/>
      <c r="O31" s="261" t="s">
        <v>63</v>
      </c>
    </row>
    <row r="32" spans="1:19" ht="90" customHeight="1" thickBot="1">
      <c r="A32" s="268" t="s">
        <v>64</v>
      </c>
      <c r="B32" s="559" t="str">
        <f t="shared" si="1"/>
        <v>★</v>
      </c>
      <c r="C32" s="560"/>
      <c r="D32" s="561"/>
      <c r="E32" s="123">
        <v>3.7</v>
      </c>
      <c r="F32" s="347">
        <v>2.81</v>
      </c>
      <c r="G32" s="291">
        <f t="shared" si="0"/>
        <v>-0.89000000000000012</v>
      </c>
      <c r="H32" s="562"/>
      <c r="I32" s="563"/>
      <c r="J32" s="563"/>
      <c r="K32" s="563"/>
      <c r="L32" s="564"/>
      <c r="M32" s="152"/>
      <c r="N32" s="153"/>
      <c r="O32" s="261" t="s">
        <v>64</v>
      </c>
    </row>
    <row r="33" spans="1:16" ht="74.400000000000006" customHeight="1" thickBot="1">
      <c r="A33" s="269" t="s">
        <v>65</v>
      </c>
      <c r="B33" s="559" t="str">
        <f t="shared" si="1"/>
        <v>★</v>
      </c>
      <c r="C33" s="560"/>
      <c r="D33" s="561"/>
      <c r="E33" s="123">
        <v>4.42</v>
      </c>
      <c r="F33" s="123">
        <v>3.51</v>
      </c>
      <c r="G33" s="291">
        <f t="shared" si="0"/>
        <v>-0.91000000000000014</v>
      </c>
      <c r="H33" s="562"/>
      <c r="I33" s="563"/>
      <c r="J33" s="563"/>
      <c r="K33" s="563"/>
      <c r="L33" s="564"/>
      <c r="M33" s="152"/>
      <c r="N33" s="153"/>
      <c r="O33" s="261" t="s">
        <v>65</v>
      </c>
    </row>
    <row r="34" spans="1:16" ht="81" customHeight="1" thickBot="1">
      <c r="A34" s="202" t="s">
        <v>66</v>
      </c>
      <c r="B34" s="559" t="str">
        <f t="shared" si="1"/>
        <v>★</v>
      </c>
      <c r="C34" s="560"/>
      <c r="D34" s="561"/>
      <c r="E34" s="123">
        <v>3.57</v>
      </c>
      <c r="F34" s="347">
        <v>2.98</v>
      </c>
      <c r="G34" s="291">
        <f t="shared" si="0"/>
        <v>-0.58999999999999986</v>
      </c>
      <c r="H34" s="579"/>
      <c r="I34" s="580"/>
      <c r="J34" s="580"/>
      <c r="K34" s="580"/>
      <c r="L34" s="581"/>
      <c r="M34" s="408"/>
      <c r="N34" s="409"/>
      <c r="O34" s="261" t="s">
        <v>66</v>
      </c>
    </row>
    <row r="35" spans="1:16" ht="94.5" customHeight="1" thickBot="1">
      <c r="A35" s="268" t="s">
        <v>67</v>
      </c>
      <c r="B35" s="559" t="str">
        <f t="shared" si="1"/>
        <v>★</v>
      </c>
      <c r="C35" s="560"/>
      <c r="D35" s="561"/>
      <c r="E35" s="123">
        <v>3.78</v>
      </c>
      <c r="F35" s="347">
        <v>2.76</v>
      </c>
      <c r="G35" s="291">
        <f t="shared" si="0"/>
        <v>-1.02</v>
      </c>
      <c r="H35" s="579"/>
      <c r="I35" s="580"/>
      <c r="J35" s="580"/>
      <c r="K35" s="580"/>
      <c r="L35" s="581"/>
      <c r="M35" s="446"/>
      <c r="N35" s="447"/>
      <c r="O35" s="261" t="s">
        <v>67</v>
      </c>
    </row>
    <row r="36" spans="1:16" ht="92.4" customHeight="1" thickBot="1">
      <c r="A36" s="270" t="s">
        <v>68</v>
      </c>
      <c r="B36" s="559" t="str">
        <f t="shared" si="1"/>
        <v>★</v>
      </c>
      <c r="C36" s="560"/>
      <c r="D36" s="561"/>
      <c r="E36" s="347">
        <v>2.77</v>
      </c>
      <c r="F36" s="347">
        <v>1.92</v>
      </c>
      <c r="G36" s="291">
        <f t="shared" si="0"/>
        <v>-0.85000000000000009</v>
      </c>
      <c r="H36" s="562"/>
      <c r="I36" s="563"/>
      <c r="J36" s="563"/>
      <c r="K36" s="563"/>
      <c r="L36" s="564"/>
      <c r="M36" s="314"/>
      <c r="N36" s="315"/>
      <c r="O36" s="261" t="s">
        <v>68</v>
      </c>
    </row>
    <row r="37" spans="1:16" ht="87.75" customHeight="1" thickBot="1">
      <c r="A37" s="267" t="s">
        <v>69</v>
      </c>
      <c r="B37" s="559" t="str">
        <f t="shared" si="1"/>
        <v>★★</v>
      </c>
      <c r="C37" s="560"/>
      <c r="D37" s="561"/>
      <c r="E37" s="123">
        <v>3.4</v>
      </c>
      <c r="F37" s="347">
        <v>1.93</v>
      </c>
      <c r="G37" s="291">
        <f t="shared" si="0"/>
        <v>-1.47</v>
      </c>
      <c r="H37" s="562"/>
      <c r="I37" s="563"/>
      <c r="J37" s="563"/>
      <c r="K37" s="563"/>
      <c r="L37" s="564"/>
      <c r="M37" s="152"/>
      <c r="N37" s="153"/>
      <c r="O37" s="261" t="s">
        <v>69</v>
      </c>
    </row>
    <row r="38" spans="1:16" ht="75.75" customHeight="1" thickBot="1">
      <c r="A38" s="267" t="s">
        <v>70</v>
      </c>
      <c r="B38" s="559" t="str">
        <f t="shared" si="1"/>
        <v>★</v>
      </c>
      <c r="C38" s="560"/>
      <c r="D38" s="561"/>
      <c r="E38" s="123">
        <v>3.59</v>
      </c>
      <c r="F38" s="123">
        <v>3.31</v>
      </c>
      <c r="G38" s="291">
        <f t="shared" si="0"/>
        <v>-0.2799999999999998</v>
      </c>
      <c r="H38" s="562"/>
      <c r="I38" s="563"/>
      <c r="J38" s="563"/>
      <c r="K38" s="563"/>
      <c r="L38" s="564"/>
      <c r="M38" s="152"/>
      <c r="N38" s="153"/>
      <c r="O38" s="261" t="s">
        <v>70</v>
      </c>
    </row>
    <row r="39" spans="1:16" ht="70.2" customHeight="1" thickBot="1">
      <c r="A39" s="267" t="s">
        <v>71</v>
      </c>
      <c r="B39" s="559" t="str">
        <f t="shared" si="1"/>
        <v>★</v>
      </c>
      <c r="C39" s="560"/>
      <c r="D39" s="561"/>
      <c r="E39" s="123">
        <v>4.34</v>
      </c>
      <c r="F39" s="123">
        <v>3.86</v>
      </c>
      <c r="G39" s="291">
        <f t="shared" si="0"/>
        <v>-0.48</v>
      </c>
      <c r="H39" s="562"/>
      <c r="I39" s="563"/>
      <c r="J39" s="563"/>
      <c r="K39" s="563"/>
      <c r="L39" s="564"/>
      <c r="M39" s="314"/>
      <c r="N39" s="315"/>
      <c r="O39" s="261" t="s">
        <v>71</v>
      </c>
    </row>
    <row r="40" spans="1:16" ht="78.75" customHeight="1" thickBot="1">
      <c r="A40" s="267" t="s">
        <v>72</v>
      </c>
      <c r="B40" s="559" t="str">
        <f t="shared" si="1"/>
        <v>★★</v>
      </c>
      <c r="C40" s="560"/>
      <c r="D40" s="561"/>
      <c r="E40" s="123">
        <v>4.76</v>
      </c>
      <c r="F40" s="123">
        <v>3.16</v>
      </c>
      <c r="G40" s="291">
        <f t="shared" si="0"/>
        <v>-1.5999999999999996</v>
      </c>
      <c r="H40" s="562"/>
      <c r="I40" s="563"/>
      <c r="J40" s="563"/>
      <c r="K40" s="563"/>
      <c r="L40" s="564"/>
      <c r="M40" s="152"/>
      <c r="N40" s="153"/>
      <c r="O40" s="261" t="s">
        <v>72</v>
      </c>
    </row>
    <row r="41" spans="1:16" ht="66" customHeight="1" thickBot="1">
      <c r="A41" s="267" t="s">
        <v>73</v>
      </c>
      <c r="B41" s="559" t="str">
        <f t="shared" si="1"/>
        <v>★</v>
      </c>
      <c r="C41" s="560"/>
      <c r="D41" s="561"/>
      <c r="E41" s="123">
        <v>3.46</v>
      </c>
      <c r="F41" s="347">
        <v>2.63</v>
      </c>
      <c r="G41" s="291">
        <f t="shared" si="0"/>
        <v>-0.83000000000000007</v>
      </c>
      <c r="H41" s="562"/>
      <c r="I41" s="563"/>
      <c r="J41" s="563"/>
      <c r="K41" s="563"/>
      <c r="L41" s="564"/>
      <c r="M41" s="152"/>
      <c r="N41" s="153"/>
      <c r="O41" s="261" t="s">
        <v>73</v>
      </c>
    </row>
    <row r="42" spans="1:16" ht="77.25" customHeight="1" thickBot="1">
      <c r="A42" s="267" t="s">
        <v>74</v>
      </c>
      <c r="B42" s="559" t="str">
        <f t="shared" si="1"/>
        <v>★</v>
      </c>
      <c r="C42" s="560"/>
      <c r="D42" s="561"/>
      <c r="E42" s="347">
        <v>2.81</v>
      </c>
      <c r="F42" s="347">
        <v>2.15</v>
      </c>
      <c r="G42" s="291">
        <f t="shared" si="0"/>
        <v>-0.66000000000000014</v>
      </c>
      <c r="H42" s="562"/>
      <c r="I42" s="563"/>
      <c r="J42" s="563"/>
      <c r="K42" s="563"/>
      <c r="L42" s="564"/>
      <c r="M42" s="314"/>
      <c r="N42" s="153"/>
      <c r="O42" s="261" t="s">
        <v>74</v>
      </c>
      <c r="P42" s="54" t="s">
        <v>149</v>
      </c>
    </row>
    <row r="43" spans="1:16" ht="77.400000000000006" customHeight="1" thickBot="1">
      <c r="A43" s="267" t="s">
        <v>75</v>
      </c>
      <c r="B43" s="559" t="str">
        <f t="shared" si="1"/>
        <v>★</v>
      </c>
      <c r="C43" s="560"/>
      <c r="D43" s="561"/>
      <c r="E43" s="347">
        <v>1.98</v>
      </c>
      <c r="F43" s="347">
        <v>1.25</v>
      </c>
      <c r="G43" s="291">
        <f t="shared" si="0"/>
        <v>-0.73</v>
      </c>
      <c r="H43" s="582" t="s">
        <v>222</v>
      </c>
      <c r="I43" s="583"/>
      <c r="J43" s="583"/>
      <c r="K43" s="583"/>
      <c r="L43" s="584"/>
      <c r="M43" s="489" t="s">
        <v>221</v>
      </c>
      <c r="N43" s="491">
        <v>45197</v>
      </c>
      <c r="O43" s="261" t="s">
        <v>75</v>
      </c>
    </row>
    <row r="44" spans="1:16" ht="77.25" customHeight="1" thickBot="1">
      <c r="A44" s="271" t="s">
        <v>76</v>
      </c>
      <c r="B44" s="559" t="str">
        <f t="shared" si="1"/>
        <v>★</v>
      </c>
      <c r="C44" s="560"/>
      <c r="D44" s="561"/>
      <c r="E44" s="347">
        <v>2.99</v>
      </c>
      <c r="F44" s="347">
        <v>2.12</v>
      </c>
      <c r="G44" s="291">
        <f t="shared" si="0"/>
        <v>-0.87000000000000011</v>
      </c>
      <c r="H44" s="585"/>
      <c r="I44" s="586"/>
      <c r="J44" s="586"/>
      <c r="K44" s="586"/>
      <c r="L44" s="586"/>
      <c r="M44" s="152"/>
      <c r="N44" s="414"/>
      <c r="O44" s="261" t="s">
        <v>76</v>
      </c>
    </row>
    <row r="45" spans="1:16" ht="81.75" customHeight="1" thickBot="1">
      <c r="A45" s="267" t="s">
        <v>77</v>
      </c>
      <c r="B45" s="559" t="str">
        <f t="shared" si="1"/>
        <v>★</v>
      </c>
      <c r="C45" s="560"/>
      <c r="D45" s="561"/>
      <c r="E45" s="347">
        <v>2.68</v>
      </c>
      <c r="F45" s="347">
        <v>1.92</v>
      </c>
      <c r="G45" s="291">
        <f t="shared" si="0"/>
        <v>-0.76000000000000023</v>
      </c>
      <c r="H45" s="587"/>
      <c r="I45" s="588"/>
      <c r="J45" s="588"/>
      <c r="K45" s="588"/>
      <c r="L45" s="589"/>
      <c r="M45" s="152"/>
      <c r="N45" s="412"/>
      <c r="O45" s="261" t="s">
        <v>77</v>
      </c>
    </row>
    <row r="46" spans="1:16" ht="72.75" customHeight="1" thickBot="1">
      <c r="A46" s="267" t="s">
        <v>78</v>
      </c>
      <c r="B46" s="559" t="str">
        <f t="shared" si="1"/>
        <v>★</v>
      </c>
      <c r="C46" s="560"/>
      <c r="D46" s="561"/>
      <c r="E46" s="123">
        <v>3.04</v>
      </c>
      <c r="F46" s="347">
        <v>2.91</v>
      </c>
      <c r="G46" s="291">
        <f t="shared" si="0"/>
        <v>-0.12999999999999989</v>
      </c>
      <c r="H46" s="562"/>
      <c r="I46" s="563"/>
      <c r="J46" s="563"/>
      <c r="K46" s="563"/>
      <c r="L46" s="564"/>
      <c r="M46" s="152"/>
      <c r="N46" s="153"/>
      <c r="O46" s="261" t="s">
        <v>78</v>
      </c>
    </row>
    <row r="47" spans="1:16" ht="91.2" customHeight="1" thickBot="1">
      <c r="A47" s="267" t="s">
        <v>79</v>
      </c>
      <c r="B47" s="559" t="str">
        <f t="shared" si="1"/>
        <v>★</v>
      </c>
      <c r="C47" s="560"/>
      <c r="D47" s="561"/>
      <c r="E47" s="347">
        <v>2.37</v>
      </c>
      <c r="F47" s="347">
        <v>2.25</v>
      </c>
      <c r="G47" s="291">
        <f t="shared" si="0"/>
        <v>-0.12000000000000011</v>
      </c>
      <c r="H47" s="562"/>
      <c r="I47" s="563"/>
      <c r="J47" s="563"/>
      <c r="K47" s="563"/>
      <c r="L47" s="564"/>
      <c r="M47" s="389"/>
      <c r="N47" s="153"/>
      <c r="O47" s="261" t="s">
        <v>79</v>
      </c>
    </row>
    <row r="48" spans="1:16" ht="78.75" customHeight="1" thickBot="1">
      <c r="A48" s="267" t="s">
        <v>80</v>
      </c>
      <c r="B48" s="559" t="str">
        <f t="shared" si="1"/>
        <v>★</v>
      </c>
      <c r="C48" s="560"/>
      <c r="D48" s="561"/>
      <c r="E48" s="347">
        <v>1.83</v>
      </c>
      <c r="F48" s="347">
        <v>1.34</v>
      </c>
      <c r="G48" s="291">
        <f t="shared" si="0"/>
        <v>-0.49</v>
      </c>
      <c r="H48" s="593"/>
      <c r="I48" s="594"/>
      <c r="J48" s="594"/>
      <c r="K48" s="594"/>
      <c r="L48" s="595"/>
      <c r="M48" s="152"/>
      <c r="N48" s="153"/>
      <c r="O48" s="261" t="s">
        <v>80</v>
      </c>
    </row>
    <row r="49" spans="1:15" ht="74.25" customHeight="1" thickBot="1">
      <c r="A49" s="267" t="s">
        <v>81</v>
      </c>
      <c r="B49" s="559" t="str">
        <f t="shared" si="1"/>
        <v>★</v>
      </c>
      <c r="C49" s="560"/>
      <c r="D49" s="561"/>
      <c r="E49" s="347">
        <v>2.87</v>
      </c>
      <c r="F49" s="347">
        <v>2.48</v>
      </c>
      <c r="G49" s="291">
        <f t="shared" si="0"/>
        <v>-0.39000000000000012</v>
      </c>
      <c r="H49" s="562"/>
      <c r="I49" s="563"/>
      <c r="J49" s="563"/>
      <c r="K49" s="563"/>
      <c r="L49" s="564"/>
      <c r="M49" s="152"/>
      <c r="N49" s="153"/>
      <c r="O49" s="261" t="s">
        <v>81</v>
      </c>
    </row>
    <row r="50" spans="1:15" ht="73.2" customHeight="1" thickBot="1">
      <c r="A50" s="267" t="s">
        <v>82</v>
      </c>
      <c r="B50" s="559" t="str">
        <f t="shared" si="1"/>
        <v>★</v>
      </c>
      <c r="C50" s="560"/>
      <c r="D50" s="561"/>
      <c r="E50" s="123">
        <v>3.8</v>
      </c>
      <c r="F50" s="347">
        <v>2.96</v>
      </c>
      <c r="G50" s="291">
        <f t="shared" si="0"/>
        <v>-0.83999999999999986</v>
      </c>
      <c r="H50" s="590" t="s">
        <v>220</v>
      </c>
      <c r="I50" s="591"/>
      <c r="J50" s="591"/>
      <c r="K50" s="591"/>
      <c r="L50" s="592"/>
      <c r="M50" s="489" t="s">
        <v>221</v>
      </c>
      <c r="N50" s="490">
        <v>45198</v>
      </c>
      <c r="O50" s="261" t="s">
        <v>82</v>
      </c>
    </row>
    <row r="51" spans="1:15" ht="73.5" customHeight="1" thickBot="1">
      <c r="A51" s="267" t="s">
        <v>83</v>
      </c>
      <c r="B51" s="559" t="str">
        <f t="shared" si="1"/>
        <v>★</v>
      </c>
      <c r="C51" s="560"/>
      <c r="D51" s="561"/>
      <c r="E51" s="123">
        <v>3.32</v>
      </c>
      <c r="F51" s="347">
        <v>2.91</v>
      </c>
      <c r="G51" s="291">
        <f t="shared" si="0"/>
        <v>-0.4099999999999997</v>
      </c>
      <c r="H51" s="562"/>
      <c r="I51" s="563"/>
      <c r="J51" s="563"/>
      <c r="K51" s="563"/>
      <c r="L51" s="564"/>
      <c r="M51" s="316"/>
      <c r="N51" s="317"/>
      <c r="O51" s="261" t="s">
        <v>83</v>
      </c>
    </row>
    <row r="52" spans="1:15" ht="75" customHeight="1" thickBot="1">
      <c r="A52" s="267" t="s">
        <v>84</v>
      </c>
      <c r="B52" s="559" t="str">
        <f t="shared" si="1"/>
        <v>★</v>
      </c>
      <c r="C52" s="560"/>
      <c r="D52" s="561"/>
      <c r="E52" s="347">
        <v>2.1</v>
      </c>
      <c r="F52" s="347">
        <v>1.97</v>
      </c>
      <c r="G52" s="291">
        <f t="shared" si="0"/>
        <v>-0.13000000000000012</v>
      </c>
      <c r="H52" s="562"/>
      <c r="I52" s="563"/>
      <c r="J52" s="563"/>
      <c r="K52" s="563"/>
      <c r="L52" s="564"/>
      <c r="M52" s="152"/>
      <c r="N52" s="153"/>
      <c r="O52" s="261" t="s">
        <v>84</v>
      </c>
    </row>
    <row r="53" spans="1:15" ht="77.25" customHeight="1" thickBot="1">
      <c r="A53" s="267" t="s">
        <v>85</v>
      </c>
      <c r="B53" s="559" t="str">
        <f t="shared" si="1"/>
        <v>★</v>
      </c>
      <c r="C53" s="560"/>
      <c r="D53" s="561"/>
      <c r="E53" s="347">
        <v>2.84</v>
      </c>
      <c r="F53" s="347">
        <v>2.5299999999999998</v>
      </c>
      <c r="G53" s="291">
        <f t="shared" si="0"/>
        <v>-0.31000000000000005</v>
      </c>
      <c r="H53" s="562"/>
      <c r="I53" s="563"/>
      <c r="J53" s="563"/>
      <c r="K53" s="563"/>
      <c r="L53" s="564"/>
      <c r="M53" s="152"/>
      <c r="N53" s="153"/>
      <c r="O53" s="261" t="s">
        <v>85</v>
      </c>
    </row>
    <row r="54" spans="1:15" ht="70.8" customHeight="1" thickBot="1">
      <c r="A54" s="267" t="s">
        <v>86</v>
      </c>
      <c r="B54" s="559" t="str">
        <f t="shared" si="1"/>
        <v>★</v>
      </c>
      <c r="C54" s="560"/>
      <c r="D54" s="561"/>
      <c r="E54" s="123">
        <v>3.78</v>
      </c>
      <c r="F54" s="347">
        <v>2.65</v>
      </c>
      <c r="G54" s="291">
        <f t="shared" si="0"/>
        <v>-1.1299999999999999</v>
      </c>
      <c r="H54" s="562"/>
      <c r="I54" s="563"/>
      <c r="J54" s="563"/>
      <c r="K54" s="563"/>
      <c r="L54" s="564"/>
      <c r="M54" s="152"/>
      <c r="N54" s="153"/>
      <c r="O54" s="261" t="s">
        <v>86</v>
      </c>
    </row>
    <row r="55" spans="1:15" ht="69" customHeight="1" thickBot="1">
      <c r="A55" s="267" t="s">
        <v>87</v>
      </c>
      <c r="B55" s="559" t="str">
        <f t="shared" si="1"/>
        <v>★</v>
      </c>
      <c r="C55" s="560"/>
      <c r="D55" s="561"/>
      <c r="E55" s="123">
        <v>3.48</v>
      </c>
      <c r="F55" s="123">
        <v>3.06</v>
      </c>
      <c r="G55" s="291">
        <f t="shared" si="0"/>
        <v>-0.41999999999999993</v>
      </c>
      <c r="H55" s="562"/>
      <c r="I55" s="563"/>
      <c r="J55" s="563"/>
      <c r="K55" s="563"/>
      <c r="L55" s="564"/>
      <c r="M55" s="152"/>
      <c r="N55" s="153"/>
      <c r="O55" s="261" t="s">
        <v>87</v>
      </c>
    </row>
    <row r="56" spans="1:15" ht="69" customHeight="1" thickBot="1">
      <c r="A56" s="267" t="s">
        <v>88</v>
      </c>
      <c r="B56" s="559" t="str">
        <f t="shared" si="1"/>
        <v>★</v>
      </c>
      <c r="C56" s="560"/>
      <c r="D56" s="561"/>
      <c r="E56" s="347">
        <v>2.92</v>
      </c>
      <c r="F56" s="347">
        <v>2.2000000000000002</v>
      </c>
      <c r="G56" s="291">
        <f t="shared" si="0"/>
        <v>-0.71999999999999975</v>
      </c>
      <c r="H56" s="562"/>
      <c r="I56" s="563"/>
      <c r="J56" s="563"/>
      <c r="K56" s="563"/>
      <c r="L56" s="564"/>
      <c r="M56" s="152"/>
      <c r="N56" s="153"/>
      <c r="O56" s="261" t="s">
        <v>88</v>
      </c>
    </row>
    <row r="57" spans="1:15" ht="63.75" customHeight="1" thickBot="1">
      <c r="A57" s="267" t="s">
        <v>89</v>
      </c>
      <c r="B57" s="559" t="str">
        <f t="shared" si="1"/>
        <v>★★</v>
      </c>
      <c r="C57" s="560"/>
      <c r="D57" s="561"/>
      <c r="E57" s="123">
        <v>4.5</v>
      </c>
      <c r="F57" s="347">
        <v>2.93</v>
      </c>
      <c r="G57" s="291">
        <f t="shared" si="0"/>
        <v>-1.5699999999999998</v>
      </c>
      <c r="H57" s="593"/>
      <c r="I57" s="594"/>
      <c r="J57" s="594"/>
      <c r="K57" s="594"/>
      <c r="L57" s="595"/>
      <c r="M57" s="152"/>
      <c r="N57" s="153"/>
      <c r="O57" s="261" t="s">
        <v>89</v>
      </c>
    </row>
    <row r="58" spans="1:15" ht="69.75" customHeight="1" thickBot="1">
      <c r="A58" s="267" t="s">
        <v>90</v>
      </c>
      <c r="B58" s="559" t="str">
        <f t="shared" si="1"/>
        <v>☆</v>
      </c>
      <c r="C58" s="560"/>
      <c r="D58" s="561"/>
      <c r="E58" s="347">
        <v>1.83</v>
      </c>
      <c r="F58" s="347">
        <v>2.2999999999999998</v>
      </c>
      <c r="G58" s="291">
        <f t="shared" si="0"/>
        <v>0.46999999999999975</v>
      </c>
      <c r="H58" s="562"/>
      <c r="I58" s="563"/>
      <c r="J58" s="563"/>
      <c r="K58" s="563"/>
      <c r="L58" s="564"/>
      <c r="M58" s="152"/>
      <c r="N58" s="153"/>
      <c r="O58" s="261" t="s">
        <v>90</v>
      </c>
    </row>
    <row r="59" spans="1:15" ht="76.2" customHeight="1" thickBot="1">
      <c r="A59" s="267" t="s">
        <v>91</v>
      </c>
      <c r="B59" s="559" t="str">
        <f t="shared" si="1"/>
        <v>★★★</v>
      </c>
      <c r="C59" s="560"/>
      <c r="D59" s="561"/>
      <c r="E59" s="453">
        <v>6.75</v>
      </c>
      <c r="F59" s="123">
        <v>4.32</v>
      </c>
      <c r="G59" s="291">
        <f t="shared" si="0"/>
        <v>-2.4299999999999997</v>
      </c>
      <c r="H59" s="562"/>
      <c r="I59" s="563"/>
      <c r="J59" s="563"/>
      <c r="K59" s="563"/>
      <c r="L59" s="564"/>
      <c r="M59" s="316"/>
      <c r="N59" s="317"/>
      <c r="O59" s="261" t="s">
        <v>91</v>
      </c>
    </row>
    <row r="60" spans="1:15" ht="91.95" customHeight="1" thickBot="1">
      <c r="A60" s="267" t="s">
        <v>92</v>
      </c>
      <c r="B60" s="559" t="str">
        <f t="shared" si="1"/>
        <v>★</v>
      </c>
      <c r="C60" s="560"/>
      <c r="D60" s="561"/>
      <c r="E60" s="123">
        <v>4.08</v>
      </c>
      <c r="F60" s="123">
        <v>3.81</v>
      </c>
      <c r="G60" s="291">
        <f t="shared" si="0"/>
        <v>-0.27</v>
      </c>
      <c r="H60" s="562"/>
      <c r="I60" s="563"/>
      <c r="J60" s="563"/>
      <c r="K60" s="563"/>
      <c r="L60" s="564"/>
      <c r="M60" s="152"/>
      <c r="N60" s="153"/>
      <c r="O60" s="261" t="s">
        <v>92</v>
      </c>
    </row>
    <row r="61" spans="1:15" ht="81" customHeight="1" thickBot="1">
      <c r="A61" s="267" t="s">
        <v>93</v>
      </c>
      <c r="B61" s="559" t="str">
        <f t="shared" si="1"/>
        <v>★</v>
      </c>
      <c r="C61" s="560"/>
      <c r="D61" s="561"/>
      <c r="E61" s="347">
        <v>2.27</v>
      </c>
      <c r="F61" s="347">
        <v>1.54</v>
      </c>
      <c r="G61" s="291">
        <f t="shared" si="0"/>
        <v>-0.73</v>
      </c>
      <c r="H61" s="562"/>
      <c r="I61" s="563"/>
      <c r="J61" s="563"/>
      <c r="K61" s="563"/>
      <c r="L61" s="564"/>
      <c r="M61" s="152"/>
      <c r="N61" s="153"/>
      <c r="O61" s="261" t="s">
        <v>93</v>
      </c>
    </row>
    <row r="62" spans="1:15" ht="75.599999999999994" customHeight="1" thickBot="1">
      <c r="A62" s="267" t="s">
        <v>94</v>
      </c>
      <c r="B62" s="559" t="str">
        <f t="shared" si="1"/>
        <v>★</v>
      </c>
      <c r="C62" s="560"/>
      <c r="D62" s="561"/>
      <c r="E62" s="123">
        <v>3.85</v>
      </c>
      <c r="F62" s="123">
        <v>3.62</v>
      </c>
      <c r="G62" s="291">
        <f t="shared" si="0"/>
        <v>-0.22999999999999998</v>
      </c>
      <c r="H62" s="562"/>
      <c r="I62" s="563"/>
      <c r="J62" s="563"/>
      <c r="K62" s="563"/>
      <c r="L62" s="564"/>
      <c r="M62" s="410"/>
      <c r="N62" s="153"/>
      <c r="O62" s="261" t="s">
        <v>94</v>
      </c>
    </row>
    <row r="63" spans="1:15" ht="87" customHeight="1" thickBot="1">
      <c r="A63" s="267" t="s">
        <v>95</v>
      </c>
      <c r="B63" s="559" t="str">
        <f t="shared" si="1"/>
        <v>★</v>
      </c>
      <c r="C63" s="560"/>
      <c r="D63" s="561"/>
      <c r="E63" s="347">
        <v>1.96</v>
      </c>
      <c r="F63" s="347">
        <v>1.43</v>
      </c>
      <c r="G63" s="291">
        <f t="shared" si="0"/>
        <v>-0.53</v>
      </c>
      <c r="H63" s="562"/>
      <c r="I63" s="563"/>
      <c r="J63" s="563"/>
      <c r="K63" s="563"/>
      <c r="L63" s="564"/>
      <c r="M63" s="340"/>
      <c r="N63" s="153"/>
      <c r="O63" s="261" t="s">
        <v>95</v>
      </c>
    </row>
    <row r="64" spans="1:15" ht="73.2" customHeight="1" thickBot="1">
      <c r="A64" s="267" t="s">
        <v>96</v>
      </c>
      <c r="B64" s="559" t="str">
        <f t="shared" si="1"/>
        <v>☆</v>
      </c>
      <c r="C64" s="560"/>
      <c r="D64" s="561"/>
      <c r="E64" s="347">
        <v>1.34</v>
      </c>
      <c r="F64" s="347">
        <v>1.45</v>
      </c>
      <c r="G64" s="291">
        <f t="shared" si="0"/>
        <v>0.10999999999999988</v>
      </c>
      <c r="H64" s="636"/>
      <c r="I64" s="637"/>
      <c r="J64" s="637"/>
      <c r="K64" s="637"/>
      <c r="L64" s="638"/>
      <c r="M64" s="152"/>
      <c r="N64" s="153"/>
      <c r="O64" s="261" t="s">
        <v>96</v>
      </c>
    </row>
    <row r="65" spans="1:18" ht="80.25" customHeight="1" thickBot="1">
      <c r="A65" s="267" t="s">
        <v>97</v>
      </c>
      <c r="B65" s="559" t="str">
        <f t="shared" si="1"/>
        <v>★★</v>
      </c>
      <c r="C65" s="560"/>
      <c r="D65" s="561"/>
      <c r="E65" s="453">
        <v>6.08</v>
      </c>
      <c r="F65" s="123">
        <v>3.96</v>
      </c>
      <c r="G65" s="291">
        <f t="shared" si="0"/>
        <v>-2.12</v>
      </c>
      <c r="H65" s="593"/>
      <c r="I65" s="594"/>
      <c r="J65" s="594"/>
      <c r="K65" s="594"/>
      <c r="L65" s="595"/>
      <c r="M65" s="397"/>
      <c r="N65" s="153"/>
      <c r="O65" s="261" t="s">
        <v>97</v>
      </c>
    </row>
    <row r="66" spans="1:18" ht="88.5" customHeight="1" thickBot="1">
      <c r="A66" s="267" t="s">
        <v>98</v>
      </c>
      <c r="B66" s="559" t="str">
        <f t="shared" si="1"/>
        <v>★</v>
      </c>
      <c r="C66" s="560"/>
      <c r="D66" s="561"/>
      <c r="E66" s="453">
        <v>9.06</v>
      </c>
      <c r="F66" s="453">
        <v>7.94</v>
      </c>
      <c r="G66" s="291">
        <f t="shared" si="0"/>
        <v>-1.1200000000000001</v>
      </c>
      <c r="H66" s="593"/>
      <c r="I66" s="594"/>
      <c r="J66" s="594"/>
      <c r="K66" s="594"/>
      <c r="L66" s="595"/>
      <c r="M66" s="152"/>
      <c r="N66" s="153"/>
      <c r="O66" s="261" t="s">
        <v>98</v>
      </c>
    </row>
    <row r="67" spans="1:18" ht="78.75" customHeight="1" thickBot="1">
      <c r="A67" s="267" t="s">
        <v>99</v>
      </c>
      <c r="B67" s="559" t="str">
        <f t="shared" si="1"/>
        <v>★</v>
      </c>
      <c r="C67" s="560"/>
      <c r="D67" s="561"/>
      <c r="E67" s="123">
        <v>4.8099999999999996</v>
      </c>
      <c r="F67" s="123">
        <v>3.86</v>
      </c>
      <c r="G67" s="291">
        <f t="shared" si="0"/>
        <v>-0.94999999999999973</v>
      </c>
      <c r="H67" s="562"/>
      <c r="I67" s="563"/>
      <c r="J67" s="563"/>
      <c r="K67" s="563"/>
      <c r="L67" s="564"/>
      <c r="M67" s="152"/>
      <c r="N67" s="153"/>
      <c r="O67" s="261" t="s">
        <v>99</v>
      </c>
    </row>
    <row r="68" spans="1:18" ht="63" customHeight="1" thickBot="1">
      <c r="A68" s="270" t="s">
        <v>100</v>
      </c>
      <c r="B68" s="559" t="str">
        <f t="shared" si="1"/>
        <v>★</v>
      </c>
      <c r="C68" s="560"/>
      <c r="D68" s="561"/>
      <c r="E68" s="123">
        <v>3.23</v>
      </c>
      <c r="F68" s="347">
        <v>2.92</v>
      </c>
      <c r="G68" s="291">
        <f t="shared" si="0"/>
        <v>-0.31000000000000005</v>
      </c>
      <c r="H68" s="562"/>
      <c r="I68" s="563"/>
      <c r="J68" s="563"/>
      <c r="K68" s="563"/>
      <c r="L68" s="564"/>
      <c r="M68" s="316"/>
      <c r="N68" s="153"/>
      <c r="O68" s="261" t="s">
        <v>100</v>
      </c>
    </row>
    <row r="69" spans="1:18" ht="72.75" customHeight="1" thickBot="1">
      <c r="A69" s="268" t="s">
        <v>101</v>
      </c>
      <c r="B69" s="559" t="str">
        <f t="shared" si="1"/>
        <v>★</v>
      </c>
      <c r="C69" s="560"/>
      <c r="D69" s="561"/>
      <c r="E69" s="413">
        <v>2.06</v>
      </c>
      <c r="F69" s="413">
        <v>1.61</v>
      </c>
      <c r="G69" s="291">
        <f t="shared" si="0"/>
        <v>-0.44999999999999996</v>
      </c>
      <c r="H69" s="593"/>
      <c r="I69" s="594"/>
      <c r="J69" s="594"/>
      <c r="K69" s="594"/>
      <c r="L69" s="595"/>
      <c r="M69" s="152"/>
      <c r="N69" s="153"/>
      <c r="O69" s="261" t="s">
        <v>101</v>
      </c>
    </row>
    <row r="70" spans="1:18" ht="58.5" customHeight="1" thickBot="1">
      <c r="A70" s="203" t="s">
        <v>102</v>
      </c>
      <c r="B70" s="559" t="str">
        <f t="shared" si="1"/>
        <v>★</v>
      </c>
      <c r="C70" s="560"/>
      <c r="D70" s="561"/>
      <c r="E70" s="123">
        <v>3.21</v>
      </c>
      <c r="F70" s="488">
        <v>2.5099999999999998</v>
      </c>
      <c r="G70" s="388">
        <f t="shared" si="0"/>
        <v>-0.70000000000000018</v>
      </c>
      <c r="H70" s="562"/>
      <c r="I70" s="563"/>
      <c r="J70" s="563"/>
      <c r="K70" s="563"/>
      <c r="L70" s="564"/>
      <c r="M70" s="204"/>
      <c r="N70" s="153"/>
      <c r="O70" s="261"/>
    </row>
    <row r="71" spans="1:18" ht="42.75" customHeight="1" thickBot="1">
      <c r="A71" s="205"/>
      <c r="B71" s="205"/>
      <c r="C71" s="205"/>
      <c r="D71" s="205"/>
      <c r="E71" s="626"/>
      <c r="F71" s="626"/>
      <c r="G71" s="626"/>
      <c r="H71" s="626"/>
      <c r="I71" s="626"/>
      <c r="J71" s="626"/>
      <c r="K71" s="626"/>
      <c r="L71" s="626"/>
      <c r="M71" s="55">
        <f>COUNTIF(E24:E69,"&gt;=10")</f>
        <v>0</v>
      </c>
      <c r="N71" s="55">
        <f>COUNTIF(F24:F69,"&gt;=10")</f>
        <v>0</v>
      </c>
      <c r="O71" s="55" t="s">
        <v>28</v>
      </c>
    </row>
    <row r="72" spans="1:18" ht="36.75" customHeight="1" thickBot="1">
      <c r="A72" s="68" t="s">
        <v>21</v>
      </c>
      <c r="B72" s="69"/>
      <c r="C72" s="115"/>
      <c r="D72" s="115"/>
      <c r="E72" s="627" t="s">
        <v>20</v>
      </c>
      <c r="F72" s="627"/>
      <c r="G72" s="627"/>
      <c r="H72" s="628" t="s">
        <v>180</v>
      </c>
      <c r="I72" s="629"/>
      <c r="J72" s="69"/>
      <c r="K72" s="70"/>
      <c r="L72" s="70"/>
      <c r="M72" s="71"/>
      <c r="N72" s="72"/>
    </row>
    <row r="73" spans="1:18" ht="36.75" customHeight="1" thickBot="1">
      <c r="A73" s="73"/>
      <c r="B73" s="206"/>
      <c r="C73" s="632" t="s">
        <v>174</v>
      </c>
      <c r="D73" s="633"/>
      <c r="E73" s="633"/>
      <c r="F73" s="634"/>
      <c r="G73" s="74">
        <f>+F70</f>
        <v>2.5099999999999998</v>
      </c>
      <c r="H73" s="75" t="s">
        <v>103</v>
      </c>
      <c r="I73" s="630">
        <f>+G70</f>
        <v>-0.70000000000000018</v>
      </c>
      <c r="J73" s="631"/>
      <c r="K73" s="207"/>
      <c r="L73" s="207"/>
      <c r="M73" s="208"/>
      <c r="N73" s="76"/>
    </row>
    <row r="74" spans="1:18" ht="36.75" customHeight="1" thickBot="1">
      <c r="A74" s="73"/>
      <c r="B74" s="206"/>
      <c r="C74" s="596" t="s">
        <v>104</v>
      </c>
      <c r="D74" s="597"/>
      <c r="E74" s="597"/>
      <c r="F74" s="598"/>
      <c r="G74" s="77">
        <f>+F35</f>
        <v>2.76</v>
      </c>
      <c r="H74" s="78" t="s">
        <v>103</v>
      </c>
      <c r="I74" s="599">
        <f>+G35</f>
        <v>-1.02</v>
      </c>
      <c r="J74" s="600"/>
      <c r="K74" s="207"/>
      <c r="L74" s="207"/>
      <c r="M74" s="208"/>
      <c r="N74" s="76"/>
      <c r="R74" s="245" t="s">
        <v>21</v>
      </c>
    </row>
    <row r="75" spans="1:18" ht="36.75" customHeight="1" thickBot="1">
      <c r="A75" s="73"/>
      <c r="B75" s="206"/>
      <c r="C75" s="601" t="s">
        <v>105</v>
      </c>
      <c r="D75" s="602"/>
      <c r="E75" s="602"/>
      <c r="F75" s="79" t="str">
        <f>VLOOKUP(G75,F:P,10,0)</f>
        <v>大分県</v>
      </c>
      <c r="G75" s="80">
        <f>MAX(F23:F70)</f>
        <v>7.94</v>
      </c>
      <c r="H75" s="603" t="s">
        <v>106</v>
      </c>
      <c r="I75" s="604"/>
      <c r="J75" s="604"/>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605">
        <v>2</v>
      </c>
      <c r="B79" s="608" t="s">
        <v>178</v>
      </c>
      <c r="C79" s="609"/>
      <c r="D79" s="609"/>
      <c r="E79" s="609"/>
      <c r="F79" s="610"/>
      <c r="G79" s="617" t="s">
        <v>179</v>
      </c>
      <c r="H79" s="618"/>
      <c r="I79" s="618"/>
      <c r="J79" s="618"/>
      <c r="K79" s="618"/>
      <c r="L79" s="618"/>
      <c r="M79" s="618"/>
      <c r="N79" s="619"/>
    </row>
    <row r="80" spans="1:18" ht="24.75" customHeight="1">
      <c r="A80" s="606"/>
      <c r="B80" s="611"/>
      <c r="C80" s="612"/>
      <c r="D80" s="612"/>
      <c r="E80" s="612"/>
      <c r="F80" s="613"/>
      <c r="G80" s="620"/>
      <c r="H80" s="621"/>
      <c r="I80" s="621"/>
      <c r="J80" s="621"/>
      <c r="K80" s="621"/>
      <c r="L80" s="621"/>
      <c r="M80" s="621"/>
      <c r="N80" s="622"/>
      <c r="O80" s="215" t="s">
        <v>28</v>
      </c>
      <c r="P80" s="215"/>
    </row>
    <row r="81" spans="1:16" ht="24.75" customHeight="1">
      <c r="A81" s="606"/>
      <c r="B81" s="611"/>
      <c r="C81" s="612"/>
      <c r="D81" s="612"/>
      <c r="E81" s="612"/>
      <c r="F81" s="613"/>
      <c r="G81" s="620"/>
      <c r="H81" s="621"/>
      <c r="I81" s="621"/>
      <c r="J81" s="621"/>
      <c r="K81" s="621"/>
      <c r="L81" s="621"/>
      <c r="M81" s="621"/>
      <c r="N81" s="622"/>
      <c r="O81" s="215" t="s">
        <v>21</v>
      </c>
      <c r="P81" s="215" t="s">
        <v>108</v>
      </c>
    </row>
    <row r="82" spans="1:16" ht="24.75" customHeight="1">
      <c r="A82" s="606"/>
      <c r="B82" s="611"/>
      <c r="C82" s="612"/>
      <c r="D82" s="612"/>
      <c r="E82" s="612"/>
      <c r="F82" s="613"/>
      <c r="G82" s="620"/>
      <c r="H82" s="621"/>
      <c r="I82" s="621"/>
      <c r="J82" s="621"/>
      <c r="K82" s="621"/>
      <c r="L82" s="621"/>
      <c r="M82" s="621"/>
      <c r="N82" s="622"/>
      <c r="O82" s="216"/>
      <c r="P82" s="215"/>
    </row>
    <row r="83" spans="1:16" ht="46.2" customHeight="1" thickBot="1">
      <c r="A83" s="607"/>
      <c r="B83" s="614"/>
      <c r="C83" s="615"/>
      <c r="D83" s="615"/>
      <c r="E83" s="615"/>
      <c r="F83" s="616"/>
      <c r="G83" s="623"/>
      <c r="H83" s="624"/>
      <c r="I83" s="624"/>
      <c r="J83" s="624"/>
      <c r="K83" s="624"/>
      <c r="L83" s="624"/>
      <c r="M83" s="624"/>
      <c r="N83" s="625"/>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1A46-AC42-4A66-8E38-7534E702AA66}">
  <sheetPr codeName="Sheet4">
    <pageSetUpPr fitToPage="1"/>
  </sheetPr>
  <dimension ref="A1:R22"/>
  <sheetViews>
    <sheetView zoomScaleNormal="100" zoomScaleSheetLayoutView="95" workbookViewId="0">
      <selection activeCell="P9" sqref="P9"/>
    </sheetView>
  </sheetViews>
  <sheetFormatPr defaultColWidth="9" defaultRowHeight="13.2"/>
  <cols>
    <col min="1" max="1" width="4.88671875" style="504" customWidth="1"/>
    <col min="2" max="7" width="9" style="504"/>
    <col min="8" max="10" width="16.109375" style="504" customWidth="1"/>
    <col min="11" max="11" width="5.88671875" style="504" customWidth="1"/>
    <col min="12" max="12" width="18.21875" style="504" customWidth="1"/>
    <col min="13" max="13" width="4.21875" style="504" customWidth="1"/>
    <col min="14" max="14" width="3.44140625" style="504" customWidth="1"/>
    <col min="15" max="256" width="9" style="504"/>
    <col min="257" max="257" width="4.88671875" style="504" customWidth="1"/>
    <col min="258" max="264" width="9" style="504"/>
    <col min="265" max="265" width="6" style="504" customWidth="1"/>
    <col min="266" max="266" width="9" style="504"/>
    <col min="267" max="267" width="5.88671875" style="504" customWidth="1"/>
    <col min="268" max="268" width="25" style="504" customWidth="1"/>
    <col min="269" max="269" width="4.21875" style="504" customWidth="1"/>
    <col min="270" max="270" width="3.44140625" style="504" customWidth="1"/>
    <col min="271" max="512" width="9" style="504"/>
    <col min="513" max="513" width="4.88671875" style="504" customWidth="1"/>
    <col min="514" max="520" width="9" style="504"/>
    <col min="521" max="521" width="6" style="504" customWidth="1"/>
    <col min="522" max="522" width="9" style="504"/>
    <col min="523" max="523" width="5.88671875" style="504" customWidth="1"/>
    <col min="524" max="524" width="25" style="504" customWidth="1"/>
    <col min="525" max="525" width="4.21875" style="504" customWidth="1"/>
    <col min="526" max="526" width="3.44140625" style="504" customWidth="1"/>
    <col min="527" max="768" width="9" style="504"/>
    <col min="769" max="769" width="4.88671875" style="504" customWidth="1"/>
    <col min="770" max="776" width="9" style="504"/>
    <col min="777" max="777" width="6" style="504" customWidth="1"/>
    <col min="778" max="778" width="9" style="504"/>
    <col min="779" max="779" width="5.88671875" style="504" customWidth="1"/>
    <col min="780" max="780" width="25" style="504" customWidth="1"/>
    <col min="781" max="781" width="4.21875" style="504" customWidth="1"/>
    <col min="782" max="782" width="3.44140625" style="504" customWidth="1"/>
    <col min="783" max="1024" width="9" style="504"/>
    <col min="1025" max="1025" width="4.88671875" style="504" customWidth="1"/>
    <col min="1026" max="1032" width="9" style="504"/>
    <col min="1033" max="1033" width="6" style="504" customWidth="1"/>
    <col min="1034" max="1034" width="9" style="504"/>
    <col min="1035" max="1035" width="5.88671875" style="504" customWidth="1"/>
    <col min="1036" max="1036" width="25" style="504" customWidth="1"/>
    <col min="1037" max="1037" width="4.21875" style="504" customWidth="1"/>
    <col min="1038" max="1038" width="3.44140625" style="504" customWidth="1"/>
    <col min="1039" max="1280" width="9" style="504"/>
    <col min="1281" max="1281" width="4.88671875" style="504" customWidth="1"/>
    <col min="1282" max="1288" width="9" style="504"/>
    <col min="1289" max="1289" width="6" style="504" customWidth="1"/>
    <col min="1290" max="1290" width="9" style="504"/>
    <col min="1291" max="1291" width="5.88671875" style="504" customWidth="1"/>
    <col min="1292" max="1292" width="25" style="504" customWidth="1"/>
    <col min="1293" max="1293" width="4.21875" style="504" customWidth="1"/>
    <col min="1294" max="1294" width="3.44140625" style="504" customWidth="1"/>
    <col min="1295" max="1536" width="9" style="504"/>
    <col min="1537" max="1537" width="4.88671875" style="504" customWidth="1"/>
    <col min="1538" max="1544" width="9" style="504"/>
    <col min="1545" max="1545" width="6" style="504" customWidth="1"/>
    <col min="1546" max="1546" width="9" style="504"/>
    <col min="1547" max="1547" width="5.88671875" style="504" customWidth="1"/>
    <col min="1548" max="1548" width="25" style="504" customWidth="1"/>
    <col min="1549" max="1549" width="4.21875" style="504" customWidth="1"/>
    <col min="1550" max="1550" width="3.44140625" style="504" customWidth="1"/>
    <col min="1551" max="1792" width="9" style="504"/>
    <col min="1793" max="1793" width="4.88671875" style="504" customWidth="1"/>
    <col min="1794" max="1800" width="9" style="504"/>
    <col min="1801" max="1801" width="6" style="504" customWidth="1"/>
    <col min="1802" max="1802" width="9" style="504"/>
    <col min="1803" max="1803" width="5.88671875" style="504" customWidth="1"/>
    <col min="1804" max="1804" width="25" style="504" customWidth="1"/>
    <col min="1805" max="1805" width="4.21875" style="504" customWidth="1"/>
    <col min="1806" max="1806" width="3.44140625" style="504" customWidth="1"/>
    <col min="1807" max="2048" width="9" style="504"/>
    <col min="2049" max="2049" width="4.88671875" style="504" customWidth="1"/>
    <col min="2050" max="2056" width="9" style="504"/>
    <col min="2057" max="2057" width="6" style="504" customWidth="1"/>
    <col min="2058" max="2058" width="9" style="504"/>
    <col min="2059" max="2059" width="5.88671875" style="504" customWidth="1"/>
    <col min="2060" max="2060" width="25" style="504" customWidth="1"/>
    <col min="2061" max="2061" width="4.21875" style="504" customWidth="1"/>
    <col min="2062" max="2062" width="3.44140625" style="504" customWidth="1"/>
    <col min="2063" max="2304" width="9" style="504"/>
    <col min="2305" max="2305" width="4.88671875" style="504" customWidth="1"/>
    <col min="2306" max="2312" width="9" style="504"/>
    <col min="2313" max="2313" width="6" style="504" customWidth="1"/>
    <col min="2314" max="2314" width="9" style="504"/>
    <col min="2315" max="2315" width="5.88671875" style="504" customWidth="1"/>
    <col min="2316" max="2316" width="25" style="504" customWidth="1"/>
    <col min="2317" max="2317" width="4.21875" style="504" customWidth="1"/>
    <col min="2318" max="2318" width="3.44140625" style="504" customWidth="1"/>
    <col min="2319" max="2560" width="9" style="504"/>
    <col min="2561" max="2561" width="4.88671875" style="504" customWidth="1"/>
    <col min="2562" max="2568" width="9" style="504"/>
    <col min="2569" max="2569" width="6" style="504" customWidth="1"/>
    <col min="2570" max="2570" width="9" style="504"/>
    <col min="2571" max="2571" width="5.88671875" style="504" customWidth="1"/>
    <col min="2572" max="2572" width="25" style="504" customWidth="1"/>
    <col min="2573" max="2573" width="4.21875" style="504" customWidth="1"/>
    <col min="2574" max="2574" width="3.44140625" style="504" customWidth="1"/>
    <col min="2575" max="2816" width="9" style="504"/>
    <col min="2817" max="2817" width="4.88671875" style="504" customWidth="1"/>
    <col min="2818" max="2824" width="9" style="504"/>
    <col min="2825" max="2825" width="6" style="504" customWidth="1"/>
    <col min="2826" max="2826" width="9" style="504"/>
    <col min="2827" max="2827" width="5.88671875" style="504" customWidth="1"/>
    <col min="2828" max="2828" width="25" style="504" customWidth="1"/>
    <col min="2829" max="2829" width="4.21875" style="504" customWidth="1"/>
    <col min="2830" max="2830" width="3.44140625" style="504" customWidth="1"/>
    <col min="2831" max="3072" width="9" style="504"/>
    <col min="3073" max="3073" width="4.88671875" style="504" customWidth="1"/>
    <col min="3074" max="3080" width="9" style="504"/>
    <col min="3081" max="3081" width="6" style="504" customWidth="1"/>
    <col min="3082" max="3082" width="9" style="504"/>
    <col min="3083" max="3083" width="5.88671875" style="504" customWidth="1"/>
    <col min="3084" max="3084" width="25" style="504" customWidth="1"/>
    <col min="3085" max="3085" width="4.21875" style="504" customWidth="1"/>
    <col min="3086" max="3086" width="3.44140625" style="504" customWidth="1"/>
    <col min="3087" max="3328" width="9" style="504"/>
    <col min="3329" max="3329" width="4.88671875" style="504" customWidth="1"/>
    <col min="3330" max="3336" width="9" style="504"/>
    <col min="3337" max="3337" width="6" style="504" customWidth="1"/>
    <col min="3338" max="3338" width="9" style="504"/>
    <col min="3339" max="3339" width="5.88671875" style="504" customWidth="1"/>
    <col min="3340" max="3340" width="25" style="504" customWidth="1"/>
    <col min="3341" max="3341" width="4.21875" style="504" customWidth="1"/>
    <col min="3342" max="3342" width="3.44140625" style="504" customWidth="1"/>
    <col min="3343" max="3584" width="9" style="504"/>
    <col min="3585" max="3585" width="4.88671875" style="504" customWidth="1"/>
    <col min="3586" max="3592" width="9" style="504"/>
    <col min="3593" max="3593" width="6" style="504" customWidth="1"/>
    <col min="3594" max="3594" width="9" style="504"/>
    <col min="3595" max="3595" width="5.88671875" style="504" customWidth="1"/>
    <col min="3596" max="3596" width="25" style="504" customWidth="1"/>
    <col min="3597" max="3597" width="4.21875" style="504" customWidth="1"/>
    <col min="3598" max="3598" width="3.44140625" style="504" customWidth="1"/>
    <col min="3599" max="3840" width="9" style="504"/>
    <col min="3841" max="3841" width="4.88671875" style="504" customWidth="1"/>
    <col min="3842" max="3848" width="9" style="504"/>
    <col min="3849" max="3849" width="6" style="504" customWidth="1"/>
    <col min="3850" max="3850" width="9" style="504"/>
    <col min="3851" max="3851" width="5.88671875" style="504" customWidth="1"/>
    <col min="3852" max="3852" width="25" style="504" customWidth="1"/>
    <col min="3853" max="3853" width="4.21875" style="504" customWidth="1"/>
    <col min="3854" max="3854" width="3.44140625" style="504" customWidth="1"/>
    <col min="3855" max="4096" width="9" style="504"/>
    <col min="4097" max="4097" width="4.88671875" style="504" customWidth="1"/>
    <col min="4098" max="4104" width="9" style="504"/>
    <col min="4105" max="4105" width="6" style="504" customWidth="1"/>
    <col min="4106" max="4106" width="9" style="504"/>
    <col min="4107" max="4107" width="5.88671875" style="504" customWidth="1"/>
    <col min="4108" max="4108" width="25" style="504" customWidth="1"/>
    <col min="4109" max="4109" width="4.21875" style="504" customWidth="1"/>
    <col min="4110" max="4110" width="3.44140625" style="504" customWidth="1"/>
    <col min="4111" max="4352" width="9" style="504"/>
    <col min="4353" max="4353" width="4.88671875" style="504" customWidth="1"/>
    <col min="4354" max="4360" width="9" style="504"/>
    <col min="4361" max="4361" width="6" style="504" customWidth="1"/>
    <col min="4362" max="4362" width="9" style="504"/>
    <col min="4363" max="4363" width="5.88671875" style="504" customWidth="1"/>
    <col min="4364" max="4364" width="25" style="504" customWidth="1"/>
    <col min="4365" max="4365" width="4.21875" style="504" customWidth="1"/>
    <col min="4366" max="4366" width="3.44140625" style="504" customWidth="1"/>
    <col min="4367" max="4608" width="9" style="504"/>
    <col min="4609" max="4609" width="4.88671875" style="504" customWidth="1"/>
    <col min="4610" max="4616" width="9" style="504"/>
    <col min="4617" max="4617" width="6" style="504" customWidth="1"/>
    <col min="4618" max="4618" width="9" style="504"/>
    <col min="4619" max="4619" width="5.88671875" style="504" customWidth="1"/>
    <col min="4620" max="4620" width="25" style="504" customWidth="1"/>
    <col min="4621" max="4621" width="4.21875" style="504" customWidth="1"/>
    <col min="4622" max="4622" width="3.44140625" style="504" customWidth="1"/>
    <col min="4623" max="4864" width="9" style="504"/>
    <col min="4865" max="4865" width="4.88671875" style="504" customWidth="1"/>
    <col min="4866" max="4872" width="9" style="504"/>
    <col min="4873" max="4873" width="6" style="504" customWidth="1"/>
    <col min="4874" max="4874" width="9" style="504"/>
    <col min="4875" max="4875" width="5.88671875" style="504" customWidth="1"/>
    <col min="4876" max="4876" width="25" style="504" customWidth="1"/>
    <col min="4877" max="4877" width="4.21875" style="504" customWidth="1"/>
    <col min="4878" max="4878" width="3.44140625" style="504" customWidth="1"/>
    <col min="4879" max="5120" width="9" style="504"/>
    <col min="5121" max="5121" width="4.88671875" style="504" customWidth="1"/>
    <col min="5122" max="5128" width="9" style="504"/>
    <col min="5129" max="5129" width="6" style="504" customWidth="1"/>
    <col min="5130" max="5130" width="9" style="504"/>
    <col min="5131" max="5131" width="5.88671875" style="504" customWidth="1"/>
    <col min="5132" max="5132" width="25" style="504" customWidth="1"/>
    <col min="5133" max="5133" width="4.21875" style="504" customWidth="1"/>
    <col min="5134" max="5134" width="3.44140625" style="504" customWidth="1"/>
    <col min="5135" max="5376" width="9" style="504"/>
    <col min="5377" max="5377" width="4.88671875" style="504" customWidth="1"/>
    <col min="5378" max="5384" width="9" style="504"/>
    <col min="5385" max="5385" width="6" style="504" customWidth="1"/>
    <col min="5386" max="5386" width="9" style="504"/>
    <col min="5387" max="5387" width="5.88671875" style="504" customWidth="1"/>
    <col min="5388" max="5388" width="25" style="504" customWidth="1"/>
    <col min="5389" max="5389" width="4.21875" style="504" customWidth="1"/>
    <col min="5390" max="5390" width="3.44140625" style="504" customWidth="1"/>
    <col min="5391" max="5632" width="9" style="504"/>
    <col min="5633" max="5633" width="4.88671875" style="504" customWidth="1"/>
    <col min="5634" max="5640" width="9" style="504"/>
    <col min="5641" max="5641" width="6" style="504" customWidth="1"/>
    <col min="5642" max="5642" width="9" style="504"/>
    <col min="5643" max="5643" width="5.88671875" style="504" customWidth="1"/>
    <col min="5644" max="5644" width="25" style="504" customWidth="1"/>
    <col min="5645" max="5645" width="4.21875" style="504" customWidth="1"/>
    <col min="5646" max="5646" width="3.44140625" style="504" customWidth="1"/>
    <col min="5647" max="5888" width="9" style="504"/>
    <col min="5889" max="5889" width="4.88671875" style="504" customWidth="1"/>
    <col min="5890" max="5896" width="9" style="504"/>
    <col min="5897" max="5897" width="6" style="504" customWidth="1"/>
    <col min="5898" max="5898" width="9" style="504"/>
    <col min="5899" max="5899" width="5.88671875" style="504" customWidth="1"/>
    <col min="5900" max="5900" width="25" style="504" customWidth="1"/>
    <col min="5901" max="5901" width="4.21875" style="504" customWidth="1"/>
    <col min="5902" max="5902" width="3.44140625" style="504" customWidth="1"/>
    <col min="5903" max="6144" width="9" style="504"/>
    <col min="6145" max="6145" width="4.88671875" style="504" customWidth="1"/>
    <col min="6146" max="6152" width="9" style="504"/>
    <col min="6153" max="6153" width="6" style="504" customWidth="1"/>
    <col min="6154" max="6154" width="9" style="504"/>
    <col min="6155" max="6155" width="5.88671875" style="504" customWidth="1"/>
    <col min="6156" max="6156" width="25" style="504" customWidth="1"/>
    <col min="6157" max="6157" width="4.21875" style="504" customWidth="1"/>
    <col min="6158" max="6158" width="3.44140625" style="504" customWidth="1"/>
    <col min="6159" max="6400" width="9" style="504"/>
    <col min="6401" max="6401" width="4.88671875" style="504" customWidth="1"/>
    <col min="6402" max="6408" width="9" style="504"/>
    <col min="6409" max="6409" width="6" style="504" customWidth="1"/>
    <col min="6410" max="6410" width="9" style="504"/>
    <col min="6411" max="6411" width="5.88671875" style="504" customWidth="1"/>
    <col min="6412" max="6412" width="25" style="504" customWidth="1"/>
    <col min="6413" max="6413" width="4.21875" style="504" customWidth="1"/>
    <col min="6414" max="6414" width="3.44140625" style="504" customWidth="1"/>
    <col min="6415" max="6656" width="9" style="504"/>
    <col min="6657" max="6657" width="4.88671875" style="504" customWidth="1"/>
    <col min="6658" max="6664" width="9" style="504"/>
    <col min="6665" max="6665" width="6" style="504" customWidth="1"/>
    <col min="6666" max="6666" width="9" style="504"/>
    <col min="6667" max="6667" width="5.88671875" style="504" customWidth="1"/>
    <col min="6668" max="6668" width="25" style="504" customWidth="1"/>
    <col min="6669" max="6669" width="4.21875" style="504" customWidth="1"/>
    <col min="6670" max="6670" width="3.44140625" style="504" customWidth="1"/>
    <col min="6671" max="6912" width="9" style="504"/>
    <col min="6913" max="6913" width="4.88671875" style="504" customWidth="1"/>
    <col min="6914" max="6920" width="9" style="504"/>
    <col min="6921" max="6921" width="6" style="504" customWidth="1"/>
    <col min="6922" max="6922" width="9" style="504"/>
    <col min="6923" max="6923" width="5.88671875" style="504" customWidth="1"/>
    <col min="6924" max="6924" width="25" style="504" customWidth="1"/>
    <col min="6925" max="6925" width="4.21875" style="504" customWidth="1"/>
    <col min="6926" max="6926" width="3.44140625" style="504" customWidth="1"/>
    <col min="6927" max="7168" width="9" style="504"/>
    <col min="7169" max="7169" width="4.88671875" style="504" customWidth="1"/>
    <col min="7170" max="7176" width="9" style="504"/>
    <col min="7177" max="7177" width="6" style="504" customWidth="1"/>
    <col min="7178" max="7178" width="9" style="504"/>
    <col min="7179" max="7179" width="5.88671875" style="504" customWidth="1"/>
    <col min="7180" max="7180" width="25" style="504" customWidth="1"/>
    <col min="7181" max="7181" width="4.21875" style="504" customWidth="1"/>
    <col min="7182" max="7182" width="3.44140625" style="504" customWidth="1"/>
    <col min="7183" max="7424" width="9" style="504"/>
    <col min="7425" max="7425" width="4.88671875" style="504" customWidth="1"/>
    <col min="7426" max="7432" width="9" style="504"/>
    <col min="7433" max="7433" width="6" style="504" customWidth="1"/>
    <col min="7434" max="7434" width="9" style="504"/>
    <col min="7435" max="7435" width="5.88671875" style="504" customWidth="1"/>
    <col min="7436" max="7436" width="25" style="504" customWidth="1"/>
    <col min="7437" max="7437" width="4.21875" style="504" customWidth="1"/>
    <col min="7438" max="7438" width="3.44140625" style="504" customWidth="1"/>
    <col min="7439" max="7680" width="9" style="504"/>
    <col min="7681" max="7681" width="4.88671875" style="504" customWidth="1"/>
    <col min="7682" max="7688" width="9" style="504"/>
    <col min="7689" max="7689" width="6" style="504" customWidth="1"/>
    <col min="7690" max="7690" width="9" style="504"/>
    <col min="7691" max="7691" width="5.88671875" style="504" customWidth="1"/>
    <col min="7692" max="7692" width="25" style="504" customWidth="1"/>
    <col min="7693" max="7693" width="4.21875" style="504" customWidth="1"/>
    <col min="7694" max="7694" width="3.44140625" style="504" customWidth="1"/>
    <col min="7695" max="7936" width="9" style="504"/>
    <col min="7937" max="7937" width="4.88671875" style="504" customWidth="1"/>
    <col min="7938" max="7944" width="9" style="504"/>
    <col min="7945" max="7945" width="6" style="504" customWidth="1"/>
    <col min="7946" max="7946" width="9" style="504"/>
    <col min="7947" max="7947" width="5.88671875" style="504" customWidth="1"/>
    <col min="7948" max="7948" width="25" style="504" customWidth="1"/>
    <col min="7949" max="7949" width="4.21875" style="504" customWidth="1"/>
    <col min="7950" max="7950" width="3.44140625" style="504" customWidth="1"/>
    <col min="7951" max="8192" width="9" style="504"/>
    <col min="8193" max="8193" width="4.88671875" style="504" customWidth="1"/>
    <col min="8194" max="8200" width="9" style="504"/>
    <col min="8201" max="8201" width="6" style="504" customWidth="1"/>
    <col min="8202" max="8202" width="9" style="504"/>
    <col min="8203" max="8203" width="5.88671875" style="504" customWidth="1"/>
    <col min="8204" max="8204" width="25" style="504" customWidth="1"/>
    <col min="8205" max="8205" width="4.21875" style="504" customWidth="1"/>
    <col min="8206" max="8206" width="3.44140625" style="504" customWidth="1"/>
    <col min="8207" max="8448" width="9" style="504"/>
    <col min="8449" max="8449" width="4.88671875" style="504" customWidth="1"/>
    <col min="8450" max="8456" width="9" style="504"/>
    <col min="8457" max="8457" width="6" style="504" customWidth="1"/>
    <col min="8458" max="8458" width="9" style="504"/>
    <col min="8459" max="8459" width="5.88671875" style="504" customWidth="1"/>
    <col min="8460" max="8460" width="25" style="504" customWidth="1"/>
    <col min="8461" max="8461" width="4.21875" style="504" customWidth="1"/>
    <col min="8462" max="8462" width="3.44140625" style="504" customWidth="1"/>
    <col min="8463" max="8704" width="9" style="504"/>
    <col min="8705" max="8705" width="4.88671875" style="504" customWidth="1"/>
    <col min="8706" max="8712" width="9" style="504"/>
    <col min="8713" max="8713" width="6" style="504" customWidth="1"/>
    <col min="8714" max="8714" width="9" style="504"/>
    <col min="8715" max="8715" width="5.88671875" style="504" customWidth="1"/>
    <col min="8716" max="8716" width="25" style="504" customWidth="1"/>
    <col min="8717" max="8717" width="4.21875" style="504" customWidth="1"/>
    <col min="8718" max="8718" width="3.44140625" style="504" customWidth="1"/>
    <col min="8719" max="8960" width="9" style="504"/>
    <col min="8961" max="8961" width="4.88671875" style="504" customWidth="1"/>
    <col min="8962" max="8968" width="9" style="504"/>
    <col min="8969" max="8969" width="6" style="504" customWidth="1"/>
    <col min="8970" max="8970" width="9" style="504"/>
    <col min="8971" max="8971" width="5.88671875" style="504" customWidth="1"/>
    <col min="8972" max="8972" width="25" style="504" customWidth="1"/>
    <col min="8973" max="8973" width="4.21875" style="504" customWidth="1"/>
    <col min="8974" max="8974" width="3.44140625" style="504" customWidth="1"/>
    <col min="8975" max="9216" width="9" style="504"/>
    <col min="9217" max="9217" width="4.88671875" style="504" customWidth="1"/>
    <col min="9218" max="9224" width="9" style="504"/>
    <col min="9225" max="9225" width="6" style="504" customWidth="1"/>
    <col min="9226" max="9226" width="9" style="504"/>
    <col min="9227" max="9227" width="5.88671875" style="504" customWidth="1"/>
    <col min="9228" max="9228" width="25" style="504" customWidth="1"/>
    <col min="9229" max="9229" width="4.21875" style="504" customWidth="1"/>
    <col min="9230" max="9230" width="3.44140625" style="504" customWidth="1"/>
    <col min="9231" max="9472" width="9" style="504"/>
    <col min="9473" max="9473" width="4.88671875" style="504" customWidth="1"/>
    <col min="9474" max="9480" width="9" style="504"/>
    <col min="9481" max="9481" width="6" style="504" customWidth="1"/>
    <col min="9482" max="9482" width="9" style="504"/>
    <col min="9483" max="9483" width="5.88671875" style="504" customWidth="1"/>
    <col min="9484" max="9484" width="25" style="504" customWidth="1"/>
    <col min="9485" max="9485" width="4.21875" style="504" customWidth="1"/>
    <col min="9486" max="9486" width="3.44140625" style="504" customWidth="1"/>
    <col min="9487" max="9728" width="9" style="504"/>
    <col min="9729" max="9729" width="4.88671875" style="504" customWidth="1"/>
    <col min="9730" max="9736" width="9" style="504"/>
    <col min="9737" max="9737" width="6" style="504" customWidth="1"/>
    <col min="9738" max="9738" width="9" style="504"/>
    <col min="9739" max="9739" width="5.88671875" style="504" customWidth="1"/>
    <col min="9740" max="9740" width="25" style="504" customWidth="1"/>
    <col min="9741" max="9741" width="4.21875" style="504" customWidth="1"/>
    <col min="9742" max="9742" width="3.44140625" style="504" customWidth="1"/>
    <col min="9743" max="9984" width="9" style="504"/>
    <col min="9985" max="9985" width="4.88671875" style="504" customWidth="1"/>
    <col min="9986" max="9992" width="9" style="504"/>
    <col min="9993" max="9993" width="6" style="504" customWidth="1"/>
    <col min="9994" max="9994" width="9" style="504"/>
    <col min="9995" max="9995" width="5.88671875" style="504" customWidth="1"/>
    <col min="9996" max="9996" width="25" style="504" customWidth="1"/>
    <col min="9997" max="9997" width="4.21875" style="504" customWidth="1"/>
    <col min="9998" max="9998" width="3.44140625" style="504" customWidth="1"/>
    <col min="9999" max="10240" width="9" style="504"/>
    <col min="10241" max="10241" width="4.88671875" style="504" customWidth="1"/>
    <col min="10242" max="10248" width="9" style="504"/>
    <col min="10249" max="10249" width="6" style="504" customWidth="1"/>
    <col min="10250" max="10250" width="9" style="504"/>
    <col min="10251" max="10251" width="5.88671875" style="504" customWidth="1"/>
    <col min="10252" max="10252" width="25" style="504" customWidth="1"/>
    <col min="10253" max="10253" width="4.21875" style="504" customWidth="1"/>
    <col min="10254" max="10254" width="3.44140625" style="504" customWidth="1"/>
    <col min="10255" max="10496" width="9" style="504"/>
    <col min="10497" max="10497" width="4.88671875" style="504" customWidth="1"/>
    <col min="10498" max="10504" width="9" style="504"/>
    <col min="10505" max="10505" width="6" style="504" customWidth="1"/>
    <col min="10506" max="10506" width="9" style="504"/>
    <col min="10507" max="10507" width="5.88671875" style="504" customWidth="1"/>
    <col min="10508" max="10508" width="25" style="504" customWidth="1"/>
    <col min="10509" max="10509" width="4.21875" style="504" customWidth="1"/>
    <col min="10510" max="10510" width="3.44140625" style="504" customWidth="1"/>
    <col min="10511" max="10752" width="9" style="504"/>
    <col min="10753" max="10753" width="4.88671875" style="504" customWidth="1"/>
    <col min="10754" max="10760" width="9" style="504"/>
    <col min="10761" max="10761" width="6" style="504" customWidth="1"/>
    <col min="10762" max="10762" width="9" style="504"/>
    <col min="10763" max="10763" width="5.88671875" style="504" customWidth="1"/>
    <col min="10764" max="10764" width="25" style="504" customWidth="1"/>
    <col min="10765" max="10765" width="4.21875" style="504" customWidth="1"/>
    <col min="10766" max="10766" width="3.44140625" style="504" customWidth="1"/>
    <col min="10767" max="11008" width="9" style="504"/>
    <col min="11009" max="11009" width="4.88671875" style="504" customWidth="1"/>
    <col min="11010" max="11016" width="9" style="504"/>
    <col min="11017" max="11017" width="6" style="504" customWidth="1"/>
    <col min="11018" max="11018" width="9" style="504"/>
    <col min="11019" max="11019" width="5.88671875" style="504" customWidth="1"/>
    <col min="11020" max="11020" width="25" style="504" customWidth="1"/>
    <col min="11021" max="11021" width="4.21875" style="504" customWidth="1"/>
    <col min="11022" max="11022" width="3.44140625" style="504" customWidth="1"/>
    <col min="11023" max="11264" width="9" style="504"/>
    <col min="11265" max="11265" width="4.88671875" style="504" customWidth="1"/>
    <col min="11266" max="11272" width="9" style="504"/>
    <col min="11273" max="11273" width="6" style="504" customWidth="1"/>
    <col min="11274" max="11274" width="9" style="504"/>
    <col min="11275" max="11275" width="5.88671875" style="504" customWidth="1"/>
    <col min="11276" max="11276" width="25" style="504" customWidth="1"/>
    <col min="11277" max="11277" width="4.21875" style="504" customWidth="1"/>
    <col min="11278" max="11278" width="3.44140625" style="504" customWidth="1"/>
    <col min="11279" max="11520" width="9" style="504"/>
    <col min="11521" max="11521" width="4.88671875" style="504" customWidth="1"/>
    <col min="11522" max="11528" width="9" style="504"/>
    <col min="11529" max="11529" width="6" style="504" customWidth="1"/>
    <col min="11530" max="11530" width="9" style="504"/>
    <col min="11531" max="11531" width="5.88671875" style="504" customWidth="1"/>
    <col min="11532" max="11532" width="25" style="504" customWidth="1"/>
    <col min="11533" max="11533" width="4.21875" style="504" customWidth="1"/>
    <col min="11534" max="11534" width="3.44140625" style="504" customWidth="1"/>
    <col min="11535" max="11776" width="9" style="504"/>
    <col min="11777" max="11777" width="4.88671875" style="504" customWidth="1"/>
    <col min="11778" max="11784" width="9" style="504"/>
    <col min="11785" max="11785" width="6" style="504" customWidth="1"/>
    <col min="11786" max="11786" width="9" style="504"/>
    <col min="11787" max="11787" width="5.88671875" style="504" customWidth="1"/>
    <col min="11788" max="11788" width="25" style="504" customWidth="1"/>
    <col min="11789" max="11789" width="4.21875" style="504" customWidth="1"/>
    <col min="11790" max="11790" width="3.44140625" style="504" customWidth="1"/>
    <col min="11791" max="12032" width="9" style="504"/>
    <col min="12033" max="12033" width="4.88671875" style="504" customWidth="1"/>
    <col min="12034" max="12040" width="9" style="504"/>
    <col min="12041" max="12041" width="6" style="504" customWidth="1"/>
    <col min="12042" max="12042" width="9" style="504"/>
    <col min="12043" max="12043" width="5.88671875" style="504" customWidth="1"/>
    <col min="12044" max="12044" width="25" style="504" customWidth="1"/>
    <col min="12045" max="12045" width="4.21875" style="504" customWidth="1"/>
    <col min="12046" max="12046" width="3.44140625" style="504" customWidth="1"/>
    <col min="12047" max="12288" width="9" style="504"/>
    <col min="12289" max="12289" width="4.88671875" style="504" customWidth="1"/>
    <col min="12290" max="12296" width="9" style="504"/>
    <col min="12297" max="12297" width="6" style="504" customWidth="1"/>
    <col min="12298" max="12298" width="9" style="504"/>
    <col min="12299" max="12299" width="5.88671875" style="504" customWidth="1"/>
    <col min="12300" max="12300" width="25" style="504" customWidth="1"/>
    <col min="12301" max="12301" width="4.21875" style="504" customWidth="1"/>
    <col min="12302" max="12302" width="3.44140625" style="504" customWidth="1"/>
    <col min="12303" max="12544" width="9" style="504"/>
    <col min="12545" max="12545" width="4.88671875" style="504" customWidth="1"/>
    <col min="12546" max="12552" width="9" style="504"/>
    <col min="12553" max="12553" width="6" style="504" customWidth="1"/>
    <col min="12554" max="12554" width="9" style="504"/>
    <col min="12555" max="12555" width="5.88671875" style="504" customWidth="1"/>
    <col min="12556" max="12556" width="25" style="504" customWidth="1"/>
    <col min="12557" max="12557" width="4.21875" style="504" customWidth="1"/>
    <col min="12558" max="12558" width="3.44140625" style="504" customWidth="1"/>
    <col min="12559" max="12800" width="9" style="504"/>
    <col min="12801" max="12801" width="4.88671875" style="504" customWidth="1"/>
    <col min="12802" max="12808" width="9" style="504"/>
    <col min="12809" max="12809" width="6" style="504" customWidth="1"/>
    <col min="12810" max="12810" width="9" style="504"/>
    <col min="12811" max="12811" width="5.88671875" style="504" customWidth="1"/>
    <col min="12812" max="12812" width="25" style="504" customWidth="1"/>
    <col min="12813" max="12813" width="4.21875" style="504" customWidth="1"/>
    <col min="12814" max="12814" width="3.44140625" style="504" customWidth="1"/>
    <col min="12815" max="13056" width="9" style="504"/>
    <col min="13057" max="13057" width="4.88671875" style="504" customWidth="1"/>
    <col min="13058" max="13064" width="9" style="504"/>
    <col min="13065" max="13065" width="6" style="504" customWidth="1"/>
    <col min="13066" max="13066" width="9" style="504"/>
    <col min="13067" max="13067" width="5.88671875" style="504" customWidth="1"/>
    <col min="13068" max="13068" width="25" style="504" customWidth="1"/>
    <col min="13069" max="13069" width="4.21875" style="504" customWidth="1"/>
    <col min="13070" max="13070" width="3.44140625" style="504" customWidth="1"/>
    <col min="13071" max="13312" width="9" style="504"/>
    <col min="13313" max="13313" width="4.88671875" style="504" customWidth="1"/>
    <col min="13314" max="13320" width="9" style="504"/>
    <col min="13321" max="13321" width="6" style="504" customWidth="1"/>
    <col min="13322" max="13322" width="9" style="504"/>
    <col min="13323" max="13323" width="5.88671875" style="504" customWidth="1"/>
    <col min="13324" max="13324" width="25" style="504" customWidth="1"/>
    <col min="13325" max="13325" width="4.21875" style="504" customWidth="1"/>
    <col min="13326" max="13326" width="3.44140625" style="504" customWidth="1"/>
    <col min="13327" max="13568" width="9" style="504"/>
    <col min="13569" max="13569" width="4.88671875" style="504" customWidth="1"/>
    <col min="13570" max="13576" width="9" style="504"/>
    <col min="13577" max="13577" width="6" style="504" customWidth="1"/>
    <col min="13578" max="13578" width="9" style="504"/>
    <col min="13579" max="13579" width="5.88671875" style="504" customWidth="1"/>
    <col min="13580" max="13580" width="25" style="504" customWidth="1"/>
    <col min="13581" max="13581" width="4.21875" style="504" customWidth="1"/>
    <col min="13582" max="13582" width="3.44140625" style="504" customWidth="1"/>
    <col min="13583" max="13824" width="9" style="504"/>
    <col min="13825" max="13825" width="4.88671875" style="504" customWidth="1"/>
    <col min="13826" max="13832" width="9" style="504"/>
    <col min="13833" max="13833" width="6" style="504" customWidth="1"/>
    <col min="13834" max="13834" width="9" style="504"/>
    <col min="13835" max="13835" width="5.88671875" style="504" customWidth="1"/>
    <col min="13836" max="13836" width="25" style="504" customWidth="1"/>
    <col min="13837" max="13837" width="4.21875" style="504" customWidth="1"/>
    <col min="13838" max="13838" width="3.44140625" style="504" customWidth="1"/>
    <col min="13839" max="14080" width="9" style="504"/>
    <col min="14081" max="14081" width="4.88671875" style="504" customWidth="1"/>
    <col min="14082" max="14088" width="9" style="504"/>
    <col min="14089" max="14089" width="6" style="504" customWidth="1"/>
    <col min="14090" max="14090" width="9" style="504"/>
    <col min="14091" max="14091" width="5.88671875" style="504" customWidth="1"/>
    <col min="14092" max="14092" width="25" style="504" customWidth="1"/>
    <col min="14093" max="14093" width="4.21875" style="504" customWidth="1"/>
    <col min="14094" max="14094" width="3.44140625" style="504" customWidth="1"/>
    <col min="14095" max="14336" width="9" style="504"/>
    <col min="14337" max="14337" width="4.88671875" style="504" customWidth="1"/>
    <col min="14338" max="14344" width="9" style="504"/>
    <col min="14345" max="14345" width="6" style="504" customWidth="1"/>
    <col min="14346" max="14346" width="9" style="504"/>
    <col min="14347" max="14347" width="5.88671875" style="504" customWidth="1"/>
    <col min="14348" max="14348" width="25" style="504" customWidth="1"/>
    <col min="14349" max="14349" width="4.21875" style="504" customWidth="1"/>
    <col min="14350" max="14350" width="3.44140625" style="504" customWidth="1"/>
    <col min="14351" max="14592" width="9" style="504"/>
    <col min="14593" max="14593" width="4.88671875" style="504" customWidth="1"/>
    <col min="14594" max="14600" width="9" style="504"/>
    <col min="14601" max="14601" width="6" style="504" customWidth="1"/>
    <col min="14602" max="14602" width="9" style="504"/>
    <col min="14603" max="14603" width="5.88671875" style="504" customWidth="1"/>
    <col min="14604" max="14604" width="25" style="504" customWidth="1"/>
    <col min="14605" max="14605" width="4.21875" style="504" customWidth="1"/>
    <col min="14606" max="14606" width="3.44140625" style="504" customWidth="1"/>
    <col min="14607" max="14848" width="9" style="504"/>
    <col min="14849" max="14849" width="4.88671875" style="504" customWidth="1"/>
    <col min="14850" max="14856" width="9" style="504"/>
    <col min="14857" max="14857" width="6" style="504" customWidth="1"/>
    <col min="14858" max="14858" width="9" style="504"/>
    <col min="14859" max="14859" width="5.88671875" style="504" customWidth="1"/>
    <col min="14860" max="14860" width="25" style="504" customWidth="1"/>
    <col min="14861" max="14861" width="4.21875" style="504" customWidth="1"/>
    <col min="14862" max="14862" width="3.44140625" style="504" customWidth="1"/>
    <col min="14863" max="15104" width="9" style="504"/>
    <col min="15105" max="15105" width="4.88671875" style="504" customWidth="1"/>
    <col min="15106" max="15112" width="9" style="504"/>
    <col min="15113" max="15113" width="6" style="504" customWidth="1"/>
    <col min="15114" max="15114" width="9" style="504"/>
    <col min="15115" max="15115" width="5.88671875" style="504" customWidth="1"/>
    <col min="15116" max="15116" width="25" style="504" customWidth="1"/>
    <col min="15117" max="15117" width="4.21875" style="504" customWidth="1"/>
    <col min="15118" max="15118" width="3.44140625" style="504" customWidth="1"/>
    <col min="15119" max="15360" width="9" style="504"/>
    <col min="15361" max="15361" width="4.88671875" style="504" customWidth="1"/>
    <col min="15362" max="15368" width="9" style="504"/>
    <col min="15369" max="15369" width="6" style="504" customWidth="1"/>
    <col min="15370" max="15370" width="9" style="504"/>
    <col min="15371" max="15371" width="5.88671875" style="504" customWidth="1"/>
    <col min="15372" max="15372" width="25" style="504" customWidth="1"/>
    <col min="15373" max="15373" width="4.21875" style="504" customWidth="1"/>
    <col min="15374" max="15374" width="3.44140625" style="504" customWidth="1"/>
    <col min="15375" max="15616" width="9" style="504"/>
    <col min="15617" max="15617" width="4.88671875" style="504" customWidth="1"/>
    <col min="15618" max="15624" width="9" style="504"/>
    <col min="15625" max="15625" width="6" style="504" customWidth="1"/>
    <col min="15626" max="15626" width="9" style="504"/>
    <col min="15627" max="15627" width="5.88671875" style="504" customWidth="1"/>
    <col min="15628" max="15628" width="25" style="504" customWidth="1"/>
    <col min="15629" max="15629" width="4.21875" style="504" customWidth="1"/>
    <col min="15630" max="15630" width="3.44140625" style="504" customWidth="1"/>
    <col min="15631" max="15872" width="9" style="504"/>
    <col min="15873" max="15873" width="4.88671875" style="504" customWidth="1"/>
    <col min="15874" max="15880" width="9" style="504"/>
    <col min="15881" max="15881" width="6" style="504" customWidth="1"/>
    <col min="15882" max="15882" width="9" style="504"/>
    <col min="15883" max="15883" width="5.88671875" style="504" customWidth="1"/>
    <col min="15884" max="15884" width="25" style="504" customWidth="1"/>
    <col min="15885" max="15885" width="4.21875" style="504" customWidth="1"/>
    <col min="15886" max="15886" width="3.44140625" style="504" customWidth="1"/>
    <col min="15887" max="16128" width="9" style="504"/>
    <col min="16129" max="16129" width="4.88671875" style="504" customWidth="1"/>
    <col min="16130" max="16136" width="9" style="504"/>
    <col min="16137" max="16137" width="6" style="504" customWidth="1"/>
    <col min="16138" max="16138" width="9" style="504"/>
    <col min="16139" max="16139" width="5.88671875" style="504" customWidth="1"/>
    <col min="16140" max="16140" width="25" style="504" customWidth="1"/>
    <col min="16141" max="16141" width="4.21875" style="504" customWidth="1"/>
    <col min="16142" max="16142" width="3.44140625" style="504" customWidth="1"/>
    <col min="16143" max="16384" width="9" style="504"/>
  </cols>
  <sheetData>
    <row r="1" spans="1:18" ht="23.4">
      <c r="A1" s="641" t="s">
        <v>419</v>
      </c>
      <c r="B1" s="641"/>
      <c r="C1" s="641"/>
      <c r="D1" s="641"/>
      <c r="E1" s="641"/>
      <c r="F1" s="641"/>
      <c r="G1" s="641"/>
      <c r="H1" s="641"/>
      <c r="I1" s="641"/>
      <c r="J1" s="642"/>
      <c r="K1" s="642"/>
      <c r="L1" s="642"/>
      <c r="M1" s="642"/>
      <c r="O1" s="505"/>
      <c r="Q1" s="505"/>
    </row>
    <row r="2" spans="1:18" ht="19.2">
      <c r="A2" s="643" t="s">
        <v>420</v>
      </c>
      <c r="B2" s="643"/>
      <c r="C2" s="643"/>
      <c r="D2" s="643"/>
      <c r="E2" s="643"/>
      <c r="F2" s="643"/>
      <c r="G2" s="643"/>
      <c r="H2" s="643"/>
      <c r="I2" s="643"/>
      <c r="J2" s="644"/>
      <c r="K2" s="644"/>
      <c r="L2" s="644"/>
      <c r="M2" s="644"/>
      <c r="N2" s="506"/>
      <c r="O2" s="299"/>
      <c r="P2" s="503"/>
      <c r="Q2" s="299"/>
    </row>
    <row r="3" spans="1:18" ht="24.75" customHeight="1">
      <c r="A3" s="645" t="s">
        <v>421</v>
      </c>
      <c r="B3" s="645"/>
      <c r="C3" s="645"/>
      <c r="D3" s="645"/>
      <c r="E3" s="645"/>
      <c r="F3" s="645"/>
      <c r="G3" s="645"/>
      <c r="H3" s="645"/>
      <c r="I3" s="645"/>
      <c r="J3" s="646"/>
      <c r="K3" s="646"/>
      <c r="L3" s="646"/>
      <c r="M3" s="646"/>
      <c r="N3" s="507"/>
      <c r="O3" s="505" t="s">
        <v>28</v>
      </c>
      <c r="P3" s="503"/>
      <c r="Q3" s="505"/>
    </row>
    <row r="4" spans="1:18" ht="17.399999999999999">
      <c r="A4" s="647" t="s">
        <v>422</v>
      </c>
      <c r="B4" s="647"/>
      <c r="C4" s="647"/>
      <c r="D4" s="647"/>
      <c r="E4" s="647"/>
      <c r="F4" s="647"/>
      <c r="G4" s="647"/>
      <c r="H4" s="647"/>
      <c r="I4" s="647"/>
      <c r="J4" s="648"/>
      <c r="K4" s="648"/>
      <c r="L4" s="648"/>
      <c r="M4" s="648"/>
      <c r="N4" s="507"/>
      <c r="O4" s="505"/>
      <c r="P4" s="505"/>
      <c r="Q4" s="505"/>
    </row>
    <row r="5" spans="1:18" ht="16.2">
      <c r="A5" s="508"/>
      <c r="B5" s="509"/>
      <c r="C5" s="510"/>
      <c r="D5" s="510"/>
      <c r="E5" s="510"/>
      <c r="F5" s="510"/>
      <c r="G5" s="510"/>
      <c r="H5" s="510"/>
      <c r="I5" s="510"/>
      <c r="J5" s="510"/>
      <c r="K5" s="510"/>
      <c r="L5" s="510"/>
      <c r="M5" s="510"/>
      <c r="N5" s="507"/>
      <c r="O5" s="511"/>
      <c r="P5" s="299"/>
    </row>
    <row r="6" spans="1:18" ht="21.75" customHeight="1">
      <c r="A6" s="510"/>
      <c r="B6" s="649"/>
      <c r="C6" s="650"/>
      <c r="D6" s="650"/>
      <c r="E6" s="650"/>
      <c r="F6" s="510"/>
      <c r="G6" s="510" t="s">
        <v>21</v>
      </c>
      <c r="H6" s="653" t="s">
        <v>423</v>
      </c>
      <c r="I6" s="654"/>
      <c r="J6" s="654"/>
      <c r="K6" s="654"/>
      <c r="L6" s="654"/>
      <c r="M6" s="510"/>
      <c r="N6" s="507"/>
      <c r="O6" s="505"/>
      <c r="P6" s="505"/>
      <c r="R6" s="505"/>
    </row>
    <row r="7" spans="1:18" ht="21.75" customHeight="1">
      <c r="A7" s="510"/>
      <c r="B7" s="651"/>
      <c r="C7" s="651"/>
      <c r="D7" s="651"/>
      <c r="E7" s="651"/>
      <c r="F7" s="510"/>
      <c r="G7" s="510"/>
      <c r="H7" s="654"/>
      <c r="I7" s="654"/>
      <c r="J7" s="654"/>
      <c r="K7" s="654"/>
      <c r="L7" s="654"/>
      <c r="M7" s="510"/>
      <c r="N7" s="507"/>
      <c r="O7" s="505"/>
      <c r="P7" s="512" t="s">
        <v>21</v>
      </c>
    </row>
    <row r="8" spans="1:18" ht="21.75" customHeight="1">
      <c r="A8" s="510"/>
      <c r="B8" s="651"/>
      <c r="C8" s="651"/>
      <c r="D8" s="651"/>
      <c r="E8" s="651"/>
      <c r="F8" s="510"/>
      <c r="G8" s="510"/>
      <c r="H8" s="654"/>
      <c r="I8" s="654"/>
      <c r="J8" s="654"/>
      <c r="K8" s="654"/>
      <c r="L8" s="654"/>
      <c r="M8" s="510"/>
      <c r="O8" s="299"/>
      <c r="P8" s="503"/>
    </row>
    <row r="9" spans="1:18" ht="21.75" customHeight="1">
      <c r="A9" s="510"/>
      <c r="B9" s="651"/>
      <c r="C9" s="651"/>
      <c r="D9" s="651"/>
      <c r="E9" s="651"/>
      <c r="F9" s="510"/>
      <c r="G9" s="510"/>
      <c r="H9" s="654"/>
      <c r="I9" s="654"/>
      <c r="J9" s="654"/>
      <c r="K9" s="654"/>
      <c r="L9" s="654"/>
      <c r="M9" s="510"/>
      <c r="O9" s="505"/>
      <c r="P9" s="503"/>
    </row>
    <row r="10" spans="1:18" ht="21.75" customHeight="1">
      <c r="A10" s="510"/>
      <c r="B10" s="651"/>
      <c r="C10" s="651"/>
      <c r="D10" s="651"/>
      <c r="E10" s="651"/>
      <c r="F10" s="510"/>
      <c r="G10" s="510"/>
      <c r="H10" s="654"/>
      <c r="I10" s="654"/>
      <c r="J10" s="654"/>
      <c r="K10" s="654"/>
      <c r="L10" s="654"/>
      <c r="M10" s="510"/>
      <c r="O10" s="505"/>
      <c r="P10" s="503"/>
    </row>
    <row r="11" spans="1:18" ht="21.75" customHeight="1">
      <c r="A11" s="510"/>
      <c r="B11" s="651"/>
      <c r="C11" s="651"/>
      <c r="D11" s="651"/>
      <c r="E11" s="651"/>
      <c r="F11" s="513"/>
      <c r="G11" s="513"/>
      <c r="H11" s="654"/>
      <c r="I11" s="654"/>
      <c r="J11" s="654"/>
      <c r="K11" s="654"/>
      <c r="L11" s="654"/>
      <c r="M11" s="510"/>
      <c r="O11" s="505"/>
      <c r="P11" s="503"/>
    </row>
    <row r="12" spans="1:18" ht="21.75" customHeight="1">
      <c r="A12" s="510"/>
      <c r="B12" s="651"/>
      <c r="C12" s="651"/>
      <c r="D12" s="651"/>
      <c r="E12" s="651"/>
      <c r="F12" s="514"/>
      <c r="G12" s="514"/>
      <c r="H12" s="654"/>
      <c r="I12" s="654"/>
      <c r="J12" s="654"/>
      <c r="K12" s="654"/>
      <c r="L12" s="654"/>
      <c r="M12" s="510"/>
      <c r="O12" s="299"/>
      <c r="P12" s="503"/>
    </row>
    <row r="13" spans="1:18" ht="21.75" customHeight="1">
      <c r="A13" s="510"/>
      <c r="B13" s="652"/>
      <c r="C13" s="652"/>
      <c r="D13" s="652"/>
      <c r="E13" s="652"/>
      <c r="F13" s="514"/>
      <c r="G13" s="514"/>
      <c r="H13" s="654"/>
      <c r="I13" s="654"/>
      <c r="J13" s="654"/>
      <c r="K13" s="654"/>
      <c r="L13" s="654"/>
      <c r="M13" s="510"/>
      <c r="O13" s="505"/>
      <c r="P13" s="503"/>
    </row>
    <row r="14" spans="1:18" ht="21.75" customHeight="1">
      <c r="A14" s="510"/>
      <c r="B14" s="652"/>
      <c r="C14" s="652"/>
      <c r="D14" s="652"/>
      <c r="E14" s="652"/>
      <c r="F14" s="513"/>
      <c r="G14" s="513"/>
      <c r="H14" s="654"/>
      <c r="I14" s="654"/>
      <c r="J14" s="654"/>
      <c r="K14" s="654"/>
      <c r="L14" s="654"/>
      <c r="M14" s="510"/>
      <c r="P14" s="503"/>
    </row>
    <row r="15" spans="1:18" ht="21.75" customHeight="1">
      <c r="A15" s="515"/>
      <c r="B15" s="510"/>
      <c r="C15" s="510"/>
      <c r="D15" s="510"/>
      <c r="E15" s="510"/>
      <c r="F15" s="510"/>
      <c r="G15" s="510"/>
      <c r="H15" s="510"/>
      <c r="I15" s="510"/>
      <c r="J15" s="510"/>
      <c r="K15" s="510"/>
      <c r="L15" s="510"/>
      <c r="M15" s="510"/>
      <c r="P15" s="503"/>
    </row>
    <row r="16" spans="1:18" s="517" customFormat="1" ht="21" customHeight="1">
      <c r="A16" s="516"/>
      <c r="B16" s="639" t="s">
        <v>424</v>
      </c>
      <c r="C16" s="640"/>
      <c r="D16" s="640"/>
      <c r="E16" s="640"/>
      <c r="F16" s="640"/>
      <c r="G16" s="640"/>
      <c r="H16" s="640"/>
      <c r="I16" s="640"/>
      <c r="J16" s="640"/>
      <c r="K16" s="640"/>
      <c r="L16" s="640"/>
      <c r="M16" s="516"/>
      <c r="P16" s="503"/>
    </row>
    <row r="17" spans="1:16" s="517" customFormat="1" ht="21" customHeight="1">
      <c r="A17" s="516"/>
      <c r="B17" s="640"/>
      <c r="C17" s="640"/>
      <c r="D17" s="640"/>
      <c r="E17" s="640"/>
      <c r="F17" s="640"/>
      <c r="G17" s="640"/>
      <c r="H17" s="640"/>
      <c r="I17" s="640"/>
      <c r="J17" s="640"/>
      <c r="K17" s="640"/>
      <c r="L17" s="640"/>
      <c r="M17" s="516"/>
      <c r="P17" s="503"/>
    </row>
    <row r="18" spans="1:16" s="517" customFormat="1" ht="21" customHeight="1">
      <c r="A18" s="516"/>
      <c r="B18" s="640"/>
      <c r="C18" s="640"/>
      <c r="D18" s="640"/>
      <c r="E18" s="640"/>
      <c r="F18" s="640"/>
      <c r="G18" s="640"/>
      <c r="H18" s="640"/>
      <c r="I18" s="640"/>
      <c r="J18" s="640"/>
      <c r="K18" s="640"/>
      <c r="L18" s="640"/>
      <c r="M18" s="516"/>
      <c r="P18" s="503"/>
    </row>
    <row r="19" spans="1:16" s="517" customFormat="1" ht="21" customHeight="1">
      <c r="A19" s="516"/>
      <c r="B19" s="640"/>
      <c r="C19" s="640"/>
      <c r="D19" s="640"/>
      <c r="E19" s="640"/>
      <c r="F19" s="640"/>
      <c r="G19" s="640"/>
      <c r="H19" s="640"/>
      <c r="I19" s="640"/>
      <c r="J19" s="640"/>
      <c r="K19" s="640"/>
      <c r="L19" s="640"/>
      <c r="M19" s="516"/>
      <c r="P19" s="503"/>
    </row>
    <row r="20" spans="1:16" s="517" customFormat="1" ht="21" customHeight="1">
      <c r="A20" s="516"/>
      <c r="B20" s="640"/>
      <c r="C20" s="640"/>
      <c r="D20" s="640"/>
      <c r="E20" s="640"/>
      <c r="F20" s="640"/>
      <c r="G20" s="640"/>
      <c r="H20" s="640"/>
      <c r="I20" s="640"/>
      <c r="J20" s="640"/>
      <c r="K20" s="640"/>
      <c r="L20" s="640"/>
      <c r="M20" s="516"/>
      <c r="P20" s="503"/>
    </row>
    <row r="21" spans="1:16" s="517" customFormat="1" ht="21" customHeight="1">
      <c r="A21" s="516"/>
      <c r="B21" s="640"/>
      <c r="C21" s="640"/>
      <c r="D21" s="640"/>
      <c r="E21" s="640"/>
      <c r="F21" s="640"/>
      <c r="G21" s="640"/>
      <c r="H21" s="640"/>
      <c r="I21" s="640"/>
      <c r="J21" s="640"/>
      <c r="K21" s="640"/>
      <c r="L21" s="640"/>
      <c r="M21" s="516"/>
      <c r="P21" s="503"/>
    </row>
    <row r="22" spans="1:16">
      <c r="A22" s="518"/>
      <c r="B22" s="518"/>
      <c r="C22" s="518"/>
      <c r="D22" s="518"/>
      <c r="E22" s="518"/>
      <c r="F22" s="518"/>
      <c r="G22" s="518"/>
      <c r="H22" s="518"/>
      <c r="I22" s="518"/>
      <c r="J22" s="518"/>
      <c r="K22" s="518"/>
      <c r="L22" s="518"/>
      <c r="M22" s="518"/>
    </row>
  </sheetData>
  <mergeCells count="7">
    <mergeCell ref="B16:L21"/>
    <mergeCell ref="A1:M1"/>
    <mergeCell ref="A2:M2"/>
    <mergeCell ref="A3:M3"/>
    <mergeCell ref="A4:M4"/>
    <mergeCell ref="B6:E14"/>
    <mergeCell ref="H6:L14"/>
  </mergeCells>
  <phoneticPr fontId="86"/>
  <pageMargins left="0.74803149606299213" right="0.74803149606299213" top="0.98425196850393704" bottom="0.98425196850393704" header="0.51181102362204722" footer="0.51181102362204722"/>
  <pageSetup paperSize="9" scale="97"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8"/>
  <sheetViews>
    <sheetView showGridLines="0" zoomScale="94" zoomScaleNormal="94" zoomScaleSheetLayoutView="79" workbookViewId="0">
      <selection activeCell="D64" sqref="D64"/>
    </sheetView>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215</v>
      </c>
      <c r="B1" s="166" t="s">
        <v>0</v>
      </c>
      <c r="C1" s="167" t="s">
        <v>1</v>
      </c>
      <c r="D1" s="281" t="s">
        <v>2</v>
      </c>
    </row>
    <row r="2" spans="1:4" s="42" customFormat="1" ht="44.25" customHeight="1" thickTop="1">
      <c r="A2" s="162" t="s">
        <v>321</v>
      </c>
      <c r="B2" s="295"/>
      <c r="C2" s="655" t="s">
        <v>322</v>
      </c>
      <c r="D2" s="298"/>
    </row>
    <row r="3" spans="1:4" s="42" customFormat="1" ht="96" customHeight="1">
      <c r="A3" s="454" t="s">
        <v>324</v>
      </c>
      <c r="B3" s="307" t="s">
        <v>203</v>
      </c>
      <c r="C3" s="656"/>
      <c r="D3" s="296">
        <v>45198</v>
      </c>
    </row>
    <row r="4" spans="1:4" s="42" customFormat="1" ht="24.6" customHeight="1">
      <c r="A4" s="499" t="s">
        <v>325</v>
      </c>
      <c r="B4" s="307"/>
      <c r="C4" s="656"/>
      <c r="D4" s="296"/>
    </row>
    <row r="5" spans="1:4" s="42" customFormat="1" ht="24" customHeight="1" thickBot="1">
      <c r="A5" s="163" t="s">
        <v>323</v>
      </c>
      <c r="B5" s="293"/>
      <c r="C5" s="657"/>
      <c r="D5" s="297"/>
    </row>
    <row r="6" spans="1:4" s="42" customFormat="1" ht="44.25" customHeight="1" thickTop="1">
      <c r="A6" s="162" t="s">
        <v>328</v>
      </c>
      <c r="B6" s="295"/>
      <c r="C6" s="655" t="s">
        <v>329</v>
      </c>
      <c r="D6" s="298"/>
    </row>
    <row r="7" spans="1:4" s="42" customFormat="1" ht="163.19999999999999" customHeight="1">
      <c r="A7" s="416" t="s">
        <v>327</v>
      </c>
      <c r="B7" s="307" t="s">
        <v>330</v>
      </c>
      <c r="C7" s="656"/>
      <c r="D7" s="296">
        <v>45197</v>
      </c>
    </row>
    <row r="8" spans="1:4" s="42" customFormat="1" ht="36.6" customHeight="1" thickBot="1">
      <c r="A8" s="163" t="s">
        <v>326</v>
      </c>
      <c r="B8" s="293"/>
      <c r="C8" s="657"/>
      <c r="D8" s="297"/>
    </row>
    <row r="9" spans="1:4" s="42" customFormat="1" ht="36.6" customHeight="1" thickTop="1">
      <c r="A9" s="430" t="s">
        <v>331</v>
      </c>
      <c r="B9" s="295"/>
      <c r="C9" s="669" t="s">
        <v>335</v>
      </c>
      <c r="D9" s="298"/>
    </row>
    <row r="10" spans="1:4" s="42" customFormat="1" ht="104.4" customHeight="1">
      <c r="A10" s="416" t="s">
        <v>332</v>
      </c>
      <c r="B10" s="307" t="s">
        <v>333</v>
      </c>
      <c r="C10" s="656"/>
      <c r="D10" s="296">
        <v>45196</v>
      </c>
    </row>
    <row r="11" spans="1:4" s="42" customFormat="1" ht="36.6" customHeight="1" thickBot="1">
      <c r="A11" s="163" t="s">
        <v>334</v>
      </c>
      <c r="B11" s="293"/>
      <c r="C11" s="657"/>
      <c r="D11" s="297"/>
    </row>
    <row r="12" spans="1:4" s="42" customFormat="1" ht="44.25" customHeight="1" thickTop="1">
      <c r="A12" s="350" t="s">
        <v>336</v>
      </c>
      <c r="B12" s="295"/>
      <c r="C12" s="655" t="s">
        <v>340</v>
      </c>
      <c r="D12" s="298"/>
    </row>
    <row r="13" spans="1:4" s="42" customFormat="1" ht="190.8" customHeight="1" thickBot="1">
      <c r="A13" s="441" t="s">
        <v>338</v>
      </c>
      <c r="B13" s="300" t="s">
        <v>337</v>
      </c>
      <c r="C13" s="656"/>
      <c r="D13" s="296">
        <v>45197</v>
      </c>
    </row>
    <row r="14" spans="1:4" s="42" customFormat="1" ht="36.6" customHeight="1" thickTop="1" thickBot="1">
      <c r="A14" s="399" t="s">
        <v>339</v>
      </c>
      <c r="B14" s="293"/>
      <c r="C14" s="657"/>
      <c r="D14" s="297"/>
    </row>
    <row r="15" spans="1:4" s="42" customFormat="1" ht="43.8" customHeight="1" thickTop="1">
      <c r="A15" s="301" t="s">
        <v>341</v>
      </c>
      <c r="B15" s="345"/>
      <c r="C15" s="678" t="s">
        <v>207</v>
      </c>
      <c r="D15" s="675">
        <v>45194</v>
      </c>
    </row>
    <row r="16" spans="1:4" s="42" customFormat="1" ht="238.2" customHeight="1">
      <c r="A16" s="416" t="s">
        <v>343</v>
      </c>
      <c r="B16" s="300" t="s">
        <v>342</v>
      </c>
      <c r="C16" s="679"/>
      <c r="D16" s="676"/>
    </row>
    <row r="17" spans="1:4" s="42" customFormat="1" ht="36.6" customHeight="1" thickBot="1">
      <c r="A17" s="163" t="s">
        <v>344</v>
      </c>
      <c r="B17" s="161"/>
      <c r="C17" s="680"/>
      <c r="D17" s="677"/>
    </row>
    <row r="18" spans="1:4" s="42" customFormat="1" ht="44.25" customHeight="1" thickTop="1">
      <c r="A18" s="390" t="s">
        <v>347</v>
      </c>
      <c r="B18" s="295"/>
      <c r="C18" s="655" t="s">
        <v>345</v>
      </c>
      <c r="D18" s="298"/>
    </row>
    <row r="19" spans="1:4" s="42" customFormat="1" ht="123.6" customHeight="1">
      <c r="A19" s="416" t="s">
        <v>348</v>
      </c>
      <c r="B19" s="307" t="s">
        <v>346</v>
      </c>
      <c r="C19" s="656"/>
      <c r="D19" s="296">
        <v>45192</v>
      </c>
    </row>
    <row r="20" spans="1:4" s="42" customFormat="1" ht="42" customHeight="1" thickBot="1">
      <c r="A20" s="163" t="s">
        <v>349</v>
      </c>
      <c r="B20" s="293"/>
      <c r="C20" s="657"/>
      <c r="D20" s="297"/>
    </row>
    <row r="21" spans="1:4" s="42" customFormat="1" ht="48" customHeight="1" thickTop="1">
      <c r="A21" s="430" t="s">
        <v>350</v>
      </c>
      <c r="B21" s="295"/>
      <c r="C21" s="669" t="s">
        <v>352</v>
      </c>
      <c r="D21" s="298"/>
    </row>
    <row r="22" spans="1:4" s="42" customFormat="1" ht="81.599999999999994" customHeight="1">
      <c r="A22" s="416" t="s">
        <v>351</v>
      </c>
      <c r="B22" s="307" t="s">
        <v>353</v>
      </c>
      <c r="C22" s="656"/>
      <c r="D22" s="296">
        <v>45194</v>
      </c>
    </row>
    <row r="23" spans="1:4" s="42" customFormat="1" ht="32.4" customHeight="1" thickBot="1">
      <c r="A23" s="163" t="s">
        <v>354</v>
      </c>
      <c r="B23" s="293"/>
      <c r="C23" s="657"/>
      <c r="D23" s="297"/>
    </row>
    <row r="24" spans="1:4" s="42" customFormat="1" ht="44.25" customHeight="1" thickTop="1">
      <c r="A24" s="390" t="s">
        <v>355</v>
      </c>
      <c r="B24" s="295"/>
      <c r="C24" s="669" t="s">
        <v>364</v>
      </c>
      <c r="D24" s="298"/>
    </row>
    <row r="25" spans="1:4" s="42" customFormat="1" ht="58.8" customHeight="1">
      <c r="A25" s="452" t="s">
        <v>356</v>
      </c>
      <c r="B25" s="307" t="s">
        <v>363</v>
      </c>
      <c r="C25" s="656"/>
      <c r="D25" s="456">
        <v>45198</v>
      </c>
    </row>
    <row r="26" spans="1:4" s="42" customFormat="1" ht="35.4" customHeight="1" thickBot="1">
      <c r="A26" s="411" t="s">
        <v>357</v>
      </c>
      <c r="B26" s="293"/>
      <c r="C26" s="657"/>
      <c r="D26" s="297"/>
    </row>
    <row r="27" spans="1:4" s="42" customFormat="1" ht="48.6" customHeight="1" thickTop="1">
      <c r="A27" s="448" t="s">
        <v>358</v>
      </c>
      <c r="B27" s="661" t="s">
        <v>362</v>
      </c>
      <c r="C27" s="664" t="s">
        <v>361</v>
      </c>
      <c r="D27" s="681">
        <v>45198</v>
      </c>
    </row>
    <row r="28" spans="1:4" s="42" customFormat="1" ht="118.2" customHeight="1">
      <c r="A28" s="439" t="s">
        <v>359</v>
      </c>
      <c r="B28" s="662"/>
      <c r="C28" s="665"/>
      <c r="D28" s="682"/>
    </row>
    <row r="29" spans="1:4" s="42" customFormat="1" ht="36" customHeight="1" thickBot="1">
      <c r="A29" s="341" t="s">
        <v>360</v>
      </c>
      <c r="B29" s="663"/>
      <c r="C29" s="666"/>
      <c r="D29" s="683"/>
    </row>
    <row r="30" spans="1:4" s="42" customFormat="1" ht="48.6" customHeight="1" thickTop="1" thickBot="1">
      <c r="A30" s="457" t="s">
        <v>365</v>
      </c>
      <c r="B30" s="659" t="s">
        <v>203</v>
      </c>
      <c r="C30" s="667" t="s">
        <v>368</v>
      </c>
      <c r="D30" s="677">
        <v>45197</v>
      </c>
    </row>
    <row r="31" spans="1:4" s="42" customFormat="1" ht="256.8" customHeight="1" thickBot="1">
      <c r="A31" s="442" t="s">
        <v>366</v>
      </c>
      <c r="B31" s="659"/>
      <c r="C31" s="667"/>
      <c r="D31" s="673"/>
    </row>
    <row r="32" spans="1:4" s="42" customFormat="1" ht="41.4" customHeight="1" thickBot="1">
      <c r="A32" s="289" t="s">
        <v>367</v>
      </c>
      <c r="B32" s="660"/>
      <c r="C32" s="668"/>
      <c r="D32" s="674"/>
    </row>
    <row r="33" spans="1:5" s="42" customFormat="1" ht="48.6" customHeight="1" thickTop="1" thickBot="1">
      <c r="A33" s="164" t="s">
        <v>370</v>
      </c>
      <c r="B33" s="658" t="s">
        <v>208</v>
      </c>
      <c r="C33" s="684" t="s">
        <v>369</v>
      </c>
      <c r="D33" s="672">
        <v>45194</v>
      </c>
    </row>
    <row r="34" spans="1:5" s="42" customFormat="1" ht="366" customHeight="1" thickBot="1">
      <c r="A34" s="442" t="s">
        <v>371</v>
      </c>
      <c r="B34" s="659"/>
      <c r="C34" s="667"/>
      <c r="D34" s="673"/>
    </row>
    <row r="35" spans="1:5" s="42" customFormat="1" ht="40.950000000000003" customHeight="1" thickBot="1">
      <c r="A35" s="289" t="s">
        <v>372</v>
      </c>
      <c r="B35" s="660"/>
      <c r="C35" s="668"/>
      <c r="D35" s="674"/>
    </row>
    <row r="36" spans="1:5" s="42" customFormat="1" ht="40.950000000000003" hidden="1" customHeight="1" thickTop="1" thickBot="1">
      <c r="A36" s="164"/>
      <c r="B36" s="658"/>
      <c r="C36" s="684"/>
      <c r="D36" s="672"/>
    </row>
    <row r="37" spans="1:5" s="42" customFormat="1" ht="408.6" hidden="1" customHeight="1" thickBot="1">
      <c r="A37" s="442"/>
      <c r="B37" s="659"/>
      <c r="C37" s="667"/>
      <c r="D37" s="673"/>
    </row>
    <row r="38" spans="1:5" s="42" customFormat="1" ht="43.8" hidden="1" customHeight="1" thickBot="1">
      <c r="A38" s="289"/>
      <c r="B38" s="660"/>
      <c r="C38" s="668"/>
      <c r="D38" s="674"/>
    </row>
    <row r="39" spans="1:5" s="42" customFormat="1" ht="47.4" hidden="1" customHeight="1" thickTop="1">
      <c r="A39" s="458"/>
      <c r="B39" s="295"/>
      <c r="C39" s="655"/>
      <c r="D39" s="298"/>
    </row>
    <row r="40" spans="1:5" s="42" customFormat="1" ht="328.2" hidden="1" customHeight="1">
      <c r="A40" s="416"/>
      <c r="B40" s="307"/>
      <c r="C40" s="656"/>
      <c r="D40" s="296"/>
      <c r="E40" s="42" t="s">
        <v>188</v>
      </c>
    </row>
    <row r="41" spans="1:5" s="42" customFormat="1" ht="37.200000000000003" hidden="1" customHeight="1" thickBot="1">
      <c r="A41" s="163"/>
      <c r="B41" s="293"/>
      <c r="C41" s="657"/>
      <c r="D41" s="297"/>
    </row>
    <row r="42" spans="1:5" s="42" customFormat="1" ht="47.4" hidden="1" customHeight="1" thickTop="1">
      <c r="A42" s="459"/>
      <c r="B42" s="295"/>
      <c r="C42" s="669"/>
      <c r="D42" s="298"/>
    </row>
    <row r="43" spans="1:5" s="42" customFormat="1" ht="396.6" hidden="1" customHeight="1">
      <c r="A43" s="460"/>
      <c r="B43" s="300"/>
      <c r="C43" s="656"/>
      <c r="D43" s="296"/>
    </row>
    <row r="44" spans="1:5" s="42" customFormat="1" ht="37.200000000000003" hidden="1" customHeight="1" thickBot="1">
      <c r="A44" s="346"/>
      <c r="B44" s="293"/>
      <c r="C44" s="657"/>
      <c r="D44" s="297"/>
    </row>
    <row r="45" spans="1:5" ht="44.4" hidden="1" customHeight="1" thickTop="1">
      <c r="A45" s="294"/>
      <c r="B45" s="295"/>
      <c r="C45" s="669"/>
      <c r="D45" s="298"/>
    </row>
    <row r="46" spans="1:5" ht="117" hidden="1" customHeight="1">
      <c r="A46" s="400"/>
      <c r="B46" s="300"/>
      <c r="C46" s="670"/>
      <c r="D46" s="296"/>
    </row>
    <row r="47" spans="1:5" ht="37.200000000000003" hidden="1" customHeight="1" thickBot="1">
      <c r="A47" s="402"/>
      <c r="B47" s="405"/>
      <c r="C47" s="671"/>
      <c r="D47" s="406"/>
    </row>
    <row r="48" spans="1:5" ht="56.4" hidden="1" customHeight="1" thickTop="1">
      <c r="A48" s="294"/>
      <c r="B48" s="403"/>
      <c r="C48" s="670"/>
      <c r="D48" s="404"/>
    </row>
    <row r="49" spans="1:4" ht="353.4" hidden="1" customHeight="1">
      <c r="A49" s="348"/>
      <c r="B49" s="300"/>
      <c r="C49" s="656"/>
      <c r="D49" s="296"/>
    </row>
    <row r="50" spans="1:4" ht="40.200000000000003" hidden="1" customHeight="1" thickBot="1">
      <c r="A50" s="346"/>
      <c r="B50" s="293"/>
      <c r="C50" s="657"/>
      <c r="D50" s="297"/>
    </row>
    <row r="51" spans="1:4" ht="46.8" hidden="1" customHeight="1" thickTop="1">
      <c r="A51" s="294"/>
      <c r="B51" s="295"/>
      <c r="C51" s="669"/>
      <c r="D51" s="298"/>
    </row>
    <row r="52" spans="1:4" ht="139.80000000000001" hidden="1" customHeight="1">
      <c r="A52" s="348"/>
      <c r="B52" s="300"/>
      <c r="C52" s="656"/>
      <c r="D52" s="296"/>
    </row>
    <row r="53" spans="1:4" ht="43.8" hidden="1" customHeight="1" thickBot="1">
      <c r="A53" s="346"/>
      <c r="B53" s="293"/>
      <c r="C53" s="657"/>
      <c r="D53" s="297"/>
    </row>
    <row r="54" spans="1:4" ht="46.8" hidden="1" customHeight="1" thickTop="1">
      <c r="A54" s="294"/>
      <c r="B54" s="295"/>
      <c r="C54" s="669"/>
      <c r="D54" s="298"/>
    </row>
    <row r="55" spans="1:4" ht="93" hidden="1" customHeight="1">
      <c r="A55" s="348"/>
      <c r="B55" s="300"/>
      <c r="C55" s="656"/>
      <c r="D55" s="296"/>
    </row>
    <row r="56" spans="1:4" ht="43.8" hidden="1" customHeight="1" thickBot="1">
      <c r="A56" s="346"/>
      <c r="B56" s="293"/>
      <c r="C56" s="657"/>
      <c r="D56" s="297"/>
    </row>
    <row r="57" spans="1:4" ht="42.6" customHeight="1" thickTop="1"/>
    <row r="58" spans="1:4" ht="42.6" customHeight="1"/>
  </sheetData>
  <mergeCells count="27">
    <mergeCell ref="D36:D38"/>
    <mergeCell ref="D15:D17"/>
    <mergeCell ref="C15:C17"/>
    <mergeCell ref="C21:C23"/>
    <mergeCell ref="C24:C26"/>
    <mergeCell ref="D33:D35"/>
    <mergeCell ref="C18:C20"/>
    <mergeCell ref="D27:D29"/>
    <mergeCell ref="D30:D32"/>
    <mergeCell ref="C33:C35"/>
    <mergeCell ref="C36:C38"/>
    <mergeCell ref="C45:C47"/>
    <mergeCell ref="C54:C56"/>
    <mergeCell ref="C51:C53"/>
    <mergeCell ref="C48:C50"/>
    <mergeCell ref="C42:C44"/>
    <mergeCell ref="C39:C41"/>
    <mergeCell ref="B36:B38"/>
    <mergeCell ref="B30:B32"/>
    <mergeCell ref="B33:B35"/>
    <mergeCell ref="C2:C5"/>
    <mergeCell ref="B27:B29"/>
    <mergeCell ref="C27:C29"/>
    <mergeCell ref="C6:C8"/>
    <mergeCell ref="C30:C32"/>
    <mergeCell ref="C12:C14"/>
    <mergeCell ref="C9:C11"/>
  </mergeCells>
  <phoneticPr fontId="16"/>
  <hyperlinks>
    <hyperlink ref="A5" r:id="rId1" xr:uid="{967B608B-25EA-47D4-876A-400FDC437D04}"/>
    <hyperlink ref="A4" location="Sheet2!A1" display="(関連ニューと経緯を別シートにて報告)" xr:uid="{7C3E2480-DCC0-46A9-A2BD-00417E9040E9}"/>
    <hyperlink ref="A8" r:id="rId2" xr:uid="{0AFB5E2C-8ECC-41B9-8564-36A9CDC91DD8}"/>
    <hyperlink ref="A11" r:id="rId3" xr:uid="{EE4BE876-8413-4774-886D-6711364D3D1C}"/>
    <hyperlink ref="A14" r:id="rId4" xr:uid="{6E30B97D-AF54-4FFB-9CD6-7C4CEEE608AB}"/>
    <hyperlink ref="A17" r:id="rId5" xr:uid="{8DBB2A35-B9F4-4428-AE6B-463FD2CF4E3E}"/>
    <hyperlink ref="A20" r:id="rId6" xr:uid="{F4530531-14BE-41CE-BC2C-A8D83917E73C}"/>
    <hyperlink ref="A23" r:id="rId7" xr:uid="{ECA0142E-4115-4E6D-91FA-D6C9CB4E83D6}"/>
    <hyperlink ref="A26" r:id="rId8" xr:uid="{A62FFB85-0FA2-47C7-9FE2-09BE0E5EAAE7}"/>
    <hyperlink ref="A29" r:id="rId9" xr:uid="{81C796ED-D7C2-4DFF-942E-89A0D71FAA28}"/>
    <hyperlink ref="A32" r:id="rId10" xr:uid="{83342F62-7896-4A57-96CC-F45ABEB9FB32}"/>
    <hyperlink ref="A35" r:id="rId11" xr:uid="{90AD96BF-A656-4877-B82E-B8577EBDA6AD}"/>
  </hyperlinks>
  <pageMargins left="0" right="0" top="0.19685039370078741" bottom="0.39370078740157483" header="0" footer="0.19685039370078741"/>
  <pageSetup paperSize="8" scale="28" orientation="portrait" horizontalDpi="300" verticalDpi="300"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EDDC5-DDE4-4588-B00C-FA8F9350B1AA}">
  <sheetPr codeName="Sheet5">
    <tabColor rgb="FFFF0000"/>
  </sheetPr>
  <dimension ref="A1:BF46"/>
  <sheetViews>
    <sheetView zoomScale="79" zoomScaleNormal="79" workbookViewId="0">
      <selection activeCell="BJ46" sqref="BJ46"/>
    </sheetView>
  </sheetViews>
  <sheetFormatPr defaultRowHeight="13.2"/>
  <cols>
    <col min="2" max="2" width="10.5546875" customWidth="1"/>
    <col min="4" max="4" width="5" customWidth="1"/>
    <col min="5" max="14" width="3.21875" customWidth="1"/>
    <col min="15" max="26" width="3.5546875" customWidth="1"/>
    <col min="27" max="27" width="3.21875" customWidth="1"/>
    <col min="28" max="28" width="3.5546875" customWidth="1"/>
    <col min="29" max="29" width="5.33203125" customWidth="1"/>
    <col min="30" max="34" width="3.5546875" customWidth="1"/>
    <col min="35" max="45" width="3" customWidth="1"/>
    <col min="46" max="51" width="3.44140625" customWidth="1"/>
  </cols>
  <sheetData>
    <row r="1" spans="1:57">
      <c r="A1" s="498"/>
    </row>
    <row r="3" spans="1:57">
      <c r="C3" s="519"/>
    </row>
    <row r="4" spans="1:57">
      <c r="B4" t="s">
        <v>425</v>
      </c>
      <c r="C4" s="519"/>
    </row>
    <row r="5" spans="1:57">
      <c r="C5" s="519"/>
      <c r="AC5" s="525" t="s">
        <v>441</v>
      </c>
      <c r="AD5" s="525"/>
    </row>
    <row r="6" spans="1:57">
      <c r="B6">
        <v>500</v>
      </c>
      <c r="C6" s="519"/>
    </row>
    <row r="7" spans="1:57">
      <c r="C7" s="519"/>
      <c r="AR7" s="522"/>
      <c r="AS7" s="687" t="s">
        <v>438</v>
      </c>
      <c r="AT7" s="687"/>
    </row>
    <row r="8" spans="1:57">
      <c r="C8" s="519"/>
      <c r="AR8" s="522"/>
      <c r="AS8" s="687"/>
      <c r="AT8" s="687"/>
    </row>
    <row r="9" spans="1:57">
      <c r="C9" s="519"/>
      <c r="AR9" s="522"/>
      <c r="AS9" s="687"/>
      <c r="AT9" s="687"/>
      <c r="BE9" s="523" t="s">
        <v>149</v>
      </c>
    </row>
    <row r="10" spans="1:57">
      <c r="C10" s="519"/>
      <c r="AR10" s="522"/>
      <c r="AS10" s="687"/>
      <c r="AT10" s="687"/>
    </row>
    <row r="11" spans="1:57">
      <c r="B11">
        <v>400</v>
      </c>
      <c r="C11" s="519"/>
      <c r="AR11" s="522"/>
      <c r="AS11" s="687"/>
      <c r="AT11" s="687"/>
    </row>
    <row r="12" spans="1:57">
      <c r="C12" s="519"/>
      <c r="AI12" s="522"/>
      <c r="AR12" s="522"/>
      <c r="AS12" s="687"/>
      <c r="AT12" s="687"/>
      <c r="AU12" s="526" t="s">
        <v>439</v>
      </c>
      <c r="AV12" s="526"/>
      <c r="AW12" s="526"/>
    </row>
    <row r="13" spans="1:57">
      <c r="C13" s="519"/>
      <c r="AI13" s="522"/>
      <c r="AR13" s="522"/>
      <c r="AS13" s="687"/>
      <c r="AT13" s="687"/>
    </row>
    <row r="14" spans="1:57">
      <c r="C14" s="519"/>
      <c r="AI14" s="522"/>
      <c r="AR14" s="522"/>
    </row>
    <row r="15" spans="1:57">
      <c r="C15" s="519"/>
      <c r="AC15" s="526" t="s">
        <v>439</v>
      </c>
      <c r="AD15" s="526"/>
      <c r="AE15" s="526"/>
      <c r="AI15" s="522"/>
      <c r="AR15" s="522"/>
      <c r="BA15" s="530"/>
    </row>
    <row r="16" spans="1:57">
      <c r="B16">
        <v>300</v>
      </c>
      <c r="C16" s="519"/>
      <c r="E16" t="s">
        <v>442</v>
      </c>
      <c r="AI16" s="522"/>
      <c r="AR16" s="522"/>
    </row>
    <row r="17" spans="2:58">
      <c r="C17" s="519"/>
      <c r="E17" t="s">
        <v>443</v>
      </c>
      <c r="P17" s="698" t="s">
        <v>446</v>
      </c>
      <c r="Q17" s="698"/>
      <c r="R17" s="698"/>
      <c r="S17" s="698"/>
      <c r="T17" s="698"/>
      <c r="U17" s="698"/>
      <c r="AI17" s="522"/>
      <c r="AR17" s="522"/>
    </row>
    <row r="18" spans="2:58">
      <c r="C18" s="519"/>
      <c r="P18" s="698"/>
      <c r="Q18" s="698"/>
      <c r="R18" s="698"/>
      <c r="S18" s="698"/>
      <c r="T18" s="698"/>
      <c r="U18" s="698"/>
      <c r="AA18" s="522"/>
      <c r="AI18" s="522"/>
      <c r="AR18" s="522"/>
    </row>
    <row r="19" spans="2:58">
      <c r="C19" s="519"/>
      <c r="I19" s="113"/>
      <c r="AA19" s="522"/>
      <c r="AI19" s="522"/>
      <c r="AR19" s="522"/>
    </row>
    <row r="20" spans="2:58">
      <c r="C20" s="519"/>
      <c r="AA20" s="522"/>
      <c r="AI20" s="522"/>
      <c r="AR20" s="522"/>
    </row>
    <row r="21" spans="2:58" ht="13.8" thickBot="1">
      <c r="B21">
        <v>200</v>
      </c>
      <c r="C21" s="519"/>
      <c r="E21" s="529" t="s">
        <v>444</v>
      </c>
      <c r="F21" s="529"/>
      <c r="G21" s="529"/>
      <c r="H21" s="529"/>
      <c r="I21" s="529"/>
      <c r="J21" s="529"/>
      <c r="K21" s="529"/>
      <c r="L21" s="529"/>
      <c r="M21" s="529"/>
      <c r="AA21" s="522"/>
      <c r="AI21" s="522"/>
      <c r="AR21" s="522"/>
      <c r="AZ21" t="s">
        <v>441</v>
      </c>
    </row>
    <row r="22" spans="2:58" ht="13.2" customHeight="1" thickTop="1">
      <c r="C22" s="519"/>
      <c r="AA22" s="522"/>
      <c r="AI22" s="522"/>
      <c r="AR22" s="522"/>
      <c r="AU22" s="688" t="s">
        <v>440</v>
      </c>
      <c r="AV22" s="688"/>
      <c r="AW22" s="688"/>
      <c r="AX22" s="688"/>
      <c r="AY22" s="688"/>
      <c r="AZ22" s="689" t="s">
        <v>445</v>
      </c>
      <c r="BA22" s="690"/>
      <c r="BB22" s="690"/>
      <c r="BC22" s="690"/>
      <c r="BD22" s="690"/>
      <c r="BE22" s="690"/>
      <c r="BF22" s="691"/>
    </row>
    <row r="23" spans="2:58">
      <c r="C23" s="519"/>
      <c r="AA23" s="522"/>
      <c r="AI23" s="522"/>
      <c r="AR23" s="522"/>
      <c r="AU23" s="688"/>
      <c r="AV23" s="688"/>
      <c r="AW23" s="688"/>
      <c r="AX23" s="688"/>
      <c r="AY23" s="688"/>
      <c r="AZ23" s="692"/>
      <c r="BA23" s="693"/>
      <c r="BB23" s="693"/>
      <c r="BC23" s="693"/>
      <c r="BD23" s="693"/>
      <c r="BE23" s="693"/>
      <c r="BF23" s="694"/>
    </row>
    <row r="24" spans="2:58">
      <c r="C24" s="519"/>
      <c r="AA24" s="522"/>
      <c r="AI24" s="522"/>
      <c r="AR24" s="522"/>
      <c r="AU24" s="688"/>
      <c r="AV24" s="688"/>
      <c r="AW24" s="688"/>
      <c r="AX24" s="688"/>
      <c r="AY24" s="688"/>
      <c r="AZ24" s="692"/>
      <c r="BA24" s="693"/>
      <c r="BB24" s="693"/>
      <c r="BC24" s="693"/>
      <c r="BD24" s="693"/>
      <c r="BE24" s="693"/>
      <c r="BF24" s="694"/>
    </row>
    <row r="25" spans="2:58">
      <c r="C25" s="519"/>
      <c r="AA25" s="522"/>
      <c r="AI25" s="522"/>
      <c r="AR25" s="522"/>
      <c r="AU25" s="688"/>
      <c r="AV25" s="688"/>
      <c r="AW25" s="688"/>
      <c r="AX25" s="688"/>
      <c r="AY25" s="688"/>
      <c r="AZ25" s="692"/>
      <c r="BA25" s="693"/>
      <c r="BB25" s="693"/>
      <c r="BC25" s="693"/>
      <c r="BD25" s="693"/>
      <c r="BE25" s="693"/>
      <c r="BF25" s="694"/>
    </row>
    <row r="26" spans="2:58">
      <c r="B26">
        <v>100</v>
      </c>
      <c r="C26" s="519"/>
      <c r="I26" s="527"/>
      <c r="AA26" s="522"/>
      <c r="AI26" s="522"/>
      <c r="AR26" s="522"/>
      <c r="AU26" s="688"/>
      <c r="AV26" s="688"/>
      <c r="AW26" s="688"/>
      <c r="AX26" s="688"/>
      <c r="AY26" s="688"/>
      <c r="AZ26" s="692"/>
      <c r="BA26" s="693"/>
      <c r="BB26" s="693"/>
      <c r="BC26" s="693"/>
      <c r="BD26" s="693"/>
      <c r="BE26" s="693"/>
      <c r="BF26" s="694"/>
    </row>
    <row r="27" spans="2:58">
      <c r="C27" s="519"/>
      <c r="I27" s="527"/>
      <c r="AA27" s="522"/>
      <c r="AI27" s="522"/>
      <c r="AR27" s="522"/>
      <c r="AU27" s="688"/>
      <c r="AV27" s="688"/>
      <c r="AW27" s="688"/>
      <c r="AX27" s="688"/>
      <c r="AY27" s="688"/>
      <c r="AZ27" s="692"/>
      <c r="BA27" s="693"/>
      <c r="BB27" s="693"/>
      <c r="BC27" s="693"/>
      <c r="BD27" s="693"/>
      <c r="BE27" s="693"/>
      <c r="BF27" s="694"/>
    </row>
    <row r="28" spans="2:58">
      <c r="C28" s="519"/>
      <c r="I28" s="527"/>
      <c r="AA28" s="522"/>
      <c r="AI28" s="522"/>
      <c r="AR28" s="522"/>
      <c r="AU28" s="688"/>
      <c r="AV28" s="688"/>
      <c r="AW28" s="688"/>
      <c r="AX28" s="688"/>
      <c r="AY28" s="688"/>
      <c r="AZ28" s="692"/>
      <c r="BA28" s="693"/>
      <c r="BB28" s="693"/>
      <c r="BC28" s="693"/>
      <c r="BD28" s="693"/>
      <c r="BE28" s="693"/>
      <c r="BF28" s="694"/>
    </row>
    <row r="29" spans="2:58" ht="15" thickBot="1">
      <c r="C29" s="519"/>
      <c r="I29" s="527"/>
      <c r="X29" s="524"/>
      <c r="AA29" s="522"/>
      <c r="AI29" s="522"/>
      <c r="AR29" s="522"/>
      <c r="AU29" s="688"/>
      <c r="AV29" s="688"/>
      <c r="AW29" s="688"/>
      <c r="AX29" s="688"/>
      <c r="AY29" s="688"/>
      <c r="AZ29" s="695"/>
      <c r="BA29" s="696"/>
      <c r="BB29" s="696"/>
      <c r="BC29" s="696"/>
      <c r="BD29" s="696"/>
      <c r="BE29" s="696"/>
      <c r="BF29" s="697"/>
    </row>
    <row r="30" spans="2:58" ht="14.4" thickTop="1" thickBot="1">
      <c r="C30" s="520"/>
      <c r="D30" s="521"/>
      <c r="F30" s="521"/>
      <c r="G30" s="521"/>
      <c r="H30" s="521"/>
      <c r="I30" s="528"/>
      <c r="J30" s="521"/>
      <c r="K30" s="521"/>
      <c r="L30" s="521"/>
      <c r="M30" s="521"/>
      <c r="N30" s="521"/>
      <c r="AA30" s="522"/>
      <c r="AI30" s="522"/>
      <c r="AR30" s="522"/>
      <c r="AZ30" s="699" t="s">
        <v>447</v>
      </c>
      <c r="BA30" s="699"/>
      <c r="BB30" s="699"/>
      <c r="BC30" s="699"/>
      <c r="BD30" s="699"/>
      <c r="BE30" s="699"/>
      <c r="BF30" s="699"/>
    </row>
    <row r="31" spans="2:58" ht="13.8" thickTop="1">
      <c r="D31" s="706">
        <v>45185</v>
      </c>
      <c r="E31" s="706"/>
      <c r="F31" s="706"/>
      <c r="G31" s="706">
        <v>45186</v>
      </c>
      <c r="H31" s="706"/>
      <c r="I31" s="706"/>
      <c r="J31" s="706">
        <v>45187</v>
      </c>
      <c r="K31" s="706"/>
      <c r="L31" s="706"/>
      <c r="M31" s="706">
        <v>45188</v>
      </c>
      <c r="N31" s="706"/>
      <c r="O31" s="706"/>
      <c r="P31" s="706">
        <v>45189</v>
      </c>
      <c r="Q31" s="706"/>
      <c r="R31" s="706"/>
      <c r="S31" s="706">
        <v>45190</v>
      </c>
      <c r="T31" s="706"/>
      <c r="U31" s="706"/>
      <c r="V31" s="706">
        <v>45191</v>
      </c>
      <c r="W31" s="706"/>
      <c r="X31" s="706"/>
      <c r="Y31" s="706">
        <v>45192</v>
      </c>
      <c r="Z31" s="706"/>
      <c r="AA31" s="706"/>
      <c r="AB31" s="706">
        <v>45193</v>
      </c>
      <c r="AC31" s="706"/>
      <c r="AD31" s="706"/>
      <c r="AE31" s="706">
        <v>45194</v>
      </c>
      <c r="AF31" s="706"/>
      <c r="AG31" s="706"/>
      <c r="AH31" s="706">
        <v>45195</v>
      </c>
      <c r="AI31" s="706"/>
      <c r="AJ31" s="706"/>
      <c r="AK31" s="706">
        <v>45196</v>
      </c>
      <c r="AL31" s="706"/>
      <c r="AM31" s="706"/>
      <c r="AN31" s="706">
        <v>45197</v>
      </c>
      <c r="AO31" s="706"/>
      <c r="AP31" s="706"/>
      <c r="AQ31" s="706">
        <v>45198</v>
      </c>
      <c r="AR31" s="706"/>
      <c r="AS31" s="706"/>
      <c r="AT31" s="706">
        <v>45199</v>
      </c>
      <c r="AU31" s="706"/>
      <c r="AV31" s="706"/>
      <c r="AZ31" s="700"/>
      <c r="BA31" s="700"/>
      <c r="BB31" s="700"/>
      <c r="BC31" s="700"/>
      <c r="BD31" s="700"/>
      <c r="BE31" s="700"/>
      <c r="BF31" s="700"/>
    </row>
    <row r="32" spans="2:58" ht="13.2" customHeight="1">
      <c r="G32" s="707" t="s">
        <v>426</v>
      </c>
      <c r="H32" s="707" t="s">
        <v>427</v>
      </c>
      <c r="I32" s="708" t="s">
        <v>428</v>
      </c>
      <c r="K32" s="703" t="s">
        <v>430</v>
      </c>
      <c r="L32" s="703"/>
      <c r="N32" s="705" t="s">
        <v>432</v>
      </c>
      <c r="Q32" s="704" t="s">
        <v>431</v>
      </c>
      <c r="AA32" s="708" t="s">
        <v>433</v>
      </c>
      <c r="AC32" s="709" t="s">
        <v>434</v>
      </c>
      <c r="AD32" s="701" t="s">
        <v>435</v>
      </c>
      <c r="AI32" s="702" t="s">
        <v>436</v>
      </c>
      <c r="AR32" s="702" t="s">
        <v>437</v>
      </c>
      <c r="AZ32" s="700"/>
      <c r="BA32" s="700"/>
      <c r="BB32" s="700"/>
      <c r="BC32" s="700"/>
      <c r="BD32" s="700"/>
      <c r="BE32" s="700"/>
      <c r="BF32" s="700"/>
    </row>
    <row r="33" spans="4:55">
      <c r="G33" s="707"/>
      <c r="H33" s="707"/>
      <c r="I33" s="708"/>
      <c r="K33" s="703"/>
      <c r="L33" s="703"/>
      <c r="N33" s="705"/>
      <c r="Q33" s="704"/>
      <c r="AA33" s="708"/>
      <c r="AC33" s="709"/>
      <c r="AD33" s="701"/>
      <c r="AI33" s="702"/>
      <c r="AR33" s="702"/>
    </row>
    <row r="34" spans="4:55">
      <c r="G34" s="707"/>
      <c r="H34" s="707"/>
      <c r="I34" s="708"/>
      <c r="K34" s="703"/>
      <c r="L34" s="703"/>
      <c r="N34" s="705"/>
      <c r="Q34" s="704"/>
      <c r="AA34" s="708"/>
      <c r="AC34" s="709"/>
      <c r="AD34" s="701"/>
      <c r="AI34" s="702"/>
      <c r="AR34" s="702"/>
    </row>
    <row r="35" spans="4:55">
      <c r="G35" s="707"/>
      <c r="H35" s="707"/>
      <c r="I35" s="708"/>
      <c r="K35" s="703"/>
      <c r="L35" s="703"/>
      <c r="N35" s="705"/>
      <c r="Q35" s="704"/>
      <c r="AA35" s="708"/>
      <c r="AC35" s="709"/>
      <c r="AD35" s="701"/>
      <c r="AI35" s="702"/>
      <c r="AR35" s="702"/>
    </row>
    <row r="36" spans="4:55">
      <c r="G36" s="707"/>
      <c r="H36" s="707"/>
      <c r="I36" s="708"/>
      <c r="K36" s="703"/>
      <c r="L36" s="703"/>
      <c r="N36" s="705"/>
      <c r="Q36" s="704"/>
      <c r="AA36" s="708"/>
      <c r="AC36" s="709"/>
      <c r="AD36" s="701"/>
      <c r="AI36" s="702"/>
      <c r="AR36" s="702"/>
    </row>
    <row r="37" spans="4:55">
      <c r="G37" s="707"/>
      <c r="H37" s="707"/>
      <c r="I37" s="708"/>
      <c r="K37" s="703"/>
      <c r="L37" s="703"/>
      <c r="N37" s="705"/>
      <c r="Q37" s="704"/>
      <c r="AA37" s="708"/>
      <c r="AC37" s="709"/>
      <c r="AD37" s="701"/>
      <c r="AI37" s="702"/>
      <c r="AR37" s="702"/>
    </row>
    <row r="38" spans="4:55">
      <c r="G38" s="707"/>
      <c r="H38" s="707"/>
      <c r="I38" s="708"/>
      <c r="K38" s="703"/>
      <c r="L38" s="703"/>
      <c r="N38" s="705"/>
      <c r="Q38" s="704"/>
      <c r="AA38" s="708"/>
      <c r="AC38" s="709"/>
      <c r="AD38" s="701"/>
      <c r="AI38" s="702"/>
      <c r="AR38" s="702"/>
    </row>
    <row r="39" spans="4:55">
      <c r="G39" s="707"/>
      <c r="H39" s="707"/>
      <c r="I39" s="708"/>
      <c r="K39" s="703"/>
      <c r="L39" s="703"/>
      <c r="N39" s="705"/>
      <c r="Q39" s="704"/>
      <c r="AA39" s="708"/>
      <c r="AC39" s="709"/>
      <c r="AD39" s="701"/>
      <c r="AI39" s="702"/>
      <c r="AR39" s="702"/>
    </row>
    <row r="40" spans="4:55">
      <c r="G40" s="707"/>
      <c r="H40" s="707"/>
      <c r="I40" s="708"/>
      <c r="K40" s="703"/>
      <c r="L40" s="703"/>
      <c r="N40" s="705"/>
      <c r="Q40" s="704"/>
      <c r="AA40" s="708"/>
      <c r="AC40" s="709"/>
      <c r="AD40" s="701"/>
      <c r="AI40" s="702"/>
      <c r="AR40" s="702"/>
    </row>
    <row r="41" spans="4:55">
      <c r="G41" s="707"/>
      <c r="H41" s="707"/>
      <c r="I41" s="708"/>
      <c r="K41" s="703"/>
      <c r="L41" s="703"/>
      <c r="N41" s="705"/>
      <c r="Q41" s="704"/>
      <c r="AA41" s="708"/>
      <c r="AC41" s="709"/>
      <c r="AD41" s="701"/>
      <c r="AI41" s="702"/>
      <c r="AR41" s="702"/>
    </row>
    <row r="42" spans="4:55">
      <c r="D42" s="698" t="s">
        <v>429</v>
      </c>
      <c r="E42" s="698"/>
      <c r="F42" s="698"/>
      <c r="K42" s="703"/>
      <c r="L42" s="703"/>
      <c r="N42" s="705"/>
      <c r="Q42" s="704"/>
      <c r="AA42" s="708"/>
      <c r="AC42" s="709"/>
      <c r="AD42" s="701"/>
      <c r="AI42" s="702"/>
      <c r="AR42" s="702"/>
      <c r="AV42" s="685" t="s">
        <v>448</v>
      </c>
      <c r="AW42" s="686"/>
      <c r="AX42" s="686"/>
      <c r="AY42" s="686"/>
      <c r="AZ42" s="686"/>
      <c r="BA42" s="686"/>
      <c r="BB42" s="686"/>
      <c r="BC42" s="686"/>
    </row>
    <row r="43" spans="4:55">
      <c r="D43" s="698"/>
      <c r="E43" s="698"/>
      <c r="F43" s="698"/>
      <c r="K43" s="703"/>
      <c r="L43" s="703"/>
      <c r="N43" s="705"/>
      <c r="Q43" s="704"/>
      <c r="AA43" s="708"/>
      <c r="AC43" s="709"/>
      <c r="AD43" s="701"/>
      <c r="AI43" s="702"/>
      <c r="AR43" s="702"/>
      <c r="AV43" s="686"/>
      <c r="AW43" s="686"/>
      <c r="AX43" s="686"/>
      <c r="AY43" s="686"/>
      <c r="AZ43" s="686"/>
      <c r="BA43" s="686"/>
      <c r="BB43" s="686"/>
      <c r="BC43" s="686"/>
    </row>
    <row r="44" spans="4:55">
      <c r="K44" s="703"/>
      <c r="L44" s="703"/>
      <c r="N44" s="705"/>
      <c r="Q44" s="704"/>
      <c r="AA44" s="708"/>
      <c r="AC44" s="709"/>
      <c r="AD44" s="701"/>
      <c r="AI44" s="702"/>
      <c r="AR44" s="702"/>
      <c r="AV44" s="686"/>
      <c r="AW44" s="686"/>
      <c r="AX44" s="686"/>
      <c r="AY44" s="686"/>
      <c r="AZ44" s="686"/>
      <c r="BA44" s="686"/>
      <c r="BB44" s="686"/>
      <c r="BC44" s="686"/>
    </row>
    <row r="45" spans="4:55">
      <c r="K45" s="703"/>
      <c r="L45" s="703"/>
      <c r="N45" s="705"/>
      <c r="Q45" s="704"/>
      <c r="AA45" s="708"/>
      <c r="AC45" s="709"/>
      <c r="AD45" s="701"/>
      <c r="AI45" s="702"/>
      <c r="AR45" s="702"/>
      <c r="AV45" s="686"/>
      <c r="AW45" s="686"/>
      <c r="AX45" s="686"/>
      <c r="AY45" s="686"/>
      <c r="AZ45" s="686"/>
      <c r="BA45" s="686"/>
      <c r="BB45" s="686"/>
      <c r="BC45" s="686"/>
    </row>
    <row r="46" spans="4:55">
      <c r="AI46" s="702"/>
      <c r="AR46" s="702"/>
      <c r="AV46" s="686"/>
      <c r="AW46" s="686"/>
      <c r="AX46" s="686"/>
      <c r="AY46" s="686"/>
      <c r="AZ46" s="686"/>
      <c r="BA46" s="686"/>
      <c r="BB46" s="686"/>
      <c r="BC46" s="686"/>
    </row>
  </sheetData>
  <mergeCells count="33">
    <mergeCell ref="D31:F31"/>
    <mergeCell ref="G31:I31"/>
    <mergeCell ref="J31:L31"/>
    <mergeCell ref="M31:O31"/>
    <mergeCell ref="P31:R31"/>
    <mergeCell ref="D42:F43"/>
    <mergeCell ref="K32:L45"/>
    <mergeCell ref="Q32:Q45"/>
    <mergeCell ref="N32:N45"/>
    <mergeCell ref="AN31:AP31"/>
    <mergeCell ref="G32:G41"/>
    <mergeCell ref="H32:H41"/>
    <mergeCell ref="I32:I41"/>
    <mergeCell ref="AA32:AA45"/>
    <mergeCell ref="AC32:AC45"/>
    <mergeCell ref="V31:X31"/>
    <mergeCell ref="Y31:AA31"/>
    <mergeCell ref="AB31:AD31"/>
    <mergeCell ref="AE31:AG31"/>
    <mergeCell ref="AH31:AJ31"/>
    <mergeCell ref="AK31:AM31"/>
    <mergeCell ref="AV42:BC46"/>
    <mergeCell ref="AS7:AT13"/>
    <mergeCell ref="AU22:AY29"/>
    <mergeCell ref="AZ22:BF29"/>
    <mergeCell ref="P17:U18"/>
    <mergeCell ref="AZ30:BF32"/>
    <mergeCell ref="AD32:AD45"/>
    <mergeCell ref="AI32:AI46"/>
    <mergeCell ref="AR32:AR46"/>
    <mergeCell ref="AQ31:AS31"/>
    <mergeCell ref="AT31:AV31"/>
    <mergeCell ref="S31:U31"/>
  </mergeCells>
  <phoneticPr fontId="86"/>
  <hyperlinks>
    <hyperlink ref="AZ30" r:id="rId1" display="https://news.livedoor.com/article/detail/25050442/" xr:uid="{F80CC9BE-E854-4BA6-BDEB-7C1598CBA698}"/>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4"/>
  <sheetViews>
    <sheetView defaultGridColor="0" view="pageBreakPreview" colorId="56" zoomScale="86" zoomScaleNormal="66" zoomScaleSheetLayoutView="86" workbookViewId="0">
      <selection activeCell="A35" sqref="A35:XFD37"/>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216</v>
      </c>
      <c r="B1" s="278" t="s">
        <v>24</v>
      </c>
      <c r="C1" s="279" t="s">
        <v>2</v>
      </c>
    </row>
    <row r="2" spans="1:3" ht="40.200000000000003" customHeight="1">
      <c r="A2" s="125" t="s">
        <v>385</v>
      </c>
      <c r="B2" s="130"/>
      <c r="C2" s="131"/>
    </row>
    <row r="3" spans="1:3" ht="147.6" customHeight="1">
      <c r="A3" s="344" t="s">
        <v>384</v>
      </c>
      <c r="B3" s="342" t="s">
        <v>408</v>
      </c>
      <c r="C3" s="132">
        <v>45195</v>
      </c>
    </row>
    <row r="4" spans="1:3" ht="40.200000000000003" customHeight="1" thickBot="1">
      <c r="A4" s="290" t="s">
        <v>373</v>
      </c>
      <c r="B4" s="133"/>
      <c r="C4" s="134"/>
    </row>
    <row r="5" spans="1:3" ht="40.200000000000003" customHeight="1">
      <c r="A5" s="125" t="s">
        <v>386</v>
      </c>
      <c r="B5" s="130"/>
      <c r="C5" s="131"/>
    </row>
    <row r="6" spans="1:3" ht="165" customHeight="1">
      <c r="A6" s="344" t="s">
        <v>387</v>
      </c>
      <c r="B6" s="292" t="s">
        <v>409</v>
      </c>
      <c r="C6" s="132">
        <v>45195</v>
      </c>
    </row>
    <row r="7" spans="1:3" ht="40.200000000000003" customHeight="1" thickBot="1">
      <c r="A7" s="290" t="s">
        <v>374</v>
      </c>
      <c r="B7" s="133"/>
      <c r="C7" s="134"/>
    </row>
    <row r="8" spans="1:3" ht="40.200000000000003" customHeight="1">
      <c r="A8" s="125" t="s">
        <v>388</v>
      </c>
      <c r="B8" s="130"/>
      <c r="C8" s="131"/>
    </row>
    <row r="9" spans="1:3" ht="345.6" customHeight="1">
      <c r="A9" s="344" t="s">
        <v>389</v>
      </c>
      <c r="B9" s="342" t="s">
        <v>410</v>
      </c>
      <c r="C9" s="132">
        <v>45195</v>
      </c>
    </row>
    <row r="10" spans="1:3" ht="40.200000000000003" customHeight="1" thickBot="1">
      <c r="A10" s="290" t="s">
        <v>375</v>
      </c>
      <c r="B10" s="133"/>
      <c r="C10" s="134"/>
    </row>
    <row r="11" spans="1:3" s="391" customFormat="1" ht="40.200000000000003" customHeight="1">
      <c r="A11" s="125" t="s">
        <v>390</v>
      </c>
      <c r="B11" s="130"/>
      <c r="C11" s="131"/>
    </row>
    <row r="12" spans="1:3" s="391" customFormat="1" ht="131.4" customHeight="1">
      <c r="A12" s="344" t="s">
        <v>391</v>
      </c>
      <c r="B12" s="445" t="s">
        <v>411</v>
      </c>
      <c r="C12" s="132">
        <v>45194</v>
      </c>
    </row>
    <row r="13" spans="1:3" ht="40.200000000000003" customHeight="1" thickBot="1">
      <c r="A13" s="423" t="s">
        <v>376</v>
      </c>
      <c r="B13" s="417"/>
      <c r="C13" s="132"/>
    </row>
    <row r="14" spans="1:3" ht="40.200000000000003" customHeight="1">
      <c r="A14" s="426" t="s">
        <v>392</v>
      </c>
      <c r="B14" s="418"/>
      <c r="C14" s="419"/>
    </row>
    <row r="15" spans="1:3" ht="167.4" customHeight="1">
      <c r="A15" s="425" t="s">
        <v>393</v>
      </c>
      <c r="B15" s="502" t="s">
        <v>412</v>
      </c>
      <c r="C15" s="420">
        <v>45194</v>
      </c>
    </row>
    <row r="16" spans="1:3" ht="40.200000000000003" customHeight="1" thickBot="1">
      <c r="A16" s="424" t="s">
        <v>377</v>
      </c>
      <c r="B16" s="428"/>
      <c r="C16" s="422"/>
    </row>
    <row r="17" spans="1:3" ht="40.200000000000003" customHeight="1">
      <c r="A17" s="426" t="s">
        <v>394</v>
      </c>
      <c r="B17" s="429"/>
      <c r="C17" s="419"/>
    </row>
    <row r="18" spans="1:3" ht="210" customHeight="1">
      <c r="A18" s="455" t="s">
        <v>395</v>
      </c>
      <c r="B18" s="427" t="s">
        <v>413</v>
      </c>
      <c r="C18" s="420">
        <v>45194</v>
      </c>
    </row>
    <row r="19" spans="1:3" ht="40.200000000000003" customHeight="1" thickBot="1">
      <c r="A19" s="424" t="s">
        <v>378</v>
      </c>
      <c r="B19" s="421"/>
      <c r="C19" s="422"/>
    </row>
    <row r="20" spans="1:3" ht="40.200000000000003" customHeight="1">
      <c r="A20" s="500" t="s">
        <v>396</v>
      </c>
      <c r="B20" s="429"/>
      <c r="C20" s="419"/>
    </row>
    <row r="21" spans="1:3" ht="375" customHeight="1">
      <c r="A21" s="501" t="s">
        <v>398</v>
      </c>
      <c r="B21" s="427" t="s">
        <v>414</v>
      </c>
      <c r="C21" s="420">
        <v>45196</v>
      </c>
    </row>
    <row r="22" spans="1:3" ht="40.200000000000003" customHeight="1" thickBot="1">
      <c r="A22" s="451" t="s">
        <v>397</v>
      </c>
      <c r="B22" s="421"/>
      <c r="C22" s="422"/>
    </row>
    <row r="23" spans="1:3" ht="40.200000000000003" customHeight="1">
      <c r="A23" s="426" t="s">
        <v>379</v>
      </c>
      <c r="B23" s="429"/>
      <c r="C23" s="419"/>
    </row>
    <row r="24" spans="1:3" ht="306.60000000000002" customHeight="1">
      <c r="A24" s="455" t="s">
        <v>401</v>
      </c>
      <c r="B24" s="427" t="s">
        <v>415</v>
      </c>
      <c r="C24" s="420">
        <v>45196</v>
      </c>
    </row>
    <row r="25" spans="1:3" ht="40.200000000000003" customHeight="1" thickBot="1">
      <c r="A25" s="424" t="s">
        <v>399</v>
      </c>
      <c r="B25" s="421"/>
      <c r="C25" s="422"/>
    </row>
    <row r="26" spans="1:3" ht="40.200000000000003" customHeight="1">
      <c r="A26" s="426" t="s">
        <v>380</v>
      </c>
      <c r="B26" s="429"/>
      <c r="C26" s="419"/>
    </row>
    <row r="27" spans="1:3" ht="295.8" customHeight="1">
      <c r="A27" s="480" t="s">
        <v>402</v>
      </c>
      <c r="B27" s="427" t="s">
        <v>416</v>
      </c>
      <c r="C27" s="420">
        <v>45196</v>
      </c>
    </row>
    <row r="28" spans="1:3" ht="40.200000000000003" customHeight="1" thickBot="1">
      <c r="A28" s="424" t="s">
        <v>400</v>
      </c>
      <c r="B28" s="421"/>
      <c r="C28" s="422"/>
    </row>
    <row r="29" spans="1:3" ht="40.200000000000003" customHeight="1">
      <c r="A29" s="426" t="s">
        <v>381</v>
      </c>
      <c r="B29" s="429"/>
      <c r="C29" s="419"/>
    </row>
    <row r="30" spans="1:3" ht="315" customHeight="1">
      <c r="A30" s="480" t="s">
        <v>405</v>
      </c>
      <c r="B30" s="427" t="s">
        <v>417</v>
      </c>
      <c r="C30" s="420">
        <v>45194</v>
      </c>
    </row>
    <row r="31" spans="1:3" ht="40.200000000000003" customHeight="1" thickBot="1">
      <c r="A31" s="424" t="s">
        <v>403</v>
      </c>
      <c r="B31" s="421"/>
      <c r="C31" s="422" t="s">
        <v>149</v>
      </c>
    </row>
    <row r="32" spans="1:3" ht="40.200000000000003" customHeight="1">
      <c r="A32" s="426" t="s">
        <v>382</v>
      </c>
      <c r="B32" s="429"/>
      <c r="C32" s="419"/>
    </row>
    <row r="33" spans="1:3" ht="291" customHeight="1">
      <c r="A33" s="480" t="s">
        <v>406</v>
      </c>
      <c r="B33" s="502" t="s">
        <v>418</v>
      </c>
      <c r="C33" s="420">
        <v>45195</v>
      </c>
    </row>
    <row r="34" spans="1:3" ht="40.200000000000003" customHeight="1" thickBot="1">
      <c r="A34" s="424" t="s">
        <v>404</v>
      </c>
      <c r="B34" s="421"/>
      <c r="C34" s="422"/>
    </row>
    <row r="35" spans="1:3" ht="40.200000000000003" hidden="1" customHeight="1">
      <c r="A35" s="426" t="s">
        <v>383</v>
      </c>
      <c r="B35" s="429"/>
      <c r="C35" s="419"/>
    </row>
    <row r="36" spans="1:3" ht="329.4" hidden="1" customHeight="1">
      <c r="A36" s="480" t="s">
        <v>407</v>
      </c>
      <c r="B36" s="427" t="s">
        <v>410</v>
      </c>
      <c r="C36" s="420">
        <v>45195</v>
      </c>
    </row>
    <row r="37" spans="1:3" ht="40.200000000000003" hidden="1" customHeight="1" thickBot="1">
      <c r="A37" s="424" t="s">
        <v>375</v>
      </c>
      <c r="B37" s="421"/>
      <c r="C37" s="422" t="s">
        <v>149</v>
      </c>
    </row>
    <row r="38" spans="1:3" ht="40.200000000000003" hidden="1" customHeight="1">
      <c r="A38" s="426"/>
      <c r="B38" s="429"/>
      <c r="C38" s="419"/>
    </row>
    <row r="39" spans="1:3" ht="172.2" hidden="1" customHeight="1">
      <c r="A39" s="480"/>
      <c r="B39" s="427"/>
      <c r="C39" s="420"/>
    </row>
    <row r="40" spans="1:3" ht="40.200000000000003" hidden="1" customHeight="1" thickBot="1">
      <c r="A40" s="424"/>
      <c r="B40" s="421"/>
      <c r="C40" s="422"/>
    </row>
    <row r="41" spans="1:3" ht="27" customHeight="1">
      <c r="A41" s="288" t="s">
        <v>149</v>
      </c>
    </row>
    <row r="42" spans="1:3" ht="27" customHeight="1"/>
    <row r="43" spans="1:3" ht="27" customHeight="1"/>
    <row r="44" spans="1:3" ht="27" customHeight="1"/>
  </sheetData>
  <phoneticPr fontId="86"/>
  <hyperlinks>
    <hyperlink ref="A4" r:id="rId1" xr:uid="{80C422EE-CF5C-430D-92C8-21252C403F30}"/>
    <hyperlink ref="A7" r:id="rId2" xr:uid="{CABE7342-7534-4F40-BB0B-24679A04A8F0}"/>
    <hyperlink ref="A10" r:id="rId3" xr:uid="{18B0E787-88BB-4F0A-B0AA-6FEEB00E11E9}"/>
    <hyperlink ref="A13" r:id="rId4" xr:uid="{AFA19B27-BBED-4664-8E6D-9F172E886AC6}"/>
    <hyperlink ref="A16" r:id="rId5" xr:uid="{AFAB4657-67FE-4B22-AAAB-6A65B78E184C}"/>
    <hyperlink ref="A19" r:id="rId6" xr:uid="{E5987C8A-234C-4CFE-AA7B-5CC9FC9D2157}"/>
    <hyperlink ref="A22" r:id="rId7" xr:uid="{4F3FABCB-7331-410D-BF56-65325038E465}"/>
    <hyperlink ref="A25" r:id="rId8" xr:uid="{3E1F3342-919C-48AC-8D1F-AC463BF5CF1A}"/>
    <hyperlink ref="A28" r:id="rId9" xr:uid="{8E88EBE4-684A-4FC6-AACD-3FA7AC6ECF47}"/>
    <hyperlink ref="A31" r:id="rId10" xr:uid="{2B39A254-0A38-44A0-9A9B-F6A1271189D3}"/>
    <hyperlink ref="A34" r:id="rId11" xr:uid="{D7E44E81-6685-4277-9037-A53A2F42A893}"/>
    <hyperlink ref="A37" r:id="rId12" xr:uid="{96F811AA-F776-40A7-9D24-D03F76237CEF}"/>
  </hyperlinks>
  <pageMargins left="0.74803149606299213" right="0.74803149606299213" top="0.98425196850393704" bottom="0.98425196850393704" header="0.51181102362204722" footer="0.51181102362204722"/>
  <pageSetup paperSize="9" scale="16" fitToHeight="3" orientation="portrait" r:id="rId1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96" zoomScaleNormal="112" zoomScaleSheetLayoutView="96" workbookViewId="0">
      <selection activeCell="D15" sqref="D15"/>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290</v>
      </c>
      <c r="D2" s="715"/>
      <c r="E2" s="716"/>
    </row>
    <row r="3" spans="1:7" ht="16.5" customHeight="1" thickBot="1">
      <c r="B3" s="91" t="s">
        <v>110</v>
      </c>
      <c r="C3" s="181" t="s">
        <v>111</v>
      </c>
      <c r="D3" s="140" t="s">
        <v>153</v>
      </c>
    </row>
    <row r="4" spans="1:7" ht="17.25" customHeight="1" thickBot="1">
      <c r="B4" s="92" t="s">
        <v>112</v>
      </c>
      <c r="C4" s="114" t="s">
        <v>291</v>
      </c>
      <c r="D4" s="93"/>
    </row>
    <row r="5" spans="1:7" ht="17.25" customHeight="1">
      <c r="B5" s="717" t="s">
        <v>145</v>
      </c>
      <c r="C5" s="720" t="s">
        <v>150</v>
      </c>
      <c r="D5" s="721"/>
    </row>
    <row r="6" spans="1:7" ht="19.2" customHeight="1">
      <c r="B6" s="718"/>
      <c r="C6" s="722" t="s">
        <v>151</v>
      </c>
      <c r="D6" s="723"/>
      <c r="G6" s="154"/>
    </row>
    <row r="7" spans="1:7" ht="19.95" customHeight="1">
      <c r="B7" s="718"/>
      <c r="C7" s="182" t="s">
        <v>152</v>
      </c>
      <c r="D7" s="183"/>
      <c r="G7" s="154"/>
    </row>
    <row r="8" spans="1:7" ht="25.2" customHeight="1" thickBot="1">
      <c r="B8" s="719"/>
      <c r="C8" s="156" t="s">
        <v>154</v>
      </c>
      <c r="D8" s="155"/>
      <c r="G8" s="154"/>
    </row>
    <row r="9" spans="1:7" ht="49.2" customHeight="1" thickBot="1">
      <c r="B9" s="94" t="s">
        <v>192</v>
      </c>
      <c r="C9" s="724" t="s">
        <v>292</v>
      </c>
      <c r="D9" s="725"/>
    </row>
    <row r="10" spans="1:7" ht="79.2" customHeight="1" thickBot="1">
      <c r="B10" s="95" t="s">
        <v>113</v>
      </c>
      <c r="C10" s="726" t="s">
        <v>297</v>
      </c>
      <c r="D10" s="727"/>
    </row>
    <row r="11" spans="1:7" ht="66" customHeight="1" thickBot="1">
      <c r="B11" s="96"/>
      <c r="C11" s="97" t="s">
        <v>296</v>
      </c>
      <c r="D11" s="160" t="s">
        <v>295</v>
      </c>
      <c r="F11" s="1" t="s">
        <v>21</v>
      </c>
    </row>
    <row r="12" spans="1:7" ht="37.799999999999997" customHeight="1" thickBot="1">
      <c r="B12" s="94" t="s">
        <v>294</v>
      </c>
      <c r="C12" s="726" t="s">
        <v>293</v>
      </c>
      <c r="D12" s="727"/>
    </row>
    <row r="13" spans="1:7" ht="93" customHeight="1" thickBot="1">
      <c r="B13" s="98" t="s">
        <v>114</v>
      </c>
      <c r="C13" s="99" t="s">
        <v>298</v>
      </c>
      <c r="D13" s="137" t="s">
        <v>299</v>
      </c>
      <c r="F13" t="s">
        <v>28</v>
      </c>
    </row>
    <row r="14" spans="1:7" ht="66.599999999999994" customHeight="1" thickBot="1">
      <c r="A14" t="s">
        <v>149</v>
      </c>
      <c r="B14" s="100" t="s">
        <v>115</v>
      </c>
      <c r="C14" s="713" t="s">
        <v>300</v>
      </c>
      <c r="D14" s="714"/>
    </row>
    <row r="15" spans="1:7" ht="17.25" customHeight="1"/>
    <row r="16" spans="1:7" ht="17.25" customHeight="1">
      <c r="B16" s="710" t="s">
        <v>194</v>
      </c>
      <c r="C16" s="303"/>
      <c r="D16" s="1" t="s">
        <v>149</v>
      </c>
    </row>
    <row r="17" spans="2:5">
      <c r="B17" s="710"/>
      <c r="C17"/>
    </row>
    <row r="18" spans="2:5">
      <c r="B18" s="710"/>
      <c r="E18" s="1" t="s">
        <v>21</v>
      </c>
    </row>
    <row r="19" spans="2:5">
      <c r="B19" s="710"/>
    </row>
    <row r="20" spans="2:5">
      <c r="B20" s="710"/>
    </row>
    <row r="21" spans="2:5">
      <c r="B21" s="710"/>
    </row>
    <row r="22" spans="2:5">
      <c r="B22" s="710"/>
    </row>
    <row r="23" spans="2:5">
      <c r="B23" s="710"/>
      <c r="D23" s="711" t="s">
        <v>201</v>
      </c>
    </row>
    <row r="24" spans="2:5">
      <c r="B24" s="710"/>
      <c r="D24" s="712"/>
    </row>
    <row r="25" spans="2:5">
      <c r="B25" s="710"/>
      <c r="D25" s="712"/>
    </row>
    <row r="26" spans="2:5">
      <c r="B26" s="710"/>
      <c r="D26" s="712"/>
    </row>
    <row r="27" spans="2:5">
      <c r="B27" s="710"/>
      <c r="D27" s="712"/>
    </row>
    <row r="28" spans="2:5">
      <c r="B28" s="710"/>
    </row>
    <row r="29" spans="2:5">
      <c r="B29" s="710"/>
      <c r="D29" s="1" t="s">
        <v>149</v>
      </c>
    </row>
    <row r="30" spans="2:5">
      <c r="B30" s="710"/>
      <c r="D30" s="1" t="s">
        <v>149</v>
      </c>
    </row>
    <row r="31" spans="2:5">
      <c r="B31" s="710"/>
    </row>
    <row r="32" spans="2:5">
      <c r="B32" s="710"/>
    </row>
    <row r="33" spans="2:2">
      <c r="B33" s="710"/>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90" zoomScaleNormal="90" zoomScaleSheetLayoutView="100" workbookViewId="0">
      <selection activeCell="AF27" sqref="AF27"/>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731" t="s">
        <v>3</v>
      </c>
      <c r="B1" s="732"/>
      <c r="C1" s="732"/>
      <c r="D1" s="732"/>
      <c r="E1" s="732"/>
      <c r="F1" s="732"/>
      <c r="G1" s="732"/>
      <c r="H1" s="732"/>
      <c r="I1" s="732"/>
      <c r="J1" s="732"/>
      <c r="K1" s="732"/>
      <c r="L1" s="732"/>
      <c r="M1" s="732"/>
      <c r="N1" s="733"/>
      <c r="P1" s="734" t="s">
        <v>4</v>
      </c>
      <c r="Q1" s="735"/>
      <c r="R1" s="735"/>
      <c r="S1" s="735"/>
      <c r="T1" s="735"/>
      <c r="U1" s="735"/>
      <c r="V1" s="735"/>
      <c r="W1" s="735"/>
      <c r="X1" s="735"/>
      <c r="Y1" s="735"/>
      <c r="Z1" s="735"/>
      <c r="AA1" s="735"/>
      <c r="AB1" s="735"/>
      <c r="AC1" s="736"/>
    </row>
    <row r="2" spans="1:29" ht="18" customHeight="1" thickBot="1">
      <c r="A2" s="737" t="s">
        <v>5</v>
      </c>
      <c r="B2" s="738"/>
      <c r="C2" s="738"/>
      <c r="D2" s="738"/>
      <c r="E2" s="738"/>
      <c r="F2" s="738"/>
      <c r="G2" s="738"/>
      <c r="H2" s="738"/>
      <c r="I2" s="738"/>
      <c r="J2" s="738"/>
      <c r="K2" s="738"/>
      <c r="L2" s="738"/>
      <c r="M2" s="738"/>
      <c r="N2" s="739"/>
      <c r="P2" s="740" t="s">
        <v>6</v>
      </c>
      <c r="Q2" s="738"/>
      <c r="R2" s="738"/>
      <c r="S2" s="738"/>
      <c r="T2" s="738"/>
      <c r="U2" s="738"/>
      <c r="V2" s="738"/>
      <c r="W2" s="738"/>
      <c r="X2" s="738"/>
      <c r="Y2" s="738"/>
      <c r="Z2" s="738"/>
      <c r="AA2" s="738"/>
      <c r="AB2" s="738"/>
      <c r="AC2" s="741"/>
    </row>
    <row r="3" spans="1:29" ht="13.8" thickBot="1">
      <c r="A3" s="6"/>
      <c r="B3" s="141" t="s">
        <v>166</v>
      </c>
      <c r="C3" s="141" t="s">
        <v>7</v>
      </c>
      <c r="D3" s="141" t="s">
        <v>8</v>
      </c>
      <c r="E3" s="141" t="s">
        <v>9</v>
      </c>
      <c r="F3" s="141" t="s">
        <v>10</v>
      </c>
      <c r="G3" s="141" t="s">
        <v>11</v>
      </c>
      <c r="H3" s="141" t="s">
        <v>12</v>
      </c>
      <c r="I3" s="141" t="s">
        <v>13</v>
      </c>
      <c r="J3" s="138" t="s">
        <v>14</v>
      </c>
      <c r="K3" s="141" t="s">
        <v>15</v>
      </c>
      <c r="L3" s="141" t="s">
        <v>16</v>
      </c>
      <c r="M3" s="141" t="s">
        <v>17</v>
      </c>
      <c r="N3" s="7" t="s">
        <v>18</v>
      </c>
      <c r="P3" s="8"/>
      <c r="Q3" s="141" t="s">
        <v>166</v>
      </c>
      <c r="R3" s="141" t="s">
        <v>7</v>
      </c>
      <c r="S3" s="141" t="s">
        <v>8</v>
      </c>
      <c r="T3" s="141" t="s">
        <v>9</v>
      </c>
      <c r="U3" s="141" t="s">
        <v>10</v>
      </c>
      <c r="V3" s="141" t="s">
        <v>11</v>
      </c>
      <c r="W3" s="141" t="s">
        <v>12</v>
      </c>
      <c r="X3" s="141" t="s">
        <v>13</v>
      </c>
      <c r="Y3" s="138" t="s">
        <v>14</v>
      </c>
      <c r="Z3" s="141"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607.08333333333337</v>
      </c>
      <c r="I4" s="338">
        <f t="shared" si="0"/>
        <v>866</v>
      </c>
      <c r="J4" s="338">
        <f t="shared" si="0"/>
        <v>545.91666666666663</v>
      </c>
      <c r="K4" s="338">
        <f t="shared" si="0"/>
        <v>363.72727272727275</v>
      </c>
      <c r="L4" s="338">
        <f t="shared" si="0"/>
        <v>207</v>
      </c>
      <c r="M4" s="338">
        <f t="shared" si="0"/>
        <v>134.81818181818181</v>
      </c>
      <c r="N4" s="338">
        <f>AVERAGE(N7:N18)</f>
        <v>3639.7272727272725</v>
      </c>
      <c r="O4" s="10"/>
      <c r="P4" s="339" t="str">
        <f>+A4</f>
        <v>12-21年月平均</v>
      </c>
      <c r="Q4" s="338">
        <f>AVERAGE(Q7:Q18)</f>
        <v>8.1666666666666661</v>
      </c>
      <c r="R4" s="338">
        <f t="shared" ref="R4:AC4" si="1">AVERAGE(R7:R18)</f>
        <v>8.75</v>
      </c>
      <c r="S4" s="338">
        <f t="shared" si="1"/>
        <v>13.25</v>
      </c>
      <c r="T4" s="338">
        <f t="shared" si="1"/>
        <v>6.5</v>
      </c>
      <c r="U4" s="338">
        <f t="shared" si="1"/>
        <v>9.1666666666666661</v>
      </c>
      <c r="V4" s="338">
        <f t="shared" si="1"/>
        <v>8.9166666666666661</v>
      </c>
      <c r="W4" s="338">
        <f t="shared" si="1"/>
        <v>8.0833333333333339</v>
      </c>
      <c r="X4" s="338">
        <f t="shared" si="1"/>
        <v>10.833333333333334</v>
      </c>
      <c r="Y4" s="338">
        <f t="shared" si="1"/>
        <v>9.0833333333333339</v>
      </c>
      <c r="Z4" s="338">
        <f t="shared" si="1"/>
        <v>19.818181818181817</v>
      </c>
      <c r="AA4" s="338">
        <f t="shared" si="1"/>
        <v>11.636363636363637</v>
      </c>
      <c r="AB4" s="338">
        <f t="shared" si="1"/>
        <v>12.181818181818182</v>
      </c>
      <c r="AC4" s="338">
        <f t="shared" si="1"/>
        <v>131.45454545454547</v>
      </c>
    </row>
    <row r="5" spans="1:29" ht="19.8" customHeight="1" thickBot="1">
      <c r="A5" s="251"/>
      <c r="B5" s="251"/>
      <c r="C5" s="251"/>
      <c r="D5" s="251"/>
      <c r="E5" s="251"/>
      <c r="F5" s="251"/>
      <c r="G5" s="251"/>
      <c r="H5" s="251"/>
      <c r="I5" s="251"/>
      <c r="J5" s="11" t="s">
        <v>20</v>
      </c>
      <c r="K5" s="105"/>
      <c r="L5" s="105"/>
      <c r="M5" s="105"/>
      <c r="N5" s="218"/>
      <c r="O5" s="106"/>
      <c r="P5" s="139"/>
      <c r="Q5" s="139"/>
      <c r="R5" s="139"/>
      <c r="S5" s="251"/>
      <c r="T5" s="251"/>
      <c r="U5" s="251"/>
      <c r="V5" s="251"/>
      <c r="W5" s="251"/>
      <c r="X5" s="251"/>
      <c r="Y5" s="11" t="s">
        <v>20</v>
      </c>
      <c r="Z5" s="105"/>
      <c r="AA5" s="105"/>
      <c r="AB5" s="105"/>
      <c r="AC5" s="218"/>
    </row>
    <row r="6" spans="1:29" ht="19.8" customHeight="1" thickBot="1">
      <c r="A6" s="251"/>
      <c r="B6" s="251"/>
      <c r="C6" s="251"/>
      <c r="D6" s="251"/>
      <c r="E6" s="251"/>
      <c r="F6" s="251"/>
      <c r="G6" s="251"/>
      <c r="H6" s="251"/>
      <c r="I6" s="251"/>
      <c r="J6" s="327">
        <v>76</v>
      </c>
      <c r="K6" s="326"/>
      <c r="L6" s="326"/>
      <c r="M6" s="326"/>
      <c r="N6" s="320"/>
      <c r="O6" s="106"/>
      <c r="P6" s="139"/>
      <c r="Q6" s="139"/>
      <c r="R6" s="139"/>
      <c r="S6" s="251"/>
      <c r="T6" s="251"/>
      <c r="U6" s="251"/>
      <c r="V6" s="251"/>
      <c r="W6" s="251"/>
      <c r="X6" s="251"/>
      <c r="Y6" s="327">
        <v>0</v>
      </c>
      <c r="Z6" s="326"/>
      <c r="AA6" s="326"/>
      <c r="AB6" s="326"/>
      <c r="AC6" s="320"/>
    </row>
    <row r="7" spans="1:29" ht="18" customHeight="1" thickBot="1">
      <c r="A7" s="321" t="s">
        <v>170</v>
      </c>
      <c r="B7" s="334">
        <v>82</v>
      </c>
      <c r="C7" s="332">
        <v>62</v>
      </c>
      <c r="D7" s="387">
        <v>99</v>
      </c>
      <c r="E7" s="332">
        <v>112</v>
      </c>
      <c r="F7" s="413">
        <v>224</v>
      </c>
      <c r="G7" s="413">
        <v>524</v>
      </c>
      <c r="H7" s="449">
        <v>521</v>
      </c>
      <c r="I7" s="332">
        <v>765</v>
      </c>
      <c r="J7" s="332">
        <v>339</v>
      </c>
      <c r="K7" s="332"/>
      <c r="L7" s="332"/>
      <c r="M7" s="335"/>
      <c r="N7" s="333"/>
      <c r="O7" s="10"/>
      <c r="P7" s="325" t="s">
        <v>170</v>
      </c>
      <c r="Q7" s="437">
        <v>1</v>
      </c>
      <c r="R7" s="438">
        <v>1</v>
      </c>
      <c r="S7" s="438">
        <v>4</v>
      </c>
      <c r="T7" s="438">
        <v>2</v>
      </c>
      <c r="U7" s="438">
        <v>2</v>
      </c>
      <c r="V7" s="332">
        <v>7</v>
      </c>
      <c r="W7" s="332">
        <v>7</v>
      </c>
      <c r="X7" s="332">
        <v>3</v>
      </c>
      <c r="Y7" s="332">
        <v>0</v>
      </c>
      <c r="Z7" s="332"/>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2">SUM(B8:M8)</f>
        <v>3329</v>
      </c>
      <c r="O8" s="111" t="s">
        <v>21</v>
      </c>
      <c r="P8" s="435" t="s">
        <v>165</v>
      </c>
      <c r="Q8" s="485">
        <v>0</v>
      </c>
      <c r="R8" s="486">
        <v>5</v>
      </c>
      <c r="S8" s="486">
        <v>4</v>
      </c>
      <c r="T8" s="486">
        <v>1</v>
      </c>
      <c r="U8" s="486">
        <v>1</v>
      </c>
      <c r="V8" s="486">
        <v>1</v>
      </c>
      <c r="W8" s="486">
        <v>1</v>
      </c>
      <c r="X8" s="486">
        <v>1</v>
      </c>
      <c r="Y8" s="485">
        <v>0</v>
      </c>
      <c r="Z8" s="485">
        <v>0</v>
      </c>
      <c r="AA8" s="485">
        <v>0</v>
      </c>
      <c r="AB8" s="485">
        <v>2</v>
      </c>
      <c r="AC8" s="436">
        <f t="shared" ref="AC8:AC19" si="3">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2"/>
        <v>3184</v>
      </c>
      <c r="O9" s="250"/>
      <c r="P9" s="435" t="s">
        <v>147</v>
      </c>
      <c r="Q9" s="483">
        <v>1</v>
      </c>
      <c r="R9" s="483">
        <v>2</v>
      </c>
      <c r="S9" s="483">
        <v>1</v>
      </c>
      <c r="T9" s="483">
        <v>0</v>
      </c>
      <c r="U9" s="483">
        <v>0</v>
      </c>
      <c r="V9" s="483">
        <v>0</v>
      </c>
      <c r="W9" s="483">
        <v>1</v>
      </c>
      <c r="X9" s="483">
        <v>1</v>
      </c>
      <c r="Y9" s="483">
        <v>0</v>
      </c>
      <c r="Z9" s="483">
        <v>1</v>
      </c>
      <c r="AA9" s="483">
        <v>0</v>
      </c>
      <c r="AB9" s="483">
        <v>0</v>
      </c>
      <c r="AC9" s="484">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742" t="s">
        <v>289</v>
      </c>
      <c r="B21" s="743"/>
      <c r="C21" s="743"/>
      <c r="D21" s="743"/>
      <c r="E21" s="743"/>
      <c r="F21" s="743"/>
      <c r="G21" s="743"/>
      <c r="H21" s="743"/>
      <c r="I21" s="743"/>
      <c r="J21" s="743"/>
      <c r="K21" s="743"/>
      <c r="L21" s="743"/>
      <c r="M21" s="743"/>
      <c r="N21" s="744"/>
      <c r="O21" s="10"/>
      <c r="P21" s="742" t="str">
        <f>+A21</f>
        <v>※2023年 第38週（9/18～9/24） 現在</v>
      </c>
      <c r="Q21" s="743"/>
      <c r="R21" s="743"/>
      <c r="S21" s="743"/>
      <c r="T21" s="743"/>
      <c r="U21" s="743"/>
      <c r="V21" s="743"/>
      <c r="W21" s="743"/>
      <c r="X21" s="743"/>
      <c r="Y21" s="743"/>
      <c r="Z21" s="743"/>
      <c r="AA21" s="743"/>
      <c r="AB21" s="743"/>
      <c r="AC21" s="744"/>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17.25" customHeight="1" thickBot="1">
      <c r="A23" s="24"/>
      <c r="B23" s="243" t="s">
        <v>158</v>
      </c>
      <c r="C23" s="10"/>
      <c r="D23" s="302" t="s">
        <v>288</v>
      </c>
      <c r="E23" s="28"/>
      <c r="F23" s="10"/>
      <c r="G23" s="10" t="s">
        <v>21</v>
      </c>
      <c r="H23" s="10"/>
      <c r="I23" s="10"/>
      <c r="J23" s="10"/>
      <c r="K23" s="10"/>
      <c r="L23" s="10"/>
      <c r="M23" s="10"/>
      <c r="N23" s="25"/>
      <c r="O23" s="111" t="s">
        <v>21</v>
      </c>
      <c r="P23" s="151"/>
      <c r="Q23" s="398" t="s">
        <v>159</v>
      </c>
      <c r="R23" s="728" t="s">
        <v>287</v>
      </c>
      <c r="S23" s="729"/>
      <c r="T23" s="730"/>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49" t="s">
        <v>176</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38　ノロウイルス関連情報 </vt:lpstr>
      <vt:lpstr>37  衛生訓話</vt:lpstr>
      <vt:lpstr>37　食中毒記事等 </vt:lpstr>
      <vt:lpstr>青森県吉田屋事故の経緯</vt:lpstr>
      <vt:lpstr>37　海外情報</vt:lpstr>
      <vt:lpstr>37　感染症情報</vt:lpstr>
      <vt:lpstr>38　感染症統計</vt:lpstr>
      <vt:lpstr>38 食品回収</vt:lpstr>
      <vt:lpstr>38　食品表示</vt:lpstr>
      <vt:lpstr>38　残留農薬　等 </vt:lpstr>
      <vt:lpstr>'37  衛生訓話'!Print_Area</vt:lpstr>
      <vt:lpstr>'37　海外情報'!Print_Area</vt:lpstr>
      <vt:lpstr>'37　感染症情報'!Print_Area</vt:lpstr>
      <vt:lpstr>'37　食中毒記事等 '!Print_Area</vt:lpstr>
      <vt:lpstr>'38　ノロウイルス関連情報 '!Print_Area</vt:lpstr>
      <vt:lpstr>'38　感染症統計'!Print_Area</vt:lpstr>
      <vt:lpstr>'38　残留農薬　等 '!Print_Area</vt:lpstr>
      <vt:lpstr>'38 食品回収'!Print_Area</vt:lpstr>
      <vt:lpstr>'38　食品表示'!Print_Area</vt:lpstr>
      <vt:lpstr>スポンサー公告!Print_Area</vt:lpstr>
      <vt:lpstr>'37　食中毒記事等 '!Print_Titles</vt:lpstr>
      <vt:lpstr>'38　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2023-10-01T01:44:01Z</dcterms:modified>
</cp:coreProperties>
</file>