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DAE3381A-CFCE-4EE3-82BC-3D270CF731C8}" xr6:coauthVersionLast="47" xr6:coauthVersionMax="47" xr10:uidLastSave="{00000000-0000-0000-0000-000000000000}"/>
  <bookViews>
    <workbookView xWindow="-108" yWindow="-108" windowWidth="23256" windowHeight="12456" activeTab="2" xr2:uid="{00000000-000D-0000-FFFF-FFFF00000000}"/>
  </bookViews>
  <sheets>
    <sheet name="ヘッドライン" sheetId="78" r:id="rId1"/>
    <sheet name="スポンサー公告" sheetId="127" r:id="rId2"/>
    <sheet name="36　ノロウイルス関連情報 " sheetId="101" r:id="rId3"/>
    <sheet name="36  衛生訓話 " sheetId="141" r:id="rId4"/>
    <sheet name="36　食中毒記事等 " sheetId="29" r:id="rId5"/>
    <sheet name="36　海外情報" sheetId="123" r:id="rId6"/>
    <sheet name="35　感染症情報" sheetId="124" r:id="rId7"/>
    <sheet name="36　感染症統計" sheetId="125" r:id="rId8"/>
    <sheet name="36 食品回収" sheetId="60" r:id="rId9"/>
    <sheet name="36　食品表示" sheetId="34" r:id="rId10"/>
    <sheet name="36　残留農薬　等 " sheetId="35" r:id="rId11"/>
  </sheets>
  <definedNames>
    <definedName name="_xlnm._FilterDatabase" localSheetId="2" hidden="1">'36　ノロウイルス関連情報 '!$A$22:$G$75</definedName>
    <definedName name="_xlnm._FilterDatabase" localSheetId="10" hidden="1">'36　残留農薬　等 '!$A$1:$C$1</definedName>
    <definedName name="_xlnm._FilterDatabase" localSheetId="4" hidden="1">'36　食中毒記事等 '!$A$1:$D$1</definedName>
    <definedName name="_xlnm.Print_Area" localSheetId="6">'35　感染症情報'!$A$1:$D$33</definedName>
    <definedName name="_xlnm.Print_Area" localSheetId="3">'36  衛生訓話 '!$A$1:$M$25</definedName>
    <definedName name="_xlnm.Print_Area" localSheetId="2">'36　ノロウイルス関連情報 '!$A$1:$N$84</definedName>
    <definedName name="_xlnm.Print_Area" localSheetId="5">'36　海外情報'!$A$1:$C$34</definedName>
    <definedName name="_xlnm.Print_Area" localSheetId="7">'36　感染症統計'!$A$1:$AC$37</definedName>
    <definedName name="_xlnm.Print_Area" localSheetId="10">'36　残留農薬　等 '!$A$1:$A$22</definedName>
    <definedName name="_xlnm.Print_Area" localSheetId="4">'36　食中毒記事等 '!$A$1:$D$36</definedName>
    <definedName name="_xlnm.Print_Area" localSheetId="8">'36 食品回収'!$A$1:$E$44</definedName>
    <definedName name="_xlnm.Print_Area" localSheetId="9">'36　食品表示'!$A$1:$N$13</definedName>
    <definedName name="_xlnm.Print_Area" localSheetId="1">スポンサー公告!$A$1:$Z$72</definedName>
    <definedName name="_xlnm.Print_Titles" localSheetId="10">'36　残留農薬　等 '!$1:$1</definedName>
    <definedName name="_xlnm.Print_Titles" localSheetId="4">'36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78" l="1"/>
  <c r="B57" i="101"/>
  <c r="B23" i="78"/>
  <c r="B19" i="78"/>
  <c r="B18" i="78"/>
  <c r="B17" i="78" l="1"/>
  <c r="B16" i="78"/>
  <c r="G15" i="78" l="1"/>
  <c r="F4" i="125" l="1"/>
  <c r="E4" i="125"/>
  <c r="D4" i="125"/>
  <c r="B14" i="78" l="1"/>
  <c r="N71" i="101" l="1"/>
  <c r="M71" i="101"/>
  <c r="G74" i="101" l="1"/>
  <c r="G35" i="101" l="1"/>
  <c r="B35" i="101" s="1"/>
  <c r="G24" i="101"/>
  <c r="B24" i="101" s="1"/>
  <c r="G25" i="101"/>
  <c r="B25" i="101" s="1"/>
  <c r="G26" i="101"/>
  <c r="B26" i="101" s="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23" i="101"/>
  <c r="G73" i="101"/>
  <c r="B20" i="78" l="1"/>
  <c r="R4" i="125"/>
  <c r="S4" i="125"/>
  <c r="T4" i="125"/>
  <c r="U4" i="125"/>
  <c r="V4" i="125"/>
  <c r="W4" i="125"/>
  <c r="X4" i="125"/>
  <c r="Y4" i="125"/>
  <c r="Z4" i="125"/>
  <c r="AA4" i="125"/>
  <c r="AB4" i="125"/>
  <c r="Q4" i="125"/>
  <c r="C4" i="125"/>
  <c r="G4" i="125"/>
  <c r="H4" i="125"/>
  <c r="I4" i="125"/>
  <c r="K4" i="125"/>
  <c r="L4" i="125"/>
  <c r="M4" i="125"/>
  <c r="B4" i="125"/>
  <c r="B21" i="78" l="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AC4" i="125" s="1"/>
  <c r="N8" i="125"/>
  <c r="P4" i="125"/>
  <c r="N4" i="125" l="1"/>
  <c r="B23" i="101"/>
  <c r="G75" i="101" l="1"/>
  <c r="F75" i="101" s="1"/>
  <c r="F15" i="78"/>
  <c r="I74" i="101" l="1"/>
  <c r="I73" i="101"/>
  <c r="H15"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<sst xmlns="http://schemas.openxmlformats.org/spreadsheetml/2006/main" count="582" uniqueCount="422">
  <si>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</si>
  <si>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</si>
  <si>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</si>
  <si>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</si>
  <si>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</si>
  <si>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</si>
  <si>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</si>
  <si>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</si>
  <si>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</si>
  <si>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</si>
  <si>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</si>
  <si>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</si>
  <si>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</si>
  <si>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</si>
  <si>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</si>
  <si>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</si>
  <si>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</si>
  <si>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</si>
  <si>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</si>
  <si>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</si>
  <si>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</si>
  <si>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</si>
  <si>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</si>
  <si>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</si>
  <si>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</si>
  <si>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</si>
  <si>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</si>
  <si>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</si>
  <si>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</si>
  <si>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</si>
  <si>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</si>
  <si>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</si>
  <si>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</si>
  <si>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</si>
  <si>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</si>
  <si>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</si>
  <si>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</si>
  <si>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</si>
  <si>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</si>
  <si>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</si>
  <si>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</si>
  <si>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</si>
  <si>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</si>
  <si>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</si>
  <si>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</si>
  <si>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</si>
  <si>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</si>
  <si>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</si>
  <si>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</si>
  <si>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</si>
  <si>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</si>
  <si>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</si>
  <si>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</si>
  <si>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</si>
  <si>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</si>
  <si>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</si>
  <si>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</si>
  <si>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</si>
  <si>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</si>
  <si>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</si>
  <si>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</si>
  <si>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</si>
  <si>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</si>
  <si>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</si>
  <si>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</si>
  <si>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</si>
  <si>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</si>
  <si>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</si>
  <si>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</si>
  <si>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</si>
  <si>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</si>
  <si>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</si>
  <si>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</si>
  <si>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</si>
  <si>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</si>
  <si>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</si>
  <si>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</si>
  <si>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</si>
  <si>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</si>
  <si>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</si>
  <si>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</si>
  <si>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</si>
  <si>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</si>
  <si>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</si>
  <si>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</si>
  <si>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</si>
  <si>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</si>
  <si>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</si>
  <si>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</si>
  <si>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</si>
  <si>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</si>
  <si>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</si>
  <si>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</si>
  <si>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</si>
  <si>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</si>
  <si>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</si>
  <si>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</si>
  <si>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</si>
  <si>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</si>
  <si>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</si>
  <si>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</si>
  <si>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</si>
  <si>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</si>
  <si>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</si>
  <si>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</si>
  <si>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</si>
  <si>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</si>
  <si>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</si>
  <si>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</si>
  <si>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</si>
  <si>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</si>
  <si>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</si>
  <si>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</si>
  <si>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</si>
  <si>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</si>
  <si>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</si>
  <si>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</si>
  <si>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</si>
  <si>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</si>
  <si>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</si>
  <si>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</si>
  <si>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</si>
  <si>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</si>
  <si>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</si>
  <si>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</si>
  <si>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</si>
  <si>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</si>
  <si>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</si>
  <si>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</si>
  <si>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</si>
  <si>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</si>
  <si>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</si>
  <si>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</si>
  <si>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</si>
  <si>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</si>
  <si>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</si>
  <si>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</si>
  <si>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</si>
  <si>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</si>
  <si>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</si>
  <si>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</si>
  <si>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</si>
  <si>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</si>
  <si>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</si>
  <si>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</si>
  <si>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</si>
  <si>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</si>
  <si>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</si>
  <si>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</si>
  <si>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</si>
  <si>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</si>
  <si>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</si>
  <si>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</si>
  <si>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</si>
  <si>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</si>
  <si>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</si>
  <si>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</si>
  <si>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</si>
  <si>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</si>
  <si>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</si>
  <si>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</si>
  <si>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</si>
  <si>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</si>
  <si>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</si>
  <si>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12-21年月平均</t>
  </si>
  <si>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</si>
  <si>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</si>
  <si>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</si>
  <si>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</si>
  <si>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</si>
  <si>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</si>
  <si>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</si>
  <si>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</si>
  <si>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</si>
  <si>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J</t>
    <phoneticPr fontId="33"/>
  </si>
  <si>
    <t>先週に比べて全国平均は</t>
    <phoneticPr fontId="5"/>
  </si>
  <si>
    <t xml:space="preserve"> </t>
    <phoneticPr fontId="33"/>
  </si>
  <si>
    <t>※2023年 第11週（3/13～3/19）  現在</t>
    <phoneticPr fontId="86"/>
  </si>
  <si>
    <t>上記の他「 食品において不検出とされる農薬等 」が定められています。</t>
    <phoneticPr fontId="33"/>
  </si>
  <si>
    <t>9-10月、4月以降
施設の所在市町村で流行・   食中毒が報告される
定点観測値が5.00前後</t>
    <phoneticPr fontId="86"/>
  </si>
  <si>
    <t xml:space="preserve">【情報共有】　週間・情報収集/情報は毎週確認する
【常設】　嘔吐物処理セットの配備
【体調管理】従業員の健康状況を徹底し、不良者は調理・加工ラインより外す
</t>
    <phoneticPr fontId="86"/>
  </si>
  <si>
    <t xml:space="preserve">腸チフス
</t>
    <rPh sb="0" eb="1">
      <t>チョウ</t>
    </rPh>
    <phoneticPr fontId="5"/>
  </si>
  <si>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</si>
  <si>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</si>
  <si>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</si>
  <si>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</si>
  <si>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</si>
  <si>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</si>
  <si>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</si>
  <si>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</si>
  <si>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t>
    <phoneticPr fontId="16"/>
  </si>
  <si>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</si>
  <si>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</si>
  <si>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</si>
  <si>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3類感染症　
細菌性赤痢2例</t>
    <phoneticPr fontId="5"/>
  </si>
  <si>
    <t>　</t>
    <phoneticPr fontId="33"/>
  </si>
  <si>
    <t>インフルエンザ
と
新型コロナ</t>
    <rPh sb="10" eb="12">
      <t>シンガタ</t>
    </rPh>
    <phoneticPr fontId="86"/>
  </si>
  <si>
    <t>増加中　注意!</t>
    <rPh sb="0" eb="3">
      <t>ゾウカチュウ</t>
    </rPh>
    <rPh sb="4" eb="6">
      <t>チュウイ</t>
    </rPh>
    <phoneticPr fontId="5"/>
  </si>
  <si>
    <t>★数年間で二番目に高い比率でノロウイルス終息か</t>
    <rPh sb="1" eb="4">
      <t>スウネンカン</t>
    </rPh>
    <rPh sb="5" eb="8">
      <t>ニバンメ</t>
    </rPh>
    <rPh sb="9" eb="10">
      <t>タカ</t>
    </rPh>
    <rPh sb="11" eb="13">
      <t>ヒリツ</t>
    </rPh>
    <rPh sb="20" eb="22">
      <t>シュウソク</t>
    </rPh>
    <phoneticPr fontId="5"/>
  </si>
  <si>
    <t>毎週　　ひとつ　　覚えていきましょう</t>
    <phoneticPr fontId="5"/>
  </si>
  <si>
    <t>9．スポンサー広告</t>
    <rPh sb="7" eb="9">
      <t>コウコク</t>
    </rPh>
    <phoneticPr fontId="5"/>
  </si>
  <si>
    <t>腸チフス1例 感染地域：東京都</t>
    <phoneticPr fontId="86"/>
  </si>
  <si>
    <t>回収＆返金</t>
  </si>
  <si>
    <t>回収＆返金/交換</t>
  </si>
  <si>
    <t>回収＆交換</t>
  </si>
  <si>
    <t>回収</t>
  </si>
  <si>
    <t>亀印製菓</t>
  </si>
  <si>
    <t>マックスバリュ西...</t>
  </si>
  <si>
    <t>まいばすけっと</t>
  </si>
  <si>
    <t>山梨県</t>
    <rPh sb="0" eb="3">
      <t>ヤマナシケン</t>
    </rPh>
    <phoneticPr fontId="16"/>
  </si>
  <si>
    <t>東京都</t>
    <rPh sb="0" eb="3">
      <t>トウキョウト</t>
    </rPh>
    <phoneticPr fontId="16"/>
  </si>
  <si>
    <t>福岡県</t>
    <rPh sb="0" eb="3">
      <t>フクオカケン</t>
    </rPh>
    <phoneticPr fontId="16"/>
  </si>
  <si>
    <t xml:space="preserve">Yahoo!ニュース </t>
    <phoneticPr fontId="16"/>
  </si>
  <si>
    <t>9月20日、21日東京ビックサイト　食の安心安全セミナー登壇</t>
    <rPh sb="1" eb="2">
      <t>ガツ</t>
    </rPh>
    <rPh sb="4" eb="5">
      <t>ヒ</t>
    </rPh>
    <rPh sb="8" eb="9">
      <t>ヒ</t>
    </rPh>
    <rPh sb="9" eb="11">
      <t>トウキョウ</t>
    </rPh>
    <rPh sb="18" eb="19">
      <t>ショク</t>
    </rPh>
    <rPh sb="20" eb="24">
      <t>アンシンアンゼン</t>
    </rPh>
    <rPh sb="28" eb="30">
      <t>トウダン</t>
    </rPh>
    <phoneticPr fontId="86"/>
  </si>
  <si>
    <t>2023/35週</t>
    <phoneticPr fontId="86"/>
  </si>
  <si>
    <t>2023/36週</t>
  </si>
  <si>
    <t xml:space="preserve"> GⅡ　35週　0例</t>
    <rPh sb="6" eb="7">
      <t>シュウ</t>
    </rPh>
    <phoneticPr fontId="5"/>
  </si>
  <si>
    <t xml:space="preserve"> GⅡ　36週　0例</t>
    <rPh sb="9" eb="10">
      <t>レイ</t>
    </rPh>
    <phoneticPr fontId="5"/>
  </si>
  <si>
    <t>今週のニュース（Noroｖｉｒｕｓ） (9/11-9/18)</t>
    <rPh sb="0" eb="2">
      <t>コンシュウ</t>
    </rPh>
    <phoneticPr fontId="5"/>
  </si>
  <si>
    <t>食中毒情報  (9/11-9/18)</t>
    <rPh sb="0" eb="3">
      <t>ショクチュウドク</t>
    </rPh>
    <rPh sb="3" eb="5">
      <t>ジョウホウ</t>
    </rPh>
    <phoneticPr fontId="5"/>
  </si>
  <si>
    <t>海外情報 (9/11-9/18)</t>
    <rPh sb="0" eb="4">
      <t>カイガイジョウホウ</t>
    </rPh>
    <phoneticPr fontId="5"/>
  </si>
  <si>
    <t>食品リコール・回収情報
 (9/11-9/18)</t>
    <rPh sb="0" eb="2">
      <t>ショクヒン</t>
    </rPh>
    <rPh sb="7" eb="9">
      <t>カイシュウ</t>
    </rPh>
    <rPh sb="9" eb="11">
      <t>ジョウホウ</t>
    </rPh>
    <phoneticPr fontId="5"/>
  </si>
  <si>
    <t>食品表示 (9/11-9/18)</t>
    <rPh sb="0" eb="2">
      <t>ショクヒン</t>
    </rPh>
    <rPh sb="2" eb="4">
      <t>ヒョウジ</t>
    </rPh>
    <phoneticPr fontId="5"/>
  </si>
  <si>
    <t>残留農薬 (9/11-9/18)</t>
    <phoneticPr fontId="16"/>
  </si>
  <si>
    <t>※2023年 第36週（9/4～9/10） 現在</t>
    <phoneticPr fontId="5"/>
  </si>
  <si>
    <t>平年並み</t>
    <rPh sb="0" eb="3">
      <t>ヘイネンナ</t>
    </rPh>
    <phoneticPr fontId="86"/>
  </si>
  <si>
    <t>2023年第35週（8月28日〜9月3日）</t>
    <phoneticPr fontId="86"/>
  </si>
  <si>
    <t>結核例　234症例</t>
    <rPh sb="7" eb="9">
      <t>ショウレイ</t>
    </rPh>
    <phoneticPr fontId="5"/>
  </si>
  <si>
    <t xml:space="preserve">細菌性赤痢2例 菌種：S. flexneri（B群）2例＿感染地域：‌インド1例、インドネシア1例
</t>
    <rPh sb="0" eb="3">
      <t>サイキンセイ</t>
    </rPh>
    <rPh sb="3" eb="5">
      <t>セキリ</t>
    </rPh>
    <rPh sb="6" eb="7">
      <t>レイ</t>
    </rPh>
    <rPh sb="8" eb="9">
      <t>キン</t>
    </rPh>
    <rPh sb="9" eb="10">
      <t>タネ</t>
    </rPh>
    <rPh sb="24" eb="25">
      <t>グン</t>
    </rPh>
    <rPh sb="27" eb="28">
      <t>レイ</t>
    </rPh>
    <rPh sb="29" eb="31">
      <t>カンセン</t>
    </rPh>
    <rPh sb="31" eb="33">
      <t>チイキ</t>
    </rPh>
    <rPh sb="39" eb="40">
      <t>レイ</t>
    </rPh>
    <rPh sb="48" eb="49">
      <t>レイ</t>
    </rPh>
    <phoneticPr fontId="86"/>
  </si>
  <si>
    <t>腸管出血性大腸菌感染症138例（有症者87例、うちHUS 1例）
感染地域：‌国内111例、愛知県/韓国1例、韓国3例、中国1例、フィリピン1例、フランス1例、国内・国外不明20例
国内の感染地域：‌兵庫県12例、愛知県9例、東京都7例、山形県6例、神奈川県6例、三重県5例、福岡県5例、埼玉県4例、富山県4例、岩手県3例、群馬県3例、新潟県3例、大阪府3例、北海道2例、　　福島県2例、山梨県2例、京都府2例、香川県2例、愛媛県2例、茨城県1例、千葉県1例、石川県1例、長野県1例、岐阜県1例、滋賀県1例、岡山県1例、広島県1例、高知県1例、佐賀県1例、長崎県1例、鹿児島県1例、東京都/神奈川県1例、東京都/三重県1例、東京都/滋賀県1例、国内（都道府県不明）14例</t>
    <phoneticPr fontId="86"/>
  </si>
  <si>
    <t>年齢群：‌0歳（1例）、1歳（3例）、3歳（2例）、4歳（2例）、5歳（1例）、6歳（3例）、　　7歳（3例）、8歳（3例）、9歳（2例）、10代（19例）、20代（32例）、30代（16例）、　　40代（20例）、50代（10例）、60代（11例）、70代（5例）、80代（4例）、
90代以上（1例）</t>
    <phoneticPr fontId="86"/>
  </si>
  <si>
    <t>血清群・毒素型：‌O157 VT1・VT2（41例）、O157 VT2（39例）、O157 VT1（9例）、O103 VT1（6例）、O26VT1（6例）、
O128 VT1・VT2（3例）、O145VT1（2例）、O111 VT1・VT2（1例）、O121VT2（1例）、O153 VT1（1例）、O8 VT2（1例）、
その他・不明（28例）
累積報告数：2,332例（有症者1,601例、うちHUS 37例．死亡2例）</t>
    <phoneticPr fontId="86"/>
  </si>
  <si>
    <t>E型肝炎9例 感染地域（感染源）：‌神奈川県2例（不明2例）、埼玉県1例（不明）、
石川県1例（不明）、静岡県1例（不明）、愛知県1例（生肉）、
国内（都道府県不明）1例（不明）、国内・国外不明2例（不明2例）
A型肝炎1例 感染地域：パキスタン</t>
    <phoneticPr fontId="86"/>
  </si>
  <si>
    <t>レジオネラ症45例（肺炎型44例、ポンティアック型1例）
感染地域：‌茨城県4例、東京都3例、岐阜県3例、北海道2例、埼玉県2例、神奈川県2例、静岡県2例、香川県2例、
熊本県2例、岩手県1例、秋田県1例、福島県1例、群馬県1例、富山県1例、石川県1例、愛知県1例、三重県1例、
滋賀県1例、大阪府1例、岡山県1例、福岡県1例、国内（都道府県不明）4例、国内（都道府県不明）
/フィリピン1例、国内・国外不明6例
年齢群：‌40代（2例）、50代（8例）、60代（15例）、70代（10例）、80代（8例）、90代以上（2例）累積報告数：1,430例</t>
    <phoneticPr fontId="86"/>
  </si>
  <si>
    <t>アメーバ赤痢4例（腸管アメーバ症4例）
感染地域：東京都1例、長野県1例、滋賀県1例、国内・国外不明1例
感染経路：性的接触1例（同性間）、経口感染3例</t>
    <phoneticPr fontId="86"/>
  </si>
  <si>
    <r>
      <t xml:space="preserve">対前週
</t>
    </r>
    <r>
      <rPr>
        <b/>
        <sz val="11"/>
        <color rgb="FFFF0000"/>
        <rFont val="ＭＳ Ｐゴシック"/>
        <family val="3"/>
        <charset val="128"/>
      </rPr>
      <t>インフルエンザ 　82.9%   増加</t>
    </r>
    <r>
      <rPr>
        <b/>
        <sz val="11"/>
        <rFont val="ＭＳ Ｐゴシック"/>
        <family val="3"/>
        <charset val="128"/>
      </rPr>
      <t xml:space="preserve">
</t>
    </r>
    <r>
      <rPr>
        <b/>
        <sz val="14"/>
        <color rgb="FFFF0000"/>
        <rFont val="ＭＳ Ｐゴシック"/>
        <family val="3"/>
        <charset val="128"/>
      </rPr>
      <t>新型コロナウイルス  8.0%増加</t>
    </r>
    <rPh sb="0" eb="3">
      <t>タイゼンシュウ</t>
    </rPh>
    <rPh sb="21" eb="23">
      <t>ゾウカ</t>
    </rPh>
    <rPh sb="24" eb="26">
      <t>シンガタ</t>
    </rPh>
    <rPh sb="39" eb="41">
      <t>ゾウカ</t>
    </rPh>
    <phoneticPr fontId="86"/>
  </si>
  <si>
    <t>大山牧場</t>
  </si>
  <si>
    <t>イオンリテール</t>
  </si>
  <si>
    <t>トライアルカンパ...</t>
  </si>
  <si>
    <t>コープデリ生活協...</t>
  </si>
  <si>
    <t>オザムフーズ</t>
  </si>
  <si>
    <t>中川政七商店</t>
  </si>
  <si>
    <t>コモ</t>
  </si>
  <si>
    <t>松栄軒</t>
  </si>
  <si>
    <t>ニュー・クイック...</t>
  </si>
  <si>
    <t>スモークペッパーハムスライス 一部消費期限誤表示</t>
  </si>
  <si>
    <t>紀ノ國屋</t>
  </si>
  <si>
    <t>サーモンジャーキー 一部白いカビ付着の恐れコメントあり</t>
  </si>
  <si>
    <t>東美濃農業協同組...</t>
  </si>
  <si>
    <t>ピーマン 一部残留農薬基準超過</t>
  </si>
  <si>
    <t>カキヤ</t>
  </si>
  <si>
    <t>冷凍いかオクラ 一部賞味期限誤印字</t>
  </si>
  <si>
    <t>大阪市高速電気軌...</t>
  </si>
  <si>
    <t>クロテッドクリーム 一部消費期限誤表示</t>
  </si>
  <si>
    <t>万代</t>
  </si>
  <si>
    <t>お魚屋さんのえびフライ 一部管理温度逸脱</t>
  </si>
  <si>
    <t>イオン九州</t>
  </si>
  <si>
    <t>ごぼうと蒸し鶏のサラダ 一部ラベル誤貼付で表示欠落</t>
  </si>
  <si>
    <t>熟旨塩さば切身 消費期限誤印字</t>
  </si>
  <si>
    <t>オークワ</t>
  </si>
  <si>
    <t>神戸牛コロッケ他 一部包装容器ラベル誤貼付</t>
  </si>
  <si>
    <t>塩サーモントラウト(甘塩味) 一部消費期限誤表示</t>
  </si>
  <si>
    <t>ピークヤム</t>
  </si>
  <si>
    <t>サバのナムトック他 3品目 消費期限誤表示</t>
  </si>
  <si>
    <t>YELL</t>
  </si>
  <si>
    <t>GINZAステージ店 フィナンシェ 一部賞味期限誤表示</t>
  </si>
  <si>
    <t>オーサワジャパン...</t>
  </si>
  <si>
    <t>オーサワのベジパスタソース 一部色が褐色化コメントあり</t>
  </si>
  <si>
    <t>ケイジェイシー</t>
  </si>
  <si>
    <t>くちどけおこめぼー 緑のやさい 乾燥剤の袋破れの恐れ</t>
  </si>
  <si>
    <t>オークラ製菓</t>
  </si>
  <si>
    <t>シャインマスカットキャンディにプロポリスキャンディ一部混入コメントあり</t>
  </si>
  <si>
    <t>林食品</t>
  </si>
  <si>
    <t>本にがりとうふ 一部消費期限誤表示</t>
  </si>
  <si>
    <t>マスダ</t>
  </si>
  <si>
    <t>国産若どり肉(ムネ) 一部消費期限誤表示</t>
  </si>
  <si>
    <t>ウオロク</t>
  </si>
  <si>
    <t>熟成トロびんちょう切落し(生食用) 一部消費期限誤表示</t>
  </si>
  <si>
    <t>ジェイアール東海...</t>
  </si>
  <si>
    <t>JR東海高島屋 仙太郎おはぎ他 4品目 一部消費期限誤表示</t>
  </si>
  <si>
    <t>高見澤</t>
  </si>
  <si>
    <t>ニューヨークチーズケーキ アールグレイ 一部賞味期限欠落</t>
  </si>
  <si>
    <t>万田発酵</t>
  </si>
  <si>
    <t>スーパー万田酵素 氣Ⅰ(2本セット) 一部原材料表示欠落</t>
  </si>
  <si>
    <t>サンクゼール</t>
  </si>
  <si>
    <t>われ煎(えんどう豆,玉ねぎ) 一部特定原材料(大豆)表示欠落</t>
  </si>
  <si>
    <t>久我山人見街道店 乳酸菌飲料他140品目 保存温度逸脱</t>
  </si>
  <si>
    <t>アパパネ</t>
  </si>
  <si>
    <t>厚切りチャーシュー 一部保存温度,賞味期限誤表示</t>
  </si>
  <si>
    <t>ユニー</t>
  </si>
  <si>
    <t>岩倉店 真あじひらき 一部消費期限ラベル誤貼付</t>
  </si>
  <si>
    <t>和歌山産業</t>
  </si>
  <si>
    <t>ウィンナーコーヒーゼリー 一部包装不良コメントあり</t>
  </si>
  <si>
    <t>フロムミルクチーズケーキ 一部消費期限誤表示</t>
  </si>
  <si>
    <t>鶏の唐揚げ串 一部アレルギー表示欠落</t>
  </si>
  <si>
    <t>クリーミー生大福(プレーン) 一部賞味期限欠落</t>
  </si>
  <si>
    <t>牛モモ焼肉用(ランプ) 一部費期限誤表示</t>
  </si>
  <si>
    <t>豚肉ロースとんかつ・ソテー用 消費期限誤表示</t>
  </si>
  <si>
    <t>三元豚のミニロースカツ重 一部ラベル誤貼付で表示欠落</t>
  </si>
  <si>
    <t>川越天沼店 焼肉3点セット 一部賞味期限切れ商品販売</t>
  </si>
  <si>
    <t>みかさどら焼き 他 一部カビ発生の恐れ</t>
  </si>
  <si>
    <t>ファミマで販売 こだわりのワッフル 一部カビ発生の恐れ</t>
  </si>
  <si>
    <t>なめらかプリン 他 計4商品 特定原材料(卵)表示欠落</t>
  </si>
  <si>
    <t xml:space="preserve"> </t>
    <phoneticPr fontId="30"/>
  </si>
  <si>
    <t xml:space="preserve">
■冷蔵庫の掃除方法　
1)　中に入っている食品を別の冷蔵庫に移し、掃除する冷蔵庫の電源を切ります。
2）　外せるものはすべて外して洗い、よく乾燥させます。
庫内は乾いた布を用い、消毒用エタノールで拭きます。掃除後は扉を少し開け、冷蔵庫内を乾燥させます。
3）　臭いを発生させないためには食品をラップ等で密封保存します。
4)　給水タンクは定期的に掃除しましょう。
5)　給水パイプなどにカビが生えて詰まっていることがあります。この場合には、300-400ppmの次亜塩素酸ナトリウム水溶液を注入し、2-3分間置いてブラッシングすればカビと詰まりが解消されます。
</t>
    <rPh sb="2" eb="5">
      <t>レイゾウコ</t>
    </rPh>
    <rPh sb="6" eb="8">
      <t>ソウジ</t>
    </rPh>
    <rPh sb="8" eb="10">
      <t>ホウホウ</t>
    </rPh>
    <rPh sb="15" eb="16">
      <t>ナカ</t>
    </rPh>
    <rPh sb="17" eb="18">
      <t>ハイ</t>
    </rPh>
    <rPh sb="25" eb="26">
      <t>ベツ</t>
    </rPh>
    <rPh sb="27" eb="30">
      <t>レイゾウコ</t>
    </rPh>
    <rPh sb="31" eb="32">
      <t>ウツ</t>
    </rPh>
    <rPh sb="34" eb="36">
      <t>ソウジ</t>
    </rPh>
    <rPh sb="131" eb="132">
      <t>ニオ</t>
    </rPh>
    <rPh sb="200" eb="201">
      <t>ツ</t>
    </rPh>
    <rPh sb="216" eb="218">
      <t>バアイ</t>
    </rPh>
    <rPh sb="232" eb="236">
      <t>ジアエンソ</t>
    </rPh>
    <rPh sb="236" eb="237">
      <t>サン</t>
    </rPh>
    <rPh sb="242" eb="245">
      <t>スイヨウエキ</t>
    </rPh>
    <rPh sb="246" eb="248">
      <t>チュウニュウ</t>
    </rPh>
    <rPh sb="253" eb="254">
      <t>プン</t>
    </rPh>
    <rPh sb="254" eb="255">
      <t>カン</t>
    </rPh>
    <rPh sb="255" eb="256">
      <t>オ</t>
    </rPh>
    <rPh sb="270" eb="271">
      <t>ヅ</t>
    </rPh>
    <rPh sb="274" eb="276">
      <t>カイショウ</t>
    </rPh>
    <phoneticPr fontId="5"/>
  </si>
  <si>
    <r>
      <t>★臭いの元は、食肉や魚類からのドリップやお漬物の汁、調味料の漏れなどです。プラスチック保管容器の外側、ステンレスバットなどについたこれらの「臭い」が、冷蔵庫内で充満していることがあります。　
★キッチンのなかでも冷蔵庫は細菌の温床です。大腸菌、サルモネラ属菌などのほか、冷蔵庫には4℃以下の低温でも増殖し　、食中毒を引き起こすリステリア菌、エロモナス菌などが棲みついています。　
★なかでも野菜室は危険です。洗っていない野菜は細菌だらけです。よく水洗いしてから庫内に入れるように習慣づけましょう。　</t>
    </r>
    <r>
      <rPr>
        <b/>
        <u/>
        <sz val="11"/>
        <color indexed="13"/>
        <rFont val="ＭＳ Ｐゴシック"/>
        <family val="3"/>
        <charset val="128"/>
      </rPr>
      <t>「冷蔵庫は冷えているから安全」</t>
    </r>
    <r>
      <rPr>
        <b/>
        <u/>
        <sz val="11"/>
        <color indexed="9"/>
        <rFont val="ＭＳ Ｐゴシック"/>
        <family val="3"/>
        <charset val="128"/>
      </rPr>
      <t>は間違っています。　</t>
    </r>
    <r>
      <rPr>
        <b/>
        <sz val="11"/>
        <color indexed="9"/>
        <rFont val="ＭＳ Ｐゴシック"/>
        <family val="3"/>
        <charset val="128"/>
      </rPr>
      <t xml:space="preserve">
</t>
    </r>
    <r>
      <rPr>
        <b/>
        <sz val="11"/>
        <color indexed="52"/>
        <rFont val="ＭＳ Ｐゴシック"/>
        <family val="3"/>
        <charset val="128"/>
      </rPr>
      <t>★食材カスは直ぐ取り除き、臭わせない、カビさせない。冷蔵庫は常に清潔にしてください。　</t>
    </r>
    <r>
      <rPr>
        <b/>
        <u/>
        <sz val="11"/>
        <color indexed="13"/>
        <rFont val="ＭＳ Ｐゴシック"/>
        <family val="3"/>
        <charset val="128"/>
      </rPr>
      <t>「私たちの冷蔵庫はとても綺麗です」</t>
    </r>
    <r>
      <rPr>
        <b/>
        <sz val="11"/>
        <color indexed="43"/>
        <rFont val="ＭＳ Ｐゴシック"/>
        <family val="3"/>
        <charset val="128"/>
      </rPr>
      <t>は、世界に通用する食品安全メッセージです。</t>
    </r>
    <rPh sb="1" eb="2">
      <t>ニオ</t>
    </rPh>
    <rPh sb="7" eb="9">
      <t>ショクニク</t>
    </rPh>
    <rPh sb="10" eb="12">
      <t>ギョルイ</t>
    </rPh>
    <rPh sb="30" eb="31">
      <t>モ</t>
    </rPh>
    <rPh sb="43" eb="45">
      <t>ホカン</t>
    </rPh>
    <rPh sb="45" eb="47">
      <t>ヨウキ</t>
    </rPh>
    <rPh sb="48" eb="50">
      <t>ソトガワ</t>
    </rPh>
    <rPh sb="70" eb="71">
      <t>ニオ</t>
    </rPh>
    <rPh sb="127" eb="128">
      <t>ゾク</t>
    </rPh>
    <rPh sb="175" eb="176">
      <t>キン</t>
    </rPh>
    <rPh sb="199" eb="201">
      <t>キケン</t>
    </rPh>
    <rPh sb="223" eb="225">
      <t>ミズアラ</t>
    </rPh>
    <rPh sb="230" eb="232">
      <t>コナイ</t>
    </rPh>
    <rPh sb="233" eb="234">
      <t>イ</t>
    </rPh>
    <rPh sb="239" eb="241">
      <t>シュウカン</t>
    </rPh>
    <rPh sb="250" eb="253">
      <t>レイゾウコ</t>
    </rPh>
    <rPh sb="254" eb="255">
      <t>ヒ</t>
    </rPh>
    <rPh sb="261" eb="263">
      <t>アンゼン</t>
    </rPh>
    <rPh sb="265" eb="267">
      <t>マチガ</t>
    </rPh>
    <rPh sb="276" eb="278">
      <t>ショクザイ</t>
    </rPh>
    <rPh sb="281" eb="282">
      <t>ス</t>
    </rPh>
    <rPh sb="283" eb="284">
      <t>ト</t>
    </rPh>
    <rPh sb="285" eb="286">
      <t>ノゾ</t>
    </rPh>
    <rPh sb="288" eb="289">
      <t>ニオ</t>
    </rPh>
    <rPh sb="301" eb="304">
      <t>レイゾウコ</t>
    </rPh>
    <rPh sb="305" eb="306">
      <t>ツネ</t>
    </rPh>
    <rPh sb="307" eb="309">
      <t>セイケツ</t>
    </rPh>
    <rPh sb="319" eb="320">
      <t>ワタシ</t>
    </rPh>
    <rPh sb="323" eb="326">
      <t>レイゾウコ</t>
    </rPh>
    <rPh sb="330" eb="332">
      <t>キレイ</t>
    </rPh>
    <rPh sb="337" eb="339">
      <t>セカイ</t>
    </rPh>
    <rPh sb="340" eb="342">
      <t>ツウヨウ</t>
    </rPh>
    <rPh sb="344" eb="346">
      <t>ショクヒン</t>
    </rPh>
    <rPh sb="346" eb="348">
      <t>アンゼン</t>
    </rPh>
    <phoneticPr fontId="5"/>
  </si>
  <si>
    <t>　↓　職場の先輩は以下のことを理解して　わかり易く　指導しましょう　↓</t>
    <phoneticPr fontId="5"/>
  </si>
  <si>
    <t>厨房の異臭の原因の一つは、冷蔵庫の清掃不足です。</t>
    <rPh sb="0" eb="2">
      <t>チュウボウ</t>
    </rPh>
    <rPh sb="3" eb="5">
      <t>イシュウ</t>
    </rPh>
    <rPh sb="6" eb="8">
      <t>ゲンイン</t>
    </rPh>
    <rPh sb="9" eb="10">
      <t>ヒト</t>
    </rPh>
    <rPh sb="13" eb="16">
      <t>レイゾウコ</t>
    </rPh>
    <rPh sb="17" eb="19">
      <t>セイソウ</t>
    </rPh>
    <rPh sb="19" eb="21">
      <t>ブソク</t>
    </rPh>
    <phoneticPr fontId="5"/>
  </si>
  <si>
    <t>今週のお題　(食品衛生の基本は冷蔵庫の清掃から)</t>
    <rPh sb="7" eb="9">
      <t>ショクヒン</t>
    </rPh>
    <rPh sb="9" eb="11">
      <t>エイセイ</t>
    </rPh>
    <rPh sb="12" eb="14">
      <t>キホン</t>
    </rPh>
    <rPh sb="15" eb="18">
      <t>レイゾウコ</t>
    </rPh>
    <rPh sb="19" eb="21">
      <t>セイソウ</t>
    </rPh>
    <phoneticPr fontId="5"/>
  </si>
  <si>
    <t xml:space="preserve">総菜店で食中毒 小学生５人を含む計23人が下痢や発熱などの症状 三重・尾鷲市 - </t>
    <phoneticPr fontId="16"/>
  </si>
  <si>
    <t>https://news.yahoo.co.jp/articles/7c7613255580e169eefbe77b08ec4bccdd39626a</t>
    <phoneticPr fontId="16"/>
  </si>
  <si>
    <t>三重県</t>
    <rPh sb="0" eb="3">
      <t>ミエケン</t>
    </rPh>
    <phoneticPr fontId="16"/>
  </si>
  <si>
    <t xml:space="preserve">「銀座 天一」漂白剤入り水で食中毒「苦しむ妻に店員は『ここで吐くと迷惑です』と…」被害者が ... </t>
    <phoneticPr fontId="16"/>
  </si>
  <si>
    <t>　9月9日の土曜日。東京・銀座は歩行者天国となり、外国人観光客で賑わっていた。百貨店「銀座三越」のレストラン街でも順番待ちの列ができていたが、天ぷらの老舗「銀座 天一　銀座三越レストラン店」は閉店したままだった。その理由は、漂白剤が入った水を客に提供して食中毒を起こし、中央区の保健所が、9月8日から4日間の営業停止処分を科したためだ。
　天一は1930（昭和5）年に創業。作家の武者小路実篤ら白樺派がサロンとして愛用するなど、国内外の文化人、そして政財界の重鎮が御用達とした名門だ。現在は銀座本店をはじめとして、帝国ホテルなどにも出店、全国で29店舗を運営している。ランチのコースが1万円を超える高級店だ。食中毒が起きたのは8月31日の夕方のことだった。経営コンサルタントの男性が、席を予約した上で、午後6時ごろに夫婦で訪れた。2人はカウンター席に案内され、まず男性の妻が、喉が渇いていたため氷なしの水を所望した。水は届かないまま、夫婦は料理を注文して、さらに飲み物を注文した後、ドリンクメニューを持って厨房へ戻ろうとする中年の女性店員に、妻が再度、「お水が先ですよ、お願いします」と声をかけた。
　この女性店員が水1杯とウーロン茶2杯を持って来て、妻が水を一気に飲んだが、この水に漂白剤が入っていたのだ。夫婦を怒らせたのは、天一側の対応だった。「水を飲んだ妻がすぐに異臭に気づいて、カウンターの中の料理人（男性店長）に『これ、おかしいです！』と叫んだのに、何も反応しませんでした。妻が振り向くと、水を持ってきた女性店員がいたため、女性店員にも再度『おかしいです』と言ったのに、女性店員も反応しなかったのです。そして、妻が改めてコップの水の臭いをかぐと、明らかな刺激臭がしました。私にそれを伝えているとき、女性店員が、あろうことか無言でコップを持ち去り、厨房へ向かったのです」（経営コンサルタントの男性）
　妻は、喉の痛みを感じ始めていたが、コップを持って行かれればコトがうやむやにされてしまうと思い、女性店員を追いかけて厨房に行った。すると女性店員は、厨房入口の洗い場でコップの水を捨てようとしていたため、妻がコップを奪い返し、カウンターに戻って来た。
　妻に促されて男性もコップの臭いをかぐと、強烈な塩酸のような臭いがした。妻は、対処しない店員を横にして携帯電話で110番通報したが、ノドの痛みが激しくなったため夫に携帯電話を預け、指を口に突っ込んで吐こうとした。
「その時、別の女性店員が来て、『ここでやると迷惑なので、トイレに移ってください』と言ったのです。妻はそれどころではありませんでした。また、このやり取りを見ていたカウンターの料理人も、さも迷惑そうな顔で見ていたのです」</t>
    <phoneticPr fontId="16"/>
  </si>
  <si>
    <t>https://news.yahoo.co.jp/articles/3da19c347b9dc36a2262a107d6009e39f1110e49</t>
    <phoneticPr fontId="16"/>
  </si>
  <si>
    <t>三重県尾鷲市の総菜店で食中毒が発生しました。患者は小学生５人を含む２３人にのぼり、保健所はこの店を１５日付けで営業禁止処分としています。三重県によりますと、先月３０日から今月１日に尾鷲市の総菜店「味菜（あじさい）よしだ」で販売されていた弁当や総菜を食べた小学生５人を含む合わせて２３人が下痢や発熱などの症状を発症しました。入院した人はおらず、全員が快方に向かっているということです。保健所は、複数の患者の便からサルモネラ属菌が検出されたことなどから、この店で提供した食事が原因の食中毒と断定し、この店と食材の仕込み作業を行っていた紀北町の居酒屋「よしだ」を１５日付けで営業禁止処分としました。
この総菜店では、先月３０日からの３日間で弁当など合わせて８００食以上が販売されたということで、食中毒とみられる症状がある人は保健所に連絡してほしいということです。</t>
    <phoneticPr fontId="16"/>
  </si>
  <si>
    <t>『自家製』おにぎりを食べた　13人中9人が黄色ブドウ球菌食中毒　</t>
    <phoneticPr fontId="16"/>
  </si>
  <si>
    <t>岡山県は14日に、真庭市で自家製おにぎりを食べた13人中9人が、食中毒症状を訴えたと発表。トレンドニュースキャスター取材班は、同県生活衛生課から詳しい話を聞いた。
　おにぎりから黄色ブドウ球菌検出
生活衛生課によると、今月10日、真庭市内で開催されたイベントのスタッフ13人が、差し入れの自家製おにぎりを食べたところ、9人が嘔吐や下痢などの食中毒症状を訴えた。このうち、4人が医療機関を受診。真庭保健所が調査したところ、食中毒症状を訴えた患者が共通して食べたのは、このおにぎりのみであることがわかった。さらに、残っていたおにぎりから、黄色ブドウ球菌が検出されたことから、おにぎりを原因とした黄色ブドウ球菌による食中毒と断定した。
　素手で前日深夜に完成
なお、おにぎりを作ったイベント関係者は、素手で前日午後11時に完成させて、常温で朝まで保管。次の日の午前9時から、午後1時までにスタッフがおにぎりを食べ、その後2～3時間後に、次々と食中毒症状を訴えたという。健康な人の20～30％が保菌　黄色ブドウ球菌は、食中毒菌の一種で、食品の上でも増殖。この菌が食品中で増殖すると、熱・乾燥・胃酸・消化酵素に強い「エンテロトキシン」という毒素を作る。なお、この毒素は加熱しても分解されず、食品に含まれる毒素を口にすることで食中毒になる。黄色ブドウ球菌食中毒の主な症状は、激しい吐き気・嘔吐・腹痛・下痢。また、脱水症状や血圧の低下、脈拍微弱などを伴った症状により重症化する場合もある。黄色ブドウ球菌は人や動物の傷口をはじめ、手指・鼻・のど・耳・皮ふなどに広く生息し、健康な人の20〜30％が保菌しているといわれている。</t>
    <phoneticPr fontId="16"/>
  </si>
  <si>
    <t>https://haljp.poxnel.com/%E3%80%8E%E8%87%AA%E5%AE%B6%E8%A3%BD%E3%80%8F%E3%81%8A%E3%81%AB%E3%81%8E%E3%82%8A%E3%82%92%E9%A3%9F%E3%81%B9%E3%81%9F%E3%80%8013%E4%BA%BA%E4%B8%AD9%E4%BA%BA%E3%81%8C%E9%BB%84%E8%89%B2%E3%83%96/</t>
    <phoneticPr fontId="16"/>
  </si>
  <si>
    <t>岡山県</t>
    <rPh sb="0" eb="3">
      <t>オカヤマケン</t>
    </rPh>
    <phoneticPr fontId="16"/>
  </si>
  <si>
    <t>Pulse Of Japan　</t>
    <phoneticPr fontId="16"/>
  </si>
  <si>
    <t xml:space="preserve">加熱調理用の生サケを誤って刺身で食べる 女性がアニサキスによる食中毒 - </t>
    <phoneticPr fontId="16"/>
  </si>
  <si>
    <t>TBS NEWS DIG 　</t>
    <phoneticPr fontId="16"/>
  </si>
  <si>
    <t>スーパーで買った加熱調理用の生サケを誤って家庭で刺身として食べた女性がアニサキスによる食中毒になっていたことが分かりました。山梨県衛生薬務課によりますと9月12日に峡東保健所管内の医療機関から、アニサキスによる食中毒が疑われる患者の届け出がありました。患者は80代の女性で、保健所が調査したところ、7日にスーパーで加熱調理用の生サケを買いましたが、誤って家庭で刺身としてスライスして、午後6時ごろに食べていたことが分かりました。そして、女性は食べてから約6時間後の8日午前0時ごろに嘔吐や腹痛を発症していました。保健所は、症状や潜伏期間がアニサキスによるものと一致していること、患者の胃から摘出された寄生虫を検査したところ、アニサキスであったことなどから、家庭で生サケを不適切に調理したことによるアニサキスの食中毒と断定しました。
女性は既に快復しているということです。</t>
    <phoneticPr fontId="16"/>
  </si>
  <si>
    <t>https://newsdig.tbs.co.jp/articles/uty/722467?display=1</t>
    <phoneticPr fontId="16"/>
  </si>
  <si>
    <t>ケアマネジメントオンライン</t>
    <phoneticPr fontId="16"/>
  </si>
  <si>
    <t>老人ホームで１６人食中毒 市が営業禁止処分、三重</t>
    <phoneticPr fontId="16"/>
  </si>
  <si>
    <t>三重県四日市市は１２日、同市の老人福祉施設「四日市ユートピアハウス」で８月３０日に食事をした７３人のうち１６人が下痢や発熱などの症状を訴えたと発表した。便を検査した結果、サルモネラ菌が検出されたこと…</t>
    <phoneticPr fontId="16"/>
  </si>
  <si>
    <t>https://mf.jiho.jp/article/243885</t>
    <phoneticPr fontId="16"/>
  </si>
  <si>
    <t>沖縄県　飲食店 鶏レバー カンピロバクター食中毒</t>
    <phoneticPr fontId="16"/>
  </si>
  <si>
    <t>沖縄県</t>
    <rPh sb="0" eb="3">
      <t>オキナワケン</t>
    </rPh>
    <phoneticPr fontId="16"/>
  </si>
  <si>
    <t>8月18日、沖縄県糸満市の飲食店で食事をした20～30代の3人が発熱などの症状を訴えました。当該飲食店では鶏レバーなどが提供されていたとのことです。3人のうち2人の便からカンピロバクター菌が検出されています。当該店舗は9月10日からの5日間、営業停止処分となっています。カンピロバクターに感染すると、下痢や腹痛、嘔吐などを引き起こすほか、重症の場合は、手足や顔面神経の麻痺、呼吸困難を引き起こすことがあります。
感染は、特に鶏肉や鶏レバーからが多く、生や加熱不足でそれらを食べることや、生の肉を切った包丁で調理済み食品を切り、食べることなどにより起こります。鶏肉等を食べる際には、十分な加熱を心がけましょう。</t>
    <phoneticPr fontId="16"/>
  </si>
  <si>
    <t xml:space="preserve">食環境衛生研究所
</t>
    <phoneticPr fontId="16"/>
  </si>
  <si>
    <t>https://www.shokukanken.com/post-12552/</t>
    <phoneticPr fontId="16"/>
  </si>
  <si>
    <t xml:space="preserve">デーリー東北 </t>
    <phoneticPr fontId="16"/>
  </si>
  <si>
    <t>青森市のイベントで１６人が下痢などの症状 弁当原因の食中毒</t>
    <phoneticPr fontId="16"/>
  </si>
  <si>
    <t>先月末、青森市で行われたイベントのスタッフ１６人が下痢や腹痛などの症状を訴えてこのうち少なくとも６人からサルモネラ菌が検出され、県は、提供された弁当が原因の食中毒と断定しました。県によりますと、先月２８日、青森市の３０代の男性が下痢や腹痛などを訴えて市内の病院で検査したところサルモネラ菌が検出されました。その後、保健所が調べたところ先月２７日までの２日間、青森市内で行われたイベントで男性とともにスタッフとして働いた２０代から７０代の１５人も同様の症状を訴えていて少なくとも５人からサルモネラ菌が検出されました。あわせて１６人全員が２日間で同じ弁当を提供されていたことなどから県はこの弁当が原因の食中毒と断定しました。一方、弁当を作っていたのは五所川原保健所管内の２つの施設でどちらが原因か特定できなかったとして、営業停止などの処分は出しませんでした。県内でサルモネラ菌による食中毒が発生したのは１１年前の平成２４年以来で県は食肉や卵は低温や冷蔵で保存し調理する際は十分に加熱するよう呼びかけています。</t>
    <phoneticPr fontId="16"/>
  </si>
  <si>
    <t>https://www3.nhk.or.jp/lnews/aomori/20230912/6080020527.html</t>
    <phoneticPr fontId="16"/>
  </si>
  <si>
    <t>青森県</t>
    <rPh sb="0" eb="3">
      <t>アオモリケン</t>
    </rPh>
    <phoneticPr fontId="16"/>
  </si>
  <si>
    <t>FBS福岡放送</t>
    <phoneticPr fontId="16"/>
  </si>
  <si>
    <t xml:space="preserve">小郡市の保育園でO-121 園児26人が腹痛などの症状を訴える 集団感染か </t>
    <phoneticPr fontId="16"/>
  </si>
  <si>
    <t>11日、福岡県は、小郡市の保育園で、5人の園児から食中毒の原因となる腸管出血性大腸菌、O-121が検出されたと発表しました。26人が腹痛などの症状を訴えています。福岡県によりますと、小郡市の保育園では8月29日から9月11日までに、腹痛や下痢の症状を訴える園児が26人確認されています。その後の検査で、3歳から6歳の男女5人から腸管出血性大腸菌、O-121が検出されました。5人は、すでに回復しています。O-121はOー157と同じ種類の菌で、感染すると出血をともなう腸炎を引き起こす場合もあります。福岡県は、原因を調べるとともに、職員や園児の家族にも広がっていないか調査を続けています。</t>
    <phoneticPr fontId="16"/>
  </si>
  <si>
    <t>https://www.fbs.co.jp/fbsnews/news96ckn75jjetfsb4q9w.html</t>
    <phoneticPr fontId="16"/>
  </si>
  <si>
    <t>ネズミが大量発生した食べ放題店。営業中に火事が発生した原因はネズミの可能性も</t>
    <phoneticPr fontId="16"/>
  </si>
  <si>
    <t>　新型コロナウイルスが5類感染症扱いとなり、街の飲食店では一昔前の賑わいを取り戻している。そんななか、都心の飲食店は「ネズミの大量発生問題」に直面しているようだ。街に住み着いているネズミは、人間が食中毒を起こす「サルモレラ菌」をまき散らす危険性があり、飲食店にとっては脅威的な存在である。特に最近はコロナ禍が明けて、日常を取り戻したお店に再び舞い戻ってきているらしく、まさに由々しき問題と言えるだろう以前紹介した「ネズミが大量発生した食べ放題店」の記事では、当時働いていたアルバイト店員のAさんに話を聞いたが、今回は同じ店舗で昼の時間をメインに働いていた元パート店員Bさんに話を聞いたところ、衝撃の事実が判明した。
◆店舗取り壊しでネズミたちもお引越し!?
　Bさんが働いていたのは、様々な食材をバイキング形式で楽しめる某食べ放題チェーン店。繁華街にあるお店ではなく、郊外にある駐車場が完備された店だった。畑も多くある地域で、その食べ放題店の隣には中華料理屋があり、ネズミにとっては最高の環境だったのかもしれない。またBさんが働き始めた当初は、少し離れた場所にうどん屋があったという。ネズミが出るようになったのは、このうどん屋が原因かもしれないとBさんは話した。「片側1車線の道を挟んだ200メートルくらい先にうどん屋さんがあったのですが、そのお店がある日閉店して、しばらくしたら建物が取り壊されたんです。それからなんですよね、ウチの店にネズミが出没し始めるようになったのは……。地主さんの話によると、『うどん屋さんに住み着いていたネズミが移動してきてから、うちの畑も大変なことになった』と言っていました。200m離れているお店が取り壊されて、あの小さいネズミたちが道路を渡って大移動してくるイメージが湧きませんが、タイミング的にはそうとしか思えないので納得ですね」</t>
    <phoneticPr fontId="16"/>
  </si>
  <si>
    <t>https://news.livedoor.com/article/detail/24965089/</t>
    <phoneticPr fontId="16"/>
  </si>
  <si>
    <t>日刊SPA</t>
    <rPh sb="0" eb="2">
      <t>ニッカン</t>
    </rPh>
    <phoneticPr fontId="16"/>
  </si>
  <si>
    <t>めるも</t>
    <phoneticPr fontId="16"/>
  </si>
  <si>
    <t>https://news.merumo.ne.jp/article/genre/12931774</t>
    <phoneticPr fontId="16"/>
  </si>
  <si>
    <t>米国</t>
    <rPh sb="0" eb="2">
      <t>ベイコク</t>
    </rPh>
    <phoneticPr fontId="16"/>
  </si>
  <si>
    <t xml:space="preserve">■感染すれば3人に1人が死亡
テキサス州ガルベストン郡の30代男性が、生の牡蠣を食べ「ビブリオ・バルニフィカス」という細菌に感染して死亡した。プライバシーを重んじ、氏名は明らかにされていない。この菌は、腸炎ビブリオやコレラ菌などと同じビブリオ科に属するグラム陰性桿菌で、小腸で増殖し、周囲の組織を攻撃。高熱、悪寒とともに敗血症性ショックに陥り、抗生物質が効かず、多臓器不全に陥れば死の危険性が高まる。感染者の3人に1人は助からないという。関連記事：余ったカレーの“保存方法”が話題に　作り置きしてお腹を壊す可能性も…
■基礎疾患があった男性
ガルベストン郡保健局のフィリップ・カイザー医師は、「この患者は数週間前に地元のシーフード・レストランで生牡蠣のプレートを注文。食べた2日後に腹痛、下痢、嘔吐などが起き、病状が悪化して次の日には入院となった」と説明している。ビブリオ菌の感染症で亡くなることは稀だが、患者は肝臓の持病のため免疫抑制剤を服用中で、感染症全般において重症化リスクを抱えていた。糖尿病など、基礎疾患により深刻化することがままあるという。
</t>
    <phoneticPr fontId="16"/>
  </si>
  <si>
    <t>姫路の民家にマシュマロのような毒キノコ!?　誤食で激しい下痢や嘔吐、救急搬送例も　</t>
    <phoneticPr fontId="16"/>
  </si>
  <si>
    <t>姫路市東延末１の浅田国博さん（７６）宅の庭で、柄の長さが約１５センチ、かさの直径が約１０センチの毒キノコ「オオシロカラカサタケ」が見つかった。このキノコは毒性が強いため、行楽シーズンを前に専門家も注意を呼びかけている。浅田さんが見つけたのは、５日の朝。家のシャッターを開けようと庭に出たところ、マシュマロのような白い塊を見つけた。６日朝にはかさが開いており、「あ、キノコや」と気付いたという。浅田さんは「７０年以上この場所に住んでいるが、キノコが生えるのは初めて」と目を丸くする。
　オオシロカラカサタケは、市街地や公園など、手入れされて栄養が豊富な草地でよく見られる。食べると激しい下痢や嘔吐などの症状を引き起こすという。近年誤食して救急搬送される人が相次ぎ、厚生労働省や県も注意を呼びかけている。姫路市在住で、各地で観察会を主催する「兵庫きのこグループ」世話役の平山吉澄さん（７６）も「素人判断で持ち帰るのは危険。野生のキノコは絶対に食べないで」と警鐘を鳴らした。</t>
    <phoneticPr fontId="16"/>
  </si>
  <si>
    <t>姫路市</t>
    <rPh sb="0" eb="3">
      <t>ヒメジシ</t>
    </rPh>
    <phoneticPr fontId="16"/>
  </si>
  <si>
    <t>https://news.goo.ne.jp/article/kobe/nation/kobe-20230915015.html</t>
    <phoneticPr fontId="16"/>
  </si>
  <si>
    <t>神戸新聞</t>
    <rPh sb="0" eb="4">
      <t>コウベシンブン</t>
    </rPh>
    <phoneticPr fontId="16"/>
  </si>
  <si>
    <t>ホイアンの人気バインミー店、外国人観光客33人を含む141人が食中毒発症</t>
    <phoneticPr fontId="16"/>
  </si>
  <si>
    <t>ベトナム</t>
    <phoneticPr fontId="16"/>
  </si>
  <si>
    <r>
      <t>クアンナム省の当局によると、外国人観光客33人を含む141人がホイアンの有名店「bánh m</t>
    </r>
    <r>
      <rPr>
        <b/>
        <sz val="14"/>
        <rFont val="Calibri"/>
        <family val="3"/>
        <charset val="163"/>
      </rPr>
      <t>ỳ</t>
    </r>
    <r>
      <rPr>
        <b/>
        <sz val="14"/>
        <rFont val="游ゴシック"/>
        <family val="3"/>
        <charset val="128"/>
      </rPr>
      <t xml:space="preserve"> Ph</t>
    </r>
    <r>
      <rPr>
        <b/>
        <sz val="14"/>
        <rFont val="Segoe UI"/>
        <family val="3"/>
        <charset val="238"/>
      </rPr>
      <t>ư</t>
    </r>
    <r>
      <rPr>
        <b/>
        <sz val="14"/>
        <rFont val="Calibri"/>
        <family val="3"/>
        <charset val="163"/>
      </rPr>
      <t>ợ</t>
    </r>
    <r>
      <rPr>
        <b/>
        <sz val="14"/>
        <rFont val="游ゴシック"/>
        <family val="3"/>
        <charset val="128"/>
      </rPr>
      <t>n」のバインミーを食べた後、食中毒の症状を示した。同省保健局のマイ・ヴァン・ムオイ局長は、現在全員の容体が安定しており、人工呼吸器の使用は不要であると述べている。13日夜までに32人が退院したことが確認された。
ホイアン太平洋総合病院によると、多くの外国人観光客が治療を受けているが、容体は安定しているという。
これらの患者は、11日〜13日にかけての間に高熱や腹痛、嘔吐、下痢の症状で入院し、輸液や電解質、抗生物質による治療を受けている。ビンドゥック総合病院で治療を受けている患者12人の中にはオーストラリア人2人も含まれているが、患者らは11日に同店でバインミーを購入した後、高熱や嘔吐、腹痛、持続する下痢の症状を発症した。オーストラリアからの観光客であるビビアン・キャンベルさん（69）は、腹痛が1日以上持続したため、病院で緊急治療を受けたという。キャンベルさんは11日に同店でバインミーを購入した後、腹痛の症状が出始めたと話している。ホイアン市医療センターは、この事件を受けてPhuongさんの店を調査し、食品サンプルを採取した。サンプルはクアンナム食品安全衛生局に送られ、検査が行われることになった。検査結果はまだ公表されていないが、同市当局は同店の一時的な閉店を命じている。同店は多くの観光客からの支持を受けており、海外メディアにも取り上げられるほどの人気店である。
バインミーはベトナムの伝統的なサンドイッチで、コリアンダーやキュウリ、ニンジンのピクルス、ダイコンなどの野菜や、フランス料理の調味料であるパテやマヨネーズが使用されている。さらに、チャールア（ベトナム風ハム）や目玉焼き、焼き豚、肉団子など、様々な具材が使われることも特徴である。</t>
    </r>
    <phoneticPr fontId="16"/>
  </si>
  <si>
    <t>https://poste-vn.com/news/2023-09-15-15676</t>
    <phoneticPr fontId="16"/>
  </si>
  <si>
    <t>poste</t>
    <phoneticPr fontId="16"/>
  </si>
  <si>
    <t>「国産」表示のミンチ肉に「外国産」混入か　スーパー「フレスコ」大阪府の店で販売</t>
    <phoneticPr fontId="16"/>
  </si>
  <si>
    <t>大手スーパー「フレスコ」で「国産」と表示し販売していたミンチ肉について、「外国産」の肉が一部混入していた可能性があると発表しました。
　近畿4府県に展開するスーパー「フレスコ」の運営会社は、2021年1月～2022年10月14日、今年1月～8月31日までの間にフレスコ山崎店（大阪・島本町）、フレスコ上牧店（大阪・高槻市）の2店舗で「国産」と表示し販売していた牛や豚のミンチ肉にカナダ産やアメリカ産など「外国産の肉」が混ざっていた可能性があると明らかにしました。
　運営会社によりますと、2店舗では精肉の担当者が社内のマニュアルに反して国産と外国産を分けずに作業していたことが原因とみられ、9月1日の人事異動で新たな社員が配属されたことで問題が運営会社は食品表示法に抵触する可能性があるとしてすでに農林水産省近畿農政局に申告していて、農政局は「現在対応中だ」としています。</t>
    <phoneticPr fontId="16"/>
  </si>
  <si>
    <t xml:space="preserve">デリカアドバイザー養成研修 87人を修了認定 日本惣菜協会 - 農業協同組合新聞 </t>
    <phoneticPr fontId="16"/>
  </si>
  <si>
    <t>（一社）日本惣菜協会は9月15日、「2023年度第1回デリカアドバイザー養成研修」の修了認定者を発表。同8日の修了認定審査会で87人を認定した。これにより、デリカアドバイザー修了認定者は、約337社、3249人となった。2013年11月にスタートしたデリカアドバイザー養成研修は、惣菜売場のスタッフが惣菜を調理・販売する際の注意点、原料原産地やアレルゲン、栄養成分など食品表示に関わる法令関係、食品衛生や労働安全等を通信教育で学ぶ研修。
惣菜・中食産業は、少子高齢化、単身者増加、女性の社会進出増加など、社会環境の変化を背景に、市場規模10兆円を超える大きな産業へと成長。惣菜は食生活に欠かせないものとなっており、売り場では、原材料や栄養素に関する素朴な質問や、健康や安全・安心に関わる事項まで消費者からさまざまな問い合わせがある。
また、2021年6月からは、全ての食品等事業者に「HACCPに沿った衛生管理」が制度化され、惣菜専門店をはじめ、スーパーマーケット、百貨店のバックヤード等で製造される惣菜も同制度の適用対象となった。同研修は、惣菜売り場で働く人が、基本的な知識を習得することで、店舗の信頼につながり、衛生管理および表示制度の一翼を担う重要な役割を果たす。
研修を採用している企業では、売場のリーダーがデリカアドバイザーの資格取得後、テキストを他のパートタイマー等への教育教材として利用し、共に働くスタッフに伝えていくことで、店舗全体の知識レベルの向上に活用されている。合格者からは「知識を身につけることで、自信を持って対応できるようになった」などの声が寄せられている。また、最近の傾向としては、食品メーカーの営業職などが、惣菜売り場の状況をより深く理解し、取引先との関係強化を目的に受講するケースが増えている。
次回のデリカアドバイザー養成研修受講の申込みは10月1日から11月末まで受け付ける。</t>
    <phoneticPr fontId="16"/>
  </si>
  <si>
    <t>第8次消費者委員会が始動、機能性表示食品制度のあり方に疑問呈す</t>
    <phoneticPr fontId="16"/>
  </si>
  <si>
    <t>食品表示部会長と新開発食品調査部会長は今村氏が兼任
今村部会長、機能性表示食品の効果・安全性に疑義
内閣府の消費者委員会は13日、新体制をスタートさせた。第8次消費者委員会委員の互選により、委員長に慶應義塾大学大学院教授の鹿野菜穂子氏を選任。問題が山積している食品表示を扱う「食品表示部会」と健康食品分野をカバーする「新開発食品調査部会」の両部会長は、奈良県立医科大学教授の今村知明氏が兼任する。</t>
    <phoneticPr fontId="16"/>
  </si>
  <si>
    <t xml:space="preserve">石川県津幡町 集団食中毒発生の流しそうめん店 患者への損害賠償を終えた時点で「廃業する」と発表 </t>
    <phoneticPr fontId="16"/>
  </si>
  <si>
    <t>８月に集団食中毒が発生した石川県津幡町にある流しそうめんを提供する飲食店が、患者への損害賠償を終えた時点で廃業すると発表した。県によると、津幡町の「大滝観光流しそうめん」では先月、店で食事した複数の人から下痢や発熱の症状があると保健所に連絡があり、少なくとも９３人に食中毒の症状が確認された。その後の保健所の水質調査の結果、使用されていた湧き水から食中毒の原因となるカンピロバクターが検出されたという。店では現在、患者への損害賠償の支払いを進めており、賠償を終えた時点で廃業するとホームページ上で発表した。この店は３０年以上、夏限定ながら営業を続けてきていて毎年多くの人が訪れる人気スポットだった。</t>
    <phoneticPr fontId="16"/>
  </si>
  <si>
    <t xml:space="preserve">中国産の輸入水産物、年間191件の食品衛生法違反事例 受け入れる日本の検査体制にも課題 </t>
    <phoneticPr fontId="16"/>
  </si>
  <si>
    <t>　福島第原発の処理水を放出するにあたり、中国政府は日本の水産物輸入を全面的に停止したが、当の中国こそ「汚染」された数々の水産物を日本に輸出していた。【一覧】イカ、カレイ、魚肉ねり製品、アサリ、スッポン…中国産の「細菌」や「大腸菌」が検出された食品
　厚労省が公開する「輸入食品等の食品衛生法違反事例」によれば、2022年度（2022年4月～2023年3月）は191件の中国産輸入水産物が食品衛生法に違反しており、今年度も4月から8月末までに64件。そのなかにはイカやエビ、貝類などが報告された。なぜこれほど汚染水産物が日本に入るのか。消費者問題研究所代表で、食品問題評論家の垣田達哉氏が語る。
「国土が広大な中国は輸出品目の種類が圧倒的に多く、扱い業者も多い。国が業者の実態を十分に把握できず、衛生指導を徹底することが難しいのです。中国産餃子が原因で食中毒が発生した2008年当時に比べると改善されたとはいえ、工場などの衛生状況も当局の指導が行き届いていません」
　食の安全に詳しいジャーナリストの小倉正行氏も中国の生産体制の杜撰さを指摘する。
「中国の水産品は利益を増やすため人工の小さな沼で魚やエビなどを密かに養殖するケースが多い。その際に大量の抗生物質や薬品を投入するため水産物が汚染されます」
　今年4月、中国から輸入した養殖スッポンから抗生物質「エンロフロキサシン」が検出された水産加工会社・A社の代表が苦しい内情を語る。「取引先の中国業者のスッポンは過去にも検疫を通らないことがあった。その際、『養殖で抗生物質を使うことは避けてくれ』と伝えたが、抗生物質は一度使うと半年は残留するのでまた違反となった。それでも他にスッポンを養殖する中国業者がほぼ皆無のため取引をやめられません」
　受け入れる日本側の検査体制にも課題がある。</t>
    <phoneticPr fontId="16"/>
  </si>
  <si>
    <t xml:space="preserve">台湾残留農薬基準の遵守及び輸出りんごの品質管理強化について </t>
    <phoneticPr fontId="16"/>
  </si>
  <si>
    <t>１ 台湾残留農薬基準の遵守
昨年１１月に台湾へ輸出された県産りんごにおいて、台湾当局の残留農薬検査により、残留農薬基準値違反となる事案が生じました。
これは、県産りんごの安全・安心をアピールする取組の積み重ねで築いてきた台湾側との信頼関係を損なうことになりかねない重大な事案であります。
今年産りんごの輸出が本格的に始まる時期を迎えるに当たり、最大の輸出先である台湾に継続的かつ安定的な輸出を確保していくため、選果こん包施設事業者は、自己責任により、防除履歴の事前確認や残留農薬分析等に取り組み、農薬残留の危険があるものは輸出しないよう、残留農薬基準の遵守に努めてください。
＜具体的な取組＞
１ りんごの輸出に際しては、輸出先国の残留農薬基準ほか、使用農薬の選定、使
用時期や使用回数等が記録されている防除履歴を事前に確認すること。
２ 必要に応じて、残留農薬分析検査を実施の上、輸出先の残留農薬基準に適合し
ていることを確認すること。
３ 適切な防除や防除履歴が確認できない場合、当該りんごの輸出は行わないこと。</t>
    <phoneticPr fontId="16"/>
  </si>
  <si>
    <t>https://www.shokukanken.com/post-12590/</t>
    <phoneticPr fontId="16"/>
  </si>
  <si>
    <t>生鮮たまねぎからチアメトキサム検出</t>
    <phoneticPr fontId="16"/>
  </si>
  <si>
    <t>中国から輸入された生鮮たまねぎからチアメトキサムが検出されました。
チアメトキサムは、ネオニコチノイド系殺虫剤です。
動物や植物を用いた各種毒性試験結果から、チアメトキサム投与による影響は、主に腎臓（尿細管上皮
硝子滴沈着等）および肝臓（炎症性細胞浸潤、肝細胞肥大等）に認められています。
食環境衛生研究所では、チアメトキサムに関する検査を行っております。
検査をご希望のお客様はぜひご依頼ください！</t>
    <phoneticPr fontId="16"/>
  </si>
  <si>
    <t>https://www.pref.aomori.lg.jp/soshiki/nourin/ringo/R5shiryou4_5.pdf</t>
    <phoneticPr fontId="16"/>
  </si>
  <si>
    <t>ピーマン 一部残留農薬基準超過</t>
    <phoneticPr fontId="16"/>
  </si>
  <si>
    <t>2023年9月2日から9月11日に、中津川グリーンセンターで販売した「ピーマン」の一部において、食品衛生法上、基準値を超える農薬成分が検出されたため、回収するとリコールプラス編集部</t>
    <phoneticPr fontId="16"/>
  </si>
  <si>
    <t>https://agri-biz.jp/item/detail/34061?item_type=1</t>
    <phoneticPr fontId="16"/>
  </si>
  <si>
    <t>中国のチリパウダーから発がん性物質検出 水際検査で／台湾</t>
    <phoneticPr fontId="16"/>
  </si>
  <si>
    <t>中国から輸入されたチリパウダーから、発がん性が指摘されている物質が検出され、水際検査で不合格になったことが分かった。衛生福利部（保健省）食品薬物管理署（食薬署）が12日に公表した。不合格食品は積み戻しまたは廃棄される。中国から輸入されたチリパウダー1ロットからは、台湾が添加物としての使用を認めていない着色料の「スーダンIII」と規定違反の残留農薬「クロルメコート」が検出された。食薬署の林金富副署長は電話取材に対し、今年に入って検査をしたチリパウダー217ロットのうち7ロットが不合格となったと説明。輸入元のメーカー5社からの製品については10月中旬まで全ロット検査を行い、その他メーカーの製品も抜き取り検査の割合を50％に引き上げるとした。「スーダンIII」は一般的に「スーダン色素」とも呼ばれ、発がん性が指摘されている。主に工業用や化粧品用に用いられる。この他、米国産サクランボやインドネシアから輸入された調味料など8件の不合格も公表された。
米国産サクランボは残留農薬の規定違反が相次いでおり、今年に入って37ロットに残留農薬の基準値超えが見つかっている。食薬署は8月下旬、不合格のサクランボを輸出した4社に対し、今月20日まで輸入停止措置をとると発表。今回不合格が公表されたのは、同措置の実施以前に輸入された分だとしている。</t>
    <phoneticPr fontId="16"/>
  </si>
  <si>
    <t xml:space="preserve">残留農薬基準違反事案発生のお知らせとお詫びについて - 新着情報- JAふじ伊豆 </t>
    <phoneticPr fontId="16"/>
  </si>
  <si>
    <t>https://news.yahoo.co.jp/articles/2a62cd394e473b252f259596d4e30ac3bca21c1f</t>
    <phoneticPr fontId="16"/>
  </si>
  <si>
    <t>https://www.ja-fujiizu.or.jp/news_topics/news.php?id=273</t>
    <phoneticPr fontId="16"/>
  </si>
  <si>
    <t>この度、「すそのふれあい市」にて販売された「きゅうり」から食品衛生法で規定する残留農薬基準を超えた農薬成分が検出される事案が発生いたしました。本件は、当ＪＡが食の安全・安心を確保するための一環として実施している自主検査より判明いたしました。　経過につきましては、令和5年9月2日に検査機関（株）LSIメディエンスにて検査したところ、9月7日に残留農薬基準値を超える「アセフェート※1」が検出されたとの報告を受け、9月8日に県行政機関より「食品衛生法上に規定する残留農薬基準に違反する」との見解が示されました。
　今回の検出結果については、「許容一日摂取量（ADI）※2」や「急性参照用量（ARfD）※3」から見て健康への影響はないものと判断される数値です。
この度は、ご利用のみなさまに多大なご迷惑、ご心配をおかけしましたことに対しまして、深くお詫び申し上げます。
　本件を受け、当JAでは今後一層の生産指導の徹底を図り、更なる安全・安心の取組みを強化し、再発防止に努めてまいります。
※1アセフェートは当該農薬に含まれる殺虫剤成分です。
※2許容一日摂取量（ADI）は人が毎日一生涯にわたって摂取しても健康に悪影響がないとされる量です。
※3急性参照用量（ARfD）は人が24時間以内に摂取しても健康に悪影響がないとされる量です。</t>
    <phoneticPr fontId="16"/>
  </si>
  <si>
    <t>https://news.yahoo.co.jp/articles/2a62cd394e473b252f259596d4e30ac3bca21c1f</t>
  </si>
  <si>
    <t>https://news.yahoo.co.jp/articles/e53005bc68aca25fc7a9a8376dc53205f638e7b5</t>
    <phoneticPr fontId="86"/>
  </si>
  <si>
    <t>韓国で秋夕（チュソク）の節句を控え、食品・外食業界が政府の値上げ自制要請に協力する意向を示した。ただ、原乳価格の引き上げやオリーブ油、鶏肉など原材料の値上がり、配達アプリ費用の増加など多くの価格圧迫要因が積もっており、業界側の悩みは深い。8月の消費者物価上昇率は加工食品6.3％、外食5.3％と全体の3.4％を上回っている。農林畜産食品省のハン・フン次官は8日、ソウルの韓国食品産業協会で食品（12社）・外食業界（10社）との懇談会を開き、政府の物価安定努力に協力するよう求めた。食品・外食業界は下半期に値上げをしないか、たとえ値上げしても引き上げ幅を小さくするなどして協力する姿勢を見せた。ただ、どれだけ耐えられるかが問題だ。原乳の今年の基本価格は1リットル=88ウォン（1ウォン=約0.11円）値上がりした1084ウォンで最終決定された。ソウル牛乳協同組合は10月から牛乳1リットル製品の出庫価格を大型ディスカウントストアで3％引き上げる。原乳価格の上昇率は8％台だが、出荷価格の引き上げ幅は抑えた。
今夏の干ばつでオリーブオイル生産の半分近くを占めるスペインで価格が急騰。ある外食業者関係者は「オリーブオイルが供給量の減少で4倍以上上がった。急上昇した原料費の負担に苦しんでいる」と話した。チキン業界は価格引き下げには鶏肉価格の安定が必要だと口をそろえる。ところが最近、飼料価格が安定しているのに、1キロ当たり1500～1700ウォンだった鶏肉が3200ウォン台まで上がったという。政府は企業の原価負担緩和のため、必要に応じて割り当て関税品目を拡大し、免税農産物などに対する買入税額控除の限度額を引き上げるなど対策を検討している。</t>
    <phoneticPr fontId="86"/>
  </si>
  <si>
    <t>https://www.jetro.go.jp/biznews/2023/09/64cf34bec979b246.html</t>
    <phoneticPr fontId="86"/>
  </si>
  <si>
    <t>欧州委員会は、通関手続きの簡略化対象となる混合食品を拡大する改正委任規則外部サイトへ、新しいウィンドウで開きますを9月1日付官報に掲載した。EUは、動物性加工済み原料と植物性原料の両方を含む食品を「混合食品」と定義し、独自の輸入規制を設けている（2023年6月27日付地域・分析レポート参照、注）。対象となる混合食品は、温度管理の必要性や動物性加工済み原料の種類によって3つに分類され、日本からEUへの輸出に当たり、公的証明書または自己宣誓書の添付が必要とされている。混合食品のうち、だし入りみそやだし入りしょうゆについては、これまで自己宣誓書の提出義務が課せられてきた。一方、だし単体や、みそ、しょうゆのEUへの輸出時には、自己宣誓書の提出は不要だったことから、日本政府は、両者を組み合わせただし入りみそや、だし入りしょうゆについても、自己宣誓書の提出義務から免除するよう求めていた。今回改正された委任規則により、9月21日から、だし入りみそと、だし入りしょうゆを輸出する際の通関時の自己宣誓書の確認が免除されることとなった。輸出手続きが簡略化されることから、これら製品の輸出促進につながることが期待される。
（注）混合食品に関する詳細は、ジェトロサイト「日本からの輸出に関する制度『混合食品の輸入規制、輸入手続き』」、農林水産省サイト「EUにおける新たな混合食品規制への対応について」外部サイトへ、新しいウィンドウで開きますも参照。</t>
    <phoneticPr fontId="86"/>
  </si>
  <si>
    <t>https://www.jetro.go.jp/biznews/2023/09/697a1eb2fe068e57.html</t>
    <phoneticPr fontId="86"/>
  </si>
  <si>
    <t>食品添加物に関する法令「食物中の保存料規則」の改正案（第132BD章）に係るパブリックコメントの募集が5月29日から8月28日まで行われた。香港政府食物安全中心（CFS）はパブリックコメントが終了するのを控え、8月23日に業界やその他関係者とともに第1回技術会議を開いた。CFSは、同改正案を香港立法会へ提出する準備を進めているようだ。技術会議では、次回会議を10月に行うことが発表された。また、同改正案の香港立法会への提出時期は、早ければ2023年末か2024年の頭になる予定で、香港立法会での審議が終われば、18カ月間の猶予期間が設けられ、その後に実施される予定だという。同改正案は、国際基準にコーデックス規格に対応しており、中国本土や他の主要な食品貿易相手国の関連基準により補完されている。なお、技術会議で発表があった改正案の主な内容は次のとおり。
「保存料」と「酸化防止剤」の定義を更新した。
認可保存料および酸化防止剤を更新した。食品に使用が可能な認可保存料および酸化防止剤の数が現行の32から58に拡大された。
指定された食品区分における認可保存料と酸化防止剤の最大許容濃度を更新および新設した。
改正案に係る説明資料などはCFSのウェブサイト外部サイトへ、新しいウィンドウで開きますで確認できる。
（注）同規則では、食品に使用可能な認可保存料および酸化防止剤リストを設けており、同リストに記載された認可保存料および酸化防止剤のみが所定の食品分野において、かつ規定された最大許容濃度の範囲内で使用できる。</t>
    <phoneticPr fontId="86"/>
  </si>
  <si>
    <t>https://www.jetro.go.jp/biznews/2023/09/0d8f2905bc5a185a.html</t>
    <phoneticPr fontId="86"/>
  </si>
  <si>
    <t>スリランカ外務省は9月1日、スリランカとタイ間での自由貿易協定（FTA）締結に向けた第6回交渉を8月21～23日に実施し、2023年内に交渉を終え2024年2月3日に署名することで両国が合意したと発表した。両国によるFTA締結に関する交渉は2018年に始まっていたが、新型コロナウイルスの感染拡大とスリランカ側の関連機関の再編などが原因で、4年間の中断を経て、2023年1月に再開していた（2023年1月23日記事参照）。
スリランカ政府の発表によると、第6回交渉ではスリランカ側首席交渉官のK.J.ウィーラシンハ氏が、タイによるスリランカへの投資の重要性を強調しつつ、タイの投資家に限定した特別投資区域の設立を提案した。加えて、駐タイ・スリランカ大使のC.A.チャミンダ.I.コロン氏が、グローバル経済への統合に向けて、南アジアおよび東アジアへと経済・貿易関係を拡大し、地域的な包括的経済連携（RCEP）に加入するというスリランカ政府のビジョンを紹介した（2023年8月15日記事参照）。さらに、スリランカにとってタイがASEANへの玄関口になるとともに、スリランカは南アジアや中東、アフリカの大市場への玄関口になる戦略的な位置にあると強調した。
スリランカのシンクタンクである政策研究所（Institute of Policy Studies of Sri Lanka：IPS）は、仮にスリランカ・タイFTAが発効し両国間の現在の関税をすべて撤廃した場合、スリランカのタイに対する貿易赤字が26％拡大すると試算している。スリランカからタイへのアパレル製品、紅茶や小麦粉といった食品の輸出拡大が期待される一方で、タイからはスリランカへのゴム・プラスチック製品、エアコンや冷蔵庫といった電気機器や貨物輸送用自動車などの輸出拡大が見込まれるという。</t>
    <phoneticPr fontId="86"/>
  </si>
  <si>
    <t>https://www.zaikei.co.jp/article/20230906/736589.html</t>
    <phoneticPr fontId="86"/>
  </si>
  <si>
    <t>フランスでは毒キノコによる中毒が急増しているそうだ。フランス食品環境労働衛生安全庁（ANSES）によれば、2023年8月にはキノコ中毒の感染者数が2022年の同時期の2倍に増加、8月1日以降は250件以上の中毒が報告されているという。ANSESによれば、原因はフランスの一部地域で降雨となった日が多かったことが影響しているという（Libération、国末憲人さんのポスト、The Guardian）。
またこれに加えて収穫者の知識不足も指摘されている。とくにスマートフォンのキノコ認識アプリケーションが原因で、食用種と有毒種を取り違える事例も多いという。2022年に毒物管理センターで記録された1923件の中毒のうち、30人がスマートフォンの認識アプリケーションを使用していたとANSESは述べている。
また悪いのはアプリだけではなく、Amazonで販売されているキノコガイドなども影響しているという。The Guardianが米国の専門企業の協力を得てAmazonで販売されているキノコガイドを調査したところ、そのうちのいくつかは完全に人工知能によって書かれたものだったと述べている。このため中には食用かどうかを識別する部分で致命的な誤記もあったりしたようだ。</t>
    <phoneticPr fontId="86"/>
  </si>
  <si>
    <t>https://www.huffingtonpost.jp/entry/4-year-old-dies-after-eating-spicy-chip_jp_64fa74e3e4b08f0f4ebd6dc6</t>
    <phoneticPr fontId="86"/>
  </si>
  <si>
    <t>アメリカ・マサチューセッツ州で、激辛のトルティーヤチップスを食べた14歳の生徒が死亡した後、販売するテキサス州の会社が生徒が食べたとされる製品を回収すると発表した。亡くなったハリス・ウォロバさんの母ロイスさんは、学校から9月1日にハリスさんが体調不良で帰宅する必要があるという連絡があったとニューヨーク・タイムズに説明している。ロイスさんが学校に到着した時、ハリスさんは保健室で腹部を押さえており、SNSの「ワンチップチャレンジ」で使われるパキの激辛トルティーヤを食べたと伝えたという。「ワンチップチャレンジ」はパキの販売会社が仕掛けた挑戦企画で、チップスを食べた後に「どれだけ長く、飲食せずにいられるか」を競い、SNSに写真を投稿する。このトルティーヤチップスには、世界で最もからい2つの唐辛子、キャロライナ・リーパーとナガ・ヴァイパーが使われている。ロイスさんによると、ハリスさんは帰宅してから約2時間後に倒れ、搬送先の病院で死亡した。ハリスさんの父エイモス・ウォロバさんは、自分の知る限りハリスさんには健康上の問題やアレルギーはなく、バスケットボールをする健康な子どもだったとCBSに語っている。
  家族はパキのトルティーヤチップスに原因があると考えているものの、死因はまだ判明していない。マサチューセッツ州検視局は、死因の確定は数週間後になるとしている。パキの広報は「私たちは今回の出来事を深く悲しんでおり、ご家族に哀悼の意を表明します。これ以上の推測やコメントは不適切と考え、控えさせていただきます」とニューヨーク・タイムズへの声明で述べた。パキの「ワンチップチャレンジ」の箱には、この製品が成人向けで、妊娠中やからさに敏感な人、食物アレルギーや健康上の問題がある人は避けるよう求めている。
同製品のウェブサイトには、製品回収のお知らせとともに、改めてこの文言が表示され「ティーンエイジャーやその他個人の間で、警告に従わないたち人たちが増加しています。そのため製品は食品安全基準を引き続き満たしているものの、慎重を期して製品を回収しています」と伝えている。</t>
    <phoneticPr fontId="86"/>
  </si>
  <si>
    <t>https://www.nikkei.com/article/DGXZQOUF104YS0Q3A810C2000000/</t>
    <phoneticPr fontId="86"/>
  </si>
  <si>
    <t>https://news.yahoo.co.jp/articles/c1b7d6580465e0ba08c974f1cc4aa466ee1c401c</t>
    <phoneticPr fontId="86"/>
  </si>
  <si>
    <r>
      <t xml:space="preserve">不二製油グループ本社は、中国広東省にパンや洋菓子に使うホイップクリームの工場を新設した。投資額は約30億円で、中国のパン・洋菓子の消費拡大に伴うホイップクリームの需要増に対応する。新工場の稼働で2028年3月までに中国でのホイップクリームの売上高を累計40億円へ引き上げる。
中国は人口が減少に転じたものの、食生活・食文化の変化などでパンや洋菓子の消費は今後も伸びるとみられる。日本市場が成熟するな...
今月お読み頂ける会員限定記事の上限を超えました。
</t>
    </r>
    <r>
      <rPr>
        <b/>
        <sz val="14"/>
        <color rgb="FFFF0000"/>
        <rFont val="游ゴシック"/>
        <family val="3"/>
        <charset val="128"/>
      </rPr>
      <t>続きをお読み頂くには、有料会員のお申し込みをお願いします。</t>
    </r>
    <phoneticPr fontId="86"/>
  </si>
  <si>
    <t>SNSでも大人気の料理家・管理栄養士、長谷川あかりさん。今回は、先日訪れたロサンゼルスで大興奮したというスーパーマーケットのレポートをお届け。健康や食への意識が高く、ヘルシーフードも充実しているいまのL.A.の様子を、旅気分になれる写真とともに紹介します。
おいしい！ たのしい！ ロサンゼルスのスーパーマーケット
コロナ禍がやっと落ち着いて、また以前のように海外旅行を楽しめるようになりましたね。海外旅行と言えば、観光地を巡ってそこでしかできない経験をして楽しんだり、素敵な景色を見て癒されたり、おいしい食事をして感動したり……。人それぞれ色々な目的や楽しみ方があると思います。私にとって、海外旅行での一番の楽しみは、なんといってもスーパーマーケット巡り。日本とは違う野菜の陳列やよくわからない調味料、かわいいお菓子のパッケージ、その国ならではの見たことのない食べ物……もう、歩いて回るだけでテンション上がりまくり！おいしそうなお惣菜をちょこちょこ買ってお昼ごはんにするのも楽しいですし、お土産選びにもぴったりなスーパーマーケットは、旅行中マストで立ち寄るスポットです。今回は、先日のロサンゼルス旅行で立ち寄った2つのスーパーマーケットをご紹介。
接客、品揃え、鮮度、すべてがハイレベル 〈Bristol Farms〉
   高級感のあるクラシカルな外観に胸が高鳴ります。ロサンゼルスを中心に店舗拡大中のスーパーマーケット。やや高めの価格設定ではありますが、店員さんの接客サービスが素晴らしく、品揃えも豊富で食材の鮮度もいうことなし。量り売りのお惣菜もハイレベルなので、長期滞在で自炊をする方や、旅行とはいえ毎食レストランに行くのは疲れちゃうな～という方にぜひチェックしてほしいローカルなスーパーです。中に入るとすぐにフルーツが。訪れた時期の旬は、桃。糖度の説明書きが遊び心満点でキュート！ こういう演出にもグッときます。量り売りお惣菜はアジア系のメニューも充実。キムチに海藻サラダ、いなり寿司に冷奴まで！</t>
    <phoneticPr fontId="86"/>
  </si>
  <si>
    <t>https://www3.nhk.or.jp/news/html/20230913/k10014194061000.html</t>
    <phoneticPr fontId="86"/>
  </si>
  <si>
    <r>
      <t xml:space="preserve">こんがりとした焼き目のついたグリルチキン。食べてみると、食感も風味も鶏肉そのものですが、実は細胞を培養して作られたお肉。アメリカでは、こうした「培養肉」の販売が6月、当局によって承認され、現地で大きな話題となっています。食料不足の解決にもつながるとされる「培養肉」はどう作られるのか。普及する？課題は？その最前線に迫りました
   ついに！培養肉の販売スタート
「培養肉の販売がアメリカで初めて承認された」このニュースは、ことし6月、全米を駆け巡りました。アメリカではまだまだ開発段階だと思われていた培養肉。アメリカ農務省の承認を得て、レストランやスーパーなどで販売が可能になったのです。許可を得たのは、いずれもカリフォルニア州に本社を置く2社の企業。
培養肉は、果たしてどのように作られているのか。交渉を重ね、「グッドミート」という企業の開発現場の取材にこぎ着けました。
   開発元は有名フードテック 
グッドミート本社   この企業の親会社は、食べ物とテクノロジーを掛け合わせたフードテックのスタートアップ企業で、もともと植物由来の“液卵”の販売で知られています。取材で本社を訪れた日も、社員たちはさまざまな成分で作られたスクランブルエッグを黙々と食べては、味や食感についてコメントをメモしていました。この“液卵”以外に、会社では2016年以降、培養肉の開発を着々と進め、シンガポールでの販売に次いで、今回、アメリカでの承認にこぎつけました。
まず案内されたのは、本社2階のガラス張りの実験室のような部屋。ここは、ニワトリなどの動物から採取した細胞を保管している場所だといいます。
私が訪れた時には、社員たちが、顕微鏡をのぞき、元気に育つ見込みのある細胞を見極める作業を行っていました。“収穫”まで1か月培養肉は、大豆など植物由来の代替肉とは全く異なり、細胞を増やして作られます。その工程を開発部門の責任者に説明してもらいました。まず、細胞をニワトリの肌や卵などから採取。
    1～2ミリリットルの組織から、数個の細胞を採ることができます。採取した細胞は、セルバンクと呼ばれる保管庫に冷凍して保存します。
そして、培養肉を作る際に、解凍され、プロテインやミネラル、脂肪、糖分などが含まれた培養液の中に入れます。ニワトリが食べる餌に含まれるのと同じ成分を、細胞にも与えるのだといいます。さらに、ここで大事なのが細胞を増やすための環境です。細胞がニワトリの体内で実際に育つのと同じ環境を作り出すため、一定の温度で温めます。すると、細胞がどんどん増殖。成長過程をとらえたという細胞の写真には、増えた細胞がぎっしり密集していました。
細胞が成長していくと、小さなシャーレから最大3500リットルという大きなタンクに徐々に移動させていきます。
十分に培養が完了すると、培養液と増殖した細胞を分離する作業を実施。液体を取り除くと、ミンチ状の個体が残ります。この培養肉の“収穫”まで約1か月かかります。これを、胸肉にするのか、それとも、もも肉にするのか、肉の種類を決めて特殊な機械を使って成形したら、できあがりです。
</t>
    </r>
    <r>
      <rPr>
        <b/>
        <sz val="13"/>
        <color rgb="FFFF0000"/>
        <rFont val="游ゴシック"/>
        <family val="3"/>
        <charset val="128"/>
      </rPr>
      <t xml:space="preserve">    まだまだ続きます。本文をお読みください。
</t>
    </r>
    <rPh sb="1315" eb="1316">
      <t>ツヅ</t>
    </rPh>
    <rPh sb="1320" eb="1322">
      <t>ホンブン</t>
    </rPh>
    <rPh sb="1324" eb="1325">
      <t>ヨ</t>
    </rPh>
    <phoneticPr fontId="86"/>
  </si>
  <si>
    <t>中国</t>
    <rPh sb="0" eb="2">
      <t>チュウゴク</t>
    </rPh>
    <phoneticPr fontId="86"/>
  </si>
  <si>
    <t>スリランカ</t>
    <phoneticPr fontId="86"/>
  </si>
  <si>
    <t>フランス</t>
    <phoneticPr fontId="86"/>
  </si>
  <si>
    <t>米国</t>
    <rPh sb="0" eb="2">
      <t>ベイコク</t>
    </rPh>
    <phoneticPr fontId="86"/>
  </si>
  <si>
    <t>韓国</t>
    <rPh sb="0" eb="2">
      <t>カンコク</t>
    </rPh>
    <phoneticPr fontId="86"/>
  </si>
  <si>
    <t>欧州</t>
    <rPh sb="0" eb="2">
      <t>オウシュウ</t>
    </rPh>
    <phoneticPr fontId="86"/>
  </si>
  <si>
    <t>食品添加物関連法令改正案の第1回技術会議を開催(香港) ｜ - ジェトロ</t>
  </si>
  <si>
    <t>スリランカ・タイFTA、2024年2月に署名へ(スリランカ、タイ) ｜ - ジェトロ</t>
  </si>
  <si>
    <t>フランスで毒キノコの被害が急増、スマホのAIキノコ識別アプリも一因か ｜ 財経新聞</t>
  </si>
  <si>
    <t xml:space="preserve">激辛チップスを食べた米14歳が死亡。SNSチャレンジを仕掛けていた販売会社が回収を発表。死因は未判明 </t>
  </si>
  <si>
    <t>不二製油、中国にパン材料の新工場　食生活変化で需要 - 日本経済新聞</t>
  </si>
  <si>
    <t>グルメ好きの天国！ ロサンゼルスのスーパーマーケットを料理家・長谷川あかりさんがレポ 　Yahoo!ニュース</t>
  </si>
  <si>
    <t>韓国食品・外食業界が悩む…「秋夕前の『値上げ自制』共感するが…」 - Yahoo!ニュース</t>
  </si>
  <si>
    <t>欧州委、だし入りみそなどの通関手続きを簡略化(日本、EU) ｜- ジェトロ</t>
  </si>
  <si>
    <t>アメリカで培養肉の販売承認 どう作られている？普及するの？ ｜ NHK ｜ アメリカ</t>
  </si>
  <si>
    <t>中国のチリパウダーから発がん性物質検出 水際検査で／台湾（中央社フォーカス台湾）</t>
  </si>
  <si>
    <t>皆様  週刊情報2023-36を配信いたします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</si>
</sst>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s>
  <fonts count="190">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sz val="19"/>
      <color rgb="FF000000"/>
      <name val="ＭＳ Ｐゴシック"/>
      <family val="3"/>
      <charset val="128"/>
    </font>
    <font>
      <b/>
      <sz val="14"/>
      <color indexed="18"/>
      <name val="游ゴシック"/>
      <family val="3"/>
      <charset val="128"/>
    </font>
    <font>
      <b/>
      <sz val="9"/>
      <color indexed="81"/>
      <name val="ＭＳ Ｐゴシック"/>
      <family val="3"/>
      <charset val="128"/>
    </font>
    <font>
      <sz val="9"/>
      <color indexed="81"/>
      <name val="ＭＳ Ｐゴシック"/>
      <family val="3"/>
      <charset val="128"/>
    </font>
    <font>
      <b/>
      <sz val="12"/>
      <name val="游ゴシック"/>
      <family val="3"/>
      <charset val="128"/>
    </font>
    <font>
      <b/>
      <sz val="15"/>
      <color indexed="8"/>
      <name val="ＭＳ Ｐゴシック"/>
      <family val="3"/>
      <charset val="128"/>
    </font>
    <font>
      <b/>
      <sz val="14"/>
      <color rgb="FFFF0000"/>
      <name val="ＭＳ Ｐゴシック"/>
      <family val="3"/>
      <charset val="128"/>
    </font>
    <font>
      <b/>
      <sz val="12"/>
      <color indexed="18"/>
      <name val="游ゴシック"/>
      <family val="3"/>
      <charset val="128"/>
    </font>
    <font>
      <sz val="20"/>
      <color indexed="9"/>
      <name val="ＭＳ Ｐゴシック"/>
      <family val="3"/>
      <charset val="128"/>
    </font>
    <font>
      <sz val="14"/>
      <color indexed="63"/>
      <name val="Arial"/>
      <family val="2"/>
    </font>
    <font>
      <b/>
      <sz val="19"/>
      <color theme="1"/>
      <name val="ＭＳ Ｐゴシック"/>
      <family val="3"/>
      <charset val="128"/>
    </font>
    <font>
      <b/>
      <sz val="20"/>
      <color rgb="FF333333"/>
      <name val="メイリオ"/>
      <family val="3"/>
      <charset val="128"/>
    </font>
    <font>
      <sz val="8.8000000000000007"/>
      <color indexed="23"/>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b/>
      <sz val="14"/>
      <color indexed="12"/>
      <name val="ＭＳ Ｐゴシック"/>
      <family val="3"/>
      <charset val="128"/>
    </font>
    <font>
      <b/>
      <sz val="13"/>
      <name val="游ゴシック"/>
      <family val="3"/>
      <charset val="128"/>
    </font>
    <font>
      <b/>
      <sz val="11"/>
      <color indexed="9"/>
      <name val="ＭＳ Ｐゴシック"/>
      <family val="3"/>
      <charset val="128"/>
    </font>
    <font>
      <b/>
      <sz val="19"/>
      <color indexed="8"/>
      <name val="ＭＳ Ｐゴシック"/>
      <family val="3"/>
      <charset val="128"/>
    </font>
    <font>
      <b/>
      <sz val="13"/>
      <color rgb="FF333333"/>
      <name val="游ゴシック"/>
      <family val="3"/>
      <charset val="128"/>
    </font>
    <font>
      <b/>
      <sz val="36"/>
      <color theme="0"/>
      <name val="AR P明朝体U"/>
      <family val="1"/>
      <charset val="128"/>
    </font>
    <font>
      <b/>
      <sz val="36"/>
      <color theme="0"/>
      <name val="HGP創英ﾌﾟﾚｾﾞﾝｽEB"/>
      <family val="1"/>
      <charset val="128"/>
    </font>
    <font>
      <sz val="12"/>
      <color indexed="9"/>
      <name val="ＭＳ Ｐゴシック"/>
      <family val="3"/>
      <charset val="128"/>
    </font>
    <font>
      <b/>
      <u/>
      <sz val="11"/>
      <color indexed="13"/>
      <name val="ＭＳ Ｐゴシック"/>
      <family val="3"/>
      <charset val="128"/>
    </font>
    <font>
      <b/>
      <u/>
      <sz val="11"/>
      <color indexed="9"/>
      <name val="ＭＳ Ｐゴシック"/>
      <family val="3"/>
      <charset val="128"/>
    </font>
    <font>
      <b/>
      <sz val="11"/>
      <color indexed="52"/>
      <name val="ＭＳ Ｐゴシック"/>
      <family val="3"/>
      <charset val="128"/>
    </font>
    <font>
      <b/>
      <sz val="11"/>
      <color indexed="43"/>
      <name val="ＭＳ Ｐゴシック"/>
      <family val="3"/>
      <charset val="128"/>
    </font>
    <font>
      <b/>
      <sz val="14"/>
      <color indexed="53"/>
      <name val="ＭＳ Ｐゴシック"/>
      <family val="3"/>
      <charset val="128"/>
    </font>
    <font>
      <b/>
      <sz val="16"/>
      <color theme="0"/>
      <name val="ＭＳ Ｐゴシック"/>
      <family val="3"/>
      <charset val="128"/>
    </font>
    <font>
      <b/>
      <sz val="14"/>
      <name val="Calibri"/>
      <family val="3"/>
      <charset val="163"/>
    </font>
    <font>
      <b/>
      <sz val="14"/>
      <name val="Segoe UI"/>
      <family val="3"/>
      <charset val="238"/>
    </font>
    <font>
      <b/>
      <sz val="14"/>
      <color rgb="FFFF0000"/>
      <name val="游ゴシック"/>
      <family val="3"/>
      <charset val="128"/>
    </font>
    <font>
      <b/>
      <sz val="13"/>
      <color rgb="FFFF0000"/>
      <name val="游ゴシック"/>
      <family val="3"/>
      <charset val="128"/>
    </font>
  </fonts>
  <fills count="47">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FAFEC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6DDDF7"/>
        <bgColor indexed="64"/>
      </patternFill>
    </fill>
    <fill>
      <patternFill patternType="solid">
        <fgColor rgb="FF0070C0"/>
        <bgColor indexed="64"/>
      </patternFill>
    </fill>
    <fill>
      <patternFill patternType="solid">
        <fgColor rgb="FF66CCFF"/>
        <bgColor indexed="64"/>
      </patternFill>
    </fill>
    <fill>
      <patternFill patternType="solid">
        <fgColor theme="3" tint="-0.249977111117893"/>
        <bgColor indexed="64"/>
      </patternFill>
    </fill>
    <fill>
      <patternFill patternType="solid">
        <fgColor theme="4"/>
        <bgColor indexed="64"/>
      </patternFill>
    </fill>
    <fill>
      <patternFill patternType="solid">
        <fgColor rgb="FFFF99FF"/>
        <bgColor indexed="64"/>
      </patternFill>
    </fill>
    <fill>
      <patternFill patternType="solid">
        <fgColor rgb="FFCC00FF"/>
        <bgColor indexed="64"/>
      </patternFill>
    </fill>
  </fills>
  <borders count="245">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rgb="FF888888"/>
      </left>
      <right style="medium">
        <color rgb="FF888888"/>
      </right>
      <top style="medium">
        <color rgb="FF888888"/>
      </top>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right style="medium">
        <color indexed="12"/>
      </right>
      <top style="thin">
        <color indexed="12"/>
      </top>
      <bottom style="thick">
        <color indexed="1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auto="1"/>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auto="1"/>
      </top>
      <bottom/>
      <diagonal/>
    </border>
    <border>
      <left/>
      <right style="thick">
        <color auto="1"/>
      </right>
      <top style="thick">
        <color auto="1"/>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auto="1"/>
      </left>
      <right/>
      <top style="thick">
        <color auto="1"/>
      </top>
      <bottom/>
      <diagonal/>
    </border>
    <border>
      <left style="medium">
        <color theme="3"/>
      </left>
      <right style="medium">
        <color theme="3"/>
      </right>
      <top style="thin">
        <color theme="3"/>
      </top>
      <bottom/>
      <diagonal/>
    </border>
    <border>
      <left style="medium">
        <color theme="3"/>
      </left>
      <right style="medium">
        <color theme="3"/>
      </right>
      <top/>
      <bottom style="thin">
        <color theme="3"/>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3" fillId="0" borderId="0"/>
    <xf numFmtId="0" fontId="114" fillId="0" borderId="0" applyNumberFormat="0" applyFill="0" applyBorder="0" applyAlignment="0" applyProtection="0"/>
    <xf numFmtId="0" fontId="113" fillId="0" borderId="0"/>
  </cellStyleXfs>
  <cellXfs count="740">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 fillId="0" borderId="121" xfId="1" applyFill="1" applyBorder="1" applyAlignment="1" applyProtection="1">
      <alignment vertical="center" wrapText="1"/>
    </xf>
    <xf numFmtId="0" fontId="84" fillId="0" borderId="0" xfId="17" applyFont="1">
      <alignment vertical="center"/>
    </xf>
    <xf numFmtId="0" fontId="83" fillId="0" borderId="0" xfId="2" applyFont="1">
      <alignment vertical="center"/>
    </xf>
    <xf numFmtId="0" fontId="85"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1" xfId="2" applyFont="1" applyFill="1" applyBorder="1" applyAlignment="1">
      <alignment horizontal="center" vertical="center" wrapText="1"/>
    </xf>
    <xf numFmtId="0" fontId="91" fillId="3" borderId="41" xfId="2" applyFont="1" applyFill="1" applyBorder="1" applyAlignment="1">
      <alignment horizontal="center" vertical="center"/>
    </xf>
    <xf numFmtId="14" fontId="91" fillId="3" borderId="40"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9"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0" fillId="0" borderId="68" xfId="0" applyFont="1" applyBorder="1">
      <alignment vertical="center"/>
    </xf>
    <xf numFmtId="0" fontId="90" fillId="0" borderId="0" xfId="0" applyFont="1">
      <alignment vertical="center"/>
    </xf>
    <xf numFmtId="0" fontId="90" fillId="5" borderId="68" xfId="0" applyFont="1" applyFill="1" applyBorder="1">
      <alignment vertical="center"/>
    </xf>
    <xf numFmtId="0" fontId="90"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3" fillId="19" borderId="134" xfId="17" applyFont="1" applyFill="1" applyBorder="1" applyAlignment="1">
      <alignment horizontal="center" vertical="center" wrapText="1"/>
    </xf>
    <xf numFmtId="14" fontId="93" fillId="19" borderId="135" xfId="17" applyNumberFormat="1" applyFont="1" applyFill="1" applyBorder="1" applyAlignment="1">
      <alignment horizontal="center" vertical="center"/>
    </xf>
    <xf numFmtId="0" fontId="6" fillId="0" borderId="0" xfId="2" applyAlignment="1">
      <alignment horizontal="left" vertical="top"/>
    </xf>
    <xf numFmtId="0" fontId="6" fillId="28" borderId="144" xfId="2" applyFill="1" applyBorder="1" applyAlignment="1">
      <alignment horizontal="left" vertical="top"/>
    </xf>
    <xf numFmtId="0" fontId="8" fillId="28" borderId="143"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3" xfId="2" applyFont="1" applyFill="1" applyBorder="1" applyAlignment="1">
      <alignment vertical="top" wrapText="1"/>
    </xf>
    <xf numFmtId="0" fontId="91" fillId="21" borderId="39" xfId="2" applyFont="1" applyFill="1" applyBorder="1" applyAlignment="1">
      <alignment horizontal="center" vertical="center"/>
    </xf>
    <xf numFmtId="0" fontId="18" fillId="21" borderId="153" xfId="2" applyFont="1" applyFill="1" applyBorder="1" applyAlignment="1">
      <alignment horizontal="center" vertical="center" wrapText="1"/>
    </xf>
    <xf numFmtId="0" fontId="8" fillId="0" borderId="156" xfId="1" applyFill="1" applyBorder="1" applyAlignment="1" applyProtection="1">
      <alignment vertical="center" wrapText="1"/>
    </xf>
    <xf numFmtId="0" fontId="18" fillId="21" borderId="157" xfId="1" applyFont="1" applyFill="1" applyBorder="1" applyAlignment="1" applyProtection="1">
      <alignment horizontal="center" vertical="center" wrapText="1"/>
    </xf>
    <xf numFmtId="0" fontId="18" fillId="23" borderId="149" xfId="2" applyFont="1" applyFill="1" applyBorder="1" applyAlignment="1">
      <alignment horizontal="center" vertical="center" wrapText="1"/>
    </xf>
    <xf numFmtId="0" fontId="87" fillId="23" borderId="150" xfId="2" applyFont="1" applyFill="1" applyBorder="1" applyAlignment="1">
      <alignment horizontal="center" vertical="center"/>
    </xf>
    <xf numFmtId="0" fontId="87" fillId="23" borderId="151" xfId="2" applyFont="1" applyFill="1" applyBorder="1" applyAlignment="1">
      <alignment horizontal="center" vertical="center"/>
    </xf>
    <xf numFmtId="0" fontId="104" fillId="19" borderId="8" xfId="0" applyFont="1" applyFill="1" applyBorder="1" applyAlignment="1">
      <alignment horizontal="center" vertical="center" wrapText="1"/>
    </xf>
    <xf numFmtId="177" fontId="105" fillId="19" borderId="8" xfId="2" applyNumberFormat="1" applyFont="1" applyFill="1" applyBorder="1" applyAlignment="1">
      <alignment horizontal="center" vertical="center" shrinkToFit="1"/>
    </xf>
    <xf numFmtId="0" fontId="6" fillId="0" borderId="0" xfId="2" applyAlignment="1">
      <alignment horizontal="left" vertical="center"/>
    </xf>
    <xf numFmtId="0" fontId="106" fillId="5" borderId="68" xfId="0" applyFont="1" applyFill="1" applyBorder="1">
      <alignment vertical="center"/>
    </xf>
    <xf numFmtId="0" fontId="106" fillId="5" borderId="0" xfId="0" applyFont="1" applyFill="1" applyAlignment="1">
      <alignment horizontal="left" vertical="center"/>
    </xf>
    <xf numFmtId="0" fontId="106" fillId="5" borderId="0" xfId="0" applyFont="1" applyFill="1">
      <alignment vertical="center"/>
    </xf>
    <xf numFmtId="176" fontId="106" fillId="5" borderId="0" xfId="0" applyNumberFormat="1" applyFont="1" applyFill="1" applyAlignment="1">
      <alignment horizontal="left" vertical="center"/>
    </xf>
    <xf numFmtId="183" fontId="106" fillId="5" borderId="0" xfId="0" applyNumberFormat="1" applyFont="1" applyFill="1" applyAlignment="1">
      <alignment horizontal="center" vertical="center"/>
    </xf>
    <xf numFmtId="0" fontId="106" fillId="5" borderId="68" xfId="0" applyFont="1" applyFill="1" applyBorder="1" applyAlignment="1">
      <alignment vertical="top"/>
    </xf>
    <xf numFmtId="0" fontId="106" fillId="5" borderId="0" xfId="0" applyFont="1" applyFill="1" applyAlignment="1">
      <alignment vertical="top"/>
    </xf>
    <xf numFmtId="14" fontId="106" fillId="5" borderId="0" xfId="0" applyNumberFormat="1" applyFont="1" applyFill="1" applyAlignment="1">
      <alignment horizontal="left" vertical="center"/>
    </xf>
    <xf numFmtId="14" fontId="106" fillId="0" borderId="0" xfId="0" applyNumberFormat="1" applyFont="1">
      <alignment vertical="center"/>
    </xf>
    <xf numFmtId="0" fontId="107" fillId="0" borderId="0" xfId="0" applyFont="1">
      <alignment vertical="center"/>
    </xf>
    <xf numFmtId="0" fontId="6" fillId="0" borderId="62" xfId="2" applyBorder="1" applyAlignment="1">
      <alignmen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66"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67"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67" xfId="16" applyFont="1" applyFill="1" applyBorder="1">
      <alignment vertical="center"/>
    </xf>
    <xf numFmtId="0" fontId="50" fillId="19" borderId="168" xfId="16" applyFont="1" applyFill="1" applyBorder="1">
      <alignment vertical="center"/>
    </xf>
    <xf numFmtId="0" fontId="10" fillId="19" borderId="168" xfId="16" applyFont="1" applyFill="1" applyBorder="1">
      <alignment vertical="center"/>
    </xf>
    <xf numFmtId="0" fontId="37" fillId="0" borderId="0" xfId="17" applyFont="1" applyAlignment="1">
      <alignment horizontal="left" vertical="center" indent="2"/>
    </xf>
    <xf numFmtId="0" fontId="108"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69"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2"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0" xfId="2" applyFont="1" applyBorder="1" applyAlignment="1">
      <alignment horizontal="center" vertical="center" wrapText="1"/>
    </xf>
    <xf numFmtId="0" fontId="13" fillId="0" borderId="171" xfId="2" applyFont="1" applyBorder="1" applyAlignment="1">
      <alignment horizontal="center" vertical="center" wrapText="1"/>
    </xf>
    <xf numFmtId="0" fontId="13" fillId="0" borderId="172" xfId="2" applyFont="1" applyBorder="1" applyAlignment="1">
      <alignment horizontal="center" vertical="center" wrapText="1"/>
    </xf>
    <xf numFmtId="0" fontId="13" fillId="0" borderId="170" xfId="2" applyFont="1" applyBorder="1" applyAlignment="1">
      <alignment horizontal="center" vertical="center"/>
    </xf>
    <xf numFmtId="0" fontId="13" fillId="5" borderId="170" xfId="2" applyFont="1" applyFill="1" applyBorder="1" applyAlignment="1">
      <alignment horizontal="center" vertical="center" wrapText="1"/>
    </xf>
    <xf numFmtId="0" fontId="104" fillId="19" borderId="137" xfId="0" applyFont="1" applyFill="1" applyBorder="1" applyAlignment="1">
      <alignment horizontal="center" vertical="center" wrapText="1"/>
    </xf>
    <xf numFmtId="0" fontId="104" fillId="19" borderId="162" xfId="0" applyFont="1" applyFill="1" applyBorder="1" applyAlignment="1">
      <alignment horizontal="center" vertical="center" wrapText="1"/>
    </xf>
    <xf numFmtId="0" fontId="98" fillId="26" borderId="173" xfId="2" applyFont="1" applyFill="1" applyBorder="1" applyAlignment="1">
      <alignment horizontal="center" vertical="center" wrapText="1"/>
    </xf>
    <xf numFmtId="0" fontId="99" fillId="26" borderId="174" xfId="2" applyFont="1" applyFill="1" applyBorder="1" applyAlignment="1">
      <alignment horizontal="center" vertical="center" wrapText="1"/>
    </xf>
    <xf numFmtId="0" fontId="97" fillId="26" borderId="174" xfId="2" applyFont="1" applyFill="1" applyBorder="1" applyAlignment="1">
      <alignment horizontal="center" vertical="center"/>
    </xf>
    <xf numFmtId="0" fontId="97" fillId="26" borderId="175"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52"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6" fillId="5" borderId="0" xfId="0" applyFont="1" applyFill="1" applyAlignment="1">
      <alignment horizontal="left" vertical="top"/>
    </xf>
    <xf numFmtId="0" fontId="118" fillId="19" borderId="0" xfId="17" applyFont="1" applyFill="1" applyAlignment="1">
      <alignment horizontal="left" vertical="center"/>
    </xf>
    <xf numFmtId="0" fontId="87" fillId="0" borderId="0" xfId="2" applyFont="1" applyAlignment="1">
      <alignment vertical="top" wrapText="1"/>
    </xf>
    <xf numFmtId="0" fontId="8" fillId="0" borderId="185" xfId="1" applyBorder="1" applyAlignment="1" applyProtection="1">
      <alignment vertical="center" wrapText="1"/>
    </xf>
    <xf numFmtId="0" fontId="8" fillId="0" borderId="177" xfId="1" applyFill="1" applyBorder="1" applyAlignment="1" applyProtection="1">
      <alignment vertical="center" wrapText="1"/>
    </xf>
    <xf numFmtId="180" fontId="50" fillId="11" borderId="186" xfId="17" applyNumberFormat="1" applyFont="1" applyFill="1" applyBorder="1" applyAlignment="1">
      <alignment horizontal="center" vertical="center"/>
    </xf>
    <xf numFmtId="0" fontId="120" fillId="3" borderId="9" xfId="2" applyFont="1" applyFill="1" applyBorder="1" applyAlignment="1">
      <alignment horizontal="center" vertical="center"/>
    </xf>
    <xf numFmtId="14" fontId="91" fillId="21" borderId="138" xfId="2" applyNumberFormat="1" applyFont="1" applyFill="1" applyBorder="1" applyAlignment="1">
      <alignment vertical="center" shrinkToFit="1"/>
    </xf>
    <xf numFmtId="0" fontId="28" fillId="21" borderId="187" xfId="0" applyFont="1" applyFill="1" applyBorder="1" applyAlignment="1">
      <alignment horizontal="center" vertical="center" wrapText="1"/>
    </xf>
    <xf numFmtId="14" fontId="29" fillId="21" borderId="188" xfId="2" applyNumberFormat="1" applyFont="1" applyFill="1" applyBorder="1" applyAlignment="1">
      <alignment horizontal="center" vertical="center" shrinkToFit="1"/>
    </xf>
    <xf numFmtId="14" fontId="87" fillId="21" borderId="190" xfId="1" applyNumberFormat="1" applyFont="1" applyFill="1" applyBorder="1" applyAlignment="1" applyProtection="1">
      <alignment vertical="center" wrapText="1"/>
    </xf>
    <xf numFmtId="14" fontId="87" fillId="21" borderId="192" xfId="1" applyNumberFormat="1" applyFont="1" applyFill="1" applyBorder="1" applyAlignment="1" applyProtection="1">
      <alignment vertical="center" wrapText="1"/>
    </xf>
    <xf numFmtId="56" fontId="87" fillId="21" borderId="189"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18" fillId="21" borderId="193" xfId="2" applyFont="1" applyFill="1" applyBorder="1" applyAlignment="1">
      <alignment horizontal="center" vertical="center" wrapText="1"/>
    </xf>
    <xf numFmtId="0" fontId="124" fillId="5" borderId="17" xfId="2" applyFont="1" applyFill="1" applyBorder="1">
      <alignment vertical="center"/>
    </xf>
    <xf numFmtId="0" fontId="71" fillId="0" borderId="0" xfId="0" applyFont="1">
      <alignment vertical="center"/>
    </xf>
    <xf numFmtId="0" fontId="127" fillId="5" borderId="14" xfId="2" applyFont="1" applyFill="1" applyBorder="1">
      <alignment vertical="center"/>
    </xf>
    <xf numFmtId="0" fontId="126" fillId="0" borderId="136" xfId="0" applyFont="1" applyBorder="1">
      <alignment vertical="center"/>
    </xf>
    <xf numFmtId="0" fontId="125" fillId="32"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195"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7" fillId="5" borderId="0" xfId="0" applyFont="1" applyFill="1">
      <alignment vertical="center"/>
    </xf>
    <xf numFmtId="0" fontId="108" fillId="0" borderId="0" xfId="17" applyFont="1" applyAlignment="1">
      <alignment horizontal="left" vertical="center"/>
    </xf>
    <xf numFmtId="177" fontId="1" fillId="19" borderId="196" xfId="2" applyNumberFormat="1" applyFont="1" applyFill="1" applyBorder="1" applyAlignment="1">
      <alignment horizontal="center" vertical="center" wrapText="1"/>
    </xf>
    <xf numFmtId="0" fontId="23" fillId="19" borderId="197" xfId="2" applyFont="1" applyFill="1" applyBorder="1" applyAlignment="1">
      <alignment horizontal="left" vertical="center"/>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38" fillId="19" borderId="199" xfId="2" applyFont="1" applyFill="1" applyBorder="1" applyAlignment="1">
      <alignment horizontal="center" vertical="center"/>
    </xf>
    <xf numFmtId="177" fontId="138" fillId="19" borderId="199" xfId="2" applyNumberFormat="1" applyFont="1" applyFill="1" applyBorder="1" applyAlignment="1">
      <alignment horizontal="center" vertical="center" shrinkToFit="1"/>
    </xf>
    <xf numFmtId="0" fontId="139" fillId="0" borderId="199" xfId="0" applyFont="1" applyBorder="1" applyAlignment="1">
      <alignment horizontal="center" vertical="center" wrapText="1"/>
    </xf>
    <xf numFmtId="177" fontId="13" fillId="19" borderId="199" xfId="2" applyNumberFormat="1" applyFont="1" applyFill="1" applyBorder="1" applyAlignment="1">
      <alignment horizontal="center" vertical="center" wrapText="1"/>
    </xf>
    <xf numFmtId="177" fontId="23" fillId="19" borderId="198" xfId="2" applyNumberFormat="1" applyFont="1" applyFill="1" applyBorder="1" applyAlignment="1">
      <alignment horizontal="center" vertical="center" shrinkToFit="1"/>
    </xf>
    <xf numFmtId="177" fontId="1" fillId="19" borderId="198" xfId="2" applyNumberFormat="1" applyFont="1" applyFill="1" applyBorder="1" applyAlignment="1">
      <alignment horizontal="center" vertical="center" wrapText="1"/>
    </xf>
    <xf numFmtId="0" fontId="23" fillId="19" borderId="198" xfId="2" applyFont="1" applyFill="1" applyBorder="1" applyAlignment="1">
      <alignment horizontal="center" vertical="center" wrapText="1"/>
    </xf>
    <xf numFmtId="0" fontId="6" fillId="0" borderId="198" xfId="2" applyBorder="1">
      <alignment vertical="center"/>
    </xf>
    <xf numFmtId="0" fontId="6" fillId="0" borderId="198"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71" fillId="19" borderId="0" xfId="0" applyFont="1" applyFill="1" applyAlignment="1">
      <alignment horizontal="center" vertical="center"/>
    </xf>
    <xf numFmtId="0" fontId="8" fillId="0" borderId="176" xfId="1" applyBorder="1" applyAlignment="1" applyProtection="1">
      <alignment vertical="center"/>
    </xf>
    <xf numFmtId="0" fontId="120" fillId="3" borderId="9" xfId="2" applyFont="1" applyFill="1" applyBorder="1" applyAlignment="1">
      <alignment horizontal="center" vertical="center" wrapText="1"/>
    </xf>
    <xf numFmtId="0" fontId="110" fillId="26" borderId="174" xfId="2" applyFont="1" applyFill="1" applyBorder="1" applyAlignment="1">
      <alignment horizontal="left" vertical="center" shrinkToFit="1"/>
    </xf>
    <xf numFmtId="0" fontId="140" fillId="0" borderId="194" xfId="1" applyFont="1" applyFill="1" applyBorder="1" applyAlignment="1" applyProtection="1">
      <alignment vertical="top" wrapText="1"/>
    </xf>
    <xf numFmtId="0" fontId="91" fillId="21" borderId="9" xfId="2" applyFont="1" applyFill="1" applyBorder="1" applyAlignment="1">
      <alignment horizontal="center" vertical="center"/>
    </xf>
    <xf numFmtId="0" fontId="8" fillId="0" borderId="201" xfId="1" applyBorder="1" applyAlignment="1" applyProtection="1">
      <alignment horizontal="left" vertical="center" wrapText="1"/>
    </xf>
    <xf numFmtId="0" fontId="13" fillId="0" borderId="205" xfId="2" applyFont="1" applyBorder="1" applyAlignment="1">
      <alignment horizontal="center" vertical="center" wrapText="1"/>
    </xf>
    <xf numFmtId="180" fontId="50" fillId="11" borderId="206" xfId="17" applyNumberFormat="1" applyFont="1" applyFill="1" applyBorder="1" applyAlignment="1">
      <alignment horizontal="center" vertical="center"/>
    </xf>
    <xf numFmtId="0" fontId="85" fillId="0" borderId="122" xfId="0" applyFont="1" applyBorder="1" applyAlignment="1">
      <alignment horizontal="center" vertical="center" wrapText="1"/>
    </xf>
    <xf numFmtId="0" fontId="143" fillId="0" borderId="139" xfId="0" applyFont="1" applyBorder="1" applyAlignment="1">
      <alignment horizontal="left" vertical="top" wrapText="1"/>
    </xf>
    <xf numFmtId="0" fontId="144" fillId="0" borderId="0" xfId="0" applyFont="1">
      <alignment vertical="center"/>
    </xf>
    <xf numFmtId="0" fontId="146" fillId="21" borderId="153" xfId="2" applyFont="1" applyFill="1" applyBorder="1" applyAlignment="1">
      <alignment horizontal="center" vertical="center" wrapText="1"/>
    </xf>
    <xf numFmtId="0" fontId="8" fillId="0" borderId="209" xfId="1" applyFill="1" applyBorder="1" applyAlignment="1" applyProtection="1">
      <alignment vertical="center" wrapText="1"/>
    </xf>
    <xf numFmtId="0" fontId="103" fillId="32" borderId="105" xfId="2" applyFont="1" applyFill="1" applyBorder="1" applyAlignment="1">
      <alignment horizontal="center" vertical="center" wrapText="1" shrinkToFit="1"/>
    </xf>
    <xf numFmtId="0" fontId="88" fillId="0" borderId="106" xfId="2" applyFont="1" applyBorder="1" applyAlignment="1">
      <alignment vertical="center" shrinkToFit="1"/>
    </xf>
    <xf numFmtId="0" fontId="6" fillId="0" borderId="107" xfId="2" applyBorder="1">
      <alignment vertical="center"/>
    </xf>
    <xf numFmtId="0" fontId="27" fillId="0" borderId="160" xfId="2" applyFont="1" applyBorder="1" applyAlignment="1">
      <alignment vertical="top" wrapText="1"/>
    </xf>
    <xf numFmtId="0" fontId="8" fillId="0" borderId="211" xfId="1" applyFill="1" applyBorder="1" applyAlignment="1" applyProtection="1">
      <alignment vertical="center" wrapText="1"/>
    </xf>
    <xf numFmtId="0" fontId="6" fillId="0" borderId="108"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06"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3" borderId="198" xfId="2" applyNumberFormat="1" applyFont="1" applyFill="1" applyBorder="1" applyAlignment="1">
      <alignment horizontal="center" vertical="center" shrinkToFit="1"/>
    </xf>
    <xf numFmtId="180" fontId="50" fillId="11" borderId="212" xfId="17" applyNumberFormat="1" applyFont="1" applyFill="1" applyBorder="1" applyAlignment="1">
      <alignment horizontal="center" vertical="center"/>
    </xf>
    <xf numFmtId="0" fontId="94" fillId="19" borderId="0" xfId="0" applyFont="1" applyFill="1" applyAlignment="1">
      <alignment horizontal="center" vertical="center"/>
    </xf>
    <xf numFmtId="0" fontId="153" fillId="21" borderId="153" xfId="2" applyFont="1" applyFill="1" applyBorder="1" applyAlignment="1">
      <alignment horizontal="center" vertical="center" wrapText="1"/>
    </xf>
    <xf numFmtId="0" fontId="25" fillId="19" borderId="0" xfId="2" applyFont="1" applyFill="1">
      <alignment vertical="center"/>
    </xf>
    <xf numFmtId="0" fontId="155" fillId="0" borderId="0" xfId="0" applyFont="1" applyAlignment="1">
      <alignment vertical="top" wrapText="1"/>
    </xf>
    <xf numFmtId="0" fontId="154" fillId="31" borderId="0" xfId="0" applyFont="1" applyFill="1" applyAlignment="1">
      <alignment horizontal="center" vertical="center" wrapText="1"/>
    </xf>
    <xf numFmtId="0" fontId="140" fillId="0" borderId="210" xfId="1" applyFont="1" applyBorder="1" applyAlignment="1" applyProtection="1">
      <alignment vertical="top" wrapText="1"/>
    </xf>
    <xf numFmtId="0" fontId="88" fillId="31"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40" fillId="0" borderId="211" xfId="1" applyFont="1" applyFill="1" applyBorder="1" applyAlignment="1" applyProtection="1">
      <alignment horizontal="left" vertical="top" wrapText="1"/>
    </xf>
    <xf numFmtId="0" fontId="95" fillId="19" borderId="0" xfId="0" applyFont="1" applyFill="1" applyAlignment="1">
      <alignment vertical="center" wrapText="1"/>
    </xf>
    <xf numFmtId="0" fontId="72" fillId="5" borderId="213" xfId="2" applyFont="1" applyFill="1" applyBorder="1" applyAlignment="1">
      <alignment horizontal="left" vertical="center"/>
    </xf>
    <xf numFmtId="0" fontId="8" fillId="0" borderId="208" xfId="1" applyBorder="1" applyAlignment="1" applyProtection="1">
      <alignment vertical="center" wrapText="1"/>
    </xf>
    <xf numFmtId="0" fontId="143" fillId="0" borderId="207" xfId="0" applyFont="1" applyBorder="1" applyAlignment="1">
      <alignment horizontal="left" vertical="top" wrapText="1"/>
    </xf>
    <xf numFmtId="0" fontId="101" fillId="19" borderId="134" xfId="17" applyFont="1" applyFill="1" applyBorder="1" applyAlignment="1">
      <alignment horizontal="center" vertical="center" wrapText="1"/>
    </xf>
    <xf numFmtId="0" fontId="8" fillId="0" borderId="217"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7" fillId="21" borderId="190" xfId="2" applyNumberFormat="1" applyFont="1" applyFill="1" applyBorder="1">
      <alignment vertical="center"/>
    </xf>
    <xf numFmtId="14" fontId="91" fillId="21" borderId="2" xfId="2" applyNumberFormat="1" applyFont="1" applyFill="1" applyBorder="1" applyAlignment="1">
      <alignment vertical="center" shrinkToFit="1"/>
    </xf>
    <xf numFmtId="14" fontId="87" fillId="21" borderId="218" xfId="1" applyNumberFormat="1" applyFont="1" applyFill="1" applyBorder="1" applyAlignment="1" applyProtection="1">
      <alignment vertical="center" wrapText="1"/>
    </xf>
    <xf numFmtId="183" fontId="106" fillId="5" borderId="0" xfId="0" applyNumberFormat="1" applyFont="1" applyFill="1" applyAlignment="1">
      <alignment horizontal="left" vertical="center"/>
    </xf>
    <xf numFmtId="14" fontId="23" fillId="19" borderId="135" xfId="17" applyNumberFormat="1" applyFont="1" applyFill="1" applyBorder="1" applyAlignment="1">
      <alignment horizontal="center" vertical="center"/>
    </xf>
    <xf numFmtId="0" fontId="100"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56" fontId="93" fillId="19" borderId="134" xfId="17" applyNumberFormat="1" applyFont="1" applyFill="1" applyBorder="1" applyAlignment="1">
      <alignment horizontal="center" vertical="center" wrapText="1"/>
    </xf>
    <xf numFmtId="0" fontId="8" fillId="0" borderId="219" xfId="1" applyBorder="1" applyAlignment="1" applyProtection="1">
      <alignment horizontal="left" vertical="center"/>
    </xf>
    <xf numFmtId="14" fontId="93" fillId="19" borderId="135" xfId="17" applyNumberFormat="1" applyFont="1" applyFill="1" applyBorder="1" applyAlignment="1">
      <alignment horizontal="center" vertical="center" wrapText="1"/>
    </xf>
    <xf numFmtId="0" fontId="85" fillId="0" borderId="137" xfId="0" applyFont="1" applyBorder="1" applyAlignment="1">
      <alignment horizontal="center" vertical="center" wrapText="1"/>
    </xf>
    <xf numFmtId="0" fontId="0" fillId="31" borderId="0" xfId="0" applyFill="1">
      <alignment vertical="center"/>
    </xf>
    <xf numFmtId="14" fontId="129" fillId="19" borderId="135" xfId="0" applyNumberFormat="1" applyFont="1" applyFill="1" applyBorder="1" applyAlignment="1">
      <alignment horizontal="center" vertical="center"/>
    </xf>
    <xf numFmtId="0" fontId="142" fillId="0" borderId="121" xfId="1" applyFont="1" applyFill="1" applyBorder="1" applyAlignment="1" applyProtection="1">
      <alignment horizontal="left" vertical="top" wrapText="1"/>
    </xf>
    <xf numFmtId="0" fontId="140" fillId="0" borderId="155" xfId="1" applyFont="1" applyFill="1" applyBorder="1" applyAlignment="1" applyProtection="1">
      <alignment vertical="top" wrapText="1"/>
    </xf>
    <xf numFmtId="0" fontId="91" fillId="3" borderId="9" xfId="2" applyFont="1" applyFill="1" applyBorder="1" applyAlignment="1">
      <alignment horizontal="center" vertical="center"/>
    </xf>
    <xf numFmtId="0" fontId="92" fillId="21" borderId="220" xfId="2" applyFont="1" applyFill="1" applyBorder="1" applyAlignment="1">
      <alignment horizontal="center" vertical="center"/>
    </xf>
    <xf numFmtId="14" fontId="91" fillId="21" borderId="220" xfId="2" applyNumberFormat="1" applyFont="1" applyFill="1" applyBorder="1" applyAlignment="1">
      <alignment horizontal="center" vertical="center"/>
    </xf>
    <xf numFmtId="14" fontId="91" fillId="21" borderId="221" xfId="2" applyNumberFormat="1" applyFont="1" applyFill="1" applyBorder="1" applyAlignment="1">
      <alignment horizontal="center" vertical="center"/>
    </xf>
    <xf numFmtId="0" fontId="92" fillId="21" borderId="222" xfId="2" applyFont="1" applyFill="1" applyBorder="1" applyAlignment="1">
      <alignment horizontal="center" vertical="center"/>
    </xf>
    <xf numFmtId="14" fontId="91" fillId="21" borderId="222" xfId="2" applyNumberFormat="1" applyFont="1" applyFill="1" applyBorder="1" applyAlignment="1">
      <alignment horizontal="center" vertical="center"/>
    </xf>
    <xf numFmtId="0" fontId="8" fillId="0" borderId="223" xfId="1" applyFill="1" applyBorder="1" applyAlignment="1" applyProtection="1">
      <alignment vertical="center" wrapText="1"/>
    </xf>
    <xf numFmtId="0" fontId="8" fillId="0" borderId="226" xfId="1" applyBorder="1" applyAlignment="1" applyProtection="1">
      <alignment vertical="top" wrapText="1"/>
    </xf>
    <xf numFmtId="0" fontId="140" fillId="0" borderId="225" xfId="2" applyFont="1" applyBorder="1" applyAlignment="1">
      <alignment vertical="top" wrapText="1"/>
    </xf>
    <xf numFmtId="0" fontId="32" fillId="23" borderId="224" xfId="2" applyFont="1" applyFill="1" applyBorder="1" applyAlignment="1">
      <alignment horizontal="center" vertical="center" wrapText="1"/>
    </xf>
    <xf numFmtId="0" fontId="157" fillId="21" borderId="221" xfId="2" applyFont="1" applyFill="1" applyBorder="1" applyAlignment="1">
      <alignment horizontal="center" vertical="center"/>
    </xf>
    <xf numFmtId="0" fontId="157" fillId="21" borderId="222" xfId="2" applyFont="1" applyFill="1" applyBorder="1" applyAlignment="1">
      <alignment horizontal="center" vertical="center"/>
    </xf>
    <xf numFmtId="0" fontId="157" fillId="21" borderId="220" xfId="2" applyFont="1" applyFill="1" applyBorder="1" applyAlignment="1">
      <alignment horizontal="center" vertical="center"/>
    </xf>
    <xf numFmtId="0" fontId="32" fillId="21" borderId="153" xfId="2" applyFont="1" applyFill="1" applyBorder="1" applyAlignment="1">
      <alignment horizontal="center" vertical="center" wrapText="1"/>
    </xf>
    <xf numFmtId="0" fontId="119" fillId="19" borderId="227" xfId="0" applyFont="1" applyFill="1" applyBorder="1" applyAlignment="1">
      <alignment horizontal="left" vertical="center"/>
    </xf>
    <xf numFmtId="0" fontId="119" fillId="19" borderId="228" xfId="0" applyFont="1" applyFill="1" applyBorder="1" applyAlignment="1">
      <alignment horizontal="left" vertical="center"/>
    </xf>
    <xf numFmtId="14" fontId="119" fillId="19" borderId="228" xfId="0" applyNumberFormat="1" applyFont="1" applyFill="1" applyBorder="1" applyAlignment="1">
      <alignment horizontal="center" vertical="center"/>
    </xf>
    <xf numFmtId="14" fontId="119" fillId="19" borderId="229" xfId="0" applyNumberFormat="1" applyFont="1" applyFill="1" applyBorder="1" applyAlignment="1">
      <alignment horizontal="center" vertical="center"/>
    </xf>
    <xf numFmtId="0" fontId="23" fillId="37" borderId="8" xfId="2" applyFont="1" applyFill="1" applyBorder="1" applyAlignment="1">
      <alignment horizontal="left" vertical="center"/>
    </xf>
    <xf numFmtId="0" fontId="138" fillId="37" borderId="10" xfId="2" applyFont="1" applyFill="1" applyBorder="1" applyAlignment="1">
      <alignment horizontal="center" vertical="center"/>
    </xf>
    <xf numFmtId="177" fontId="138" fillId="37" borderId="10" xfId="2" applyNumberFormat="1" applyFont="1" applyFill="1" applyBorder="1" applyAlignment="1">
      <alignment horizontal="center" vertical="center" shrinkToFit="1"/>
    </xf>
    <xf numFmtId="177" fontId="10" fillId="37" borderId="10" xfId="2" applyNumberFormat="1" applyFont="1" applyFill="1" applyBorder="1" applyAlignment="1">
      <alignment horizontal="center" vertical="center" wrapText="1"/>
    </xf>
    <xf numFmtId="177" fontId="115" fillId="37" borderId="8" xfId="2" applyNumberFormat="1" applyFont="1" applyFill="1" applyBorder="1" applyAlignment="1">
      <alignment horizontal="center" vertical="center" shrinkToFit="1"/>
    </xf>
    <xf numFmtId="177" fontId="116" fillId="37" borderId="8" xfId="2" applyNumberFormat="1" applyFont="1" applyFill="1" applyBorder="1" applyAlignment="1">
      <alignment horizontal="center" vertical="center" wrapText="1"/>
    </xf>
    <xf numFmtId="0" fontId="23" fillId="37" borderId="198" xfId="2" applyFont="1" applyFill="1" applyBorder="1" applyAlignment="1">
      <alignment horizontal="center" vertical="center" wrapText="1"/>
    </xf>
    <xf numFmtId="177" fontId="23" fillId="37" borderId="198" xfId="2" applyNumberFormat="1" applyFont="1" applyFill="1" applyBorder="1" applyAlignment="1">
      <alignment horizontal="center" vertical="center" shrinkToFit="1"/>
    </xf>
    <xf numFmtId="0" fontId="140" fillId="0" borderId="148" xfId="0" applyFont="1" applyBorder="1" applyAlignment="1">
      <alignment horizontal="left" vertical="top" wrapText="1"/>
    </xf>
    <xf numFmtId="14" fontId="101" fillId="19" borderId="135" xfId="17" applyNumberFormat="1" applyFont="1" applyFill="1" applyBorder="1" applyAlignment="1">
      <alignment horizontal="center" vertical="center" wrapText="1"/>
    </xf>
    <xf numFmtId="0" fontId="141" fillId="0" borderId="191" xfId="1" applyFont="1" applyFill="1" applyBorder="1" applyAlignment="1" applyProtection="1">
      <alignment vertical="top" wrapText="1"/>
    </xf>
    <xf numFmtId="0" fontId="140" fillId="0" borderId="184" xfId="2" applyFont="1" applyBorder="1" applyAlignment="1">
      <alignment horizontal="left" vertical="top" wrapText="1"/>
    </xf>
    <xf numFmtId="0" fontId="160" fillId="0" borderId="30" xfId="1" applyFont="1" applyBorder="1" applyAlignment="1" applyProtection="1">
      <alignment horizontal="left" vertical="top" wrapText="1"/>
    </xf>
    <xf numFmtId="0" fontId="0" fillId="32" borderId="0" xfId="0" applyFill="1">
      <alignment vertical="center"/>
    </xf>
    <xf numFmtId="0" fontId="163" fillId="3" borderId="9" xfId="2" applyFont="1" applyFill="1" applyBorder="1" applyAlignment="1">
      <alignment horizontal="center" vertical="center"/>
    </xf>
    <xf numFmtId="0" fontId="6" fillId="0" borderId="0" xfId="4"/>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166" fillId="21" borderId="159" xfId="1" applyFont="1" applyFill="1" applyBorder="1" applyAlignment="1" applyProtection="1">
      <alignment horizontal="center" vertical="center" wrapText="1"/>
    </xf>
    <xf numFmtId="0" fontId="85" fillId="0" borderId="162" xfId="0" applyFont="1" applyBorder="1" applyAlignment="1">
      <alignment horizontal="center" vertical="center" wrapText="1"/>
    </xf>
    <xf numFmtId="0" fontId="167" fillId="38" borderId="0" xfId="0" applyFont="1" applyFill="1" applyAlignment="1">
      <alignment horizontal="center" vertical="center" wrapText="1"/>
    </xf>
    <xf numFmtId="0" fontId="8" fillId="0" borderId="226" xfId="1" applyBorder="1" applyAlignment="1" applyProtection="1">
      <alignment vertical="center" wrapText="1"/>
    </xf>
    <xf numFmtId="0" fontId="140" fillId="0" borderId="0" xfId="0" applyFont="1" applyAlignment="1">
      <alignment vertical="top" wrapText="1"/>
    </xf>
    <xf numFmtId="0" fontId="85" fillId="39" borderId="122" xfId="0" applyFont="1" applyFill="1" applyBorder="1" applyAlignment="1">
      <alignment horizontal="center" vertical="center" wrapText="1"/>
    </xf>
    <xf numFmtId="0" fontId="173" fillId="0" borderId="155" xfId="1" applyFont="1" applyFill="1" applyBorder="1" applyAlignment="1" applyProtection="1">
      <alignment vertical="top" wrapText="1"/>
    </xf>
    <xf numFmtId="0" fontId="140" fillId="0" borderId="225" xfId="1" applyFont="1" applyBorder="1" applyAlignment="1" applyProtection="1">
      <alignment vertical="top" wrapText="1"/>
    </xf>
    <xf numFmtId="0" fontId="168" fillId="0" borderId="0" xfId="2" applyFont="1">
      <alignment vertical="center"/>
    </xf>
    <xf numFmtId="0" fontId="165" fillId="0" borderId="0" xfId="2" applyFont="1">
      <alignment vertical="center"/>
    </xf>
    <xf numFmtId="0" fontId="119" fillId="21" borderId="228" xfId="0" applyFont="1" applyFill="1" applyBorder="1" applyAlignment="1">
      <alignment horizontal="left" vertical="center"/>
    </xf>
    <xf numFmtId="0" fontId="119" fillId="29" borderId="228" xfId="0" applyFont="1" applyFill="1" applyBorder="1" applyAlignment="1">
      <alignment horizontal="left" vertical="center"/>
    </xf>
    <xf numFmtId="0" fontId="119" fillId="28" borderId="228" xfId="0" applyFont="1" applyFill="1" applyBorder="1" applyAlignment="1">
      <alignment horizontal="left" vertical="center"/>
    </xf>
    <xf numFmtId="0" fontId="119" fillId="35" borderId="228" xfId="0" applyFont="1" applyFill="1" applyBorder="1" applyAlignment="1">
      <alignment horizontal="left" vertical="center"/>
    </xf>
    <xf numFmtId="0" fontId="119" fillId="40" borderId="228" xfId="0" applyFont="1" applyFill="1" applyBorder="1" applyAlignment="1">
      <alignment horizontal="left" vertical="center"/>
    </xf>
    <xf numFmtId="14" fontId="87" fillId="21" borderId="190" xfId="1" applyNumberFormat="1" applyFont="1" applyFill="1" applyBorder="1" applyAlignment="1" applyProtection="1">
      <alignment horizontal="center" vertical="center" wrapText="1"/>
    </xf>
    <xf numFmtId="0" fontId="153" fillId="21" borderId="148" xfId="1" applyFont="1" applyFill="1" applyBorder="1" applyAlignment="1" applyProtection="1">
      <alignment horizontal="center" vertical="center" wrapText="1"/>
    </xf>
    <xf numFmtId="0" fontId="87" fillId="21" borderId="157" xfId="1" applyFont="1" applyFill="1" applyBorder="1" applyAlignment="1" applyProtection="1">
      <alignment horizontal="center" vertical="center" wrapText="1"/>
    </xf>
    <xf numFmtId="0" fontId="175" fillId="21" borderId="187" xfId="0" applyFont="1" applyFill="1" applyBorder="1" applyAlignment="1">
      <alignment horizontal="center" vertical="center" wrapText="1"/>
    </xf>
    <xf numFmtId="0" fontId="176" fillId="0" borderId="139" xfId="0" applyFont="1" applyBorder="1" applyAlignment="1">
      <alignment horizontal="left" vertical="top" wrapText="1"/>
    </xf>
    <xf numFmtId="0" fontId="87" fillId="23" borderId="0" xfId="2" applyFont="1" applyFill="1" applyAlignment="1">
      <alignment vertical="top" wrapText="1"/>
    </xf>
    <xf numFmtId="0" fontId="169" fillId="0" borderId="0" xfId="2" applyFont="1">
      <alignment vertical="center"/>
    </xf>
    <xf numFmtId="0" fontId="0" fillId="41" borderId="0" xfId="0" applyFill="1">
      <alignment vertical="center"/>
    </xf>
    <xf numFmtId="0" fontId="128" fillId="41" borderId="0" xfId="0" applyFont="1" applyFill="1">
      <alignment vertical="center"/>
    </xf>
    <xf numFmtId="0" fontId="148" fillId="41" borderId="0" xfId="0" applyFont="1" applyFill="1">
      <alignment vertical="center"/>
    </xf>
    <xf numFmtId="0" fontId="149" fillId="41" borderId="0" xfId="0" applyFont="1" applyFill="1">
      <alignment vertical="center"/>
    </xf>
    <xf numFmtId="0" fontId="147" fillId="41" borderId="0" xfId="0" applyFont="1" applyFill="1">
      <alignment vertical="center"/>
    </xf>
    <xf numFmtId="0" fontId="117" fillId="41" borderId="0" xfId="0" applyFont="1" applyFill="1">
      <alignment vertical="center"/>
    </xf>
    <xf numFmtId="0" fontId="145" fillId="41" borderId="0" xfId="0" applyFont="1" applyFill="1">
      <alignment vertical="center"/>
    </xf>
    <xf numFmtId="0" fontId="152" fillId="41" borderId="0" xfId="0" applyFont="1" applyFill="1">
      <alignment vertical="center"/>
    </xf>
    <xf numFmtId="0" fontId="136" fillId="41" borderId="0" xfId="0" applyFont="1" applyFill="1" applyAlignment="1">
      <alignment vertical="center" wrapText="1"/>
    </xf>
    <xf numFmtId="0" fontId="150" fillId="41" borderId="0" xfId="0" applyFont="1" applyFill="1">
      <alignment vertical="center"/>
    </xf>
    <xf numFmtId="0" fontId="151" fillId="41" borderId="0" xfId="0" applyFont="1" applyFill="1">
      <alignment vertical="center"/>
    </xf>
    <xf numFmtId="0" fontId="123" fillId="41" borderId="0" xfId="1" applyFont="1" applyFill="1" applyAlignment="1" applyProtection="1">
      <alignment vertical="center"/>
    </xf>
    <xf numFmtId="0" fontId="122" fillId="41" borderId="0" xfId="0" applyFont="1" applyFill="1">
      <alignment vertical="center"/>
    </xf>
    <xf numFmtId="0" fontId="0" fillId="32" borderId="0" xfId="0" applyFill="1" applyAlignment="1">
      <alignment horizontal="center" vertical="center"/>
    </xf>
    <xf numFmtId="0" fontId="119" fillId="19" borderId="239" xfId="0" applyFont="1" applyFill="1" applyBorder="1" applyAlignment="1">
      <alignment horizontal="left" vertical="center"/>
    </xf>
    <xf numFmtId="0" fontId="119" fillId="19" borderId="240" xfId="0" applyFont="1" applyFill="1" applyBorder="1" applyAlignment="1">
      <alignment horizontal="left" vertical="center"/>
    </xf>
    <xf numFmtId="14" fontId="119" fillId="19" borderId="240" xfId="0" applyNumberFormat="1" applyFont="1" applyFill="1" applyBorder="1" applyAlignment="1">
      <alignment horizontal="center" vertical="center"/>
    </xf>
    <xf numFmtId="14" fontId="119" fillId="19" borderId="241" xfId="0" applyNumberFormat="1" applyFont="1" applyFill="1" applyBorder="1" applyAlignment="1">
      <alignment horizontal="center" vertical="center"/>
    </xf>
    <xf numFmtId="0" fontId="119" fillId="21" borderId="240" xfId="0" applyFont="1" applyFill="1" applyBorder="1" applyAlignment="1">
      <alignment horizontal="left" vertical="center"/>
    </xf>
    <xf numFmtId="0" fontId="119" fillId="42" borderId="228" xfId="0" applyFont="1" applyFill="1" applyBorder="1" applyAlignment="1">
      <alignment horizontal="left" vertical="center"/>
    </xf>
    <xf numFmtId="0" fontId="119" fillId="42" borderId="240" xfId="0" applyFont="1" applyFill="1" applyBorder="1" applyAlignment="1">
      <alignment horizontal="left" vertical="center"/>
    </xf>
    <xf numFmtId="0" fontId="119" fillId="29" borderId="240" xfId="0" applyFont="1" applyFill="1" applyBorder="1" applyAlignment="1">
      <alignment horizontal="left" vertical="center"/>
    </xf>
    <xf numFmtId="0" fontId="119" fillId="28" borderId="240" xfId="0" applyFont="1" applyFill="1" applyBorder="1" applyAlignment="1">
      <alignment horizontal="left" vertical="center"/>
    </xf>
    <xf numFmtId="0" fontId="74" fillId="0" borderId="0" xfId="0" applyFont="1" applyAlignment="1">
      <alignment horizontal="left" vertical="center" wrapText="1"/>
    </xf>
    <xf numFmtId="0" fontId="78" fillId="0" borderId="0" xfId="0" applyFont="1" applyAlignment="1">
      <alignment horizontal="left" vertical="center" wrapText="1"/>
    </xf>
    <xf numFmtId="0" fontId="77"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75" fillId="0" borderId="0" xfId="0" applyFont="1" applyAlignment="1">
      <alignment horizontal="left" vertical="center"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6" fillId="5" borderId="0" xfId="0" applyFont="1" applyFill="1" applyAlignment="1">
      <alignment horizontal="left" vertical="center" wrapText="1"/>
    </xf>
    <xf numFmtId="0" fontId="106" fillId="5" borderId="70" xfId="0" applyFont="1" applyFill="1" applyBorder="1" applyAlignment="1">
      <alignment horizontal="left" vertical="center" wrapText="1"/>
    </xf>
    <xf numFmtId="0" fontId="106" fillId="5" borderId="0" xfId="0" applyFont="1" applyFill="1" applyAlignment="1">
      <alignment horizontal="left" vertical="center"/>
    </xf>
    <xf numFmtId="0" fontId="106" fillId="5" borderId="0" xfId="0" applyFont="1" applyFill="1" applyAlignment="1">
      <alignment horizontal="left" vertical="top" wrapText="1"/>
    </xf>
    <xf numFmtId="0" fontId="8" fillId="0" borderId="0" xfId="1" applyAlignment="1" applyProtection="1">
      <alignment horizontal="center" vertical="center" wrapText="1"/>
    </xf>
    <xf numFmtId="0" fontId="109" fillId="41" borderId="0" xfId="0" applyFont="1" applyFill="1" applyAlignment="1">
      <alignment horizontal="left" vertical="top" wrapText="1"/>
    </xf>
    <xf numFmtId="0" fontId="178" fillId="41" borderId="0" xfId="0" applyFont="1" applyFill="1" applyAlignment="1">
      <alignment horizontal="center" vertical="center"/>
    </xf>
    <xf numFmtId="0" fontId="177" fillId="41" borderId="0" xfId="0" applyFont="1" applyFill="1" applyAlignment="1">
      <alignment horizontal="center" vertical="center"/>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10" fillId="6" borderId="203" xfId="17" applyFont="1" applyFill="1" applyBorder="1" applyAlignment="1">
      <alignment horizontal="left" vertical="center" wrapText="1"/>
    </xf>
    <xf numFmtId="0" fontId="10" fillId="6" borderId="204" xfId="17" applyFont="1" applyFill="1" applyBorder="1" applyAlignment="1">
      <alignment horizontal="left" vertical="center" wrapText="1"/>
    </xf>
    <xf numFmtId="0" fontId="10" fillId="6" borderId="205" xfId="17" applyFont="1" applyFill="1" applyBorder="1" applyAlignment="1">
      <alignment horizontal="left" vertical="center" wrapText="1"/>
    </xf>
    <xf numFmtId="0" fontId="37" fillId="19" borderId="163" xfId="17" applyFont="1" applyFill="1" applyBorder="1" applyAlignment="1">
      <alignment horizontal="left" vertical="top" wrapText="1"/>
    </xf>
    <xf numFmtId="0" fontId="37" fillId="19" borderId="164" xfId="17" applyFont="1" applyFill="1" applyBorder="1" applyAlignment="1">
      <alignment horizontal="left" vertical="top" wrapText="1"/>
    </xf>
    <xf numFmtId="0" fontId="37" fillId="19" borderId="165" xfId="17" applyFont="1" applyFill="1" applyBorder="1" applyAlignment="1">
      <alignment horizontal="left" vertical="top" wrapText="1"/>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2" fillId="19" borderId="163" xfId="17" applyFont="1" applyFill="1" applyBorder="1" applyAlignment="1">
      <alignment horizontal="left" vertical="top" wrapText="1"/>
    </xf>
    <xf numFmtId="0" fontId="112" fillId="19" borderId="164" xfId="17" applyFont="1" applyFill="1" applyBorder="1" applyAlignment="1">
      <alignment horizontal="left" vertical="top" wrapText="1"/>
    </xf>
    <xf numFmtId="0" fontId="112" fillId="19" borderId="165" xfId="17" applyFont="1" applyFill="1" applyBorder="1" applyAlignment="1">
      <alignment horizontal="left" vertical="top" wrapText="1"/>
    </xf>
    <xf numFmtId="0" fontId="13" fillId="19" borderId="163" xfId="17" applyFont="1" applyFill="1" applyBorder="1" applyAlignment="1">
      <alignment horizontal="left" vertical="top" wrapText="1"/>
    </xf>
    <xf numFmtId="0" fontId="13" fillId="19" borderId="164" xfId="17" applyFont="1" applyFill="1" applyBorder="1" applyAlignment="1">
      <alignment horizontal="left" vertical="top" wrapText="1"/>
    </xf>
    <xf numFmtId="0" fontId="13" fillId="19" borderId="165" xfId="17" applyFont="1" applyFill="1" applyBorder="1" applyAlignment="1">
      <alignment horizontal="left" vertical="top" wrapText="1"/>
    </xf>
    <xf numFmtId="0" fontId="37" fillId="19" borderId="200" xfId="17" applyFont="1" applyFill="1" applyBorder="1" applyAlignment="1">
      <alignment horizontal="left" vertical="top" wrapText="1"/>
    </xf>
    <xf numFmtId="0" fontId="37" fillId="19" borderId="134" xfId="17" applyFont="1" applyFill="1" applyBorder="1" applyAlignment="1">
      <alignment horizontal="left" vertical="top" wrapText="1"/>
    </xf>
    <xf numFmtId="0" fontId="93" fillId="19" borderId="163" xfId="17" applyFont="1" applyFill="1" applyBorder="1" applyAlignment="1">
      <alignment horizontal="left" vertical="top" wrapText="1"/>
    </xf>
    <xf numFmtId="0" fontId="93" fillId="19" borderId="164" xfId="17" applyFont="1" applyFill="1" applyBorder="1" applyAlignment="1">
      <alignment horizontal="left" vertical="top" wrapText="1"/>
    </xf>
    <xf numFmtId="0" fontId="93" fillId="19" borderId="165" xfId="17" applyFont="1" applyFill="1" applyBorder="1" applyAlignment="1">
      <alignment horizontal="left" vertical="top" wrapText="1"/>
    </xf>
    <xf numFmtId="0" fontId="13" fillId="19" borderId="163" xfId="2" applyFont="1" applyFill="1" applyBorder="1" applyAlignment="1">
      <alignment horizontal="left" vertical="top" wrapText="1"/>
    </xf>
    <xf numFmtId="0" fontId="13" fillId="19" borderId="164" xfId="2" applyFont="1" applyFill="1" applyBorder="1" applyAlignment="1">
      <alignment horizontal="left" vertical="top" wrapText="1"/>
    </xf>
    <xf numFmtId="0" fontId="13" fillId="19" borderId="165"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02"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43" fillId="19" borderId="0" xfId="17" applyFont="1" applyFill="1" applyAlignment="1">
      <alignment horizontal="left" vertical="center"/>
    </xf>
    <xf numFmtId="0" fontId="96" fillId="19" borderId="163" xfId="2" applyFont="1" applyFill="1" applyBorder="1" applyAlignment="1">
      <alignment horizontal="left" vertical="top" wrapText="1"/>
    </xf>
    <xf numFmtId="0" fontId="96" fillId="19" borderId="164" xfId="2" applyFont="1" applyFill="1" applyBorder="1" applyAlignment="1">
      <alignment horizontal="left" vertical="top" wrapText="1"/>
    </xf>
    <xf numFmtId="0" fontId="96" fillId="19" borderId="165" xfId="2" applyFont="1" applyFill="1" applyBorder="1" applyAlignment="1">
      <alignment horizontal="left" vertical="top" wrapText="1"/>
    </xf>
    <xf numFmtId="0" fontId="13" fillId="34" borderId="242" xfId="4" applyFont="1" applyFill="1" applyBorder="1" applyAlignment="1">
      <alignment horizontal="left" vertical="center" wrapText="1" indent="1"/>
    </xf>
    <xf numFmtId="0" fontId="13" fillId="34" borderId="235" xfId="4" applyFont="1" applyFill="1" applyBorder="1" applyAlignment="1">
      <alignment horizontal="left" vertical="center" wrapText="1" indent="1"/>
    </xf>
    <xf numFmtId="0" fontId="13" fillId="34" borderId="236" xfId="4" applyFont="1" applyFill="1" applyBorder="1" applyAlignment="1">
      <alignment horizontal="left" vertical="center" wrapText="1" indent="1"/>
    </xf>
    <xf numFmtId="0" fontId="13" fillId="34" borderId="230" xfId="4" applyFont="1" applyFill="1" applyBorder="1" applyAlignment="1">
      <alignment horizontal="left" vertical="center" wrapText="1" indent="1"/>
    </xf>
    <xf numFmtId="0" fontId="13" fillId="34" borderId="0" xfId="4" applyFont="1" applyFill="1" applyAlignment="1">
      <alignment horizontal="left" vertical="center" wrapText="1" indent="1"/>
    </xf>
    <xf numFmtId="0" fontId="13" fillId="34" borderId="231" xfId="4" applyFont="1" applyFill="1" applyBorder="1" applyAlignment="1">
      <alignment horizontal="left" vertical="center" wrapText="1" indent="1"/>
    </xf>
    <xf numFmtId="0" fontId="13" fillId="34" borderId="232" xfId="4" applyFont="1" applyFill="1" applyBorder="1" applyAlignment="1">
      <alignment horizontal="left" vertical="center" wrapText="1" indent="1"/>
    </xf>
    <xf numFmtId="0" fontId="13" fillId="34" borderId="233" xfId="4" applyFont="1" applyFill="1" applyBorder="1" applyAlignment="1">
      <alignment horizontal="left" vertical="center" wrapText="1" indent="1"/>
    </xf>
    <xf numFmtId="0" fontId="13" fillId="34" borderId="234" xfId="4" applyFont="1" applyFill="1" applyBorder="1" applyAlignment="1">
      <alignment horizontal="left" vertical="center" wrapText="1" indent="1"/>
    </xf>
    <xf numFmtId="0" fontId="6" fillId="0" borderId="0" xfId="2">
      <alignment vertical="center"/>
    </xf>
    <xf numFmtId="0" fontId="87" fillId="0" borderId="0" xfId="2" applyFont="1" applyAlignment="1">
      <alignment horizontal="center" vertical="center"/>
    </xf>
    <xf numFmtId="0" fontId="21" fillId="0" borderId="0" xfId="2" applyFont="1" applyAlignment="1">
      <alignment horizontal="center" vertical="center"/>
    </xf>
    <xf numFmtId="0" fontId="185" fillId="44" borderId="0" xfId="2" applyFont="1" applyFill="1" applyAlignment="1">
      <alignment horizontal="center" vertical="center" wrapText="1" shrinkToFit="1"/>
    </xf>
    <xf numFmtId="0" fontId="110" fillId="44" borderId="0" xfId="2" applyFont="1" applyFill="1" applyAlignment="1">
      <alignment horizontal="center" vertical="center" wrapText="1" shrinkToFit="1"/>
    </xf>
    <xf numFmtId="0" fontId="184" fillId="0" borderId="0" xfId="2" applyFont="1" applyAlignment="1">
      <alignment horizontal="center" vertical="center"/>
    </xf>
    <xf numFmtId="0" fontId="6" fillId="0" borderId="0" xfId="2" applyAlignment="1">
      <alignment horizontal="center" vertical="center"/>
    </xf>
    <xf numFmtId="0" fontId="174" fillId="43" borderId="0" xfId="2" applyFont="1" applyFill="1" applyAlignment="1">
      <alignment horizontal="left" vertical="center" wrapText="1" indent="1"/>
    </xf>
    <xf numFmtId="0" fontId="179" fillId="43" borderId="0" xfId="2" applyFont="1" applyFill="1" applyAlignment="1">
      <alignment horizontal="left" vertical="center" wrapText="1" indent="1"/>
    </xf>
    <xf numFmtId="14" fontId="87" fillId="21" borderId="188" xfId="2" applyNumberFormat="1" applyFont="1" applyFill="1" applyBorder="1" applyAlignment="1">
      <alignment horizontal="center" vertical="center" shrinkToFit="1"/>
    </xf>
    <xf numFmtId="14" fontId="87" fillId="21" borderId="1" xfId="2" applyNumberFormat="1" applyFont="1" applyFill="1" applyBorder="1" applyAlignment="1">
      <alignment horizontal="center" vertical="center" shrinkToFit="1"/>
    </xf>
    <xf numFmtId="14" fontId="87" fillId="21" borderId="138" xfId="2" applyNumberFormat="1" applyFont="1" applyFill="1" applyBorder="1" applyAlignment="1">
      <alignment horizontal="center" vertical="center" shrinkToFit="1"/>
    </xf>
    <xf numFmtId="14" fontId="87" fillId="21" borderId="141" xfId="2" applyNumberFormat="1" applyFont="1" applyFill="1" applyBorder="1" applyAlignment="1">
      <alignment horizontal="center" vertical="center" wrapText="1" shrinkToFit="1"/>
    </xf>
    <xf numFmtId="14" fontId="87" fillId="21" borderId="139" xfId="2" applyNumberFormat="1" applyFont="1" applyFill="1" applyBorder="1" applyAlignment="1">
      <alignment horizontal="center" vertical="center" wrapText="1" shrinkToFit="1"/>
    </xf>
    <xf numFmtId="14" fontId="87" fillId="21" borderId="140" xfId="2" applyNumberFormat="1" applyFont="1" applyFill="1" applyBorder="1" applyAlignment="1">
      <alignment horizontal="center" vertical="center" wrapText="1" shrinkToFit="1"/>
    </xf>
    <xf numFmtId="0" fontId="91" fillId="21" borderId="40" xfId="2" applyFont="1" applyFill="1" applyBorder="1" applyAlignment="1">
      <alignment horizontal="center" vertical="center" wrapText="1"/>
    </xf>
    <xf numFmtId="0" fontId="91" fillId="21" borderId="1" xfId="2" applyFont="1" applyFill="1" applyBorder="1" applyAlignment="1">
      <alignment horizontal="center" vertical="center" wrapText="1"/>
    </xf>
    <xf numFmtId="0" fontId="91" fillId="21" borderId="2" xfId="2" applyFont="1" applyFill="1" applyBorder="1" applyAlignment="1">
      <alignment horizontal="center" vertical="center" wrapText="1"/>
    </xf>
    <xf numFmtId="56" fontId="87" fillId="21" borderId="40" xfId="1" applyNumberFormat="1" applyFont="1" applyFill="1" applyBorder="1" applyAlignment="1" applyProtection="1">
      <alignment horizontal="center" vertical="center" wrapText="1"/>
    </xf>
    <xf numFmtId="56" fontId="87" fillId="21" borderId="1" xfId="1" applyNumberFormat="1" applyFont="1" applyFill="1" applyBorder="1" applyAlignment="1" applyProtection="1">
      <alignment horizontal="center" vertical="center" wrapText="1"/>
    </xf>
    <xf numFmtId="56" fontId="87" fillId="21" borderId="2" xfId="1" applyNumberFormat="1" applyFont="1" applyFill="1" applyBorder="1" applyAlignment="1" applyProtection="1">
      <alignment horizontal="center" vertical="center" wrapText="1"/>
    </xf>
    <xf numFmtId="56" fontId="87" fillId="21" borderId="1" xfId="2" applyNumberFormat="1" applyFont="1" applyFill="1" applyBorder="1" applyAlignment="1">
      <alignment horizontal="center" vertical="center" wrapText="1"/>
    </xf>
    <xf numFmtId="56" fontId="87" fillId="21" borderId="138" xfId="2" applyNumberFormat="1" applyFont="1" applyFill="1" applyBorder="1" applyAlignment="1">
      <alignment horizontal="center" vertical="center" wrapText="1"/>
    </xf>
    <xf numFmtId="14" fontId="87" fillId="21" borderId="188"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wrapText="1" shrinkToFit="1"/>
    </xf>
    <xf numFmtId="14" fontId="87" fillId="21" borderId="2" xfId="2" applyNumberFormat="1" applyFont="1" applyFill="1" applyBorder="1" applyAlignment="1">
      <alignment horizontal="center" vertical="center" wrapText="1" shrinkToFit="1"/>
    </xf>
    <xf numFmtId="14" fontId="87" fillId="21" borderId="154" xfId="1" applyNumberFormat="1" applyFont="1" applyFill="1" applyBorder="1" applyAlignment="1" applyProtection="1">
      <alignment horizontal="center" vertical="center" wrapText="1"/>
    </xf>
    <xf numFmtId="0" fontId="87" fillId="21" borderId="154" xfId="2" applyFont="1" applyFill="1" applyBorder="1" applyAlignment="1">
      <alignment horizontal="center" vertical="center"/>
    </xf>
    <xf numFmtId="0" fontId="87" fillId="21" borderId="158" xfId="2" applyFont="1" applyFill="1" applyBorder="1" applyAlignment="1">
      <alignment horizontal="center" vertical="center"/>
    </xf>
    <xf numFmtId="14" fontId="87" fillId="21" borderId="181" xfId="1" applyNumberFormat="1" applyFont="1" applyFill="1" applyBorder="1" applyAlignment="1" applyProtection="1">
      <alignment horizontal="center" vertical="center" wrapText="1"/>
    </xf>
    <xf numFmtId="14" fontId="87" fillId="21" borderId="182" xfId="1" applyNumberFormat="1" applyFont="1" applyFill="1" applyBorder="1" applyAlignment="1" applyProtection="1">
      <alignment horizontal="center" vertical="center" wrapText="1"/>
    </xf>
    <xf numFmtId="14" fontId="87" fillId="21" borderId="183" xfId="1" applyNumberFormat="1" applyFont="1" applyFill="1" applyBorder="1" applyAlignment="1" applyProtection="1">
      <alignment horizontal="center" vertical="center" wrapText="1"/>
    </xf>
    <xf numFmtId="14" fontId="35" fillId="21" borderId="188"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14" fontId="87" fillId="21" borderId="178" xfId="2" applyNumberFormat="1" applyFont="1" applyFill="1" applyBorder="1" applyAlignment="1">
      <alignment horizontal="center" vertical="center"/>
    </xf>
    <xf numFmtId="14" fontId="87" fillId="21" borderId="179" xfId="2" applyNumberFormat="1" applyFont="1" applyFill="1" applyBorder="1" applyAlignment="1">
      <alignment horizontal="center" vertical="center"/>
    </xf>
    <xf numFmtId="14" fontId="87" fillId="21" borderId="180" xfId="2" applyNumberFormat="1" applyFont="1" applyFill="1" applyBorder="1" applyAlignment="1">
      <alignment horizontal="center" vertical="center"/>
    </xf>
    <xf numFmtId="56" fontId="87" fillId="21" borderId="40" xfId="2" applyNumberFormat="1" applyFont="1" applyFill="1" applyBorder="1" applyAlignment="1">
      <alignment horizontal="center" vertical="center" wrapText="1"/>
    </xf>
    <xf numFmtId="0" fontId="6" fillId="0" borderId="0" xfId="2" applyAlignment="1">
      <alignment horizontal="center" vertical="center" wrapText="1"/>
    </xf>
    <xf numFmtId="0" fontId="23" fillId="36" borderId="0" xfId="2" applyFont="1" applyFill="1" applyAlignment="1">
      <alignment horizontal="left" vertical="center" wrapText="1"/>
    </xf>
    <xf numFmtId="0" fontId="23" fillId="36" borderId="0" xfId="2" applyFont="1" applyFill="1" applyAlignment="1">
      <alignment horizontal="left" vertical="center"/>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3" xfId="2" applyFill="1" applyBorder="1" applyAlignment="1">
      <alignment horizontal="left" vertical="top" wrapText="1"/>
    </xf>
    <xf numFmtId="0" fontId="1" fillId="28" borderId="54" xfId="2" applyFont="1" applyFill="1" applyBorder="1" applyAlignment="1">
      <alignment horizontal="left" vertical="top" wrapText="1"/>
    </xf>
    <xf numFmtId="0" fontId="1" fillId="28" borderId="65" xfId="2" applyFont="1" applyFill="1" applyBorder="1" applyAlignment="1">
      <alignment horizontal="lef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14" fillId="5" borderId="214" xfId="2" applyFont="1" applyFill="1" applyBorder="1" applyAlignment="1">
      <alignment horizontal="center" vertical="center"/>
    </xf>
    <xf numFmtId="0" fontId="14" fillId="5" borderId="215" xfId="2" applyFont="1" applyFill="1" applyBorder="1" applyAlignment="1">
      <alignment horizontal="center" vertical="center"/>
    </xf>
    <xf numFmtId="0" fontId="14" fillId="5" borderId="216" xfId="2" applyFont="1" applyFill="1" applyBorder="1" applyAlignment="1">
      <alignment horizontal="center"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26" fillId="19" borderId="0" xfId="19" applyFont="1" applyFill="1" applyAlignment="1">
      <alignment vertical="center"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21"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40"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56" fillId="29" borderId="97" xfId="2" applyFont="1" applyFill="1" applyBorder="1" applyAlignment="1">
      <alignment horizontal="center" vertical="center" wrapText="1" shrinkToFit="1"/>
    </xf>
    <xf numFmtId="0" fontId="32" fillId="29" borderId="28" xfId="2" applyFont="1" applyFill="1" applyBorder="1" applyAlignment="1">
      <alignment horizontal="center" vertical="center" shrinkToFit="1"/>
    </xf>
    <xf numFmtId="0" fontId="32" fillId="29" borderId="98" xfId="2" applyFont="1" applyFill="1" applyBorder="1" applyAlignment="1">
      <alignment horizontal="center" vertical="center" shrinkToFit="1"/>
    </xf>
    <xf numFmtId="0" fontId="142" fillId="29" borderId="237" xfId="1" applyFont="1" applyFill="1" applyBorder="1" applyAlignment="1" applyProtection="1">
      <alignment horizontal="left" vertical="top" wrapText="1"/>
    </xf>
    <xf numFmtId="0" fontId="142" fillId="29" borderId="107" xfId="1" applyFont="1" applyFill="1" applyBorder="1" applyAlignment="1" applyProtection="1">
      <alignment horizontal="left" vertical="top" wrapText="1"/>
    </xf>
    <xf numFmtId="0" fontId="142" fillId="29" borderId="238" xfId="1" applyFont="1" applyFill="1" applyBorder="1" applyAlignment="1" applyProtection="1">
      <alignment horizontal="left" vertical="top" wrapText="1"/>
    </xf>
    <xf numFmtId="0" fontId="88" fillId="19" borderId="145" xfId="1" applyFont="1" applyFill="1" applyBorder="1" applyAlignment="1" applyProtection="1">
      <alignment horizontal="center" vertical="center" wrapText="1" shrinkToFit="1"/>
    </xf>
    <xf numFmtId="0" fontId="28" fillId="19" borderId="146" xfId="2" applyFont="1" applyFill="1" applyBorder="1" applyAlignment="1">
      <alignment horizontal="center" vertical="center" wrapText="1" shrinkToFit="1"/>
    </xf>
    <xf numFmtId="0" fontId="28" fillId="19" borderId="147" xfId="2" applyFont="1" applyFill="1" applyBorder="1" applyAlignment="1">
      <alignment horizontal="center" vertical="center" wrapText="1" shrinkToFit="1"/>
    </xf>
    <xf numFmtId="0" fontId="142"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6" xfId="2" applyFont="1" applyBorder="1">
      <alignment vertical="center"/>
    </xf>
    <xf numFmtId="0" fontId="28" fillId="29" borderId="145" xfId="2" applyFont="1" applyFill="1" applyBorder="1" applyAlignment="1">
      <alignment horizontal="center" vertical="center" wrapText="1" shrinkToFit="1"/>
    </xf>
    <xf numFmtId="0" fontId="28" fillId="29" borderId="146" xfId="2" applyFont="1" applyFill="1" applyBorder="1" applyAlignment="1">
      <alignment horizontal="center" vertical="center" wrapText="1" shrinkToFit="1"/>
    </xf>
    <xf numFmtId="0" fontId="28" fillId="29" borderId="147" xfId="2" applyFont="1" applyFill="1" applyBorder="1" applyAlignment="1">
      <alignment horizontal="center" vertical="center" wrapText="1" shrinkToFit="1"/>
    </xf>
    <xf numFmtId="0" fontId="161" fillId="29" borderId="55" xfId="2" applyFont="1" applyFill="1" applyBorder="1" applyAlignment="1">
      <alignment horizontal="left" vertical="top" wrapText="1" shrinkToFit="1"/>
    </xf>
    <xf numFmtId="0" fontId="161" fillId="29" borderId="56" xfId="2" applyFont="1" applyFill="1" applyBorder="1" applyAlignment="1">
      <alignment horizontal="left" vertical="top" wrapText="1" shrinkToFit="1"/>
    </xf>
    <xf numFmtId="0" fontId="161" fillId="29" borderId="57" xfId="2" applyFont="1" applyFill="1" applyBorder="1" applyAlignment="1">
      <alignment horizontal="left" vertical="top" wrapText="1" shrinkToFit="1"/>
    </xf>
    <xf numFmtId="0" fontId="88" fillId="19" borderId="97"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8" xfId="1" applyFont="1" applyFill="1" applyBorder="1" applyAlignment="1" applyProtection="1">
      <alignment horizontal="center" vertical="center" wrapText="1"/>
    </xf>
    <xf numFmtId="0" fontId="140" fillId="19" borderId="94" xfId="1" applyFont="1" applyFill="1" applyBorder="1" applyAlignment="1" applyProtection="1">
      <alignment horizontal="left" vertical="top" wrapText="1"/>
    </xf>
    <xf numFmtId="0" fontId="21" fillId="19" borderId="160" xfId="1" applyFont="1" applyFill="1" applyBorder="1" applyAlignment="1" applyProtection="1">
      <alignment horizontal="left" vertical="top" wrapText="1"/>
    </xf>
    <xf numFmtId="0" fontId="21" fillId="19" borderId="161"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173" fillId="0" borderId="243" xfId="2" applyFont="1" applyBorder="1" applyAlignment="1">
      <alignment horizontal="left" vertical="top" wrapText="1"/>
    </xf>
    <xf numFmtId="0" fontId="173" fillId="0" borderId="244" xfId="2" applyFont="1" applyBorder="1" applyAlignment="1">
      <alignment horizontal="left" vertical="top" wrapText="1"/>
    </xf>
    <xf numFmtId="0" fontId="7" fillId="45" borderId="0" xfId="4" applyFont="1" applyFill="1" applyAlignment="1">
      <alignment vertical="top"/>
    </xf>
    <xf numFmtId="0" fontId="135" fillId="45" borderId="0" xfId="2" applyFont="1" applyFill="1" applyAlignment="1">
      <alignment vertical="top"/>
    </xf>
    <xf numFmtId="0" fontId="7" fillId="45" borderId="0" xfId="2" applyFont="1" applyFill="1" applyAlignment="1">
      <alignment vertical="top"/>
    </xf>
    <xf numFmtId="0" fontId="170" fillId="45" borderId="0" xfId="2" applyFont="1" applyFill="1" applyAlignment="1">
      <alignment vertical="top" wrapText="1"/>
    </xf>
    <xf numFmtId="0" fontId="171" fillId="45" borderId="0" xfId="2" applyFont="1" applyFill="1" applyAlignment="1">
      <alignment vertical="top" wrapText="1"/>
    </xf>
    <xf numFmtId="0" fontId="172" fillId="45" borderId="0" xfId="2" applyFont="1" applyFill="1" applyAlignment="1">
      <alignment vertical="top"/>
    </xf>
    <xf numFmtId="0" fontId="34" fillId="45" borderId="0" xfId="2" applyFont="1" applyFill="1" applyAlignment="1">
      <alignment vertical="top"/>
    </xf>
    <xf numFmtId="0" fontId="6" fillId="45" borderId="0" xfId="2" applyFill="1" applyAlignment="1">
      <alignment vertical="top" wrapText="1"/>
    </xf>
    <xf numFmtId="0" fontId="35" fillId="46" borderId="0" xfId="4" applyFont="1" applyFill="1"/>
    <xf numFmtId="0" fontId="135" fillId="46" borderId="0" xfId="4" applyFont="1" applyFill="1"/>
    <xf numFmtId="0" fontId="6" fillId="46" borderId="0" xfId="4" applyFill="1"/>
    <xf numFmtId="0" fontId="164" fillId="46" borderId="0" xfId="2" applyFont="1" applyFill="1" applyAlignment="1">
      <alignment horizontal="center" vertical="center"/>
    </xf>
    <xf numFmtId="0" fontId="6" fillId="46" borderId="0" xfId="2" applyFill="1">
      <alignment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CC00FF"/>
      <color rgb="FFFF99FF"/>
      <color rgb="FF6DDDF7"/>
      <color rgb="FF66CCFF"/>
      <color rgb="FF6EF729"/>
      <color rgb="FFFAFEC2"/>
      <color rgb="FFFFCC00"/>
      <color rgb="FFD4FDC3"/>
      <color rgb="FF3399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'36　感染症統計'!$A$7</c:f>
              <c:strCache>
                <c:ptCount val="1"/>
                <c:pt idx="0">
                  <c:v>2023年</c:v>
                </c:pt>
              </c:strCache>
            </c:strRef>
          </c:tx>
          <c:spPr>
            <a:ln w="63500" cap="rnd">
              <a:solidFill>
                <a:srgbClr val="FF0000"/>
              </a:solidFill>
              <a:round/>
            </a:ln>
            <a:effectLst/>
          </c:spPr>
          <c:marker>
            <c:symbol val="none"/>
          </c:marker>
          <c:cat>
            <c:multiLvlStrRef>
              <c:f>'36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721 </c:v>
                  </c:pt>
                  <c:pt idx="9">
                    <c:v>127 </c:v>
                  </c:pt>
                </c:lvl>
              </c:multiLvlStrCache>
            </c:multiLvlStrRef>
          </c:cat>
          <c:val>
            <c:numRef>
              <c:f>'36　感染症統計'!$B$7:$J$7</c:f>
              <c:numCache>
                <c:formatCode>#,##0_ </c:formatCode>
                <c:ptCount val="9"/>
                <c:pt idx="0" formatCode="General">
                  <c:v>82</c:v>
                </c:pt>
                <c:pt idx="1">
                  <c:v>62</c:v>
                </c:pt>
                <c:pt idx="2">
                  <c:v>99</c:v>
                </c:pt>
                <c:pt idx="3">
                  <c:v>112</c:v>
                </c:pt>
                <c:pt idx="4" formatCode="General">
                  <c:v>224</c:v>
                </c:pt>
                <c:pt idx="5" formatCode="General">
                  <c:v>524</c:v>
                </c:pt>
                <c:pt idx="6" formatCode="General">
                  <c:v>521</c:v>
                </c:pt>
                <c:pt idx="7">
                  <c:v>721</c:v>
                </c:pt>
                <c:pt idx="8">
                  <c:v>127</c:v>
                </c:pt>
              </c:numCache>
            </c:numRef>
          </c:val>
          <c:smooth val="0"/>
          <c:extLst>
            <c:ext xmlns:c16="http://schemas.microsoft.com/office/drawing/2014/chart" uri="{C3380CC4-5D6E-409C-BE32-E72D297353CC}">
              <c16:uniqueId val="{00000000-EF25-4824-8530-875CCEE0B185}"/>
            </c:ext>
          </c:extLst>
        </c:ser>
        <c:ser>
          <c:idx val="7"/>
          <c:order val="1"/>
          <c:tx>
            <c:strRef>
              <c:f>'36　感染症統計'!$A$8</c:f>
              <c:strCache>
                <c:ptCount val="1"/>
                <c:pt idx="0">
                  <c:v>2022年</c:v>
                </c:pt>
              </c:strCache>
            </c:strRef>
          </c:tx>
          <c:spPr>
            <a:ln w="25400" cap="rnd">
              <a:solidFill>
                <a:schemeClr val="accent6">
                  <a:lumMod val="75000"/>
                </a:schemeClr>
              </a:solidFill>
              <a:round/>
            </a:ln>
            <a:effectLst/>
          </c:spPr>
          <c:marker>
            <c:symbol val="none"/>
          </c:marker>
          <c:cat>
            <c:multiLvlStrRef>
              <c:f>'36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721 </c:v>
                  </c:pt>
                  <c:pt idx="9">
                    <c:v>127 </c:v>
                  </c:pt>
                </c:lvl>
              </c:multiLvlStrCache>
            </c:multiLvlStrRef>
          </c:cat>
          <c:val>
            <c:numRef>
              <c:f>'36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'36　感染症統計'!$A$9</c:f>
              <c:strCache>
                <c:ptCount val="1"/>
                <c:pt idx="0">
                  <c:v>2021年</c:v>
                </c:pt>
              </c:strCache>
            </c:strRef>
          </c:tx>
          <c:spPr>
            <a:ln w="28575" cap="rnd">
              <a:solidFill>
                <a:schemeClr val="accent6"/>
              </a:solidFill>
              <a:round/>
            </a:ln>
            <a:effectLst/>
          </c:spPr>
          <c:marker>
            <c:symbol val="none"/>
          </c:marker>
          <c:cat>
            <c:multiLvlStrRef>
              <c:f>'36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721 </c:v>
                  </c:pt>
                  <c:pt idx="9">
                    <c:v>127 </c:v>
                  </c:pt>
                </c:lvl>
              </c:multiLvlStrCache>
            </c:multiLvlStrRef>
          </c:cat>
          <c:val>
            <c:numRef>
              <c:f>'36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'36　感染症統計'!$A$10</c:f>
              <c:strCache>
                <c:ptCount val="1"/>
                <c:pt idx="0">
                  <c:v>2020年</c:v>
                </c:pt>
              </c:strCache>
            </c:strRef>
          </c:tx>
          <c:spPr>
            <a:ln w="12700" cap="rnd">
              <a:solidFill>
                <a:srgbClr val="FF0066"/>
              </a:solidFill>
              <a:round/>
            </a:ln>
            <a:effectLst/>
          </c:spPr>
          <c:marker>
            <c:symbol val="none"/>
          </c:marker>
          <c:cat>
            <c:multiLvlStrRef>
              <c:f>'36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721 </c:v>
                  </c:pt>
                  <c:pt idx="9">
                    <c:v>127 </c:v>
                  </c:pt>
                </c:lvl>
              </c:multiLvlStrCache>
            </c:multiLvlStrRef>
          </c:cat>
          <c:val>
            <c:numRef>
              <c:f>'36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'36　感染症統計'!$A$11</c:f>
              <c:strCache>
                <c:ptCount val="1"/>
                <c:pt idx="0">
                  <c:v>2019年</c:v>
                </c:pt>
              </c:strCache>
            </c:strRef>
          </c:tx>
          <c:spPr>
            <a:ln w="19050" cap="rnd">
              <a:solidFill>
                <a:srgbClr val="0070C0"/>
              </a:solidFill>
              <a:round/>
            </a:ln>
            <a:effectLst/>
          </c:spPr>
          <c:marker>
            <c:symbol val="none"/>
          </c:marker>
          <c:cat>
            <c:multiLvlStrRef>
              <c:f>'36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721 </c:v>
                  </c:pt>
                  <c:pt idx="9">
                    <c:v>127 </c:v>
                  </c:pt>
                </c:lvl>
              </c:multiLvlStrCache>
            </c:multiLvlStrRef>
          </c:cat>
          <c:val>
            <c:numRef>
              <c:f>'36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'36　感染症統計'!$A$12</c:f>
              <c:strCache>
                <c:ptCount val="1"/>
                <c:pt idx="0">
                  <c:v>2018年</c:v>
                </c:pt>
              </c:strCache>
            </c:strRef>
          </c:tx>
          <c:spPr>
            <a:ln w="12700" cap="rnd">
              <a:solidFill>
                <a:schemeClr val="accent4"/>
              </a:solidFill>
              <a:round/>
            </a:ln>
            <a:effectLst/>
          </c:spPr>
          <c:marker>
            <c:symbol val="none"/>
          </c:marker>
          <c:cat>
            <c:multiLvlStrRef>
              <c:f>'36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721 </c:v>
                  </c:pt>
                  <c:pt idx="9">
                    <c:v>127 </c:v>
                  </c:pt>
                </c:lvl>
              </c:multiLvlStrCache>
            </c:multiLvlStrRef>
          </c:cat>
          <c:val>
            <c:numRef>
              <c:f>'36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'36　感染症統計'!$A$13</c:f>
              <c:strCache>
                <c:ptCount val="1"/>
                <c:pt idx="0">
                  <c:v>2017年</c:v>
                </c:pt>
              </c:strCache>
            </c:strRef>
          </c:tx>
          <c:spPr>
            <a:ln w="12700" cap="rnd">
              <a:solidFill>
                <a:schemeClr val="accent5"/>
              </a:solidFill>
              <a:round/>
            </a:ln>
            <a:effectLst/>
          </c:spPr>
          <c:marker>
            <c:symbol val="none"/>
          </c:marker>
          <c:cat>
            <c:multiLvlStrRef>
              <c:f>'36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721 </c:v>
                  </c:pt>
                  <c:pt idx="9">
                    <c:v>127 </c:v>
                  </c:pt>
                </c:lvl>
              </c:multiLvlStrCache>
            </c:multiLvlStrRef>
          </c:cat>
          <c:val>
            <c:numRef>
              <c:f>'36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'36　感染症統計'!$A$14</c:f>
              <c:strCache>
                <c:ptCount val="1"/>
                <c:pt idx="0">
                  <c:v>2016年</c:v>
                </c:pt>
              </c:strCache>
            </c:strRef>
          </c:tx>
          <c:spPr>
            <a:ln w="12700" cap="rnd">
              <a:solidFill>
                <a:schemeClr val="tx2"/>
              </a:solidFill>
              <a:round/>
            </a:ln>
            <a:effectLst/>
          </c:spPr>
          <c:marker>
            <c:symbol val="none"/>
          </c:marker>
          <c:cat>
            <c:multiLvlStrRef>
              <c:f>'36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721 </c:v>
                  </c:pt>
                  <c:pt idx="9">
                    <c:v>127 </c:v>
                  </c:pt>
                </c:lvl>
              </c:multiLvlStrCache>
            </c:multiLvlStrRef>
          </c:cat>
          <c:val>
            <c:numRef>
              <c:f>'36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'36　感染症統計'!$A$15</c:f>
              <c:strCache>
                <c:ptCount val="1"/>
                <c:pt idx="0">
                  <c:v>2015年</c:v>
                </c:pt>
              </c:strCache>
            </c:strRef>
          </c:tx>
          <c:spPr>
            <a:ln w="28575" cap="rnd">
              <a:solidFill>
                <a:schemeClr val="accent3">
                  <a:lumMod val="60000"/>
                </a:schemeClr>
              </a:solidFill>
              <a:round/>
            </a:ln>
            <a:effectLst/>
          </c:spPr>
          <c:marker>
            <c:symbol val="none"/>
          </c:marker>
          <c:cat>
            <c:multiLvlStrRef>
              <c:f>'36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721 </c:v>
                  </c:pt>
                  <c:pt idx="9">
                    <c:v>127 </c:v>
                  </c:pt>
                </c:lvl>
              </c:multiLvlStrCache>
            </c:multiLvlStrRef>
          </c:cat>
          <c:val>
            <c:numRef>
              <c:f>'36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'36　感染症統計'!$P$7</c:f>
              <c:strCache>
                <c:ptCount val="1"/>
                <c:pt idx="0">
                  <c:v>2023年</c:v>
                </c:pt>
              </c:strCache>
            </c:strRef>
          </c:tx>
          <c:spPr>
            <a:ln w="63500" cap="rnd">
              <a:solidFill>
                <a:srgbClr val="FF0000"/>
              </a:solidFill>
              <a:round/>
            </a:ln>
            <a:effectLst/>
          </c:spPr>
          <c:marker>
            <c:symbol val="none"/>
          </c:marker>
          <c:val>
            <c:numRef>
              <c:f>'36　感染症統計'!$Q$7:$AB$7</c:f>
              <c:numCache>
                <c:formatCode>#,##0_ </c:formatCode>
                <c:ptCount val="12"/>
                <c:pt idx="0" formatCode="General">
                  <c:v>1</c:v>
                </c:pt>
                <c:pt idx="1">
                  <c:v>1</c:v>
                </c:pt>
                <c:pt idx="2">
                  <c:v>4</c:v>
                </c:pt>
                <c:pt idx="3">
                  <c:v>2</c:v>
                </c:pt>
                <c:pt idx="4">
                  <c:v>2</c:v>
                </c:pt>
                <c:pt idx="5">
                  <c:v>7</c:v>
                </c:pt>
                <c:pt idx="6">
                  <c:v>7</c:v>
                </c:pt>
                <c:pt idx="7">
                  <c:v>3</c:v>
                </c:pt>
                <c:pt idx="8">
                  <c:v>0</c:v>
                </c:pt>
              </c:numCache>
            </c:numRef>
          </c:val>
          <c:smooth val="0"/>
          <c:extLst>
            <c:ext xmlns:c16="http://schemas.microsoft.com/office/drawing/2014/chart" uri="{C3380CC4-5D6E-409C-BE32-E72D297353CC}">
              <c16:uniqueId val="{00000000-691A-4A61-BF12-3A5977548A2F}"/>
            </c:ext>
          </c:extLst>
        </c:ser>
        <c:ser>
          <c:idx val="7"/>
          <c:order val="1"/>
          <c:tx>
            <c:strRef>
              <c:f>'36　感染症統計'!$P$8</c:f>
              <c:strCache>
                <c:ptCount val="1"/>
                <c:pt idx="0">
                  <c:v>2022年</c:v>
                </c:pt>
              </c:strCache>
            </c:strRef>
          </c:tx>
          <c:spPr>
            <a:ln w="25400" cap="rnd">
              <a:solidFill>
                <a:schemeClr val="accent6">
                  <a:lumMod val="75000"/>
                </a:schemeClr>
              </a:solidFill>
              <a:round/>
            </a:ln>
            <a:effectLst/>
          </c:spPr>
          <c:marker>
            <c:symbol val="none"/>
          </c:marker>
          <c:val>
            <c:numRef>
              <c:f>'36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'36　感染症統計'!$P$9</c:f>
              <c:strCache>
                <c:ptCount val="1"/>
                <c:pt idx="0">
                  <c:v>2021年</c:v>
                </c:pt>
              </c:strCache>
            </c:strRef>
          </c:tx>
          <c:spPr>
            <a:ln w="28575" cap="rnd">
              <a:solidFill>
                <a:srgbClr val="FF0066"/>
              </a:solidFill>
              <a:round/>
            </a:ln>
            <a:effectLst/>
          </c:spPr>
          <c:marker>
            <c:symbol val="none"/>
          </c:marker>
          <c:val>
            <c:numRef>
              <c:f>'36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'36　感染症統計'!$P$10</c:f>
              <c:strCache>
                <c:ptCount val="1"/>
                <c:pt idx="0">
                  <c:v>2020年</c:v>
                </c:pt>
              </c:strCache>
            </c:strRef>
          </c:tx>
          <c:spPr>
            <a:ln w="28575" cap="rnd">
              <a:solidFill>
                <a:schemeClr val="accent2"/>
              </a:solidFill>
              <a:round/>
            </a:ln>
            <a:effectLst/>
          </c:spPr>
          <c:marker>
            <c:symbol val="none"/>
          </c:marker>
          <c:val>
            <c:numRef>
              <c:f>'36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'36　感染症統計'!$P$11</c:f>
              <c:strCache>
                <c:ptCount val="1"/>
                <c:pt idx="0">
                  <c:v>2019年</c:v>
                </c:pt>
              </c:strCache>
            </c:strRef>
          </c:tx>
          <c:spPr>
            <a:ln w="28575" cap="rnd">
              <a:solidFill>
                <a:schemeClr val="accent3">
                  <a:lumMod val="50000"/>
                </a:schemeClr>
              </a:solidFill>
              <a:round/>
            </a:ln>
            <a:effectLst/>
          </c:spPr>
          <c:marker>
            <c:symbol val="none"/>
          </c:marker>
          <c:val>
            <c:numRef>
              <c:f>'36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'36　感染症統計'!$P$12</c:f>
              <c:strCache>
                <c:ptCount val="1"/>
                <c:pt idx="0">
                  <c:v>2018年</c:v>
                </c:pt>
              </c:strCache>
            </c:strRef>
          </c:tx>
          <c:spPr>
            <a:ln w="28575" cap="rnd">
              <a:solidFill>
                <a:schemeClr val="accent4">
                  <a:lumMod val="75000"/>
                </a:schemeClr>
              </a:solidFill>
              <a:round/>
            </a:ln>
            <a:effectLst/>
          </c:spPr>
          <c:marker>
            <c:symbol val="none"/>
          </c:marker>
          <c:val>
            <c:numRef>
              <c:f>'36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'36　感染症統計'!$P$13</c:f>
              <c:strCache>
                <c:ptCount val="1"/>
                <c:pt idx="0">
                  <c:v>2017年</c:v>
                </c:pt>
              </c:strCache>
            </c:strRef>
          </c:tx>
          <c:spPr>
            <a:ln w="28575" cap="rnd">
              <a:solidFill>
                <a:schemeClr val="accent5"/>
              </a:solidFill>
              <a:round/>
            </a:ln>
            <a:effectLst/>
          </c:spPr>
          <c:marker>
            <c:symbol val="none"/>
          </c:marker>
          <c:val>
            <c:numRef>
              <c:f>'36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'36　感染症統計'!$P$14</c:f>
              <c:strCache>
                <c:ptCount val="1"/>
                <c:pt idx="0">
                  <c:v>2016年</c:v>
                </c:pt>
              </c:strCache>
            </c:strRef>
          </c:tx>
          <c:spPr>
            <a:ln w="28575" cap="rnd">
              <a:solidFill>
                <a:srgbClr val="3399FF"/>
              </a:solidFill>
              <a:round/>
            </a:ln>
            <a:effectLst/>
          </c:spPr>
          <c:marker>
            <c:symbol val="none"/>
          </c:marker>
          <c:val>
            <c:numRef>
              <c:f>'36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307730</xdr:colOff>
      <xdr:row>2</xdr:row>
      <xdr:rowOff>131885</xdr:rowOff>
    </xdr:from>
    <xdr:to>
      <xdr:col>25</xdr:col>
      <xdr:colOff>815939</xdr:colOff>
      <xdr:row>70</xdr:row>
      <xdr:rowOff>131885</xdr:rowOff>
    </xdr:to>
    <xdr:pic>
      <xdr:nvPicPr>
        <xdr:cNvPr id="31" name="図 30">
          <a:extLst>
            <a:ext uri="{FF2B5EF4-FFF2-40B4-BE49-F238E27FC236}">
              <a16:creationId xmlns:a16="http://schemas.microsoft.com/office/drawing/2014/main" id="{21602E49-8736-ABC5-218D-1C67ED5F6E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7730" y="1186962"/>
          <a:ext cx="14473324" cy="11620500"/>
        </a:xfrm>
        <a:prstGeom prst="rect">
          <a:avLst/>
        </a:prstGeom>
      </xdr:spPr>
    </xdr:pic>
    <xdr:clientData/>
  </xdr:twoCellAnchor>
  <xdr:twoCellAnchor>
    <xdr:from>
      <xdr:col>0</xdr:col>
      <xdr:colOff>307731</xdr:colOff>
      <xdr:row>2</xdr:row>
      <xdr:rowOff>131885</xdr:rowOff>
    </xdr:from>
    <xdr:to>
      <xdr:col>14</xdr:col>
      <xdr:colOff>117231</xdr:colOff>
      <xdr:row>70</xdr:row>
      <xdr:rowOff>146538</xdr:rowOff>
    </xdr:to>
    <xdr:sp macro="" textlink="">
      <xdr:nvSpPr>
        <xdr:cNvPr id="32" name="正方形/長方形 31">
          <a:extLst>
            <a:ext uri="{FF2B5EF4-FFF2-40B4-BE49-F238E27FC236}">
              <a16:creationId xmlns:a16="http://schemas.microsoft.com/office/drawing/2014/main" id="{8F73C9C6-4EE8-E3FE-52A6-DE74E5DE137A}"/>
            </a:ext>
          </a:extLst>
        </xdr:cNvPr>
        <xdr:cNvSpPr/>
      </xdr:nvSpPr>
      <xdr:spPr>
        <a:xfrm>
          <a:off x="307731" y="1186962"/>
          <a:ext cx="7004538" cy="11635153"/>
        </a:xfrm>
        <a:prstGeom prst="rect">
          <a:avLst/>
        </a:prstGeom>
        <a:noFill/>
        <a:ln w="57150">
          <a:solidFill>
            <a:srgbClr val="66CC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307730</xdr:colOff>
      <xdr:row>2</xdr:row>
      <xdr:rowOff>131885</xdr:rowOff>
    </xdr:from>
    <xdr:to>
      <xdr:col>14</xdr:col>
      <xdr:colOff>117230</xdr:colOff>
      <xdr:row>70</xdr:row>
      <xdr:rowOff>146538</xdr:rowOff>
    </xdr:to>
    <xdr:sp macro="" textlink="">
      <xdr:nvSpPr>
        <xdr:cNvPr id="33" name="正方形/長方形 32">
          <a:extLst>
            <a:ext uri="{FF2B5EF4-FFF2-40B4-BE49-F238E27FC236}">
              <a16:creationId xmlns:a16="http://schemas.microsoft.com/office/drawing/2014/main" id="{2EF42CF0-B203-426B-87A1-F9B6879B9E26}"/>
            </a:ext>
          </a:extLst>
        </xdr:cNvPr>
        <xdr:cNvSpPr/>
      </xdr:nvSpPr>
      <xdr:spPr>
        <a:xfrm>
          <a:off x="307730" y="1186962"/>
          <a:ext cx="7004538" cy="11635153"/>
        </a:xfrm>
        <a:prstGeom prst="rect">
          <a:avLst/>
        </a:prstGeom>
        <a:noFill/>
        <a:ln w="57150">
          <a:solidFill>
            <a:srgbClr val="66CC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556847</xdr:colOff>
      <xdr:row>2</xdr:row>
      <xdr:rowOff>146538</xdr:rowOff>
    </xdr:from>
    <xdr:to>
      <xdr:col>25</xdr:col>
      <xdr:colOff>791308</xdr:colOff>
      <xdr:row>70</xdr:row>
      <xdr:rowOff>161191</xdr:rowOff>
    </xdr:to>
    <xdr:sp macro="" textlink="">
      <xdr:nvSpPr>
        <xdr:cNvPr id="34" name="正方形/長方形 33">
          <a:extLst>
            <a:ext uri="{FF2B5EF4-FFF2-40B4-BE49-F238E27FC236}">
              <a16:creationId xmlns:a16="http://schemas.microsoft.com/office/drawing/2014/main" id="{550D7CB1-771A-41AE-BE78-1819AFD2B04B}"/>
            </a:ext>
          </a:extLst>
        </xdr:cNvPr>
        <xdr:cNvSpPr/>
      </xdr:nvSpPr>
      <xdr:spPr>
        <a:xfrm>
          <a:off x="7751885" y="1201615"/>
          <a:ext cx="7004538" cy="11635153"/>
        </a:xfrm>
        <a:prstGeom prst="rect">
          <a:avLst/>
        </a:prstGeom>
        <a:noFill/>
        <a:ln w="57150">
          <a:solidFill>
            <a:srgbClr val="66CC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160020</xdr:colOff>
      <xdr:row>18</xdr:row>
      <xdr:rowOff>0</xdr:rowOff>
    </xdr:to>
    <xdr:pic>
      <xdr:nvPicPr>
        <xdr:cNvPr id="29" name="図 28" descr="感染性胃腸炎患者報告数　直近5シーズン">
          <a:extLst>
            <a:ext uri="{FF2B5EF4-FFF2-40B4-BE49-F238E27FC236}">
              <a16:creationId xmlns:a16="http://schemas.microsoft.com/office/drawing/2014/main" id="{59D431CE-5122-14D5-7DBE-F84B54D182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353300" cy="2811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3.22</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592282</xdr:colOff>
      <xdr:row>5</xdr:row>
      <xdr:rowOff>371</xdr:rowOff>
    </xdr:from>
    <xdr:to>
      <xdr:col>13</xdr:col>
      <xdr:colOff>726011</xdr:colOff>
      <xdr:row>8</xdr:row>
      <xdr:rowOff>38283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73442" y="1158611"/>
          <a:ext cx="2594989" cy="594172"/>
        </a:xfrm>
        <a:prstGeom prst="borderCallout2">
          <a:avLst>
            <a:gd name="adj1" fmla="val 101279"/>
            <a:gd name="adj2" fmla="val 51060"/>
            <a:gd name="adj3" fmla="val 210486"/>
            <a:gd name="adj4" fmla="val 51057"/>
            <a:gd name="adj5" fmla="val 304475"/>
            <a:gd name="adj6" fmla="val -171041"/>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ノロウイルスの年度始まりは</a:t>
          </a:r>
        </a:p>
        <a:p>
          <a:pPr algn="l" rtl="0">
            <a:defRPr sz="1000"/>
          </a:pPr>
          <a:r>
            <a:rPr lang="en-US" altLang="ja-JP" sz="1400" b="1" i="0" u="none" strike="noStrike" baseline="0">
              <a:solidFill>
                <a:srgbClr val="FF0000"/>
              </a:solidFill>
              <a:latin typeface="ＭＳ Ｐゴシック"/>
              <a:ea typeface="ＭＳ Ｐゴシック"/>
            </a:rPr>
            <a:t>9</a:t>
          </a:r>
          <a:r>
            <a:rPr lang="ja-JP" altLang="en-US" sz="1400" b="1" i="0" u="none" strike="noStrike" baseline="0">
              <a:solidFill>
                <a:srgbClr val="FF0000"/>
              </a:solidFill>
              <a:latin typeface="ＭＳ Ｐゴシック"/>
              <a:ea typeface="ＭＳ Ｐゴシック"/>
            </a:rPr>
            <a:t>月からです。</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7</xdr:col>
      <xdr:colOff>724624</xdr:colOff>
      <xdr:row>14</xdr:row>
      <xdr:rowOff>129540</xdr:rowOff>
    </xdr:from>
    <xdr:to>
      <xdr:col>7</xdr:col>
      <xdr:colOff>1047442</xdr:colOff>
      <xdr:row>16</xdr:row>
      <xdr:rowOff>99060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5258524" y="284988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72741" y="554946"/>
          <a:ext cx="1645920" cy="2554014"/>
        </a:xfrm>
        <a:prstGeom prst="rect">
          <a:avLst/>
        </a:prstGeom>
      </xdr:spPr>
    </xdr:pic>
    <xdr:clientData/>
  </xdr:twoCellAnchor>
  <xdr:twoCellAnchor editAs="oneCell">
    <xdr:from>
      <xdr:col>0</xdr:col>
      <xdr:colOff>0</xdr:colOff>
      <xdr:row>2</xdr:row>
      <xdr:rowOff>0</xdr:rowOff>
    </xdr:from>
    <xdr:to>
      <xdr:col>3</xdr:col>
      <xdr:colOff>160020</xdr:colOff>
      <xdr:row>16</xdr:row>
      <xdr:rowOff>47034</xdr:rowOff>
    </xdr:to>
    <xdr:pic>
      <xdr:nvPicPr>
        <xdr:cNvPr id="16" name="図 15">
          <a:extLst>
            <a:ext uri="{FF2B5EF4-FFF2-40B4-BE49-F238E27FC236}">
              <a16:creationId xmlns:a16="http://schemas.microsoft.com/office/drawing/2014/main" id="{304F96A9-E539-414A-B0C5-5DAEA44FDE38}"/>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8640"/>
          <a:ext cx="1645920" cy="25540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14</xdr:row>
      <xdr:rowOff>0</xdr:rowOff>
    </xdr:from>
    <xdr:ext cx="304800" cy="299085"/>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324D00AE-5225-49E5-A3CF-D774D8A739EC}"/>
            </a:ext>
          </a:extLst>
        </xdr:cNvPr>
        <xdr:cNvSpPr>
          <a:spLocks noChangeAspect="1" noChangeArrowheads="1"/>
        </xdr:cNvSpPr>
      </xdr:nvSpPr>
      <xdr:spPr bwMode="auto">
        <a:xfrm>
          <a:off x="4937760" y="2346960"/>
          <a:ext cx="304800" cy="299085"/>
        </a:xfrm>
        <a:prstGeom prst="rect">
          <a:avLst/>
        </a:prstGeom>
        <a:noFill/>
        <a:ln w="9525">
          <a:noFill/>
          <a:miter lim="800000"/>
          <a:headEnd/>
          <a:tailEnd/>
        </a:ln>
      </xdr:spPr>
    </xdr:sp>
    <xdr:clientData/>
  </xdr:oneCellAnchor>
  <xdr:twoCellAnchor>
    <xdr:from>
      <xdr:col>5</xdr:col>
      <xdr:colOff>247650</xdr:colOff>
      <xdr:row>7</xdr:row>
      <xdr:rowOff>85725</xdr:rowOff>
    </xdr:from>
    <xdr:to>
      <xdr:col>6</xdr:col>
      <xdr:colOff>476250</xdr:colOff>
      <xdr:row>10</xdr:row>
      <xdr:rowOff>161925</xdr:rowOff>
    </xdr:to>
    <xdr:sp macro="" textlink="">
      <xdr:nvSpPr>
        <xdr:cNvPr id="3" name="右矢印 2">
          <a:extLst>
            <a:ext uri="{FF2B5EF4-FFF2-40B4-BE49-F238E27FC236}">
              <a16:creationId xmlns:a16="http://schemas.microsoft.com/office/drawing/2014/main" id="{CF343DFF-2378-4ABD-BC0F-D5438581BBCC}"/>
            </a:ext>
          </a:extLst>
        </xdr:cNvPr>
        <xdr:cNvSpPr/>
      </xdr:nvSpPr>
      <xdr:spPr>
        <a:xfrm>
          <a:off x="3333750" y="1259205"/>
          <a:ext cx="845820" cy="579120"/>
        </a:xfrm>
        <a:prstGeom prst="rightArrow">
          <a:avLst/>
        </a:prstGeom>
        <a:gradFill>
          <a:gsLst>
            <a:gs pos="0">
              <a:srgbClr val="92D050"/>
            </a:gs>
            <a:gs pos="65000">
              <a:schemeClr val="accent1">
                <a:tint val="44500"/>
                <a:satMod val="160000"/>
              </a:schemeClr>
            </a:gs>
            <a:gs pos="100000">
              <a:schemeClr val="accent1">
                <a:tint val="23500"/>
                <a:satMod val="160000"/>
              </a:schemeClr>
            </a:gs>
          </a:gsLst>
          <a:lin ang="5400000" scaled="0"/>
        </a:gradFill>
        <a:ln>
          <a:solidFill>
            <a:schemeClr val="accent3">
              <a:lumMod val="20000"/>
              <a:lumOff val="80000"/>
              <a:alpha val="58000"/>
            </a:schemeClr>
          </a:solidFill>
        </a:ln>
        <a:effectLst>
          <a:outerShdw blurRad="50800" dist="38100" dir="16200000"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331471</xdr:colOff>
      <xdr:row>4</xdr:row>
      <xdr:rowOff>209550</xdr:rowOff>
    </xdr:from>
    <xdr:ext cx="2198370" cy="2196696"/>
    <xdr:pic>
      <xdr:nvPicPr>
        <xdr:cNvPr id="4" name="図 7" descr="https://encrypted-tbn3.gstatic.com/images?q=tbn:ANd9GcQ8de2f6sLhftsERDsxCLy60YFFYuu8UuZV7YRa5HflTKZcu9rB">
          <a:extLst>
            <a:ext uri="{FF2B5EF4-FFF2-40B4-BE49-F238E27FC236}">
              <a16:creationId xmlns:a16="http://schemas.microsoft.com/office/drawing/2014/main" id="{421D2AB2-6AFC-4BF4-8D49-A8915DAC45E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1471" y="834390"/>
          <a:ext cx="2198370" cy="2196696"/>
        </a:xfrm>
        <a:prstGeom prst="rect">
          <a:avLst/>
        </a:prstGeom>
        <a:noFill/>
        <a:ln w="9525">
          <a:noFill/>
          <a:miter lim="800000"/>
          <a:headEnd/>
          <a:tailEnd/>
        </a:ln>
      </xdr:spPr>
    </xdr:pic>
    <xdr:clientData/>
  </xdr:oneCellAnchor>
  <xdr:oneCellAnchor>
    <xdr:from>
      <xdr:col>1</xdr:col>
      <xdr:colOff>300990</xdr:colOff>
      <xdr:row>5</xdr:row>
      <xdr:rowOff>123825</xdr:rowOff>
    </xdr:from>
    <xdr:ext cx="1752600" cy="1929765"/>
    <xdr:pic>
      <xdr:nvPicPr>
        <xdr:cNvPr id="5" name="図 15" descr="http://t0.gstatic.com/images?q=tbn:ANd9GcTuYavye1MNxd7Z0LEer8RRKuKpddgbm579keqS6trkUyp7aXyu">
          <a:extLst>
            <a:ext uri="{FF2B5EF4-FFF2-40B4-BE49-F238E27FC236}">
              <a16:creationId xmlns:a16="http://schemas.microsoft.com/office/drawing/2014/main" id="{359F6966-4659-4553-8DB6-A85FA3AB793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18210" y="962025"/>
          <a:ext cx="1752600" cy="1929765"/>
        </a:xfrm>
        <a:prstGeom prst="rect">
          <a:avLst/>
        </a:prstGeom>
        <a:noFill/>
        <a:ln w="9525">
          <a:noFill/>
          <a:miter lim="800000"/>
          <a:headEnd/>
          <a:tailEnd/>
        </a:ln>
      </xdr:spPr>
    </xdr:pic>
    <xdr:clientData/>
  </xdr:oneCellAnchor>
  <xdr:twoCellAnchor>
    <xdr:from>
      <xdr:col>2</xdr:col>
      <xdr:colOff>190500</xdr:colOff>
      <xdr:row>10</xdr:row>
      <xdr:rowOff>171450</xdr:rowOff>
    </xdr:from>
    <xdr:to>
      <xdr:col>4</xdr:col>
      <xdr:colOff>381000</xdr:colOff>
      <xdr:row>13</xdr:row>
      <xdr:rowOff>0</xdr:rowOff>
    </xdr:to>
    <xdr:sp macro="" textlink="">
      <xdr:nvSpPr>
        <xdr:cNvPr id="6" name="円/楕円 5">
          <a:extLst>
            <a:ext uri="{FF2B5EF4-FFF2-40B4-BE49-F238E27FC236}">
              <a16:creationId xmlns:a16="http://schemas.microsoft.com/office/drawing/2014/main" id="{68915F09-6493-4DCD-B7B7-D04DC7B6CE1A}"/>
            </a:ext>
          </a:extLst>
        </xdr:cNvPr>
        <xdr:cNvSpPr/>
      </xdr:nvSpPr>
      <xdr:spPr>
        <a:xfrm>
          <a:off x="1424940" y="1840230"/>
          <a:ext cx="1424940" cy="33909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447675</xdr:colOff>
      <xdr:row>6</xdr:row>
      <xdr:rowOff>57150</xdr:rowOff>
    </xdr:from>
    <xdr:to>
      <xdr:col>4</xdr:col>
      <xdr:colOff>523875</xdr:colOff>
      <xdr:row>8</xdr:row>
      <xdr:rowOff>9525</xdr:rowOff>
    </xdr:to>
    <xdr:sp macro="" textlink="">
      <xdr:nvSpPr>
        <xdr:cNvPr id="7" name="テキスト ボックス 6">
          <a:extLst>
            <a:ext uri="{FF2B5EF4-FFF2-40B4-BE49-F238E27FC236}">
              <a16:creationId xmlns:a16="http://schemas.microsoft.com/office/drawing/2014/main" id="{A739626A-1662-4AE4-AD10-3B81B92B2A3F}"/>
            </a:ext>
          </a:extLst>
        </xdr:cNvPr>
        <xdr:cNvSpPr txBox="1"/>
      </xdr:nvSpPr>
      <xdr:spPr>
        <a:xfrm>
          <a:off x="1064895" y="1062990"/>
          <a:ext cx="1927860" cy="287655"/>
        </a:xfrm>
        <a:prstGeom prst="rect">
          <a:avLst/>
        </a:prstGeom>
        <a:solidFill>
          <a:schemeClr val="bg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1100" b="1"/>
            <a:t>野菜室の野菜ゴミやチルド室の肉ダレが異臭の原因</a:t>
          </a:r>
        </a:p>
      </xdr:txBody>
    </xdr:sp>
    <xdr:clientData/>
  </xdr:twoCellAnchor>
  <xdr:oneCellAnchor>
    <xdr:from>
      <xdr:col>8</xdr:col>
      <xdr:colOff>0</xdr:colOff>
      <xdr:row>14</xdr:row>
      <xdr:rowOff>0</xdr:rowOff>
    </xdr:from>
    <xdr:ext cx="304800" cy="299085"/>
    <xdr:sp macro="" textlink="">
      <xdr:nvSpPr>
        <xdr:cNvPr id="8"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4CFEBA4B-B333-43CB-9040-52F41F780A60}"/>
            </a:ext>
          </a:extLst>
        </xdr:cNvPr>
        <xdr:cNvSpPr>
          <a:spLocks noChangeAspect="1" noChangeArrowheads="1"/>
        </xdr:cNvSpPr>
      </xdr:nvSpPr>
      <xdr:spPr bwMode="auto">
        <a:xfrm>
          <a:off x="4937760" y="2346960"/>
          <a:ext cx="304800" cy="29908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158751</xdr:colOff>
      <xdr:row>15</xdr:row>
      <xdr:rowOff>0</xdr:rowOff>
    </xdr:from>
    <xdr:to>
      <xdr:col>2</xdr:col>
      <xdr:colOff>4381501</xdr:colOff>
      <xdr:row>32</xdr:row>
      <xdr:rowOff>107602</xdr:rowOff>
    </xdr:to>
    <xdr:pic>
      <xdr:nvPicPr>
        <xdr:cNvPr id="3" name="図 2">
          <a:extLst>
            <a:ext uri="{FF2B5EF4-FFF2-40B4-BE49-F238E27FC236}">
              <a16:creationId xmlns:a16="http://schemas.microsoft.com/office/drawing/2014/main" id="{C51FFBD5-5837-E5AE-B9A8-505E1DD85B0A}"/>
            </a:ext>
          </a:extLst>
        </xdr:cNvPr>
        <xdr:cNvPicPr>
          <a:picLocks noChangeAspect="1"/>
        </xdr:cNvPicPr>
      </xdr:nvPicPr>
      <xdr:blipFill>
        <a:blip xmlns:r="http://schemas.openxmlformats.org/officeDocument/2006/relationships" r:embed="rId2"/>
        <a:stretch>
          <a:fillRect/>
        </a:stretch>
      </xdr:blipFill>
      <xdr:spPr>
        <a:xfrm>
          <a:off x="2270126" y="6921500"/>
          <a:ext cx="4222750" cy="29889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0721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137160</xdr:colOff>
      <xdr:row>25</xdr:row>
      <xdr:rowOff>22860</xdr:rowOff>
    </xdr:from>
    <xdr:to>
      <xdr:col>13</xdr:col>
      <xdr:colOff>563880</xdr:colOff>
      <xdr:row>52</xdr:row>
      <xdr:rowOff>68580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18</xdr:col>
      <xdr:colOff>18887</xdr:colOff>
      <xdr:row>23</xdr:row>
      <xdr:rowOff>24319</xdr:rowOff>
    </xdr:from>
    <xdr:to>
      <xdr:col>22</xdr:col>
      <xdr:colOff>320040</xdr:colOff>
      <xdr:row>45</xdr:row>
      <xdr:rowOff>129540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53287" y="3925759"/>
          <a:ext cx="2160433" cy="387712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8</xdr:col>
      <xdr:colOff>297180</xdr:colOff>
      <xdr:row>44</xdr:row>
      <xdr:rowOff>144780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3459" y="3921707"/>
          <a:ext cx="2150381" cy="372877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agri-biz.jp/item/detail/34061?item_type=1" TargetMode="External"/><Relationship Id="rId2" Type="http://schemas.openxmlformats.org/officeDocument/2006/relationships/hyperlink" Target="https://www.pref.aomori.lg.jp/soshiki/nourin/ringo/R5shiryou4_5.pdf" TargetMode="External"/><Relationship Id="rId1" Type="http://schemas.openxmlformats.org/officeDocument/2006/relationships/hyperlink" Target="https://www.shokukanken.com/post-12590/" TargetMode="External"/><Relationship Id="rId6" Type="http://schemas.openxmlformats.org/officeDocument/2006/relationships/printerSettings" Target="../printerSettings/printerSettings11.bin"/><Relationship Id="rId5" Type="http://schemas.openxmlformats.org/officeDocument/2006/relationships/hyperlink" Target="https://www.ja-fujiizu.or.jp/news_topics/news.php?id=273" TargetMode="External"/><Relationship Id="rId4" Type="http://schemas.openxmlformats.org/officeDocument/2006/relationships/hyperlink" Target="https://news.yahoo.co.jp/articles/2a62cd394e473b252f259596d4e30ac3bca21c1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fbs.co.jp/fbsnews/news96ckn75jjetfsb4q9w.html" TargetMode="External"/><Relationship Id="rId13" Type="http://schemas.openxmlformats.org/officeDocument/2006/relationships/printerSettings" Target="../printerSettings/printerSettings5.bin"/><Relationship Id="rId3" Type="http://schemas.openxmlformats.org/officeDocument/2006/relationships/hyperlink" Target="https://haljp.poxnel.com/%E3%80%8E%E8%87%AA%E5%AE%B6%E8%A3%BD%E3%80%8F%E3%81%8A%E3%81%AB%E3%81%8E%E3%82%8A%E3%82%92%E9%A3%9F%E3%81%B9%E3%81%9F%E3%80%8013%E4%BA%BA%E4%B8%AD9%E4%BA%BA%E3%81%8C%E9%BB%84%E8%89%B2%E3%83%96/" TargetMode="External"/><Relationship Id="rId7" Type="http://schemas.openxmlformats.org/officeDocument/2006/relationships/hyperlink" Target="https://www3.nhk.or.jp/lnews/aomori/20230912/6080020527.html" TargetMode="External"/><Relationship Id="rId12" Type="http://schemas.openxmlformats.org/officeDocument/2006/relationships/hyperlink" Target="https://poste-vn.com/news/2023-09-15-15676" TargetMode="External"/><Relationship Id="rId2" Type="http://schemas.openxmlformats.org/officeDocument/2006/relationships/hyperlink" Target="https://news.yahoo.co.jp/articles/3da19c347b9dc36a2262a107d6009e39f1110e49" TargetMode="External"/><Relationship Id="rId1" Type="http://schemas.openxmlformats.org/officeDocument/2006/relationships/hyperlink" Target="https://news.yahoo.co.jp/articles/7c7613255580e169eefbe77b08ec4bccdd39626a" TargetMode="External"/><Relationship Id="rId6" Type="http://schemas.openxmlformats.org/officeDocument/2006/relationships/hyperlink" Target="https://www.shokukanken.com/post-12552/" TargetMode="External"/><Relationship Id="rId11" Type="http://schemas.openxmlformats.org/officeDocument/2006/relationships/hyperlink" Target="https://news.goo.ne.jp/article/kobe/nation/kobe-20230915015.html" TargetMode="External"/><Relationship Id="rId5" Type="http://schemas.openxmlformats.org/officeDocument/2006/relationships/hyperlink" Target="https://mf.jiho.jp/article/243885" TargetMode="External"/><Relationship Id="rId10" Type="http://schemas.openxmlformats.org/officeDocument/2006/relationships/hyperlink" Target="https://news.merumo.ne.jp/article/genre/12931774" TargetMode="External"/><Relationship Id="rId4" Type="http://schemas.openxmlformats.org/officeDocument/2006/relationships/hyperlink" Target="https://newsdig.tbs.co.jp/articles/uty/722467?display=1" TargetMode="External"/><Relationship Id="rId9" Type="http://schemas.openxmlformats.org/officeDocument/2006/relationships/hyperlink" Target="https://news.livedoor.com/article/detail/24965089/"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news.yahoo.co.jp/articles/c1b7d6580465e0ba08c974f1cc4aa466ee1c401c" TargetMode="External"/><Relationship Id="rId3" Type="http://schemas.openxmlformats.org/officeDocument/2006/relationships/hyperlink" Target="https://www.jetro.go.jp/biznews/2023/09/697a1eb2fe068e57.html" TargetMode="External"/><Relationship Id="rId7" Type="http://schemas.openxmlformats.org/officeDocument/2006/relationships/hyperlink" Target="https://www.nikkei.com/article/DGXZQOUF104YS0Q3A810C2000000/" TargetMode="External"/><Relationship Id="rId2" Type="http://schemas.openxmlformats.org/officeDocument/2006/relationships/hyperlink" Target="https://www.jetro.go.jp/biznews/2023/09/64cf34bec979b246.html" TargetMode="External"/><Relationship Id="rId1" Type="http://schemas.openxmlformats.org/officeDocument/2006/relationships/hyperlink" Target="https://news.yahoo.co.jp/articles/e53005bc68aca25fc7a9a8376dc53205f638e7b5" TargetMode="External"/><Relationship Id="rId6" Type="http://schemas.openxmlformats.org/officeDocument/2006/relationships/hyperlink" Target="https://www.huffingtonpost.jp/entry/4-year-old-dies-after-eating-spicy-chip_jp_64fa74e3e4b08f0f4ebd6dc6" TargetMode="External"/><Relationship Id="rId5" Type="http://schemas.openxmlformats.org/officeDocument/2006/relationships/hyperlink" Target="https://www.zaikei.co.jp/article/20230906/736589.html" TargetMode="External"/><Relationship Id="rId10" Type="http://schemas.openxmlformats.org/officeDocument/2006/relationships/printerSettings" Target="../printerSettings/printerSettings6.bin"/><Relationship Id="rId4" Type="http://schemas.openxmlformats.org/officeDocument/2006/relationships/hyperlink" Target="https://www.jetro.go.jp/biznews/2023/09/0d8f2905bc5a185a.html" TargetMode="External"/><Relationship Id="rId9" Type="http://schemas.openxmlformats.org/officeDocument/2006/relationships/hyperlink" Target="https://www3.nhk.or.jp/news/html/20230913/k10014194061000.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zoomScaleNormal="100" workbookViewId="0">
      <selection activeCell="A2" sqref="A2"/>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42" t="s">
        <v>421</v>
      </c>
      <c r="B1" s="143"/>
      <c r="C1" s="143" t="s">
        <v>167</v>
      </c>
      <c r="D1" s="143"/>
      <c r="E1" s="143"/>
      <c r="F1" s="143"/>
      <c r="G1" s="143"/>
      <c r="H1" s="143"/>
      <c r="I1" s="101"/>
    </row>
    <row r="2" spans="1:9">
      <c r="A2" s="144" t="s">
        <v>116</v>
      </c>
      <c r="B2" s="145"/>
      <c r="C2" s="145"/>
      <c r="D2" s="145"/>
      <c r="E2" s="145"/>
      <c r="F2" s="145"/>
      <c r="G2" s="145"/>
      <c r="H2" s="145"/>
      <c r="I2" s="101"/>
    </row>
    <row r="3" spans="1:9" ht="15.75" customHeight="1">
      <c r="A3" s="509" t="s">
        <v>28</v>
      </c>
      <c r="B3" s="510"/>
      <c r="C3" s="510"/>
      <c r="D3" s="510"/>
      <c r="E3" s="510"/>
      <c r="F3" s="510"/>
      <c r="G3" s="510"/>
      <c r="H3" s="511"/>
      <c r="I3" s="101"/>
    </row>
    <row r="4" spans="1:9">
      <c r="A4" s="144" t="s">
        <v>146</v>
      </c>
      <c r="B4" s="145"/>
      <c r="C4" s="145"/>
      <c r="D4" s="145"/>
      <c r="E4" s="145"/>
      <c r="F4" s="145"/>
      <c r="G4" s="145"/>
      <c r="H4" s="145"/>
      <c r="I4" s="101"/>
    </row>
    <row r="5" spans="1:9">
      <c r="A5" s="144" t="s">
        <v>117</v>
      </c>
      <c r="B5" s="145"/>
      <c r="C5" s="145"/>
      <c r="D5" s="145"/>
      <c r="E5" s="145"/>
      <c r="F5" s="145"/>
      <c r="G5" s="145"/>
      <c r="H5" s="145"/>
      <c r="I5" s="101"/>
    </row>
    <row r="6" spans="1:9">
      <c r="A6" s="146" t="s">
        <v>116</v>
      </c>
      <c r="B6" s="147"/>
      <c r="C6" s="147"/>
      <c r="D6" s="147"/>
      <c r="E6" s="147"/>
      <c r="F6" s="147"/>
      <c r="G6" s="147"/>
      <c r="H6" s="147"/>
      <c r="I6" s="101"/>
    </row>
    <row r="7" spans="1:9">
      <c r="A7" s="146" t="s">
        <v>118</v>
      </c>
      <c r="B7" s="147"/>
      <c r="C7" s="147"/>
      <c r="D7" s="147"/>
      <c r="E7" s="147"/>
      <c r="F7" s="147"/>
      <c r="G7" s="147"/>
      <c r="H7" s="147"/>
      <c r="I7" s="101"/>
    </row>
    <row r="8" spans="1:9">
      <c r="A8" s="148" t="s">
        <v>119</v>
      </c>
      <c r="B8" s="149"/>
      <c r="C8" s="149"/>
      <c r="D8" s="149"/>
      <c r="E8" s="149"/>
      <c r="F8" s="149"/>
      <c r="G8" s="149"/>
      <c r="H8" s="149"/>
      <c r="I8" s="101"/>
    </row>
    <row r="9" spans="1:9" ht="15" customHeight="1">
      <c r="A9" s="362" t="s">
        <v>178</v>
      </c>
      <c r="C9" s="173"/>
      <c r="D9" s="173"/>
      <c r="E9" s="173"/>
      <c r="F9" s="173"/>
      <c r="G9" s="173"/>
      <c r="H9" s="173"/>
      <c r="I9" s="101"/>
    </row>
    <row r="10" spans="1:9" ht="15" customHeight="1">
      <c r="A10" s="362" t="s">
        <v>183</v>
      </c>
      <c r="B10" s="172"/>
      <c r="C10" s="173"/>
      <c r="D10" s="173"/>
      <c r="E10" s="173"/>
      <c r="F10" s="173"/>
      <c r="G10" s="173"/>
      <c r="H10" s="173"/>
      <c r="I10" s="101"/>
    </row>
    <row r="11" spans="1:9" ht="15" customHeight="1">
      <c r="A11" s="362" t="s">
        <v>184</v>
      </c>
      <c r="B11" s="172"/>
      <c r="C11" s="173"/>
      <c r="D11" s="173"/>
      <c r="E11" s="173"/>
      <c r="F11" s="173"/>
      <c r="G11" s="173"/>
      <c r="H11" s="173"/>
      <c r="I11" s="101"/>
    </row>
    <row r="12" spans="1:9" ht="15" customHeight="1">
      <c r="A12" s="362" t="s">
        <v>185</v>
      </c>
      <c r="G12" s="173" t="s">
        <v>28</v>
      </c>
      <c r="H12" s="173"/>
      <c r="I12" s="101"/>
    </row>
    <row r="13" spans="1:9" ht="15" customHeight="1">
      <c r="A13" s="362"/>
      <c r="G13" s="173"/>
      <c r="H13" s="173"/>
      <c r="I13" s="101"/>
    </row>
    <row r="14" spans="1:9" ht="15" customHeight="1">
      <c r="A14" s="362" t="s">
        <v>186</v>
      </c>
      <c r="B14" s="172" t="str">
        <f>+'36　食中毒記事等 '!A5</f>
        <v xml:space="preserve">総菜店で食中毒 小学生５人を含む計23人が下痢や発熱などの症状 三重・尾鷲市 - </v>
      </c>
      <c r="C14" s="172"/>
      <c r="D14" s="174"/>
      <c r="E14" s="172"/>
      <c r="F14" s="175"/>
      <c r="G14" s="173"/>
      <c r="H14" s="173"/>
      <c r="I14" s="101"/>
    </row>
    <row r="15" spans="1:9" ht="15" customHeight="1">
      <c r="A15" s="362" t="s">
        <v>187</v>
      </c>
      <c r="B15" s="172" t="s">
        <v>188</v>
      </c>
      <c r="C15" s="172"/>
      <c r="D15" s="172" t="s">
        <v>189</v>
      </c>
      <c r="E15" s="172"/>
      <c r="F15" s="174">
        <f>+'36　ノロウイルス関連情報 '!G73</f>
        <v>3.22</v>
      </c>
      <c r="G15" s="172" t="str">
        <f>+'36　ノロウイルス関連情報 '!H73</f>
        <v>　：先週より</v>
      </c>
      <c r="H15" s="410">
        <f>+'36　ノロウイルス関連情報 '!I73</f>
        <v>3.0000000000000249E-2</v>
      </c>
      <c r="I15" s="101"/>
    </row>
    <row r="16" spans="1:9" s="113" customFormat="1" ht="15" customHeight="1">
      <c r="A16" s="176" t="s">
        <v>120</v>
      </c>
      <c r="B16" s="515" t="str">
        <f>+'36　残留農薬　等 '!A2</f>
        <v xml:space="preserve">台湾残留農薬基準の遵守及び輸出りんごの品質管理強化について </v>
      </c>
      <c r="C16" s="515"/>
      <c r="D16" s="515"/>
      <c r="E16" s="515"/>
      <c r="F16" s="515"/>
      <c r="G16" s="515"/>
      <c r="H16" s="177"/>
      <c r="I16" s="112"/>
    </row>
    <row r="17" spans="1:16" ht="15" customHeight="1">
      <c r="A17" s="171" t="s">
        <v>121</v>
      </c>
      <c r="B17" s="515" t="str">
        <f>+'36　食品表示'!A2</f>
        <v>「国産」表示のミンチ肉に「外国産」混入か　スーパー「フレスコ」大阪府の店で販売</v>
      </c>
      <c r="C17" s="515"/>
      <c r="D17" s="515"/>
      <c r="E17" s="515"/>
      <c r="F17" s="515"/>
      <c r="G17" s="515"/>
      <c r="H17" s="173"/>
      <c r="I17" s="101"/>
    </row>
    <row r="18" spans="1:16" ht="15" customHeight="1">
      <c r="A18" s="171" t="s">
        <v>122</v>
      </c>
      <c r="B18" s="173" t="str">
        <f>+'36　海外情報'!A2</f>
        <v>食品添加物関連法令改正案の第1回技術会議を開催(香港) ｜ - ジェトロ</v>
      </c>
      <c r="D18" s="173"/>
      <c r="E18" s="173"/>
      <c r="F18" s="173"/>
      <c r="G18" s="173"/>
      <c r="H18" s="173"/>
      <c r="I18" s="101"/>
    </row>
    <row r="19" spans="1:16" ht="15" customHeight="1">
      <c r="A19" s="178" t="s">
        <v>123</v>
      </c>
      <c r="B19" s="179" t="str">
        <f>+'36　海外情報'!A5</f>
        <v>スリランカ・タイFTA、2024年2月に署名へ(スリランカ、タイ) ｜ - ジェトロ</v>
      </c>
      <c r="C19" s="512" t="s">
        <v>195</v>
      </c>
      <c r="D19" s="512"/>
      <c r="E19" s="512"/>
      <c r="F19" s="512"/>
      <c r="G19" s="512"/>
      <c r="H19" s="513"/>
      <c r="I19" s="101"/>
    </row>
    <row r="20" spans="1:16" ht="15" customHeight="1">
      <c r="A20" s="171" t="s">
        <v>124</v>
      </c>
      <c r="B20" s="172" t="str">
        <f>+'36　感染症統計'!A21</f>
        <v>※2023年 第36週（9/4～9/10） 現在</v>
      </c>
      <c r="C20" s="173"/>
      <c r="D20" s="172" t="s">
        <v>21</v>
      </c>
      <c r="E20" s="173"/>
      <c r="F20" s="173"/>
      <c r="G20" s="173"/>
      <c r="H20" s="173"/>
      <c r="I20" s="101"/>
    </row>
    <row r="21" spans="1:16" ht="15" customHeight="1">
      <c r="A21" s="171" t="s">
        <v>125</v>
      </c>
      <c r="B21" s="514" t="str">
        <f>+'35　感染症情報'!B2</f>
        <v>2023年第35週（8月28日〜9月3日）</v>
      </c>
      <c r="C21" s="514"/>
      <c r="D21" s="514"/>
      <c r="E21" s="514"/>
      <c r="F21" s="514"/>
      <c r="G21" s="514"/>
      <c r="H21" s="173"/>
      <c r="I21" s="101"/>
    </row>
    <row r="22" spans="1:16" ht="15" customHeight="1">
      <c r="A22" s="171" t="s">
        <v>163</v>
      </c>
      <c r="B22" s="286" t="str">
        <f>+'36  衛生訓話 '!A2</f>
        <v>今週のお題　(食品衛生の基本は冷蔵庫の清掃から)</v>
      </c>
      <c r="C22" s="173"/>
      <c r="D22" s="173"/>
      <c r="E22" s="173"/>
      <c r="F22" s="180"/>
      <c r="G22" s="173"/>
      <c r="H22" s="173"/>
      <c r="I22" s="101"/>
    </row>
    <row r="23" spans="1:16" ht="15" customHeight="1">
      <c r="A23" s="171" t="s">
        <v>200</v>
      </c>
      <c r="B23" s="318" t="str">
        <f>+スポンサー公告!C1</f>
        <v>9月20日、21日東京ビックサイト　食の安心安全セミナー登壇</v>
      </c>
      <c r="C23" s="173"/>
      <c r="D23" s="173"/>
      <c r="E23" s="173"/>
      <c r="F23" s="173" t="s">
        <v>21</v>
      </c>
      <c r="G23" s="173"/>
      <c r="H23" s="173"/>
      <c r="I23" s="101"/>
      <c r="P23" t="s">
        <v>173</v>
      </c>
    </row>
    <row r="24" spans="1:16" ht="15" customHeight="1">
      <c r="A24" s="171" t="s">
        <v>21</v>
      </c>
      <c r="C24" s="173"/>
      <c r="D24" s="173"/>
      <c r="E24" s="173"/>
      <c r="F24" s="173"/>
      <c r="G24" s="173"/>
      <c r="H24" s="173"/>
      <c r="I24" s="101"/>
      <c r="L24" t="s">
        <v>174</v>
      </c>
    </row>
    <row r="25" spans="1:16">
      <c r="A25" s="148" t="s">
        <v>119</v>
      </c>
      <c r="B25" s="149"/>
      <c r="C25" s="149"/>
      <c r="D25" s="149"/>
      <c r="E25" s="149"/>
      <c r="F25" s="149"/>
      <c r="G25" s="149"/>
      <c r="H25" s="149"/>
      <c r="I25" s="101"/>
    </row>
    <row r="26" spans="1:16">
      <c r="A26" s="146" t="s">
        <v>21</v>
      </c>
      <c r="B26" s="147"/>
      <c r="C26" s="147"/>
      <c r="D26" s="147"/>
      <c r="E26" s="147"/>
      <c r="F26" s="147"/>
      <c r="G26" s="147"/>
      <c r="H26" s="147"/>
      <c r="I26" s="101"/>
    </row>
    <row r="27" spans="1:16">
      <c r="A27" s="102" t="s">
        <v>126</v>
      </c>
      <c r="I27" s="101"/>
    </row>
    <row r="28" spans="1:16">
      <c r="A28" s="101"/>
      <c r="I28" s="101"/>
    </row>
    <row r="29" spans="1:16">
      <c r="A29" s="101"/>
      <c r="I29" s="101"/>
    </row>
    <row r="30" spans="1:16">
      <c r="A30" s="101"/>
      <c r="I30" s="101"/>
    </row>
    <row r="31" spans="1:16">
      <c r="A31" s="101"/>
      <c r="I31" s="101"/>
    </row>
    <row r="32" spans="1:16">
      <c r="A32" s="101"/>
      <c r="I32" s="101"/>
    </row>
    <row r="33" spans="1:9">
      <c r="A33" s="101"/>
      <c r="I33" s="101"/>
    </row>
    <row r="34" spans="1:9">
      <c r="A34" s="101"/>
      <c r="H34" t="s">
        <v>176</v>
      </c>
      <c r="I34" s="101"/>
    </row>
    <row r="35" spans="1:9">
      <c r="A35" s="101"/>
      <c r="I35" s="101"/>
    </row>
    <row r="36" spans="1:9">
      <c r="A36" s="101"/>
      <c r="I36" s="101"/>
    </row>
    <row r="37" spans="1:9">
      <c r="A37" s="101"/>
      <c r="I37" s="101"/>
    </row>
    <row r="38" spans="1:9" ht="13.8" thickBot="1">
      <c r="A38" s="103"/>
      <c r="B38" s="104"/>
      <c r="C38" s="104"/>
      <c r="D38" s="104"/>
      <c r="E38" s="104"/>
      <c r="F38" s="104"/>
      <c r="G38" s="104"/>
      <c r="H38" s="104"/>
      <c r="I38" s="101"/>
    </row>
    <row r="39" spans="1:9" ht="13.8" thickTop="1"/>
    <row r="42" spans="1:9" ht="24.6">
      <c r="A42" s="117" t="s">
        <v>129</v>
      </c>
    </row>
    <row r="43" spans="1:9" ht="40.5" customHeight="1">
      <c r="A43" s="516" t="s">
        <v>130</v>
      </c>
      <c r="B43" s="516"/>
      <c r="C43" s="516"/>
      <c r="D43" s="516"/>
      <c r="E43" s="516"/>
      <c r="F43" s="516"/>
      <c r="G43" s="516"/>
    </row>
    <row r="44" spans="1:9" ht="30.75" customHeight="1">
      <c r="A44" s="508" t="s">
        <v>131</v>
      </c>
      <c r="B44" s="508"/>
      <c r="C44" s="508"/>
      <c r="D44" s="508"/>
      <c r="E44" s="508"/>
      <c r="F44" s="508"/>
      <c r="G44" s="508"/>
    </row>
    <row r="45" spans="1:9" ht="15">
      <c r="A45" s="118"/>
    </row>
    <row r="46" spans="1:9" ht="69.75" customHeight="1">
      <c r="A46" s="503" t="s">
        <v>139</v>
      </c>
      <c r="B46" s="503"/>
      <c r="C46" s="503"/>
      <c r="D46" s="503"/>
      <c r="E46" s="503"/>
      <c r="F46" s="503"/>
      <c r="G46" s="503"/>
    </row>
    <row r="47" spans="1:9" ht="35.25" customHeight="1">
      <c r="A47" s="508" t="s">
        <v>132</v>
      </c>
      <c r="B47" s="508"/>
      <c r="C47" s="508"/>
      <c r="D47" s="508"/>
      <c r="E47" s="508"/>
      <c r="F47" s="508"/>
      <c r="G47" s="508"/>
    </row>
    <row r="48" spans="1:9" ht="59.25" customHeight="1">
      <c r="A48" s="503" t="s">
        <v>133</v>
      </c>
      <c r="B48" s="503"/>
      <c r="C48" s="503"/>
      <c r="D48" s="503"/>
      <c r="E48" s="503"/>
      <c r="F48" s="503"/>
      <c r="G48" s="503"/>
    </row>
    <row r="49" spans="1:7" ht="15">
      <c r="A49" s="119"/>
    </row>
    <row r="50" spans="1:7" ht="27.75" customHeight="1">
      <c r="A50" s="505" t="s">
        <v>134</v>
      </c>
      <c r="B50" s="505"/>
      <c r="C50" s="505"/>
      <c r="D50" s="505"/>
      <c r="E50" s="505"/>
      <c r="F50" s="505"/>
      <c r="G50" s="505"/>
    </row>
    <row r="51" spans="1:7" ht="53.25" customHeight="1">
      <c r="A51" s="504" t="s">
        <v>140</v>
      </c>
      <c r="B51" s="503"/>
      <c r="C51" s="503"/>
      <c r="D51" s="503"/>
      <c r="E51" s="503"/>
      <c r="F51" s="503"/>
      <c r="G51" s="503"/>
    </row>
    <row r="52" spans="1:7" ht="15">
      <c r="A52" s="119"/>
    </row>
    <row r="53" spans="1:7" ht="32.25" customHeight="1">
      <c r="A53" s="505" t="s">
        <v>135</v>
      </c>
      <c r="B53" s="505"/>
      <c r="C53" s="505"/>
      <c r="D53" s="505"/>
      <c r="E53" s="505"/>
      <c r="F53" s="505"/>
      <c r="G53" s="505"/>
    </row>
    <row r="54" spans="1:7" ht="15">
      <c r="A54" s="118"/>
    </row>
    <row r="55" spans="1:7" ht="87" customHeight="1">
      <c r="A55" s="504" t="s">
        <v>141</v>
      </c>
      <c r="B55" s="503"/>
      <c r="C55" s="503"/>
      <c r="D55" s="503"/>
      <c r="E55" s="503"/>
      <c r="F55" s="503"/>
      <c r="G55" s="503"/>
    </row>
    <row r="56" spans="1:7" ht="15">
      <c r="A56" s="119"/>
    </row>
    <row r="57" spans="1:7" ht="32.25" customHeight="1">
      <c r="A57" s="505" t="s">
        <v>136</v>
      </c>
      <c r="B57" s="505"/>
      <c r="C57" s="505"/>
      <c r="D57" s="505"/>
      <c r="E57" s="505"/>
      <c r="F57" s="505"/>
      <c r="G57" s="505"/>
    </row>
    <row r="58" spans="1:7" ht="29.25" customHeight="1">
      <c r="A58" s="503" t="s">
        <v>137</v>
      </c>
      <c r="B58" s="503"/>
      <c r="C58" s="503"/>
      <c r="D58" s="503"/>
      <c r="E58" s="503"/>
      <c r="F58" s="503"/>
      <c r="G58" s="503"/>
    </row>
    <row r="59" spans="1:7" ht="15">
      <c r="A59" s="119"/>
    </row>
    <row r="60" spans="1:7" s="113" customFormat="1" ht="110.25" customHeight="1">
      <c r="A60" s="506" t="s">
        <v>142</v>
      </c>
      <c r="B60" s="507"/>
      <c r="C60" s="507"/>
      <c r="D60" s="507"/>
      <c r="E60" s="507"/>
      <c r="F60" s="507"/>
      <c r="G60" s="507"/>
    </row>
    <row r="61" spans="1:7" ht="34.5" customHeight="1">
      <c r="A61" s="508" t="s">
        <v>138</v>
      </c>
      <c r="B61" s="508"/>
      <c r="C61" s="508"/>
      <c r="D61" s="508"/>
      <c r="E61" s="508"/>
      <c r="F61" s="508"/>
      <c r="G61" s="508"/>
    </row>
    <row r="62" spans="1:7" ht="114" customHeight="1">
      <c r="A62" s="504" t="s">
        <v>143</v>
      </c>
      <c r="B62" s="503"/>
      <c r="C62" s="503"/>
      <c r="D62" s="503"/>
      <c r="E62" s="503"/>
      <c r="F62" s="503"/>
      <c r="G62" s="503"/>
    </row>
    <row r="63" spans="1:7" ht="109.5" customHeight="1">
      <c r="A63" s="503"/>
      <c r="B63" s="503"/>
      <c r="C63" s="503"/>
      <c r="D63" s="503"/>
      <c r="E63" s="503"/>
      <c r="F63" s="503"/>
      <c r="G63" s="503"/>
    </row>
    <row r="64" spans="1:7" ht="15">
      <c r="A64" s="119"/>
    </row>
    <row r="65" spans="1:7" s="116" customFormat="1" ht="57.75" customHeight="1">
      <c r="A65" s="503"/>
      <c r="B65" s="503"/>
      <c r="C65" s="503"/>
      <c r="D65" s="503"/>
      <c r="E65" s="503"/>
      <c r="F65" s="503"/>
      <c r="G65" s="503"/>
    </row>
  </sheetData>
  <mergeCells count="21">
    <mergeCell ref="A3:H3"/>
    <mergeCell ref="C19:H19"/>
    <mergeCell ref="B21:G21"/>
    <mergeCell ref="B16:G16"/>
    <mergeCell ref="A43:G43"/>
    <mergeCell ref="B17:G17"/>
    <mergeCell ref="A51:G51"/>
    <mergeCell ref="A50:G50"/>
    <mergeCell ref="A57:G57"/>
    <mergeCell ref="A44:G44"/>
    <mergeCell ref="A46:G46"/>
    <mergeCell ref="A48:G48"/>
    <mergeCell ref="A47:G47"/>
    <mergeCell ref="A63:G63"/>
    <mergeCell ref="A62:G62"/>
    <mergeCell ref="A65:G65"/>
    <mergeCell ref="A55:G55"/>
    <mergeCell ref="A53:G53"/>
    <mergeCell ref="A60:G60"/>
    <mergeCell ref="A58:G58"/>
    <mergeCell ref="A61:G61"/>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2" zoomScaleNormal="92" zoomScaleSheetLayoutView="100" workbookViewId="0">
      <selection activeCell="N18" sqref="N18"/>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687" t="s">
        <v>222</v>
      </c>
      <c r="B1" s="688"/>
      <c r="C1" s="688"/>
      <c r="D1" s="688"/>
      <c r="E1" s="688"/>
      <c r="F1" s="688"/>
      <c r="G1" s="688"/>
      <c r="H1" s="688"/>
      <c r="I1" s="688"/>
      <c r="J1" s="688"/>
      <c r="K1" s="688"/>
      <c r="L1" s="688"/>
      <c r="M1" s="688"/>
      <c r="N1" s="689"/>
    </row>
    <row r="2" spans="1:16" ht="47.4" customHeight="1">
      <c r="A2" s="690" t="s">
        <v>361</v>
      </c>
      <c r="B2" s="691"/>
      <c r="C2" s="691"/>
      <c r="D2" s="691"/>
      <c r="E2" s="691"/>
      <c r="F2" s="691"/>
      <c r="G2" s="691"/>
      <c r="H2" s="691"/>
      <c r="I2" s="691"/>
      <c r="J2" s="691"/>
      <c r="K2" s="691"/>
      <c r="L2" s="691"/>
      <c r="M2" s="691"/>
      <c r="N2" s="692"/>
    </row>
    <row r="3" spans="1:16" ht="125.4" customHeight="1" thickBot="1">
      <c r="A3" s="693" t="s">
        <v>362</v>
      </c>
      <c r="B3" s="694"/>
      <c r="C3" s="694"/>
      <c r="D3" s="694"/>
      <c r="E3" s="694"/>
      <c r="F3" s="694"/>
      <c r="G3" s="694"/>
      <c r="H3" s="694"/>
      <c r="I3" s="694"/>
      <c r="J3" s="694"/>
      <c r="K3" s="694"/>
      <c r="L3" s="694"/>
      <c r="M3" s="694"/>
      <c r="N3" s="695"/>
      <c r="P3" s="299"/>
    </row>
    <row r="4" spans="1:16" ht="54.6" customHeight="1">
      <c r="A4" s="696" t="s">
        <v>363</v>
      </c>
      <c r="B4" s="697"/>
      <c r="C4" s="697"/>
      <c r="D4" s="697"/>
      <c r="E4" s="697"/>
      <c r="F4" s="697"/>
      <c r="G4" s="697"/>
      <c r="H4" s="697"/>
      <c r="I4" s="697"/>
      <c r="J4" s="697"/>
      <c r="K4" s="697"/>
      <c r="L4" s="697"/>
      <c r="M4" s="697"/>
      <c r="N4" s="698"/>
    </row>
    <row r="5" spans="1:16" ht="283.8" customHeight="1" thickBot="1">
      <c r="A5" s="699" t="s">
        <v>364</v>
      </c>
      <c r="B5" s="700"/>
      <c r="C5" s="700"/>
      <c r="D5" s="700"/>
      <c r="E5" s="700"/>
      <c r="F5" s="700"/>
      <c r="G5" s="700"/>
      <c r="H5" s="700"/>
      <c r="I5" s="700"/>
      <c r="J5" s="700"/>
      <c r="K5" s="700"/>
      <c r="L5" s="700"/>
      <c r="M5" s="700"/>
      <c r="N5" s="701"/>
    </row>
    <row r="6" spans="1:16" ht="58.2" customHeight="1" thickBot="1">
      <c r="A6" s="702" t="s">
        <v>365</v>
      </c>
      <c r="B6" s="703"/>
      <c r="C6" s="703"/>
      <c r="D6" s="703"/>
      <c r="E6" s="703"/>
      <c r="F6" s="703"/>
      <c r="G6" s="703"/>
      <c r="H6" s="703"/>
      <c r="I6" s="703"/>
      <c r="J6" s="703"/>
      <c r="K6" s="703"/>
      <c r="L6" s="703"/>
      <c r="M6" s="703"/>
      <c r="N6" s="704"/>
    </row>
    <row r="7" spans="1:16" ht="105.6" customHeight="1" thickBot="1">
      <c r="A7" s="705" t="s">
        <v>366</v>
      </c>
      <c r="B7" s="706"/>
      <c r="C7" s="706"/>
      <c r="D7" s="706"/>
      <c r="E7" s="706"/>
      <c r="F7" s="706"/>
      <c r="G7" s="706"/>
      <c r="H7" s="706"/>
      <c r="I7" s="706"/>
      <c r="J7" s="706"/>
      <c r="K7" s="706"/>
      <c r="L7" s="706"/>
      <c r="M7" s="706"/>
      <c r="N7" s="707"/>
      <c r="O7" s="44" t="s">
        <v>191</v>
      </c>
    </row>
    <row r="8" spans="1:16" ht="50.4" customHeight="1" thickBot="1">
      <c r="A8" s="711" t="s">
        <v>367</v>
      </c>
      <c r="B8" s="712"/>
      <c r="C8" s="712"/>
      <c r="D8" s="712"/>
      <c r="E8" s="712"/>
      <c r="F8" s="712"/>
      <c r="G8" s="712"/>
      <c r="H8" s="712"/>
      <c r="I8" s="712"/>
      <c r="J8" s="712"/>
      <c r="K8" s="712"/>
      <c r="L8" s="712"/>
      <c r="M8" s="712"/>
      <c r="N8" s="713"/>
      <c r="O8" s="47"/>
    </row>
    <row r="9" spans="1:16" ht="84" customHeight="1" thickBot="1">
      <c r="A9" s="714" t="s">
        <v>368</v>
      </c>
      <c r="B9" s="715"/>
      <c r="C9" s="715"/>
      <c r="D9" s="715"/>
      <c r="E9" s="715"/>
      <c r="F9" s="715"/>
      <c r="G9" s="715"/>
      <c r="H9" s="715"/>
      <c r="I9" s="715"/>
      <c r="J9" s="715"/>
      <c r="K9" s="715"/>
      <c r="L9" s="715"/>
      <c r="M9" s="715"/>
      <c r="N9" s="716"/>
      <c r="O9" s="47"/>
    </row>
    <row r="10" spans="1:16" s="106" customFormat="1" ht="39.6" customHeight="1">
      <c r="A10" s="717" t="s">
        <v>369</v>
      </c>
      <c r="B10" s="718"/>
      <c r="C10" s="718"/>
      <c r="D10" s="718"/>
      <c r="E10" s="718"/>
      <c r="F10" s="718"/>
      <c r="G10" s="718"/>
      <c r="H10" s="718"/>
      <c r="I10" s="718"/>
      <c r="J10" s="718"/>
      <c r="K10" s="718"/>
      <c r="L10" s="718"/>
      <c r="M10" s="718"/>
      <c r="N10" s="719"/>
      <c r="O10" s="280"/>
    </row>
    <row r="11" spans="1:16" s="106" customFormat="1" ht="284.39999999999998" customHeight="1" thickBot="1">
      <c r="A11" s="720" t="s">
        <v>370</v>
      </c>
      <c r="B11" s="721"/>
      <c r="C11" s="721"/>
      <c r="D11" s="721"/>
      <c r="E11" s="721"/>
      <c r="F11" s="721"/>
      <c r="G11" s="721"/>
      <c r="H11" s="721"/>
      <c r="I11" s="721"/>
      <c r="J11" s="721"/>
      <c r="K11" s="721"/>
      <c r="L11" s="721"/>
      <c r="M11" s="721"/>
      <c r="N11" s="722"/>
      <c r="O11" s="280"/>
    </row>
    <row r="12" spans="1:16" ht="39.6" customHeight="1">
      <c r="A12" s="710" t="s">
        <v>28</v>
      </c>
      <c r="B12" s="710"/>
      <c r="C12" s="710"/>
      <c r="D12" s="710"/>
      <c r="E12" s="710"/>
      <c r="F12" s="710"/>
      <c r="G12" s="710"/>
      <c r="H12" s="710"/>
      <c r="I12" s="710"/>
      <c r="J12" s="710"/>
      <c r="K12" s="710"/>
      <c r="L12" s="710"/>
      <c r="M12" s="710"/>
      <c r="N12" s="710"/>
    </row>
    <row r="13" spans="1:16" ht="34.799999999999997" customHeight="1">
      <c r="A13" s="708" t="s">
        <v>27</v>
      </c>
      <c r="B13" s="709"/>
      <c r="C13" s="709"/>
      <c r="D13" s="709"/>
      <c r="E13" s="709"/>
      <c r="F13" s="709"/>
      <c r="G13" s="709"/>
      <c r="H13" s="709"/>
      <c r="I13" s="709"/>
      <c r="J13" s="709"/>
      <c r="K13" s="709"/>
      <c r="L13" s="709"/>
      <c r="M13" s="709"/>
      <c r="N13" s="709"/>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3">
    <mergeCell ref="A6:N6"/>
    <mergeCell ref="A7:N7"/>
    <mergeCell ref="A13:N13"/>
    <mergeCell ref="A12:N12"/>
    <mergeCell ref="A8:N8"/>
    <mergeCell ref="A9:N9"/>
    <mergeCell ref="A10:N10"/>
    <mergeCell ref="A11:N11"/>
    <mergeCell ref="A1:N1"/>
    <mergeCell ref="A2:N2"/>
    <mergeCell ref="A3:N3"/>
    <mergeCell ref="A4:N4"/>
    <mergeCell ref="A5:N5"/>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zoomScale="117" zoomScaleNormal="75" zoomScaleSheetLayoutView="117" workbookViewId="0">
      <selection activeCell="A17" sqref="A17:XFD19"/>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29" t="s">
        <v>223</v>
      </c>
      <c r="B1" s="45" t="s">
        <v>0</v>
      </c>
      <c r="C1" s="46" t="s">
        <v>2</v>
      </c>
    </row>
    <row r="2" spans="1:3" ht="33" customHeight="1">
      <c r="A2" s="306" t="s">
        <v>371</v>
      </c>
      <c r="B2" s="2"/>
      <c r="C2" s="723"/>
    </row>
    <row r="3" spans="1:3" ht="236.4" customHeight="1">
      <c r="A3" s="452" t="s">
        <v>372</v>
      </c>
      <c r="B3" s="48"/>
      <c r="C3" s="724"/>
    </row>
    <row r="4" spans="1:3" ht="34.799999999999997" customHeight="1" thickBot="1">
      <c r="A4" s="120" t="s">
        <v>376</v>
      </c>
      <c r="B4" s="1"/>
      <c r="C4" s="1"/>
    </row>
    <row r="5" spans="1:3" ht="41.4" customHeight="1">
      <c r="A5" s="460" t="s">
        <v>374</v>
      </c>
      <c r="B5" s="2"/>
      <c r="C5" s="723"/>
    </row>
    <row r="6" spans="1:3" ht="129.6" customHeight="1">
      <c r="A6" s="394" t="s">
        <v>375</v>
      </c>
      <c r="B6" s="48"/>
      <c r="C6" s="724"/>
    </row>
    <row r="7" spans="1:3" ht="33.6" customHeight="1">
      <c r="A7" s="299" t="s">
        <v>373</v>
      </c>
      <c r="B7" s="1"/>
      <c r="C7" s="1"/>
    </row>
    <row r="8" spans="1:3" ht="43.2" customHeight="1">
      <c r="A8" s="395" t="s">
        <v>377</v>
      </c>
      <c r="B8" s="157"/>
      <c r="C8" s="723"/>
    </row>
    <row r="9" spans="1:3" ht="56.4" customHeight="1" thickBot="1">
      <c r="A9" s="420" t="s">
        <v>378</v>
      </c>
      <c r="B9" s="158"/>
      <c r="C9" s="724"/>
    </row>
    <row r="10" spans="1:3" ht="35.4" customHeight="1">
      <c r="A10" s="353" t="s">
        <v>379</v>
      </c>
      <c r="B10" s="1"/>
      <c r="C10" s="1"/>
    </row>
    <row r="11" spans="1:3" s="356" customFormat="1" ht="42.6" customHeight="1">
      <c r="A11" s="354" t="s">
        <v>380</v>
      </c>
      <c r="B11" s="355"/>
      <c r="C11" s="355"/>
    </row>
    <row r="12" spans="1:3" ht="165.6" customHeight="1" thickBot="1">
      <c r="A12" s="396" t="s">
        <v>381</v>
      </c>
      <c r="B12" s="357"/>
      <c r="C12" s="357"/>
    </row>
    <row r="13" spans="1:3" s="359" customFormat="1" ht="34.200000000000003" customHeight="1">
      <c r="A13" s="358" t="s">
        <v>383</v>
      </c>
    </row>
    <row r="14" spans="1:3" s="356" customFormat="1" ht="42.6" customHeight="1">
      <c r="A14" s="354" t="s">
        <v>382</v>
      </c>
      <c r="B14" s="355"/>
      <c r="C14" s="355"/>
    </row>
    <row r="15" spans="1:3" ht="222" customHeight="1" thickBot="1">
      <c r="A15" s="396" t="s">
        <v>385</v>
      </c>
      <c r="B15" s="357"/>
      <c r="C15" s="357"/>
    </row>
    <row r="16" spans="1:3" ht="33.6" customHeight="1">
      <c r="A16" s="361" t="s">
        <v>384</v>
      </c>
      <c r="B16" s="360"/>
      <c r="C16" s="360"/>
    </row>
    <row r="17" spans="1:3" ht="33.6" hidden="1" customHeight="1">
      <c r="A17" s="397"/>
      <c r="B17" s="360"/>
      <c r="C17" s="360"/>
    </row>
    <row r="18" spans="1:3" s="359" customFormat="1" ht="126.6" hidden="1" customHeight="1">
      <c r="A18" s="399"/>
    </row>
    <row r="19" spans="1:3" ht="29.4" hidden="1" customHeight="1">
      <c r="A19" s="398"/>
      <c r="B19" s="1"/>
      <c r="C19" s="1"/>
    </row>
    <row r="20" spans="1:3" ht="29.4" customHeight="1">
      <c r="A20" s="398"/>
      <c r="B20" s="1"/>
      <c r="C20" s="1"/>
    </row>
    <row r="21" spans="1:3" ht="39" customHeight="1">
      <c r="A21" s="1" t="s">
        <v>155</v>
      </c>
      <c r="B21" s="1"/>
      <c r="C21" s="1"/>
    </row>
    <row r="22" spans="1:3" ht="32.25" customHeight="1">
      <c r="A22" s="1" t="s">
        <v>156</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7" r:id="rId1" xr:uid="{76B53094-9EB9-4566-B5EA-91EC52573ABF}"/>
    <hyperlink ref="A4" r:id="rId2" xr:uid="{52EA103D-DD52-4D8A-99BB-FAF2B31265CB}"/>
    <hyperlink ref="A10" r:id="rId3" xr:uid="{51C9C2E8-479C-4C72-B081-C10E5E8DB2B9}"/>
    <hyperlink ref="A13" r:id="rId4" xr:uid="{67C233A2-DA10-4E66-8516-0EBD5C725B2B}"/>
    <hyperlink ref="A16" r:id="rId5" xr:uid="{F142FB5D-304A-4953-A52B-1D8BB6EDD63B}"/>
  </hyperlinks>
  <pageMargins left="0" right="0" top="0.19685039370078741" bottom="0.39370078740157483" header="0" footer="0.19685039370078741"/>
  <pageSetup paperSize="9" scale="66" orientation="portrait" r:id="rId6"/>
  <headerFooter alignWithMargins="0"/>
  <rowBreaks count="1" manualBreakCount="1">
    <brk id="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dimension ref="A1:AF72"/>
  <sheetViews>
    <sheetView view="pageBreakPreview" zoomScale="92" zoomScaleNormal="100" zoomScaleSheetLayoutView="92" workbookViewId="0">
      <selection activeCell="AJ11" sqref="AJ11"/>
    </sheetView>
  </sheetViews>
  <sheetFormatPr defaultRowHeight="13.2"/>
  <cols>
    <col min="1" max="1" width="5.44140625" customWidth="1"/>
    <col min="3" max="3" width="8.88671875" customWidth="1"/>
    <col min="8" max="8" width="8.88671875" customWidth="1"/>
    <col min="9" max="9" width="8.88671875" hidden="1" customWidth="1"/>
    <col min="10" max="10" width="0.77734375" customWidth="1"/>
    <col min="26" max="26" width="16.5546875" customWidth="1"/>
  </cols>
  <sheetData>
    <row r="1" spans="1:32" ht="42" customHeight="1">
      <c r="A1" s="480"/>
      <c r="B1" s="480"/>
      <c r="C1" s="518" t="s">
        <v>213</v>
      </c>
      <c r="D1" s="519"/>
      <c r="E1" s="519"/>
      <c r="F1" s="519"/>
      <c r="G1" s="519"/>
      <c r="H1" s="519"/>
      <c r="I1" s="519"/>
      <c r="J1" s="519"/>
      <c r="K1" s="519"/>
      <c r="L1" s="519"/>
      <c r="M1" s="519"/>
      <c r="N1" s="519"/>
      <c r="O1" s="519"/>
      <c r="P1" s="519"/>
      <c r="Q1" s="519"/>
      <c r="R1" s="519"/>
      <c r="S1" s="519"/>
      <c r="T1" s="519"/>
      <c r="U1" s="519"/>
      <c r="V1" s="519"/>
      <c r="W1" s="519"/>
      <c r="X1" s="519"/>
      <c r="Y1" s="519"/>
      <c r="Z1" s="480"/>
    </row>
    <row r="2" spans="1:32" ht="42" customHeight="1">
      <c r="A2" s="480"/>
      <c r="B2" s="480"/>
      <c r="C2" s="519"/>
      <c r="D2" s="519"/>
      <c r="E2" s="519"/>
      <c r="F2" s="519"/>
      <c r="G2" s="519"/>
      <c r="H2" s="519"/>
      <c r="I2" s="519"/>
      <c r="J2" s="519"/>
      <c r="K2" s="519"/>
      <c r="L2" s="519"/>
      <c r="M2" s="519"/>
      <c r="N2" s="519"/>
      <c r="O2" s="519"/>
      <c r="P2" s="519"/>
      <c r="Q2" s="519"/>
      <c r="R2" s="519"/>
      <c r="S2" s="519"/>
      <c r="T2" s="519"/>
      <c r="U2" s="519"/>
      <c r="V2" s="519"/>
      <c r="W2" s="519"/>
      <c r="X2" s="519"/>
      <c r="Y2" s="519"/>
      <c r="Z2" s="480"/>
    </row>
    <row r="3" spans="1:32" ht="24.6" customHeight="1">
      <c r="A3" s="480"/>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53"/>
      <c r="AC3" s="453"/>
      <c r="AD3" s="453"/>
      <c r="AE3" s="453"/>
      <c r="AF3" s="453"/>
    </row>
    <row r="4" spans="1:32" ht="24.6" customHeight="1">
      <c r="A4" s="480"/>
      <c r="B4" s="481"/>
      <c r="C4" s="482"/>
      <c r="D4" s="483"/>
      <c r="E4" s="483"/>
      <c r="F4" s="483"/>
      <c r="G4" s="483"/>
      <c r="H4" s="483"/>
      <c r="I4" s="483"/>
      <c r="J4" s="483"/>
      <c r="K4" s="483"/>
      <c r="L4" s="483"/>
      <c r="M4" s="483"/>
      <c r="N4" s="483"/>
      <c r="O4" s="483"/>
      <c r="P4" s="484"/>
      <c r="Q4" s="480"/>
      <c r="R4" s="480"/>
      <c r="S4" s="480"/>
      <c r="T4" s="480"/>
      <c r="U4" s="480"/>
      <c r="V4" s="480"/>
      <c r="W4" s="480"/>
      <c r="X4" s="480"/>
      <c r="Y4" s="480"/>
      <c r="Z4" s="480"/>
      <c r="AA4" s="480"/>
      <c r="AB4" s="453"/>
      <c r="AC4" s="453"/>
      <c r="AD4" s="453"/>
      <c r="AE4" s="453"/>
      <c r="AF4" s="453"/>
    </row>
    <row r="5" spans="1:32" ht="24.6" customHeight="1">
      <c r="A5" s="480"/>
      <c r="B5" s="480"/>
      <c r="C5" s="485"/>
      <c r="D5" s="486"/>
      <c r="E5" s="486"/>
      <c r="F5" s="486"/>
      <c r="G5" s="486"/>
      <c r="H5" s="486"/>
      <c r="I5" s="486"/>
      <c r="J5" s="486"/>
      <c r="K5" s="486"/>
      <c r="L5" s="486"/>
      <c r="M5" s="487"/>
      <c r="N5" s="487"/>
      <c r="O5" s="487"/>
      <c r="P5" s="487"/>
      <c r="Q5" s="480"/>
      <c r="R5" s="480"/>
      <c r="S5" s="480"/>
      <c r="T5" s="480"/>
      <c r="U5" s="480"/>
      <c r="V5" s="480"/>
      <c r="W5" s="480"/>
      <c r="X5" s="480"/>
      <c r="Y5" s="480"/>
      <c r="Z5" s="480"/>
      <c r="AA5" s="480"/>
      <c r="AB5" s="453"/>
      <c r="AC5" s="453"/>
      <c r="AD5" s="453"/>
      <c r="AE5" s="453"/>
      <c r="AF5" s="453"/>
    </row>
    <row r="6" spans="1:32" ht="7.2" customHeight="1">
      <c r="A6" s="480"/>
      <c r="B6" s="480"/>
      <c r="C6" s="485"/>
      <c r="D6" s="480"/>
      <c r="E6" s="480"/>
      <c r="F6" s="480"/>
      <c r="G6" s="480"/>
      <c r="H6" s="488"/>
      <c r="I6" s="488"/>
      <c r="J6" s="488"/>
      <c r="K6" s="488"/>
      <c r="L6" s="488"/>
      <c r="M6" s="488"/>
      <c r="N6" s="488"/>
      <c r="O6" s="488"/>
      <c r="P6" s="488"/>
      <c r="Q6" s="480"/>
      <c r="R6" s="480"/>
      <c r="S6" s="480"/>
      <c r="T6" s="480"/>
      <c r="U6" s="480"/>
      <c r="V6" s="480"/>
      <c r="W6" s="480"/>
      <c r="X6" s="480"/>
      <c r="Y6" s="480"/>
      <c r="Z6" s="480"/>
      <c r="AA6" s="480"/>
      <c r="AB6" s="453"/>
      <c r="AC6" s="453"/>
      <c r="AD6" s="453"/>
      <c r="AE6" s="453"/>
      <c r="AF6" s="453"/>
    </row>
    <row r="7" spans="1:32" ht="24.6" customHeight="1">
      <c r="A7" s="480"/>
      <c r="B7" s="480"/>
      <c r="C7" s="489"/>
      <c r="D7" s="490"/>
      <c r="E7" s="490"/>
      <c r="F7" s="490"/>
      <c r="G7" s="490"/>
      <c r="H7" s="490"/>
      <c r="I7" s="490"/>
      <c r="J7" s="490"/>
      <c r="K7" s="490"/>
      <c r="L7" s="490"/>
      <c r="M7" s="490"/>
      <c r="N7" s="490"/>
      <c r="O7" s="490"/>
      <c r="P7" s="490"/>
      <c r="Q7" s="480"/>
      <c r="R7" s="480"/>
      <c r="S7" s="480"/>
      <c r="T7" s="480"/>
      <c r="U7" s="480"/>
      <c r="V7" s="480"/>
      <c r="W7" s="480"/>
      <c r="X7" s="480"/>
      <c r="Y7" s="480"/>
      <c r="Z7" s="480"/>
      <c r="AA7" s="480"/>
      <c r="AB7" s="453"/>
      <c r="AC7" s="453"/>
      <c r="AD7" s="453"/>
      <c r="AE7" s="453"/>
      <c r="AF7" s="453"/>
    </row>
    <row r="8" spans="1:32" ht="13.2" customHeight="1">
      <c r="A8" s="480"/>
      <c r="B8" s="480"/>
      <c r="C8" s="480"/>
      <c r="D8" s="480"/>
      <c r="E8" s="480"/>
      <c r="F8" s="480"/>
      <c r="G8" s="480"/>
      <c r="H8" s="488"/>
      <c r="I8" s="488"/>
      <c r="J8" s="488"/>
      <c r="K8" s="488"/>
      <c r="L8" s="488"/>
      <c r="M8" s="488"/>
      <c r="N8" s="488"/>
      <c r="O8" s="488"/>
      <c r="P8" s="488"/>
      <c r="Q8" s="480"/>
      <c r="R8" s="480"/>
      <c r="S8" s="480"/>
      <c r="T8" s="480"/>
      <c r="U8" s="480"/>
      <c r="V8" s="480"/>
      <c r="W8" s="480"/>
      <c r="X8" s="480"/>
      <c r="Y8" s="480"/>
      <c r="Z8" s="480"/>
      <c r="AA8" s="480"/>
      <c r="AB8" s="453"/>
      <c r="AC8" s="453"/>
      <c r="AD8" s="453"/>
      <c r="AE8" s="453"/>
      <c r="AF8" s="453"/>
    </row>
    <row r="9" spans="1:32" ht="13.2" customHeight="1">
      <c r="A9" s="480"/>
      <c r="B9" s="480"/>
      <c r="C9" s="480"/>
      <c r="D9" s="480"/>
      <c r="E9" s="480"/>
      <c r="F9" s="480"/>
      <c r="G9" s="480"/>
      <c r="H9" s="488"/>
      <c r="I9" s="488"/>
      <c r="J9" s="488"/>
      <c r="K9" s="488"/>
      <c r="L9" s="488"/>
      <c r="M9" s="488"/>
      <c r="N9" s="488"/>
      <c r="O9" s="488"/>
      <c r="P9" s="488"/>
      <c r="Q9" s="480"/>
      <c r="R9" s="480"/>
      <c r="S9" s="480"/>
      <c r="T9" s="480"/>
      <c r="U9" s="480"/>
      <c r="V9" s="480"/>
      <c r="W9" s="480"/>
      <c r="X9" s="480"/>
      <c r="Y9" s="480"/>
      <c r="Z9" s="480"/>
      <c r="AA9" s="480"/>
      <c r="AB9" s="453"/>
      <c r="AC9" s="453"/>
      <c r="AD9" s="453"/>
      <c r="AE9" s="453"/>
      <c r="AF9" s="453"/>
    </row>
    <row r="10" spans="1:32" ht="13.2" customHeight="1">
      <c r="A10" s="480"/>
      <c r="B10" s="480"/>
      <c r="C10" s="480"/>
      <c r="D10" s="480"/>
      <c r="E10" s="480"/>
      <c r="F10" s="480"/>
      <c r="G10" s="480"/>
      <c r="H10" s="488"/>
      <c r="I10" s="488"/>
      <c r="J10" s="488"/>
      <c r="K10" s="488"/>
      <c r="L10" s="488"/>
      <c r="M10" s="488"/>
      <c r="N10" s="488"/>
      <c r="O10" s="488"/>
      <c r="P10" s="488"/>
      <c r="Q10" s="488"/>
      <c r="R10" s="488"/>
      <c r="S10" s="488"/>
      <c r="T10" s="488"/>
      <c r="U10" s="488"/>
      <c r="V10" s="480"/>
      <c r="W10" s="480"/>
      <c r="X10" s="480"/>
      <c r="Y10" s="480"/>
      <c r="Z10" s="480"/>
      <c r="AA10" s="480"/>
      <c r="AB10" s="453"/>
      <c r="AC10" s="453"/>
      <c r="AD10" s="453"/>
      <c r="AE10" s="453"/>
      <c r="AF10" s="453"/>
    </row>
    <row r="11" spans="1:32" ht="13.2" customHeight="1">
      <c r="A11" s="480"/>
      <c r="B11" s="480"/>
      <c r="C11" s="480"/>
      <c r="D11" s="480"/>
      <c r="E11" s="480"/>
      <c r="F11" s="480"/>
      <c r="G11" s="480"/>
      <c r="H11" s="488"/>
      <c r="I11" s="488"/>
      <c r="J11" s="488"/>
      <c r="K11" s="488"/>
      <c r="L11" s="488"/>
      <c r="M11" s="488"/>
      <c r="N11" s="488"/>
      <c r="O11" s="488"/>
      <c r="P11" s="488"/>
      <c r="Q11" s="488"/>
      <c r="R11" s="488"/>
      <c r="S11" s="488"/>
      <c r="T11" s="488"/>
      <c r="U11" s="488"/>
      <c r="V11" s="480"/>
      <c r="W11" s="480"/>
      <c r="X11" s="480"/>
      <c r="Y11" s="480"/>
      <c r="Z11" s="480"/>
      <c r="AA11" s="480"/>
      <c r="AB11" s="453"/>
      <c r="AC11" s="453"/>
      <c r="AD11" s="453"/>
      <c r="AE11" s="453"/>
      <c r="AF11" s="453"/>
    </row>
    <row r="12" spans="1:32">
      <c r="A12" s="480"/>
      <c r="B12" s="480"/>
      <c r="C12" s="480"/>
      <c r="D12" s="480"/>
      <c r="E12" s="480"/>
      <c r="F12" s="480"/>
      <c r="G12" s="480"/>
      <c r="H12" s="480"/>
      <c r="I12" s="480"/>
      <c r="J12" s="480"/>
      <c r="K12" s="480"/>
      <c r="L12" s="480"/>
      <c r="M12" s="480"/>
      <c r="N12" s="480"/>
      <c r="O12" s="480"/>
      <c r="P12" s="480"/>
      <c r="Q12" s="480"/>
      <c r="R12" s="480"/>
      <c r="S12" s="480"/>
      <c r="T12" s="480"/>
      <c r="U12" s="480"/>
      <c r="V12" s="480"/>
      <c r="W12" s="480"/>
      <c r="X12" s="480"/>
      <c r="Y12" s="480"/>
      <c r="Z12" s="480"/>
      <c r="AA12" s="480"/>
      <c r="AB12" s="453"/>
      <c r="AC12" s="453"/>
      <c r="AD12" s="453"/>
      <c r="AE12" s="453"/>
      <c r="AF12" s="453"/>
    </row>
    <row r="13" spans="1:32" ht="21" customHeight="1">
      <c r="A13" s="480"/>
      <c r="B13" s="480"/>
      <c r="C13" s="480"/>
      <c r="D13" s="480"/>
      <c r="E13" s="480"/>
      <c r="F13" s="480"/>
      <c r="G13" s="480"/>
      <c r="H13" s="480"/>
      <c r="I13" s="480"/>
      <c r="J13" s="480"/>
      <c r="K13" s="480"/>
      <c r="L13" s="480"/>
      <c r="M13" s="480"/>
      <c r="N13" s="480"/>
      <c r="O13" s="480"/>
      <c r="P13" s="480"/>
      <c r="Q13" s="480"/>
      <c r="R13" s="480"/>
      <c r="S13" s="480"/>
      <c r="T13" s="480"/>
      <c r="U13" s="480"/>
      <c r="V13" s="480"/>
      <c r="W13" s="480"/>
      <c r="X13" s="480"/>
      <c r="Y13" s="480"/>
      <c r="Z13" s="480"/>
      <c r="AA13" s="480"/>
      <c r="AB13" s="453"/>
      <c r="AC13" s="453"/>
      <c r="AD13" s="453"/>
      <c r="AE13" s="453"/>
      <c r="AF13" s="453"/>
    </row>
    <row r="14" spans="1:32" ht="13.2" customHeight="1">
      <c r="A14" s="480"/>
      <c r="B14" s="480"/>
      <c r="C14" s="480"/>
      <c r="D14" s="480"/>
      <c r="E14" s="480"/>
      <c r="F14" s="480"/>
      <c r="G14" s="480"/>
      <c r="H14" s="480"/>
      <c r="I14" s="480"/>
      <c r="J14" s="480"/>
      <c r="K14" s="480"/>
      <c r="L14" s="480"/>
      <c r="M14" s="480"/>
      <c r="N14" s="480"/>
      <c r="O14" s="480"/>
      <c r="P14" s="480"/>
      <c r="Q14" s="480"/>
      <c r="R14" s="480"/>
      <c r="S14" s="480"/>
      <c r="T14" s="480"/>
      <c r="U14" s="480"/>
      <c r="V14" s="480"/>
      <c r="W14" s="480"/>
      <c r="X14" s="480"/>
      <c r="Y14" s="480"/>
      <c r="Z14" s="480"/>
      <c r="AA14" s="480"/>
      <c r="AB14" s="453"/>
      <c r="AC14" s="453"/>
      <c r="AD14" s="453"/>
      <c r="AE14" s="453"/>
      <c r="AF14" s="453"/>
    </row>
    <row r="15" spans="1:32" ht="13.2" customHeight="1">
      <c r="A15" s="480"/>
      <c r="B15" s="480"/>
      <c r="C15" s="480"/>
      <c r="D15" s="480"/>
      <c r="E15" s="480"/>
      <c r="F15" s="480"/>
      <c r="G15" s="480"/>
      <c r="H15" s="480"/>
      <c r="I15" s="480"/>
      <c r="J15" s="480"/>
      <c r="K15" s="480"/>
      <c r="L15" s="480"/>
      <c r="M15" s="480"/>
      <c r="N15" s="480"/>
      <c r="O15" s="480"/>
      <c r="P15" s="480"/>
      <c r="Q15" s="480"/>
      <c r="R15" s="480"/>
      <c r="S15" s="480"/>
      <c r="T15" s="480"/>
      <c r="U15" s="480"/>
      <c r="V15" s="480"/>
      <c r="W15" s="480"/>
      <c r="X15" s="480"/>
      <c r="Y15" s="480"/>
      <c r="Z15" s="480"/>
      <c r="AA15" s="480"/>
      <c r="AB15" s="453"/>
      <c r="AC15" s="453"/>
      <c r="AD15" s="453"/>
      <c r="AE15" s="453"/>
      <c r="AF15" s="453"/>
    </row>
    <row r="16" spans="1:32">
      <c r="A16" s="480"/>
      <c r="B16" s="480"/>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53"/>
      <c r="AC16" s="453"/>
      <c r="AD16" s="453"/>
      <c r="AE16" s="453"/>
      <c r="AF16" s="453"/>
    </row>
    <row r="17" spans="1:32">
      <c r="A17" s="480"/>
      <c r="B17" s="480"/>
      <c r="C17" s="480"/>
      <c r="D17" s="480"/>
      <c r="E17" s="480"/>
      <c r="F17" s="480"/>
      <c r="G17" s="480"/>
      <c r="H17" s="480"/>
      <c r="I17" s="480"/>
      <c r="J17" s="480"/>
      <c r="K17" s="480"/>
      <c r="L17" s="480"/>
      <c r="M17" s="480"/>
      <c r="N17" s="480"/>
      <c r="O17" s="480"/>
      <c r="P17" s="480"/>
      <c r="Q17" s="480"/>
      <c r="R17" s="480"/>
      <c r="S17" s="480"/>
      <c r="T17" s="480"/>
      <c r="U17" s="480"/>
      <c r="V17" s="480"/>
      <c r="W17" s="480"/>
      <c r="X17" s="480"/>
      <c r="Y17" s="480"/>
      <c r="Z17" s="480"/>
      <c r="AA17" s="480"/>
      <c r="AB17" s="453"/>
      <c r="AC17" s="453"/>
      <c r="AD17" s="453"/>
      <c r="AE17" s="453"/>
      <c r="AF17" s="493"/>
    </row>
    <row r="18" spans="1:32">
      <c r="A18" s="480"/>
      <c r="B18" s="480"/>
      <c r="C18" s="480"/>
      <c r="D18" s="480"/>
      <c r="E18" s="480"/>
      <c r="F18" s="480"/>
      <c r="G18" s="480"/>
      <c r="H18" s="480"/>
      <c r="I18" s="480"/>
      <c r="J18" s="480"/>
      <c r="K18" s="480"/>
      <c r="L18" s="480"/>
      <c r="M18" s="480"/>
      <c r="N18" s="480"/>
      <c r="O18" s="480"/>
      <c r="P18" s="480"/>
      <c r="Q18" s="480"/>
      <c r="R18" s="480"/>
      <c r="S18" s="480"/>
      <c r="T18" s="480"/>
      <c r="U18" s="480"/>
      <c r="V18" s="480"/>
      <c r="W18" s="480"/>
      <c r="X18" s="480"/>
      <c r="Y18" s="480"/>
      <c r="Z18" s="480"/>
      <c r="AA18" s="480"/>
      <c r="AB18" s="453"/>
      <c r="AC18" s="453"/>
      <c r="AD18" s="453"/>
      <c r="AE18" s="453"/>
      <c r="AF18" s="453"/>
    </row>
    <row r="19" spans="1:32">
      <c r="A19" s="480"/>
      <c r="B19" s="517"/>
      <c r="C19" s="517"/>
      <c r="D19" s="517"/>
      <c r="E19" s="517"/>
      <c r="F19" s="517"/>
      <c r="G19" s="517"/>
      <c r="H19" s="480"/>
      <c r="I19" s="480"/>
      <c r="J19" s="480"/>
      <c r="K19" s="480"/>
      <c r="L19" s="480"/>
      <c r="M19" s="480"/>
      <c r="N19" s="480"/>
      <c r="O19" s="480"/>
      <c r="P19" s="480"/>
      <c r="Q19" s="480"/>
      <c r="R19" s="480"/>
      <c r="S19" s="480"/>
      <c r="T19" s="480"/>
      <c r="U19" s="480"/>
      <c r="V19" s="480"/>
      <c r="W19" s="480"/>
      <c r="X19" s="480"/>
      <c r="Y19" s="480"/>
      <c r="Z19" s="480"/>
      <c r="AA19" s="480"/>
      <c r="AB19" s="453"/>
      <c r="AC19" s="453"/>
      <c r="AD19" s="453"/>
      <c r="AE19" s="453"/>
      <c r="AF19" s="453"/>
    </row>
    <row r="20" spans="1:32">
      <c r="A20" s="480"/>
      <c r="B20" s="517"/>
      <c r="C20" s="517"/>
      <c r="D20" s="517"/>
      <c r="E20" s="517"/>
      <c r="F20" s="517"/>
      <c r="G20" s="517"/>
      <c r="H20" s="480"/>
      <c r="I20" s="480"/>
      <c r="J20" s="480"/>
      <c r="K20" s="480"/>
      <c r="L20" s="480"/>
      <c r="M20" s="480"/>
      <c r="N20" s="480"/>
      <c r="O20" s="480"/>
      <c r="P20" s="480"/>
      <c r="Q20" s="480"/>
      <c r="R20" s="480"/>
      <c r="S20" s="480"/>
      <c r="T20" s="480"/>
      <c r="U20" s="480"/>
      <c r="V20" s="480"/>
      <c r="W20" s="480"/>
      <c r="X20" s="480"/>
      <c r="Y20" s="480"/>
      <c r="Z20" s="480"/>
      <c r="AA20" s="480"/>
      <c r="AB20" s="453"/>
      <c r="AC20" s="453"/>
      <c r="AD20" s="453"/>
      <c r="AE20" s="453"/>
      <c r="AF20" s="453"/>
    </row>
    <row r="21" spans="1:32">
      <c r="A21" s="480"/>
      <c r="B21" s="517"/>
      <c r="C21" s="517"/>
      <c r="D21" s="517"/>
      <c r="E21" s="517"/>
      <c r="F21" s="517"/>
      <c r="G21" s="517"/>
      <c r="H21" s="480"/>
      <c r="I21" s="480"/>
      <c r="J21" s="480"/>
      <c r="K21" s="480"/>
      <c r="L21" s="480"/>
      <c r="M21" s="480"/>
      <c r="N21" s="480"/>
      <c r="O21" s="480"/>
      <c r="P21" s="480"/>
      <c r="Q21" s="480"/>
      <c r="R21" s="480"/>
      <c r="S21" s="480"/>
      <c r="T21" s="480"/>
      <c r="U21" s="480"/>
      <c r="V21" s="480"/>
      <c r="W21" s="480"/>
      <c r="X21" s="480"/>
      <c r="Y21" s="480"/>
      <c r="Z21" s="480"/>
      <c r="AA21" s="480"/>
      <c r="AB21" s="453"/>
      <c r="AC21" s="453"/>
      <c r="AD21" s="453"/>
      <c r="AE21" s="453"/>
      <c r="AF21" s="453"/>
    </row>
    <row r="22" spans="1:32">
      <c r="A22" s="480"/>
      <c r="B22" s="517"/>
      <c r="C22" s="517"/>
      <c r="D22" s="517"/>
      <c r="E22" s="517"/>
      <c r="F22" s="517"/>
      <c r="G22" s="517"/>
      <c r="H22" s="480"/>
      <c r="I22" s="480"/>
      <c r="J22" s="480"/>
      <c r="K22" s="480"/>
      <c r="L22" s="480"/>
      <c r="M22" s="480"/>
      <c r="N22" s="480"/>
      <c r="O22" s="480"/>
      <c r="P22" s="480"/>
      <c r="Q22" s="480"/>
      <c r="R22" s="480"/>
      <c r="S22" s="480"/>
      <c r="T22" s="480"/>
      <c r="U22" s="480"/>
      <c r="V22" s="480"/>
      <c r="W22" s="480"/>
      <c r="X22" s="480"/>
      <c r="Y22" s="480"/>
      <c r="Z22" s="480"/>
      <c r="AA22" s="480"/>
      <c r="AB22" s="453"/>
      <c r="AC22" s="453"/>
      <c r="AD22" s="453"/>
      <c r="AE22" s="453"/>
      <c r="AF22" s="453"/>
    </row>
    <row r="23" spans="1:32">
      <c r="A23" s="480"/>
      <c r="B23" s="517"/>
      <c r="C23" s="517"/>
      <c r="D23" s="517"/>
      <c r="E23" s="517"/>
      <c r="F23" s="517"/>
      <c r="G23" s="517"/>
      <c r="H23" s="480"/>
      <c r="I23" s="480"/>
      <c r="J23" s="480"/>
      <c r="K23" s="480"/>
      <c r="L23" s="480"/>
      <c r="M23" s="480"/>
      <c r="N23" s="480"/>
      <c r="O23" s="480"/>
      <c r="P23" s="480"/>
      <c r="Q23" s="480"/>
      <c r="R23" s="480"/>
      <c r="S23" s="480"/>
      <c r="T23" s="480"/>
      <c r="U23" s="480"/>
      <c r="V23" s="480"/>
      <c r="W23" s="480"/>
      <c r="X23" s="480"/>
      <c r="Y23" s="480"/>
      <c r="Z23" s="480"/>
      <c r="AA23" s="480"/>
      <c r="AB23" s="453"/>
      <c r="AC23" s="453"/>
      <c r="AD23" s="453"/>
      <c r="AE23" s="453"/>
      <c r="AF23" s="453"/>
    </row>
    <row r="24" spans="1:32">
      <c r="A24" s="480"/>
      <c r="B24" s="517"/>
      <c r="C24" s="517"/>
      <c r="D24" s="517"/>
      <c r="E24" s="517"/>
      <c r="F24" s="517"/>
      <c r="G24" s="517"/>
      <c r="H24" s="480"/>
      <c r="I24" s="480"/>
      <c r="J24" s="480"/>
      <c r="K24" s="480"/>
      <c r="L24" s="480"/>
      <c r="M24" s="480"/>
      <c r="N24" s="480"/>
      <c r="O24" s="480"/>
      <c r="P24" s="480"/>
      <c r="Q24" s="480"/>
      <c r="R24" s="480"/>
      <c r="S24" s="480"/>
      <c r="T24" s="480"/>
      <c r="U24" s="480"/>
      <c r="V24" s="480"/>
      <c r="W24" s="480"/>
      <c r="X24" s="480"/>
      <c r="Y24" s="480"/>
      <c r="Z24" s="480"/>
      <c r="AA24" s="480"/>
      <c r="AB24" s="453"/>
      <c r="AC24" s="453"/>
      <c r="AD24" s="453"/>
      <c r="AE24" s="453"/>
      <c r="AF24" s="453"/>
    </row>
    <row r="25" spans="1:32">
      <c r="A25" s="480"/>
      <c r="B25" s="517"/>
      <c r="C25" s="517"/>
      <c r="D25" s="517"/>
      <c r="E25" s="517"/>
      <c r="F25" s="517"/>
      <c r="G25" s="517"/>
      <c r="H25" s="480"/>
      <c r="I25" s="480"/>
      <c r="J25" s="480"/>
      <c r="K25" s="480"/>
      <c r="L25" s="480"/>
      <c r="M25" s="480"/>
      <c r="N25" s="480"/>
      <c r="O25" s="480"/>
      <c r="P25" s="480"/>
      <c r="Q25" s="480"/>
      <c r="R25" s="480"/>
      <c r="S25" s="480"/>
      <c r="T25" s="480"/>
      <c r="U25" s="480"/>
      <c r="V25" s="480"/>
      <c r="W25" s="480"/>
      <c r="X25" s="480"/>
      <c r="Y25" s="480"/>
      <c r="Z25" s="480"/>
      <c r="AA25" s="480"/>
      <c r="AB25" s="453"/>
      <c r="AC25" s="453"/>
      <c r="AD25" s="453"/>
      <c r="AE25" s="453"/>
      <c r="AF25" s="453"/>
    </row>
    <row r="26" spans="1:32">
      <c r="A26" s="480"/>
      <c r="B26" s="517"/>
      <c r="C26" s="517"/>
      <c r="D26" s="517"/>
      <c r="E26" s="517"/>
      <c r="F26" s="517"/>
      <c r="G26" s="517"/>
      <c r="H26" s="480"/>
      <c r="I26" s="480"/>
      <c r="J26" s="480"/>
      <c r="K26" s="480"/>
      <c r="L26" s="480"/>
      <c r="M26" s="480"/>
      <c r="N26" s="480"/>
      <c r="O26" s="480"/>
      <c r="P26" s="480"/>
      <c r="Q26" s="480"/>
      <c r="R26" s="480"/>
      <c r="S26" s="480"/>
      <c r="T26" s="480"/>
      <c r="U26" s="480"/>
      <c r="V26" s="480"/>
      <c r="W26" s="480"/>
      <c r="X26" s="480"/>
      <c r="Y26" s="480"/>
      <c r="Z26" s="480"/>
      <c r="AA26" s="480"/>
      <c r="AB26" s="453"/>
      <c r="AC26" s="453"/>
      <c r="AD26" s="453"/>
      <c r="AE26" s="453"/>
      <c r="AF26" s="453"/>
    </row>
    <row r="27" spans="1:32">
      <c r="A27" s="480"/>
      <c r="B27" s="517"/>
      <c r="C27" s="517"/>
      <c r="D27" s="517"/>
      <c r="E27" s="517"/>
      <c r="F27" s="517"/>
      <c r="G27" s="517"/>
      <c r="H27" s="480"/>
      <c r="I27" s="480"/>
      <c r="J27" s="480"/>
      <c r="K27" s="480"/>
      <c r="L27" s="480"/>
      <c r="M27" s="480"/>
      <c r="N27" s="480"/>
      <c r="O27" s="480"/>
      <c r="P27" s="480"/>
      <c r="Q27" s="480"/>
      <c r="R27" s="480"/>
      <c r="S27" s="480"/>
      <c r="T27" s="480"/>
      <c r="U27" s="480"/>
      <c r="V27" s="480"/>
      <c r="W27" s="480"/>
      <c r="X27" s="480"/>
      <c r="Y27" s="480"/>
      <c r="Z27" s="480"/>
      <c r="AA27" s="480"/>
      <c r="AB27" s="453"/>
      <c r="AC27" s="453"/>
      <c r="AD27" s="453"/>
      <c r="AE27" s="453"/>
      <c r="AF27" s="453"/>
    </row>
    <row r="28" spans="1:32">
      <c r="A28" s="480"/>
      <c r="B28" s="517"/>
      <c r="C28" s="517"/>
      <c r="D28" s="517"/>
      <c r="E28" s="517"/>
      <c r="F28" s="517"/>
      <c r="G28" s="517"/>
      <c r="H28" s="480"/>
      <c r="I28" s="480"/>
      <c r="J28" s="480"/>
      <c r="K28" s="480"/>
      <c r="L28" s="480"/>
      <c r="M28" s="480"/>
      <c r="N28" s="480"/>
      <c r="O28" s="480"/>
      <c r="P28" s="480"/>
      <c r="Q28" s="480"/>
      <c r="R28" s="480"/>
      <c r="S28" s="480"/>
      <c r="T28" s="480"/>
      <c r="U28" s="480"/>
      <c r="V28" s="480"/>
      <c r="W28" s="480"/>
      <c r="X28" s="480"/>
      <c r="Y28" s="480"/>
      <c r="Z28" s="480"/>
      <c r="AA28" s="480"/>
      <c r="AB28" s="453"/>
      <c r="AC28" s="453"/>
      <c r="AD28" s="453"/>
      <c r="AE28" s="453"/>
      <c r="AF28" s="453"/>
    </row>
    <row r="29" spans="1:32">
      <c r="A29" s="480"/>
      <c r="B29" s="517"/>
      <c r="C29" s="517"/>
      <c r="D29" s="517"/>
      <c r="E29" s="517"/>
      <c r="F29" s="517"/>
      <c r="G29" s="517"/>
      <c r="H29" s="480"/>
      <c r="I29" s="480"/>
      <c r="J29" s="480"/>
      <c r="K29" s="480"/>
      <c r="L29" s="480"/>
      <c r="M29" s="480"/>
      <c r="N29" s="480"/>
      <c r="O29" s="480"/>
      <c r="P29" s="480"/>
      <c r="Q29" s="480"/>
      <c r="R29" s="480"/>
      <c r="S29" s="480"/>
      <c r="T29" s="480"/>
      <c r="U29" s="480"/>
      <c r="V29" s="480"/>
      <c r="W29" s="480"/>
      <c r="X29" s="480"/>
      <c r="Y29" s="480"/>
      <c r="Z29" s="480"/>
      <c r="AA29" s="480"/>
      <c r="AB29" s="453"/>
      <c r="AC29" s="453"/>
      <c r="AD29" s="453"/>
      <c r="AE29" s="453"/>
      <c r="AF29" s="453"/>
    </row>
    <row r="30" spans="1:32">
      <c r="A30" s="480"/>
      <c r="B30" s="480"/>
      <c r="C30" s="480"/>
      <c r="D30" s="480"/>
      <c r="E30" s="480"/>
      <c r="F30" s="480"/>
      <c r="G30" s="480"/>
      <c r="H30" s="480"/>
      <c r="I30" s="480"/>
      <c r="J30" s="480"/>
      <c r="K30" s="480"/>
      <c r="L30" s="480"/>
      <c r="M30" s="480"/>
      <c r="N30" s="480"/>
      <c r="O30" s="480"/>
      <c r="P30" s="480"/>
      <c r="Q30" s="480"/>
      <c r="R30" s="480"/>
      <c r="S30" s="480"/>
      <c r="T30" s="480"/>
      <c r="U30" s="480"/>
      <c r="V30" s="480"/>
      <c r="W30" s="480"/>
      <c r="X30" s="480"/>
      <c r="Y30" s="480"/>
      <c r="Z30" s="480"/>
      <c r="AA30" s="480"/>
      <c r="AB30" s="453"/>
      <c r="AC30" s="453"/>
      <c r="AD30" s="453"/>
      <c r="AE30" s="453"/>
      <c r="AF30" s="453"/>
    </row>
    <row r="31" spans="1:32" ht="16.2">
      <c r="A31" s="480"/>
      <c r="B31" s="491"/>
      <c r="C31" s="492"/>
      <c r="D31" s="492"/>
      <c r="E31" s="492"/>
      <c r="F31" s="492"/>
      <c r="G31" s="492"/>
      <c r="H31" s="492"/>
      <c r="I31" s="480"/>
      <c r="J31" s="480"/>
      <c r="K31" s="480"/>
      <c r="L31" s="480"/>
      <c r="M31" s="480"/>
      <c r="N31" s="480"/>
      <c r="O31" s="480"/>
      <c r="P31" s="480"/>
      <c r="Q31" s="480"/>
      <c r="R31" s="480"/>
      <c r="S31" s="480"/>
      <c r="T31" s="480"/>
      <c r="U31" s="480"/>
      <c r="V31" s="480"/>
      <c r="W31" s="480"/>
      <c r="X31" s="480"/>
      <c r="Y31" s="480"/>
      <c r="Z31" s="480"/>
      <c r="AA31" s="480"/>
      <c r="AB31" s="453"/>
      <c r="AC31" s="453"/>
      <c r="AD31" s="453"/>
      <c r="AE31" s="453"/>
      <c r="AF31" s="453"/>
    </row>
    <row r="32" spans="1:32">
      <c r="A32" s="480"/>
      <c r="B32" s="480"/>
      <c r="C32" s="480"/>
      <c r="D32" s="480"/>
      <c r="E32" s="480"/>
      <c r="F32" s="480"/>
      <c r="G32" s="480"/>
      <c r="H32" s="480"/>
      <c r="I32" s="480"/>
      <c r="J32" s="480"/>
      <c r="K32" s="480"/>
      <c r="L32" s="480"/>
      <c r="M32" s="480"/>
      <c r="N32" s="480"/>
      <c r="O32" s="480"/>
      <c r="P32" s="480"/>
      <c r="Q32" s="480"/>
      <c r="R32" s="480"/>
      <c r="S32" s="480"/>
      <c r="T32" s="480"/>
      <c r="U32" s="480"/>
      <c r="V32" s="480"/>
      <c r="W32" s="480"/>
      <c r="X32" s="480"/>
      <c r="Y32" s="480"/>
      <c r="Z32" s="480"/>
      <c r="AA32" s="480"/>
      <c r="AB32" s="453"/>
      <c r="AC32" s="453"/>
      <c r="AD32" s="453"/>
      <c r="AE32" s="453"/>
      <c r="AF32" s="453"/>
    </row>
    <row r="33" spans="1:32">
      <c r="A33" s="480"/>
      <c r="B33" s="480"/>
      <c r="C33" s="480"/>
      <c r="D33" s="480"/>
      <c r="E33" s="480"/>
      <c r="F33" s="480"/>
      <c r="G33" s="480"/>
      <c r="H33" s="480"/>
      <c r="I33" s="480"/>
      <c r="J33" s="480"/>
      <c r="K33" s="480"/>
      <c r="L33" s="480"/>
      <c r="M33" s="480"/>
      <c r="N33" s="480"/>
      <c r="O33" s="480"/>
      <c r="P33" s="480"/>
      <c r="Q33" s="480"/>
      <c r="R33" s="480"/>
      <c r="S33" s="480"/>
      <c r="T33" s="480"/>
      <c r="U33" s="480"/>
      <c r="V33" s="480"/>
      <c r="W33" s="480"/>
      <c r="X33" s="480"/>
      <c r="Y33" s="480"/>
      <c r="Z33" s="480"/>
      <c r="AA33" s="480"/>
      <c r="AB33" s="453"/>
      <c r="AC33" s="453"/>
      <c r="AD33" s="453"/>
      <c r="AE33" s="453"/>
      <c r="AF33" s="453"/>
    </row>
    <row r="34" spans="1:32">
      <c r="A34" s="480"/>
      <c r="B34" s="480"/>
      <c r="C34" s="480"/>
      <c r="D34" s="480"/>
      <c r="E34" s="480"/>
      <c r="F34" s="480"/>
      <c r="G34" s="480"/>
      <c r="H34" s="480"/>
      <c r="I34" s="480"/>
      <c r="J34" s="480"/>
      <c r="K34" s="480"/>
      <c r="L34" s="480"/>
      <c r="M34" s="480"/>
      <c r="N34" s="480"/>
      <c r="O34" s="480"/>
      <c r="P34" s="480"/>
      <c r="Q34" s="480"/>
      <c r="R34" s="480"/>
      <c r="S34" s="480"/>
      <c r="T34" s="480"/>
      <c r="U34" s="480"/>
      <c r="V34" s="480"/>
      <c r="W34" s="480"/>
      <c r="X34" s="480"/>
      <c r="Y34" s="480"/>
      <c r="Z34" s="480"/>
      <c r="AA34" s="480"/>
      <c r="AB34" s="453"/>
      <c r="AC34" s="453"/>
      <c r="AD34" s="453"/>
      <c r="AE34" s="453"/>
      <c r="AF34" s="453"/>
    </row>
    <row r="35" spans="1:32">
      <c r="A35" s="480"/>
      <c r="B35" s="480"/>
      <c r="C35" s="480"/>
      <c r="D35" s="480"/>
      <c r="E35" s="480"/>
      <c r="F35" s="480"/>
      <c r="G35" s="480"/>
      <c r="H35" s="480"/>
      <c r="I35" s="480"/>
      <c r="J35" s="480"/>
      <c r="K35" s="480"/>
      <c r="L35" s="480"/>
      <c r="M35" s="480"/>
      <c r="N35" s="480"/>
      <c r="O35" s="480"/>
      <c r="P35" s="480"/>
      <c r="Q35" s="480"/>
      <c r="R35" s="480"/>
      <c r="S35" s="480"/>
      <c r="T35" s="480"/>
      <c r="U35" s="480"/>
      <c r="V35" s="480"/>
      <c r="W35" s="480"/>
      <c r="X35" s="480"/>
      <c r="Y35" s="480"/>
      <c r="Z35" s="480"/>
      <c r="AA35" s="480"/>
      <c r="AB35" s="453"/>
      <c r="AC35" s="453"/>
      <c r="AD35" s="453"/>
      <c r="AE35" s="453"/>
      <c r="AF35" s="453"/>
    </row>
    <row r="36" spans="1:32">
      <c r="A36" s="480"/>
      <c r="B36" s="480"/>
      <c r="C36" s="480"/>
      <c r="D36" s="480"/>
      <c r="E36" s="480"/>
      <c r="F36" s="480"/>
      <c r="G36" s="480"/>
      <c r="H36" s="480"/>
      <c r="I36" s="480"/>
      <c r="J36" s="480"/>
      <c r="K36" s="480"/>
      <c r="L36" s="480"/>
      <c r="M36" s="480"/>
      <c r="N36" s="480"/>
      <c r="O36" s="480"/>
      <c r="P36" s="480"/>
      <c r="Q36" s="480"/>
      <c r="R36" s="480"/>
      <c r="S36" s="480"/>
      <c r="T36" s="480"/>
      <c r="U36" s="480"/>
      <c r="V36" s="480"/>
      <c r="W36" s="480"/>
      <c r="X36" s="480"/>
      <c r="Y36" s="480"/>
      <c r="Z36" s="480"/>
      <c r="AA36" s="480"/>
      <c r="AB36" s="453"/>
      <c r="AC36" s="453"/>
      <c r="AD36" s="453"/>
      <c r="AE36" s="453"/>
      <c r="AF36" s="453"/>
    </row>
    <row r="37" spans="1:32">
      <c r="A37" s="480"/>
      <c r="B37" s="480"/>
      <c r="C37" s="480"/>
      <c r="D37" s="480"/>
      <c r="E37" s="480"/>
      <c r="F37" s="480"/>
      <c r="G37" s="480"/>
      <c r="H37" s="480"/>
      <c r="I37" s="480"/>
      <c r="J37" s="480"/>
      <c r="K37" s="480"/>
      <c r="L37" s="480"/>
      <c r="M37" s="480"/>
      <c r="N37" s="480"/>
      <c r="O37" s="480"/>
      <c r="P37" s="480"/>
      <c r="Q37" s="480"/>
      <c r="R37" s="480"/>
      <c r="S37" s="480"/>
      <c r="T37" s="480"/>
      <c r="U37" s="480"/>
      <c r="V37" s="480"/>
      <c r="W37" s="480"/>
      <c r="X37" s="480"/>
      <c r="Y37" s="480"/>
      <c r="Z37" s="480"/>
      <c r="AA37" s="480"/>
      <c r="AB37" s="453"/>
      <c r="AC37" s="453"/>
      <c r="AD37" s="453"/>
      <c r="AE37" s="453"/>
      <c r="AF37" s="453"/>
    </row>
    <row r="38" spans="1:32">
      <c r="A38" s="480"/>
      <c r="B38" s="480"/>
      <c r="C38" s="480"/>
      <c r="D38" s="480"/>
      <c r="E38" s="480"/>
      <c r="F38" s="480"/>
      <c r="G38" s="480"/>
      <c r="H38" s="480"/>
      <c r="I38" s="480"/>
      <c r="J38" s="480"/>
      <c r="K38" s="480"/>
      <c r="L38" s="480"/>
      <c r="M38" s="480"/>
      <c r="N38" s="480"/>
      <c r="O38" s="480"/>
      <c r="P38" s="480"/>
      <c r="Q38" s="480"/>
      <c r="R38" s="480"/>
      <c r="S38" s="480"/>
      <c r="T38" s="480"/>
      <c r="U38" s="480"/>
      <c r="V38" s="480"/>
      <c r="W38" s="480"/>
      <c r="X38" s="480"/>
      <c r="Y38" s="480"/>
      <c r="Z38" s="480"/>
      <c r="AA38" s="480"/>
      <c r="AB38" s="418"/>
      <c r="AC38" s="418"/>
      <c r="AD38" s="418"/>
      <c r="AE38" s="418"/>
      <c r="AF38" s="418"/>
    </row>
    <row r="39" spans="1:32">
      <c r="A39" s="480"/>
      <c r="B39" s="480"/>
      <c r="C39" s="480"/>
      <c r="D39" s="480"/>
      <c r="E39" s="480"/>
      <c r="F39" s="480"/>
      <c r="G39" s="480"/>
      <c r="H39" s="480"/>
      <c r="I39" s="480"/>
      <c r="J39" s="480"/>
      <c r="K39" s="480"/>
      <c r="L39" s="480"/>
      <c r="M39" s="480"/>
      <c r="N39" s="480"/>
      <c r="O39" s="480"/>
      <c r="P39" s="480"/>
      <c r="Q39" s="480"/>
      <c r="R39" s="480"/>
      <c r="S39" s="480"/>
      <c r="T39" s="480"/>
      <c r="U39" s="480"/>
      <c r="V39" s="480"/>
      <c r="W39" s="480"/>
      <c r="X39" s="480"/>
      <c r="Y39" s="480"/>
      <c r="Z39" s="480"/>
      <c r="AA39" s="480"/>
    </row>
    <row r="40" spans="1:32">
      <c r="A40" s="480"/>
      <c r="B40" s="480"/>
      <c r="C40" s="480"/>
      <c r="D40" s="480"/>
      <c r="E40" s="480"/>
      <c r="F40" s="480"/>
      <c r="G40" s="480"/>
      <c r="H40" s="480"/>
      <c r="I40" s="480"/>
      <c r="J40" s="480"/>
      <c r="K40" s="480"/>
      <c r="L40" s="480"/>
      <c r="M40" s="480"/>
      <c r="N40" s="480"/>
      <c r="O40" s="480"/>
      <c r="P40" s="480"/>
      <c r="Q40" s="480"/>
      <c r="R40" s="480"/>
      <c r="S40" s="480"/>
      <c r="T40" s="480"/>
      <c r="U40" s="480"/>
      <c r="V40" s="480"/>
      <c r="W40" s="480"/>
      <c r="X40" s="480"/>
      <c r="Y40" s="480"/>
      <c r="Z40" s="480"/>
      <c r="AA40" s="480"/>
    </row>
    <row r="41" spans="1:32">
      <c r="A41" s="480"/>
      <c r="B41" s="480"/>
      <c r="C41" s="480"/>
      <c r="D41" s="480"/>
      <c r="E41" s="480"/>
      <c r="F41" s="480"/>
      <c r="G41" s="480"/>
      <c r="H41" s="480"/>
      <c r="I41" s="480"/>
      <c r="J41" s="480"/>
      <c r="K41" s="480"/>
      <c r="L41" s="480"/>
      <c r="M41" s="480"/>
      <c r="N41" s="480"/>
      <c r="O41" s="480"/>
      <c r="P41" s="480"/>
      <c r="Q41" s="480"/>
      <c r="R41" s="480"/>
      <c r="S41" s="480"/>
      <c r="T41" s="480"/>
      <c r="U41" s="480"/>
      <c r="V41" s="480"/>
      <c r="W41" s="480"/>
      <c r="X41" s="480"/>
      <c r="Y41" s="480"/>
      <c r="Z41" s="480"/>
      <c r="AA41" s="480"/>
    </row>
    <row r="42" spans="1:32">
      <c r="A42" s="480"/>
      <c r="B42" s="480"/>
      <c r="C42" s="480"/>
      <c r="D42" s="480"/>
      <c r="E42" s="480"/>
      <c r="F42" s="480"/>
      <c r="G42" s="480"/>
      <c r="H42" s="480"/>
      <c r="I42" s="480"/>
      <c r="J42" s="480"/>
      <c r="K42" s="480"/>
      <c r="L42" s="480"/>
      <c r="M42" s="480"/>
      <c r="N42" s="480"/>
      <c r="O42" s="480"/>
      <c r="P42" s="480"/>
      <c r="Q42" s="480"/>
      <c r="R42" s="480"/>
      <c r="S42" s="480"/>
      <c r="T42" s="480"/>
      <c r="U42" s="480"/>
      <c r="V42" s="480"/>
      <c r="W42" s="480"/>
      <c r="X42" s="480"/>
      <c r="Y42" s="480"/>
      <c r="Z42" s="480"/>
      <c r="AA42" s="480"/>
    </row>
    <row r="43" spans="1:32">
      <c r="A43" s="480"/>
      <c r="B43" s="480"/>
      <c r="C43" s="480"/>
      <c r="D43" s="480"/>
      <c r="E43" s="480"/>
      <c r="F43" s="480"/>
      <c r="G43" s="480"/>
      <c r="H43" s="480"/>
      <c r="I43" s="480"/>
      <c r="J43" s="480"/>
      <c r="K43" s="480"/>
      <c r="L43" s="480"/>
      <c r="M43" s="480"/>
      <c r="N43" s="480"/>
      <c r="O43" s="480"/>
      <c r="P43" s="480"/>
      <c r="Q43" s="480"/>
      <c r="R43" s="480"/>
      <c r="S43" s="480"/>
      <c r="T43" s="480"/>
      <c r="U43" s="480"/>
      <c r="V43" s="480"/>
      <c r="W43" s="480"/>
      <c r="X43" s="480"/>
      <c r="Y43" s="480"/>
      <c r="Z43" s="480"/>
      <c r="AA43" s="480"/>
    </row>
    <row r="44" spans="1:32">
      <c r="A44" s="480"/>
      <c r="B44" s="480"/>
      <c r="C44" s="480"/>
      <c r="D44" s="480"/>
      <c r="E44" s="480"/>
      <c r="F44" s="480"/>
      <c r="G44" s="480"/>
      <c r="H44" s="480"/>
      <c r="I44" s="480"/>
      <c r="J44" s="480"/>
      <c r="K44" s="480"/>
      <c r="L44" s="480"/>
      <c r="M44" s="480"/>
      <c r="N44" s="480"/>
      <c r="O44" s="480"/>
      <c r="P44" s="480"/>
      <c r="Q44" s="480"/>
      <c r="R44" s="480"/>
      <c r="S44" s="480"/>
      <c r="T44" s="480"/>
      <c r="U44" s="480"/>
      <c r="V44" s="480"/>
      <c r="W44" s="480"/>
      <c r="X44" s="480"/>
      <c r="Y44" s="480"/>
      <c r="Z44" s="480"/>
      <c r="AA44" s="480"/>
    </row>
    <row r="45" spans="1:32">
      <c r="A45" s="480"/>
      <c r="B45" s="480"/>
      <c r="C45" s="480"/>
      <c r="D45" s="480"/>
      <c r="E45" s="480"/>
      <c r="F45" s="480"/>
      <c r="G45" s="480"/>
      <c r="H45" s="480"/>
      <c r="I45" s="480"/>
      <c r="J45" s="480"/>
      <c r="K45" s="480"/>
      <c r="L45" s="480"/>
      <c r="M45" s="480"/>
      <c r="N45" s="480"/>
      <c r="O45" s="480"/>
      <c r="P45" s="480"/>
      <c r="Q45" s="480"/>
      <c r="R45" s="480"/>
      <c r="S45" s="480"/>
      <c r="T45" s="480"/>
      <c r="U45" s="480"/>
      <c r="V45" s="480"/>
      <c r="W45" s="480"/>
      <c r="X45" s="480"/>
      <c r="Y45" s="480"/>
      <c r="Z45" s="480"/>
      <c r="AA45" s="480"/>
    </row>
    <row r="46" spans="1:32">
      <c r="A46" s="480"/>
      <c r="B46" s="480"/>
      <c r="C46" s="480"/>
      <c r="D46" s="480"/>
      <c r="E46" s="480"/>
      <c r="F46" s="480"/>
      <c r="G46" s="480"/>
      <c r="H46" s="480"/>
      <c r="I46" s="480"/>
      <c r="J46" s="480"/>
      <c r="K46" s="480"/>
      <c r="L46" s="480"/>
      <c r="M46" s="480"/>
      <c r="N46" s="480"/>
      <c r="O46" s="480"/>
      <c r="P46" s="480"/>
      <c r="Q46" s="480"/>
      <c r="R46" s="480"/>
      <c r="S46" s="480"/>
      <c r="T46" s="480"/>
      <c r="U46" s="480"/>
      <c r="V46" s="480"/>
      <c r="W46" s="480"/>
      <c r="X46" s="480"/>
      <c r="Y46" s="480"/>
      <c r="Z46" s="480"/>
      <c r="AA46" s="480"/>
    </row>
    <row r="47" spans="1:32">
      <c r="A47" s="480"/>
      <c r="B47" s="480"/>
      <c r="C47" s="480"/>
      <c r="D47" s="480"/>
      <c r="E47" s="480"/>
      <c r="F47" s="480"/>
      <c r="G47" s="480"/>
      <c r="H47" s="480"/>
      <c r="I47" s="480"/>
      <c r="J47" s="480"/>
      <c r="K47" s="480"/>
      <c r="L47" s="480"/>
      <c r="M47" s="480"/>
      <c r="N47" s="480"/>
      <c r="O47" s="480"/>
      <c r="P47" s="480"/>
      <c r="Q47" s="480"/>
      <c r="R47" s="480"/>
      <c r="S47" s="480"/>
      <c r="T47" s="480"/>
      <c r="U47" s="480"/>
      <c r="V47" s="480"/>
      <c r="W47" s="480"/>
      <c r="X47" s="480"/>
      <c r="Y47" s="480"/>
      <c r="Z47" s="480"/>
      <c r="AA47" s="480"/>
    </row>
    <row r="48" spans="1:32">
      <c r="A48" s="480"/>
      <c r="B48" s="480"/>
      <c r="C48" s="480"/>
      <c r="D48" s="480"/>
      <c r="E48" s="480"/>
      <c r="F48" s="480"/>
      <c r="G48" s="480"/>
      <c r="H48" s="480"/>
      <c r="I48" s="480"/>
      <c r="J48" s="480"/>
      <c r="K48" s="480"/>
      <c r="L48" s="480"/>
      <c r="M48" s="480"/>
      <c r="N48" s="480"/>
      <c r="O48" s="480"/>
      <c r="P48" s="480"/>
      <c r="Q48" s="480"/>
      <c r="R48" s="480"/>
      <c r="S48" s="480"/>
      <c r="T48" s="480"/>
      <c r="U48" s="480"/>
      <c r="V48" s="480"/>
      <c r="W48" s="480"/>
      <c r="X48" s="480"/>
      <c r="Y48" s="480"/>
      <c r="Z48" s="480"/>
      <c r="AA48" s="480"/>
    </row>
    <row r="49" spans="1:27">
      <c r="A49" s="480"/>
      <c r="B49" s="480"/>
      <c r="C49" s="480"/>
      <c r="D49" s="480"/>
      <c r="E49" s="480"/>
      <c r="F49" s="480"/>
      <c r="G49" s="480"/>
      <c r="H49" s="480"/>
      <c r="I49" s="480"/>
      <c r="J49" s="480"/>
      <c r="K49" s="480"/>
      <c r="L49" s="480"/>
      <c r="M49" s="480"/>
      <c r="N49" s="480"/>
      <c r="O49" s="480"/>
      <c r="P49" s="480"/>
      <c r="Q49" s="480"/>
      <c r="R49" s="480"/>
      <c r="S49" s="480"/>
      <c r="T49" s="480"/>
      <c r="U49" s="480"/>
      <c r="V49" s="480"/>
      <c r="W49" s="480"/>
      <c r="X49" s="480"/>
      <c r="Y49" s="480"/>
      <c r="Z49" s="480"/>
      <c r="AA49" s="480"/>
    </row>
    <row r="50" spans="1:27">
      <c r="A50" s="480"/>
      <c r="B50" s="480"/>
      <c r="C50" s="480"/>
      <c r="D50" s="480"/>
      <c r="E50" s="480"/>
      <c r="F50" s="480"/>
      <c r="G50" s="480"/>
      <c r="H50" s="480"/>
      <c r="I50" s="480"/>
      <c r="J50" s="480"/>
      <c r="K50" s="480"/>
      <c r="L50" s="480"/>
      <c r="M50" s="480"/>
      <c r="N50" s="480"/>
      <c r="O50" s="480"/>
      <c r="P50" s="480"/>
      <c r="Q50" s="480"/>
      <c r="R50" s="480"/>
      <c r="S50" s="480"/>
      <c r="T50" s="480"/>
      <c r="U50" s="480"/>
      <c r="V50" s="480"/>
      <c r="W50" s="480"/>
      <c r="X50" s="480"/>
      <c r="Y50" s="480"/>
      <c r="Z50" s="480"/>
      <c r="AA50" s="480"/>
    </row>
    <row r="51" spans="1:27">
      <c r="A51" s="480"/>
      <c r="B51" s="480"/>
      <c r="C51" s="480"/>
      <c r="D51" s="480"/>
      <c r="E51" s="480"/>
      <c r="F51" s="480"/>
      <c r="G51" s="480"/>
      <c r="H51" s="480"/>
      <c r="I51" s="480"/>
      <c r="J51" s="480"/>
      <c r="K51" s="480"/>
      <c r="L51" s="480"/>
      <c r="M51" s="480"/>
      <c r="N51" s="480"/>
      <c r="O51" s="480"/>
      <c r="P51" s="480"/>
      <c r="Q51" s="480"/>
      <c r="R51" s="480"/>
      <c r="S51" s="480"/>
      <c r="T51" s="480"/>
      <c r="U51" s="480"/>
      <c r="V51" s="480"/>
      <c r="W51" s="480"/>
      <c r="X51" s="480"/>
      <c r="Y51" s="480"/>
      <c r="Z51" s="480"/>
      <c r="AA51" s="480"/>
    </row>
    <row r="52" spans="1:27">
      <c r="A52" s="480"/>
      <c r="B52" s="480"/>
      <c r="C52" s="480"/>
      <c r="D52" s="480"/>
      <c r="E52" s="480"/>
      <c r="F52" s="480"/>
      <c r="G52" s="480"/>
      <c r="H52" s="480"/>
      <c r="I52" s="480"/>
      <c r="J52" s="480"/>
      <c r="K52" s="480"/>
      <c r="L52" s="480"/>
      <c r="M52" s="480"/>
      <c r="N52" s="480"/>
      <c r="O52" s="480"/>
      <c r="P52" s="480"/>
      <c r="Q52" s="480"/>
      <c r="R52" s="480"/>
      <c r="S52" s="480"/>
      <c r="T52" s="480"/>
      <c r="U52" s="480"/>
      <c r="V52" s="480"/>
      <c r="W52" s="480"/>
      <c r="X52" s="480"/>
      <c r="Y52" s="480"/>
      <c r="Z52" s="480"/>
      <c r="AA52" s="480"/>
    </row>
    <row r="53" spans="1:27">
      <c r="A53" s="480"/>
      <c r="B53" s="480"/>
      <c r="C53" s="480"/>
      <c r="D53" s="480"/>
      <c r="E53" s="480"/>
      <c r="F53" s="480"/>
      <c r="G53" s="480"/>
      <c r="H53" s="480"/>
      <c r="I53" s="480"/>
      <c r="J53" s="480"/>
      <c r="K53" s="480"/>
      <c r="L53" s="480"/>
      <c r="M53" s="480"/>
      <c r="N53" s="480"/>
      <c r="O53" s="480"/>
      <c r="P53" s="480"/>
      <c r="Q53" s="480"/>
      <c r="R53" s="480"/>
      <c r="S53" s="480"/>
      <c r="T53" s="480"/>
      <c r="U53" s="480"/>
      <c r="V53" s="480"/>
      <c r="W53" s="480"/>
      <c r="X53" s="480"/>
      <c r="Y53" s="480"/>
      <c r="Z53" s="480"/>
      <c r="AA53" s="480"/>
    </row>
    <row r="54" spans="1:27">
      <c r="A54" s="480"/>
      <c r="B54" s="480"/>
      <c r="C54" s="480"/>
      <c r="D54" s="480"/>
      <c r="E54" s="480"/>
      <c r="F54" s="480"/>
      <c r="G54" s="480"/>
      <c r="H54" s="480"/>
      <c r="I54" s="480"/>
      <c r="J54" s="480"/>
      <c r="K54" s="480"/>
      <c r="L54" s="480"/>
      <c r="M54" s="480"/>
      <c r="N54" s="480"/>
      <c r="O54" s="480"/>
      <c r="P54" s="480"/>
      <c r="Q54" s="480"/>
      <c r="R54" s="480"/>
      <c r="S54" s="480"/>
      <c r="T54" s="480"/>
      <c r="U54" s="480"/>
      <c r="V54" s="480"/>
      <c r="W54" s="480"/>
      <c r="X54" s="480"/>
      <c r="Y54" s="480"/>
      <c r="Z54" s="480"/>
      <c r="AA54" s="480"/>
    </row>
    <row r="55" spans="1:27">
      <c r="A55" s="480"/>
      <c r="B55" s="480"/>
      <c r="C55" s="480"/>
      <c r="D55" s="480"/>
      <c r="E55" s="480"/>
      <c r="F55" s="480"/>
      <c r="G55" s="480"/>
      <c r="H55" s="480"/>
      <c r="I55" s="480"/>
      <c r="J55" s="480"/>
      <c r="K55" s="480"/>
      <c r="L55" s="480"/>
      <c r="M55" s="480"/>
      <c r="N55" s="480"/>
      <c r="O55" s="480"/>
      <c r="P55" s="480"/>
      <c r="Q55" s="480"/>
      <c r="R55" s="480"/>
      <c r="S55" s="480"/>
      <c r="T55" s="480"/>
      <c r="U55" s="480"/>
      <c r="V55" s="480"/>
      <c r="W55" s="480"/>
      <c r="X55" s="480"/>
      <c r="Y55" s="480"/>
      <c r="Z55" s="480"/>
      <c r="AA55" s="480"/>
    </row>
    <row r="56" spans="1:27">
      <c r="A56" s="480"/>
      <c r="B56" s="480"/>
      <c r="C56" s="480"/>
      <c r="D56" s="480"/>
      <c r="E56" s="480"/>
      <c r="F56" s="480"/>
      <c r="G56" s="480"/>
      <c r="H56" s="480"/>
      <c r="I56" s="480"/>
      <c r="J56" s="480"/>
      <c r="K56" s="480"/>
      <c r="L56" s="480"/>
      <c r="M56" s="480"/>
      <c r="N56" s="480"/>
      <c r="O56" s="480"/>
      <c r="P56" s="480"/>
      <c r="Q56" s="480"/>
      <c r="R56" s="480"/>
      <c r="S56" s="480"/>
      <c r="T56" s="480"/>
      <c r="U56" s="480"/>
      <c r="V56" s="480"/>
      <c r="W56" s="480"/>
      <c r="X56" s="480"/>
      <c r="Y56" s="480"/>
      <c r="Z56" s="480"/>
      <c r="AA56" s="480"/>
    </row>
    <row r="57" spans="1:27">
      <c r="A57" s="480"/>
      <c r="B57" s="480"/>
      <c r="C57" s="480"/>
      <c r="D57" s="480"/>
      <c r="E57" s="480"/>
      <c r="F57" s="480"/>
      <c r="G57" s="480"/>
      <c r="H57" s="480"/>
      <c r="I57" s="480"/>
      <c r="J57" s="480"/>
      <c r="K57" s="480"/>
      <c r="L57" s="480"/>
      <c r="M57" s="480"/>
      <c r="N57" s="480"/>
      <c r="O57" s="480"/>
      <c r="P57" s="480"/>
      <c r="Q57" s="480"/>
      <c r="R57" s="480"/>
      <c r="S57" s="480"/>
      <c r="T57" s="480"/>
      <c r="U57" s="480"/>
      <c r="V57" s="480"/>
      <c r="W57" s="480"/>
      <c r="X57" s="480"/>
      <c r="Y57" s="480"/>
      <c r="Z57" s="480"/>
      <c r="AA57" s="480"/>
    </row>
    <row r="58" spans="1:27">
      <c r="A58" s="480"/>
      <c r="B58" s="480"/>
      <c r="C58" s="480"/>
      <c r="D58" s="480"/>
      <c r="E58" s="480"/>
      <c r="F58" s="480"/>
      <c r="G58" s="480"/>
      <c r="H58" s="480"/>
      <c r="I58" s="480"/>
      <c r="J58" s="480"/>
      <c r="K58" s="480"/>
      <c r="L58" s="480"/>
      <c r="M58" s="480"/>
      <c r="N58" s="480"/>
      <c r="O58" s="480"/>
      <c r="P58" s="480"/>
      <c r="Q58" s="480"/>
      <c r="R58" s="480"/>
      <c r="S58" s="480"/>
      <c r="T58" s="480"/>
      <c r="U58" s="480"/>
      <c r="V58" s="480"/>
      <c r="W58" s="480"/>
      <c r="X58" s="480"/>
      <c r="Y58" s="480"/>
      <c r="Z58" s="480"/>
      <c r="AA58" s="480"/>
    </row>
    <row r="59" spans="1:27">
      <c r="A59" s="480"/>
      <c r="B59" s="480"/>
      <c r="C59" s="480"/>
      <c r="D59" s="480"/>
      <c r="E59" s="480"/>
      <c r="F59" s="480"/>
      <c r="G59" s="480"/>
      <c r="H59" s="480"/>
      <c r="I59" s="480"/>
      <c r="J59" s="480"/>
      <c r="K59" s="480"/>
      <c r="L59" s="480"/>
      <c r="M59" s="480"/>
      <c r="N59" s="480"/>
      <c r="O59" s="480"/>
      <c r="P59" s="480"/>
      <c r="Q59" s="480"/>
      <c r="R59" s="480"/>
      <c r="S59" s="480"/>
      <c r="T59" s="480"/>
      <c r="U59" s="480"/>
      <c r="V59" s="480"/>
      <c r="W59" s="480"/>
      <c r="X59" s="480"/>
      <c r="Y59" s="480"/>
      <c r="Z59" s="480"/>
      <c r="AA59" s="480"/>
    </row>
    <row r="60" spans="1:27">
      <c r="A60" s="480"/>
      <c r="B60" s="480"/>
      <c r="C60" s="480"/>
      <c r="D60" s="480"/>
      <c r="E60" s="480"/>
      <c r="F60" s="480"/>
      <c r="G60" s="480"/>
      <c r="H60" s="480"/>
      <c r="I60" s="480"/>
      <c r="J60" s="480"/>
      <c r="K60" s="480"/>
      <c r="L60" s="480"/>
      <c r="M60" s="480"/>
      <c r="N60" s="480"/>
      <c r="O60" s="480"/>
      <c r="P60" s="480"/>
      <c r="Q60" s="480"/>
      <c r="R60" s="480"/>
      <c r="S60" s="480"/>
      <c r="T60" s="480"/>
      <c r="U60" s="480"/>
      <c r="V60" s="480"/>
      <c r="W60" s="480"/>
      <c r="X60" s="480"/>
      <c r="Y60" s="480"/>
      <c r="Z60" s="480"/>
      <c r="AA60" s="480"/>
    </row>
    <row r="61" spans="1:27">
      <c r="A61" s="480"/>
      <c r="B61" s="480"/>
      <c r="C61" s="480"/>
      <c r="D61" s="480"/>
      <c r="E61" s="480"/>
      <c r="F61" s="480"/>
      <c r="G61" s="480"/>
      <c r="H61" s="480"/>
      <c r="I61" s="480"/>
      <c r="J61" s="480"/>
      <c r="K61" s="480"/>
      <c r="L61" s="480"/>
      <c r="M61" s="480"/>
      <c r="N61" s="480"/>
      <c r="O61" s="480"/>
      <c r="P61" s="480"/>
      <c r="Q61" s="480"/>
      <c r="R61" s="480"/>
      <c r="S61" s="480"/>
      <c r="T61" s="480"/>
      <c r="U61" s="480"/>
      <c r="V61" s="480"/>
      <c r="W61" s="480"/>
      <c r="X61" s="480"/>
      <c r="Y61" s="480"/>
      <c r="Z61" s="480"/>
      <c r="AA61" s="480"/>
    </row>
    <row r="62" spans="1:27">
      <c r="A62" s="480"/>
      <c r="B62" s="480"/>
      <c r="C62" s="480"/>
      <c r="D62" s="480"/>
      <c r="E62" s="480"/>
      <c r="F62" s="480"/>
      <c r="G62" s="480"/>
      <c r="H62" s="480"/>
      <c r="I62" s="480"/>
      <c r="J62" s="480"/>
      <c r="K62" s="480"/>
      <c r="L62" s="480"/>
      <c r="M62" s="480"/>
      <c r="N62" s="480"/>
      <c r="O62" s="480"/>
      <c r="P62" s="480"/>
      <c r="Q62" s="480"/>
      <c r="R62" s="480"/>
      <c r="S62" s="480"/>
      <c r="T62" s="480"/>
      <c r="U62" s="480"/>
      <c r="V62" s="480"/>
      <c r="W62" s="480"/>
      <c r="X62" s="480"/>
      <c r="Y62" s="480"/>
      <c r="Z62" s="480"/>
      <c r="AA62" s="480"/>
    </row>
    <row r="63" spans="1:27">
      <c r="A63" s="480"/>
      <c r="B63" s="480"/>
      <c r="C63" s="480"/>
      <c r="D63" s="480"/>
      <c r="E63" s="480"/>
      <c r="F63" s="480"/>
      <c r="G63" s="480"/>
      <c r="H63" s="480"/>
      <c r="I63" s="480"/>
      <c r="J63" s="480"/>
      <c r="K63" s="480"/>
      <c r="L63" s="480"/>
      <c r="M63" s="480"/>
      <c r="N63" s="480"/>
      <c r="O63" s="480"/>
      <c r="P63" s="480"/>
      <c r="Q63" s="480"/>
      <c r="R63" s="480"/>
      <c r="S63" s="480"/>
      <c r="T63" s="480"/>
      <c r="U63" s="480"/>
      <c r="V63" s="480"/>
      <c r="W63" s="480"/>
      <c r="X63" s="480"/>
      <c r="Y63" s="480"/>
      <c r="Z63" s="480"/>
      <c r="AA63" s="480"/>
    </row>
    <row r="64" spans="1:27">
      <c r="A64" s="480"/>
      <c r="B64" s="480"/>
      <c r="C64" s="480"/>
      <c r="D64" s="480"/>
      <c r="E64" s="480"/>
      <c r="F64" s="480"/>
      <c r="G64" s="480"/>
      <c r="H64" s="480"/>
      <c r="I64" s="480"/>
      <c r="J64" s="480"/>
      <c r="K64" s="480"/>
      <c r="L64" s="480"/>
      <c r="M64" s="480"/>
      <c r="N64" s="480"/>
      <c r="O64" s="480"/>
      <c r="P64" s="480"/>
      <c r="Q64" s="480"/>
      <c r="R64" s="480"/>
      <c r="S64" s="480"/>
      <c r="T64" s="480"/>
      <c r="U64" s="480"/>
      <c r="V64" s="480"/>
      <c r="W64" s="480"/>
      <c r="X64" s="480"/>
      <c r="Y64" s="480"/>
      <c r="Z64" s="480"/>
      <c r="AA64" s="480"/>
    </row>
    <row r="65" spans="1:27">
      <c r="A65" s="480"/>
      <c r="B65" s="480"/>
      <c r="C65" s="480"/>
      <c r="D65" s="480"/>
      <c r="E65" s="480"/>
      <c r="F65" s="480"/>
      <c r="G65" s="480"/>
      <c r="H65" s="480"/>
      <c r="I65" s="480"/>
      <c r="J65" s="480"/>
      <c r="K65" s="480"/>
      <c r="L65" s="480"/>
      <c r="M65" s="480"/>
      <c r="N65" s="480"/>
      <c r="O65" s="480"/>
      <c r="P65" s="480"/>
      <c r="Q65" s="480"/>
      <c r="R65" s="480"/>
      <c r="S65" s="480"/>
      <c r="T65" s="480"/>
      <c r="U65" s="480"/>
      <c r="V65" s="480"/>
      <c r="W65" s="480"/>
      <c r="X65" s="480"/>
      <c r="Y65" s="480"/>
      <c r="Z65" s="480"/>
      <c r="AA65" s="480"/>
    </row>
    <row r="66" spans="1:27">
      <c r="A66" s="480"/>
      <c r="B66" s="480"/>
      <c r="C66" s="480"/>
      <c r="D66" s="480"/>
      <c r="E66" s="480"/>
      <c r="F66" s="480"/>
      <c r="G66" s="480"/>
      <c r="H66" s="480"/>
      <c r="I66" s="480"/>
      <c r="J66" s="480"/>
      <c r="K66" s="480"/>
      <c r="L66" s="480"/>
      <c r="M66" s="480"/>
      <c r="N66" s="480"/>
      <c r="O66" s="480"/>
      <c r="P66" s="480"/>
      <c r="Q66" s="480"/>
      <c r="R66" s="480"/>
      <c r="S66" s="480"/>
      <c r="T66" s="480"/>
      <c r="U66" s="480"/>
      <c r="V66" s="480"/>
      <c r="W66" s="480"/>
      <c r="X66" s="480"/>
      <c r="Y66" s="480"/>
      <c r="Z66" s="480"/>
      <c r="AA66" s="480"/>
    </row>
    <row r="67" spans="1:27">
      <c r="A67" s="480"/>
      <c r="B67" s="480"/>
      <c r="C67" s="480"/>
      <c r="D67" s="480"/>
      <c r="E67" s="480"/>
      <c r="F67" s="480"/>
      <c r="G67" s="480"/>
      <c r="H67" s="480"/>
      <c r="I67" s="480"/>
      <c r="J67" s="480"/>
      <c r="K67" s="480"/>
      <c r="L67" s="480"/>
      <c r="M67" s="480"/>
      <c r="N67" s="480"/>
      <c r="O67" s="480"/>
      <c r="P67" s="480"/>
      <c r="Q67" s="480"/>
      <c r="R67" s="480"/>
      <c r="S67" s="480"/>
      <c r="T67" s="480"/>
      <c r="U67" s="480"/>
      <c r="V67" s="480"/>
      <c r="W67" s="480"/>
      <c r="X67" s="480"/>
      <c r="Y67" s="480"/>
      <c r="Z67" s="480"/>
      <c r="AA67" s="480"/>
    </row>
    <row r="68" spans="1:27">
      <c r="A68" s="480"/>
      <c r="B68" s="480"/>
      <c r="C68" s="480"/>
      <c r="D68" s="480"/>
      <c r="E68" s="480"/>
      <c r="F68" s="480"/>
      <c r="G68" s="480"/>
      <c r="H68" s="480"/>
      <c r="I68" s="480"/>
      <c r="J68" s="480"/>
      <c r="K68" s="480"/>
      <c r="L68" s="480"/>
      <c r="M68" s="480"/>
      <c r="N68" s="480"/>
      <c r="O68" s="480"/>
      <c r="P68" s="480"/>
      <c r="Q68" s="480"/>
      <c r="R68" s="480"/>
      <c r="S68" s="480"/>
      <c r="T68" s="480"/>
      <c r="U68" s="480"/>
      <c r="V68" s="480"/>
      <c r="W68" s="480"/>
      <c r="X68" s="480"/>
      <c r="Y68" s="480"/>
      <c r="Z68" s="480"/>
      <c r="AA68" s="480"/>
    </row>
    <row r="69" spans="1:27">
      <c r="A69" s="480"/>
      <c r="B69" s="480"/>
      <c r="C69" s="480"/>
      <c r="D69" s="480"/>
      <c r="E69" s="480"/>
      <c r="F69" s="480"/>
      <c r="G69" s="480"/>
      <c r="H69" s="480"/>
      <c r="I69" s="480"/>
      <c r="J69" s="480"/>
      <c r="K69" s="480"/>
      <c r="L69" s="480"/>
      <c r="M69" s="480"/>
      <c r="N69" s="480"/>
      <c r="O69" s="480"/>
      <c r="P69" s="480"/>
      <c r="Q69" s="480"/>
      <c r="R69" s="480"/>
      <c r="S69" s="480"/>
      <c r="T69" s="480"/>
      <c r="U69" s="480"/>
      <c r="V69" s="480"/>
      <c r="W69" s="480"/>
      <c r="X69" s="480"/>
      <c r="Y69" s="480"/>
      <c r="Z69" s="480"/>
      <c r="AA69" s="480"/>
    </row>
    <row r="70" spans="1:27">
      <c r="A70" s="480"/>
      <c r="B70" s="480"/>
      <c r="C70" s="480"/>
      <c r="D70" s="480"/>
      <c r="E70" s="480"/>
      <c r="F70" s="480"/>
      <c r="G70" s="480"/>
      <c r="H70" s="480"/>
      <c r="I70" s="480"/>
      <c r="J70" s="480"/>
      <c r="K70" s="480"/>
      <c r="L70" s="480"/>
      <c r="M70" s="480"/>
      <c r="N70" s="480"/>
      <c r="O70" s="480"/>
      <c r="P70" s="480"/>
      <c r="Q70" s="480"/>
      <c r="R70" s="480"/>
      <c r="S70" s="480"/>
      <c r="T70" s="480"/>
      <c r="U70" s="480"/>
      <c r="V70" s="480"/>
      <c r="W70" s="480"/>
      <c r="X70" s="480"/>
      <c r="Y70" s="480"/>
      <c r="Z70" s="480"/>
      <c r="AA70" s="480"/>
    </row>
    <row r="71" spans="1:27">
      <c r="A71" s="480"/>
      <c r="B71" s="480"/>
      <c r="C71" s="480"/>
      <c r="D71" s="480"/>
      <c r="E71" s="480"/>
      <c r="F71" s="480"/>
      <c r="G71" s="480"/>
      <c r="H71" s="480"/>
      <c r="I71" s="480"/>
      <c r="J71" s="480"/>
      <c r="K71" s="480"/>
      <c r="L71" s="480"/>
      <c r="M71" s="480"/>
      <c r="N71" s="480"/>
      <c r="O71" s="480"/>
      <c r="P71" s="480"/>
      <c r="Q71" s="480"/>
      <c r="R71" s="480"/>
      <c r="S71" s="480"/>
      <c r="T71" s="480"/>
      <c r="U71" s="480"/>
      <c r="V71" s="480"/>
      <c r="W71" s="480"/>
      <c r="X71" s="480"/>
      <c r="Y71" s="480"/>
      <c r="Z71" s="480"/>
      <c r="AA71" s="480"/>
    </row>
    <row r="72" spans="1:27">
      <c r="A72" s="480"/>
      <c r="B72" s="480"/>
      <c r="C72" s="480"/>
      <c r="D72" s="480"/>
      <c r="E72" s="480"/>
      <c r="F72" s="480"/>
      <c r="G72" s="480"/>
      <c r="H72" s="480"/>
      <c r="I72" s="480"/>
      <c r="J72" s="480"/>
      <c r="K72" s="480"/>
      <c r="L72" s="480"/>
      <c r="M72" s="480"/>
      <c r="N72" s="480"/>
      <c r="O72" s="480"/>
      <c r="P72" s="480"/>
      <c r="Q72" s="480"/>
      <c r="R72" s="480"/>
      <c r="S72" s="480"/>
      <c r="T72" s="480"/>
      <c r="U72" s="480"/>
      <c r="V72" s="480"/>
      <c r="W72" s="480"/>
      <c r="X72" s="480"/>
      <c r="Y72" s="480"/>
      <c r="Z72" s="480"/>
      <c r="AA72" s="480"/>
    </row>
  </sheetData>
  <sheetProtection formatCells="0" formatColumns="0" formatRows="0" insertColumns="0" insertRows="0" insertHyperlinks="0" deleteColumns="0" deleteRows="0" sort="0" autoFilter="0" pivotTables="0"/>
  <mergeCells count="2">
    <mergeCell ref="B19:G29"/>
    <mergeCell ref="C1:Y2"/>
  </mergeCells>
  <phoneticPr fontId="86"/>
  <pageMargins left="0.7" right="0.7" top="0.75" bottom="0.75" header="0.3" footer="0.3"/>
  <pageSetup paperSize="9" scale="39" orientation="portrait" r:id="rId1"/>
  <colBreaks count="1" manualBreakCount="1">
    <brk id="28" min="2" max="3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topLeftCell="A4" zoomScaleNormal="100" zoomScaleSheetLayoutView="100" workbookViewId="0">
      <selection activeCell="O18" sqref="O18"/>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171</v>
      </c>
      <c r="B1" s="50"/>
      <c r="C1" s="50"/>
      <c r="D1" s="51"/>
      <c r="E1" s="51"/>
      <c r="F1" s="52"/>
      <c r="G1" s="53"/>
      <c r="H1" s="363"/>
      <c r="I1" s="364" t="s">
        <v>37</v>
      </c>
      <c r="J1" s="365"/>
      <c r="K1" s="366"/>
      <c r="L1" s="367"/>
      <c r="M1" s="368"/>
    </row>
    <row r="2" spans="1:16" ht="17.399999999999999">
      <c r="A2" s="56"/>
      <c r="B2" s="184"/>
      <c r="C2" s="184"/>
      <c r="D2" s="184"/>
      <c r="E2" s="184"/>
      <c r="F2" s="184"/>
      <c r="G2" s="57"/>
      <c r="H2" s="369"/>
      <c r="I2" s="600" t="s">
        <v>192</v>
      </c>
      <c r="J2" s="600"/>
      <c r="K2" s="600"/>
      <c r="L2" s="600"/>
      <c r="M2" s="600"/>
      <c r="N2" s="159"/>
      <c r="P2" s="121"/>
    </row>
    <row r="3" spans="1:16" ht="17.399999999999999">
      <c r="A3" s="185" t="s">
        <v>28</v>
      </c>
      <c r="B3" s="186"/>
      <c r="D3" s="187"/>
      <c r="E3" s="187"/>
      <c r="F3" s="187"/>
      <c r="G3" s="58"/>
      <c r="H3" s="107"/>
      <c r="I3" s="372"/>
      <c r="J3" s="373"/>
      <c r="K3" s="374"/>
      <c r="L3" s="366"/>
      <c r="M3" s="375"/>
    </row>
    <row r="4" spans="1:16" ht="17.399999999999999">
      <c r="A4" s="60"/>
      <c r="B4" s="186"/>
      <c r="C4" s="89"/>
      <c r="D4" s="187"/>
      <c r="E4" s="187"/>
      <c r="F4" s="188"/>
      <c r="G4" s="61"/>
      <c r="H4" s="376"/>
      <c r="I4" s="376"/>
      <c r="J4" s="365"/>
      <c r="K4" s="374"/>
      <c r="L4" s="366"/>
      <c r="M4" s="375"/>
      <c r="N4" s="248"/>
    </row>
    <row r="5" spans="1:16">
      <c r="A5" s="189"/>
      <c r="D5" s="187"/>
      <c r="E5" s="62"/>
      <c r="F5" s="190"/>
      <c r="G5" s="63"/>
      <c r="H5"/>
      <c r="I5" s="377"/>
      <c r="J5" s="365"/>
      <c r="K5" s="374"/>
      <c r="L5" s="374"/>
      <c r="M5" s="375"/>
    </row>
    <row r="6" spans="1:16" ht="17.399999999999999">
      <c r="A6" s="189"/>
      <c r="D6" s="187"/>
      <c r="E6" s="190"/>
      <c r="F6" s="190"/>
      <c r="G6" s="63"/>
      <c r="H6" s="369"/>
      <c r="I6" s="378"/>
      <c r="J6" s="365"/>
      <c r="K6" s="374"/>
      <c r="L6" s="374"/>
      <c r="M6" s="375"/>
    </row>
    <row r="7" spans="1:16">
      <c r="A7" s="189"/>
      <c r="D7" s="187"/>
      <c r="E7" s="190"/>
      <c r="F7" s="190"/>
      <c r="G7" s="63"/>
      <c r="H7" s="379"/>
      <c r="I7" s="377"/>
      <c r="J7" s="365"/>
      <c r="K7" s="374"/>
      <c r="L7" s="374"/>
      <c r="M7" s="375"/>
    </row>
    <row r="8" spans="1:16">
      <c r="A8" s="189"/>
      <c r="D8" s="187"/>
      <c r="E8" s="190"/>
      <c r="F8" s="190"/>
      <c r="G8" s="63"/>
      <c r="H8" s="370"/>
      <c r="I8" s="380"/>
      <c r="J8" s="380"/>
      <c r="K8" s="380"/>
      <c r="L8" s="374"/>
      <c r="M8" s="381"/>
    </row>
    <row r="9" spans="1:16">
      <c r="A9" s="189"/>
      <c r="D9" s="187"/>
      <c r="E9" s="190"/>
      <c r="F9" s="190"/>
      <c r="G9" s="63"/>
      <c r="H9" s="380"/>
      <c r="I9" s="380"/>
      <c r="J9" s="380"/>
      <c r="K9" s="380"/>
      <c r="L9" s="374"/>
      <c r="M9" s="381"/>
      <c r="N9" s="65"/>
    </row>
    <row r="10" spans="1:16">
      <c r="A10" s="189"/>
      <c r="D10" s="187"/>
      <c r="E10" s="190"/>
      <c r="F10" s="190"/>
      <c r="G10" s="63"/>
      <c r="H10" s="380"/>
      <c r="I10" s="380"/>
      <c r="J10" s="380"/>
      <c r="K10" s="380"/>
      <c r="L10" s="374"/>
      <c r="M10" s="381"/>
      <c r="N10" s="65" t="s">
        <v>38</v>
      </c>
    </row>
    <row r="11" spans="1:16">
      <c r="A11" s="189"/>
      <c r="D11" s="187"/>
      <c r="E11" s="190"/>
      <c r="F11" s="190"/>
      <c r="G11" s="63"/>
      <c r="H11" s="380"/>
      <c r="I11" s="380"/>
      <c r="J11" s="380"/>
      <c r="K11" s="380"/>
      <c r="L11" s="374"/>
      <c r="M11" s="381"/>
    </row>
    <row r="12" spans="1:16">
      <c r="A12" s="189"/>
      <c r="D12" s="187"/>
      <c r="E12" s="190"/>
      <c r="F12" s="190"/>
      <c r="G12" s="63"/>
      <c r="H12" s="380"/>
      <c r="I12" s="380"/>
      <c r="J12" s="380"/>
      <c r="K12" s="380"/>
      <c r="L12" s="374"/>
      <c r="M12" s="381"/>
      <c r="N12" s="65" t="s">
        <v>39</v>
      </c>
      <c r="O12" s="285"/>
    </row>
    <row r="13" spans="1:16">
      <c r="A13" s="189"/>
      <c r="D13" s="187"/>
      <c r="E13" s="190"/>
      <c r="F13" s="190"/>
      <c r="G13" s="63"/>
      <c r="H13" s="380"/>
      <c r="I13" s="380"/>
      <c r="J13" s="380"/>
      <c r="K13" s="380"/>
      <c r="L13" s="374"/>
      <c r="M13" s="381"/>
    </row>
    <row r="14" spans="1:16">
      <c r="A14" s="189"/>
      <c r="D14" s="187"/>
      <c r="E14" s="190"/>
      <c r="F14" s="190"/>
      <c r="G14" s="63"/>
      <c r="H14" s="380"/>
      <c r="I14" s="380"/>
      <c r="J14" s="380"/>
      <c r="K14" s="380"/>
      <c r="L14" s="374"/>
      <c r="M14" s="381"/>
      <c r="N14" s="319" t="s">
        <v>40</v>
      </c>
    </row>
    <row r="15" spans="1:16">
      <c r="A15" s="189"/>
      <c r="D15" s="187"/>
      <c r="E15" s="187" t="s">
        <v>21</v>
      </c>
      <c r="F15" s="188"/>
      <c r="G15" s="58"/>
      <c r="H15" s="379"/>
      <c r="I15" s="377"/>
      <c r="J15" s="370"/>
      <c r="K15" s="374"/>
      <c r="L15" s="374"/>
      <c r="M15" s="381"/>
    </row>
    <row r="16" spans="1:16">
      <c r="A16" s="189"/>
      <c r="D16" s="187"/>
      <c r="E16" s="187"/>
      <c r="F16" s="188"/>
      <c r="G16" s="58"/>
      <c r="H16" s="365"/>
      <c r="I16" s="377"/>
      <c r="J16" s="365"/>
      <c r="K16" s="374"/>
      <c r="L16" s="374"/>
      <c r="M16" s="381"/>
      <c r="N16" s="249" t="s">
        <v>169</v>
      </c>
    </row>
    <row r="17" spans="1:19" ht="20.25" customHeight="1" thickBot="1">
      <c r="A17" s="520" t="s">
        <v>216</v>
      </c>
      <c r="B17" s="521"/>
      <c r="C17" s="521"/>
      <c r="D17" s="192"/>
      <c r="E17" s="193"/>
      <c r="F17" s="521" t="s">
        <v>217</v>
      </c>
      <c r="G17" s="522"/>
      <c r="H17" s="379"/>
      <c r="I17" s="377"/>
      <c r="J17" s="370"/>
      <c r="K17" s="374"/>
      <c r="L17" s="371"/>
      <c r="M17" s="375"/>
      <c r="N17" s="191" t="s">
        <v>127</v>
      </c>
    </row>
    <row r="18" spans="1:19" ht="39" customHeight="1" thickTop="1">
      <c r="A18" s="523" t="s">
        <v>41</v>
      </c>
      <c r="B18" s="524"/>
      <c r="C18" s="525"/>
      <c r="D18" s="194" t="s">
        <v>42</v>
      </c>
      <c r="E18" s="195"/>
      <c r="F18" s="526" t="s">
        <v>43</v>
      </c>
      <c r="G18" s="527"/>
      <c r="H18" s="365"/>
      <c r="I18" s="377"/>
      <c r="J18" s="365"/>
      <c r="K18" s="374"/>
      <c r="L18" s="374"/>
      <c r="M18" s="375"/>
      <c r="Q18" s="54" t="s">
        <v>28</v>
      </c>
      <c r="S18" s="54" t="s">
        <v>21</v>
      </c>
    </row>
    <row r="19" spans="1:19" ht="30" customHeight="1">
      <c r="A19" s="528" t="s">
        <v>198</v>
      </c>
      <c r="B19" s="528"/>
      <c r="C19" s="528"/>
      <c r="D19" s="528"/>
      <c r="E19" s="528"/>
      <c r="F19" s="528"/>
      <c r="G19" s="528"/>
      <c r="H19" s="382"/>
      <c r="I19" s="383" t="s">
        <v>44</v>
      </c>
      <c r="J19" s="383"/>
      <c r="K19" s="383"/>
      <c r="L19" s="371"/>
      <c r="M19" s="375"/>
    </row>
    <row r="20" spans="1:19" ht="17.399999999999999">
      <c r="E20" s="196" t="s">
        <v>45</v>
      </c>
      <c r="F20" s="197" t="s">
        <v>46</v>
      </c>
      <c r="H20" s="287" t="s">
        <v>149</v>
      </c>
      <c r="I20" s="377"/>
      <c r="J20" s="365" t="s">
        <v>21</v>
      </c>
      <c r="K20" s="384" t="s">
        <v>21</v>
      </c>
      <c r="L20" s="374"/>
      <c r="M20" s="375"/>
    </row>
    <row r="21" spans="1:19" ht="16.8" thickBot="1">
      <c r="A21" s="198"/>
      <c r="B21" s="529">
        <v>45187</v>
      </c>
      <c r="C21" s="530"/>
      <c r="D21" s="199" t="s">
        <v>47</v>
      </c>
      <c r="E21" s="531" t="s">
        <v>48</v>
      </c>
      <c r="F21" s="532"/>
      <c r="G21" s="59" t="s">
        <v>49</v>
      </c>
      <c r="H21" s="539" t="s">
        <v>218</v>
      </c>
      <c r="I21" s="540"/>
      <c r="J21" s="540"/>
      <c r="K21" s="540"/>
      <c r="L21" s="540"/>
      <c r="M21" s="385">
        <v>9</v>
      </c>
      <c r="N21" s="387"/>
    </row>
    <row r="22" spans="1:19" ht="36" customHeight="1" thickTop="1" thickBot="1">
      <c r="A22" s="200" t="s">
        <v>50</v>
      </c>
      <c r="B22" s="541" t="s">
        <v>51</v>
      </c>
      <c r="C22" s="542"/>
      <c r="D22" s="543"/>
      <c r="E22" s="67" t="s">
        <v>214</v>
      </c>
      <c r="F22" s="67" t="s">
        <v>215</v>
      </c>
      <c r="G22" s="201" t="s">
        <v>52</v>
      </c>
      <c r="H22" s="544" t="s">
        <v>193</v>
      </c>
      <c r="I22" s="545"/>
      <c r="J22" s="545"/>
      <c r="K22" s="545"/>
      <c r="L22" s="546"/>
      <c r="M22" s="386" t="s">
        <v>53</v>
      </c>
      <c r="N22" s="388" t="s">
        <v>54</v>
      </c>
      <c r="R22" s="54" t="s">
        <v>28</v>
      </c>
    </row>
    <row r="23" spans="1:19" ht="79.2" customHeight="1" thickBot="1">
      <c r="A23" s="347" t="s">
        <v>55</v>
      </c>
      <c r="B23" s="533" t="str">
        <f>IF(G23&gt;5,"☆☆☆☆",IF(AND(G23&gt;=2.39,G23&lt;5),"☆☆☆",IF(AND(G23&gt;=1.39,G23&lt;2.4),"☆☆",IF(AND(G23&gt;0,G23&lt;1.4),"☆",IF(AND(G23&gt;=-1.39,G23&lt;0),"★",IF(AND(G23&gt;=-2.39,G23&lt;-1.4),"★★",IF(AND(G23&gt;=-3.39,G23&lt;-2.4),"★★★")))))))</f>
        <v>★</v>
      </c>
      <c r="C23" s="534"/>
      <c r="D23" s="535"/>
      <c r="E23" s="349">
        <v>1.87</v>
      </c>
      <c r="F23" s="349">
        <v>1.56</v>
      </c>
      <c r="G23" s="348">
        <f>F23-E23</f>
        <v>-0.31000000000000005</v>
      </c>
      <c r="H23" s="537"/>
      <c r="I23" s="537"/>
      <c r="J23" s="537"/>
      <c r="K23" s="537"/>
      <c r="L23" s="538"/>
      <c r="M23" s="404"/>
      <c r="N23" s="449"/>
      <c r="O23" s="261" t="s">
        <v>162</v>
      </c>
    </row>
    <row r="24" spans="1:19" ht="66" customHeight="1" thickBot="1">
      <c r="A24" s="202" t="s">
        <v>56</v>
      </c>
      <c r="B24" s="533" t="str">
        <f>IF(G24&gt;5,"☆☆☆☆",IF(AND(G24&gt;=2.39,G24&lt;5),"☆☆☆",IF(AND(G24&gt;=1.39,G24&lt;2.4),"☆☆",IF(AND(G24&gt;0,G24&lt;1.4),"☆",IF(AND(G24&gt;=-1.39,G24&lt;0),"★",IF(AND(G24&gt;=-2.39,G24&lt;-1.4),"★★",IF(AND(G24&gt;=-3.39,G24&lt;-2.4),"★★★")))))))</f>
        <v>★</v>
      </c>
      <c r="C24" s="534"/>
      <c r="D24" s="535"/>
      <c r="E24" s="349">
        <v>2.97</v>
      </c>
      <c r="F24" s="349">
        <v>2.71</v>
      </c>
      <c r="G24" s="291">
        <f t="shared" ref="G24:G70" si="0">F24-E24</f>
        <v>-0.26000000000000023</v>
      </c>
      <c r="H24" s="547"/>
      <c r="I24" s="548"/>
      <c r="J24" s="548"/>
      <c r="K24" s="548"/>
      <c r="L24" s="549"/>
      <c r="M24" s="152"/>
      <c r="N24" s="153"/>
      <c r="O24" s="261" t="s">
        <v>56</v>
      </c>
      <c r="Q24" s="54" t="s">
        <v>28</v>
      </c>
    </row>
    <row r="25" spans="1:19" ht="81" customHeight="1" thickBot="1">
      <c r="A25" s="267" t="s">
        <v>57</v>
      </c>
      <c r="B25" s="533" t="str">
        <f t="shared" ref="B25:B70" si="1">IF(G25&gt;5,"☆☆☆☆",IF(AND(G25&gt;=2.39,G25&lt;5),"☆☆☆",IF(AND(G25&gt;=1.39,G25&lt;2.4),"☆☆",IF(AND(G25&gt;0,G25&lt;1.4),"☆",IF(AND(G25&gt;=-1.39,G25&lt;0),"★",IF(AND(G25&gt;=-2.39,G25&lt;-1.4),"★★",IF(AND(G25&gt;=-3.39,G25&lt;-2.4),"★★★")))))))</f>
        <v>★</v>
      </c>
      <c r="C25" s="534"/>
      <c r="D25" s="535"/>
      <c r="E25" s="123">
        <v>4.08</v>
      </c>
      <c r="F25" s="123">
        <v>4.03</v>
      </c>
      <c r="G25" s="291">
        <f t="shared" si="0"/>
        <v>-4.9999999999999822E-2</v>
      </c>
      <c r="H25" s="536"/>
      <c r="I25" s="537"/>
      <c r="J25" s="537"/>
      <c r="K25" s="537"/>
      <c r="L25" s="538"/>
      <c r="M25" s="404"/>
      <c r="N25" s="153"/>
      <c r="O25" s="261" t="s">
        <v>57</v>
      </c>
    </row>
    <row r="26" spans="1:19" ht="83.25" customHeight="1" thickBot="1">
      <c r="A26" s="267" t="s">
        <v>58</v>
      </c>
      <c r="B26" s="533" t="str">
        <f t="shared" si="1"/>
        <v>★</v>
      </c>
      <c r="C26" s="534"/>
      <c r="D26" s="535"/>
      <c r="E26" s="349">
        <v>2.27</v>
      </c>
      <c r="F26" s="349">
        <v>2.13</v>
      </c>
      <c r="G26" s="291">
        <f t="shared" si="0"/>
        <v>-0.14000000000000012</v>
      </c>
      <c r="H26" s="536"/>
      <c r="I26" s="537"/>
      <c r="J26" s="537"/>
      <c r="K26" s="537"/>
      <c r="L26" s="538"/>
      <c r="M26" s="152"/>
      <c r="N26" s="153"/>
      <c r="O26" s="261" t="s">
        <v>58</v>
      </c>
    </row>
    <row r="27" spans="1:19" ht="78.599999999999994" customHeight="1" thickBot="1">
      <c r="A27" s="267" t="s">
        <v>59</v>
      </c>
      <c r="B27" s="533" t="str">
        <f t="shared" si="1"/>
        <v>☆</v>
      </c>
      <c r="C27" s="534"/>
      <c r="D27" s="535"/>
      <c r="E27" s="349">
        <v>2.15</v>
      </c>
      <c r="F27" s="123">
        <v>3</v>
      </c>
      <c r="G27" s="291">
        <f t="shared" si="0"/>
        <v>0.85000000000000009</v>
      </c>
      <c r="H27" s="536"/>
      <c r="I27" s="537"/>
      <c r="J27" s="537"/>
      <c r="K27" s="537"/>
      <c r="L27" s="538"/>
      <c r="M27" s="152"/>
      <c r="N27" s="153"/>
      <c r="O27" s="261" t="s">
        <v>59</v>
      </c>
    </row>
    <row r="28" spans="1:19" ht="87" customHeight="1" thickBot="1">
      <c r="A28" s="267" t="s">
        <v>60</v>
      </c>
      <c r="B28" s="533" t="str">
        <f t="shared" si="1"/>
        <v>☆</v>
      </c>
      <c r="C28" s="534"/>
      <c r="D28" s="535"/>
      <c r="E28" s="349">
        <v>1.96</v>
      </c>
      <c r="F28" s="349">
        <v>2.11</v>
      </c>
      <c r="G28" s="291">
        <f t="shared" si="0"/>
        <v>0.14999999999999991</v>
      </c>
      <c r="H28" s="536"/>
      <c r="I28" s="537"/>
      <c r="J28" s="537"/>
      <c r="K28" s="537"/>
      <c r="L28" s="538"/>
      <c r="M28" s="152"/>
      <c r="N28" s="153"/>
      <c r="O28" s="261" t="s">
        <v>60</v>
      </c>
    </row>
    <row r="29" spans="1:19" ht="81" customHeight="1" thickBot="1">
      <c r="A29" s="267" t="s">
        <v>61</v>
      </c>
      <c r="B29" s="533" t="str">
        <f t="shared" si="1"/>
        <v>★</v>
      </c>
      <c r="C29" s="534"/>
      <c r="D29" s="535"/>
      <c r="E29" s="349">
        <v>1.55</v>
      </c>
      <c r="F29" s="349">
        <v>1.22</v>
      </c>
      <c r="G29" s="291">
        <f t="shared" si="0"/>
        <v>-0.33000000000000007</v>
      </c>
      <c r="H29" s="536"/>
      <c r="I29" s="537"/>
      <c r="J29" s="537"/>
      <c r="K29" s="537"/>
      <c r="L29" s="538"/>
      <c r="M29" s="152"/>
      <c r="N29" s="153"/>
      <c r="O29" s="261" t="s">
        <v>61</v>
      </c>
    </row>
    <row r="30" spans="1:19" ht="73.5" customHeight="1" thickBot="1">
      <c r="A30" s="267" t="s">
        <v>62</v>
      </c>
      <c r="B30" s="533" t="str">
        <f t="shared" si="1"/>
        <v>☆</v>
      </c>
      <c r="C30" s="534"/>
      <c r="D30" s="535"/>
      <c r="E30" s="349">
        <v>2.36</v>
      </c>
      <c r="F30" s="349">
        <v>2.77</v>
      </c>
      <c r="G30" s="291">
        <f t="shared" si="0"/>
        <v>0.41000000000000014</v>
      </c>
      <c r="H30" s="536"/>
      <c r="I30" s="537"/>
      <c r="J30" s="537"/>
      <c r="K30" s="537"/>
      <c r="L30" s="538"/>
      <c r="M30" s="152"/>
      <c r="N30" s="153"/>
      <c r="O30" s="261" t="s">
        <v>62</v>
      </c>
    </row>
    <row r="31" spans="1:19" ht="75.75" customHeight="1" thickBot="1">
      <c r="A31" s="267" t="s">
        <v>63</v>
      </c>
      <c r="B31" s="533" t="str">
        <f t="shared" si="1"/>
        <v>★</v>
      </c>
      <c r="C31" s="534"/>
      <c r="D31" s="535"/>
      <c r="E31" s="349">
        <v>1.52</v>
      </c>
      <c r="F31" s="349">
        <v>1.29</v>
      </c>
      <c r="G31" s="291">
        <f t="shared" si="0"/>
        <v>-0.22999999999999998</v>
      </c>
      <c r="H31" s="536"/>
      <c r="I31" s="537"/>
      <c r="J31" s="537"/>
      <c r="K31" s="537"/>
      <c r="L31" s="538"/>
      <c r="M31" s="152"/>
      <c r="N31" s="153"/>
      <c r="O31" s="261" t="s">
        <v>63</v>
      </c>
    </row>
    <row r="32" spans="1:19" ht="90" customHeight="1" thickBot="1">
      <c r="A32" s="268" t="s">
        <v>64</v>
      </c>
      <c r="B32" s="533" t="str">
        <f t="shared" si="1"/>
        <v>☆</v>
      </c>
      <c r="C32" s="534"/>
      <c r="D32" s="535"/>
      <c r="E32" s="123">
        <v>3.44</v>
      </c>
      <c r="F32" s="123">
        <v>4.0599999999999996</v>
      </c>
      <c r="G32" s="291">
        <f t="shared" si="0"/>
        <v>0.61999999999999966</v>
      </c>
      <c r="H32" s="536"/>
      <c r="I32" s="537"/>
      <c r="J32" s="537"/>
      <c r="K32" s="537"/>
      <c r="L32" s="538"/>
      <c r="M32" s="152"/>
      <c r="N32" s="153"/>
      <c r="O32" s="261" t="s">
        <v>64</v>
      </c>
    </row>
    <row r="33" spans="1:16" ht="74.400000000000006" customHeight="1" thickBot="1">
      <c r="A33" s="269" t="s">
        <v>65</v>
      </c>
      <c r="B33" s="533" t="str">
        <f t="shared" si="1"/>
        <v>★</v>
      </c>
      <c r="C33" s="534"/>
      <c r="D33" s="535"/>
      <c r="E33" s="123">
        <v>4.53</v>
      </c>
      <c r="F33" s="123">
        <v>4.2699999999999996</v>
      </c>
      <c r="G33" s="291">
        <f t="shared" si="0"/>
        <v>-0.26000000000000068</v>
      </c>
      <c r="H33" s="536"/>
      <c r="I33" s="537"/>
      <c r="J33" s="537"/>
      <c r="K33" s="537"/>
      <c r="L33" s="538"/>
      <c r="M33" s="152"/>
      <c r="N33" s="153"/>
      <c r="O33" s="261" t="s">
        <v>65</v>
      </c>
    </row>
    <row r="34" spans="1:16" ht="81" customHeight="1" thickBot="1">
      <c r="A34" s="202" t="s">
        <v>66</v>
      </c>
      <c r="B34" s="533" t="str">
        <f t="shared" si="1"/>
        <v>★</v>
      </c>
      <c r="C34" s="534"/>
      <c r="D34" s="535"/>
      <c r="E34" s="123">
        <v>3.72</v>
      </c>
      <c r="F34" s="123">
        <v>3.19</v>
      </c>
      <c r="G34" s="291">
        <f t="shared" si="0"/>
        <v>-0.53000000000000025</v>
      </c>
      <c r="H34" s="550"/>
      <c r="I34" s="551"/>
      <c r="J34" s="551"/>
      <c r="K34" s="551"/>
      <c r="L34" s="552"/>
      <c r="M34" s="412"/>
      <c r="N34" s="413"/>
      <c r="O34" s="261" t="s">
        <v>66</v>
      </c>
    </row>
    <row r="35" spans="1:16" ht="94.5" customHeight="1" thickBot="1">
      <c r="A35" s="268" t="s">
        <v>67</v>
      </c>
      <c r="B35" s="533" t="str">
        <f t="shared" si="1"/>
        <v>☆</v>
      </c>
      <c r="C35" s="534"/>
      <c r="D35" s="535"/>
      <c r="E35" s="123">
        <v>3.67</v>
      </c>
      <c r="F35" s="123">
        <v>3.68</v>
      </c>
      <c r="G35" s="291">
        <f t="shared" si="0"/>
        <v>1.0000000000000231E-2</v>
      </c>
      <c r="H35" s="550"/>
      <c r="I35" s="551"/>
      <c r="J35" s="551"/>
      <c r="K35" s="551"/>
      <c r="L35" s="552"/>
      <c r="M35" s="456"/>
      <c r="N35" s="457"/>
      <c r="O35" s="261" t="s">
        <v>67</v>
      </c>
    </row>
    <row r="36" spans="1:16" ht="92.4" customHeight="1" thickBot="1">
      <c r="A36" s="270" t="s">
        <v>68</v>
      </c>
      <c r="B36" s="533" t="str">
        <f t="shared" si="1"/>
        <v>☆</v>
      </c>
      <c r="C36" s="534"/>
      <c r="D36" s="535"/>
      <c r="E36" s="349">
        <v>2.68</v>
      </c>
      <c r="F36" s="349">
        <v>2.76</v>
      </c>
      <c r="G36" s="291">
        <f t="shared" si="0"/>
        <v>7.9999999999999627E-2</v>
      </c>
      <c r="H36" s="536"/>
      <c r="I36" s="537"/>
      <c r="J36" s="537"/>
      <c r="K36" s="537"/>
      <c r="L36" s="538"/>
      <c r="M36" s="314"/>
      <c r="N36" s="315"/>
      <c r="O36" s="261" t="s">
        <v>68</v>
      </c>
    </row>
    <row r="37" spans="1:16" ht="87.75" customHeight="1" thickBot="1">
      <c r="A37" s="267" t="s">
        <v>69</v>
      </c>
      <c r="B37" s="533" t="str">
        <f t="shared" si="1"/>
        <v>☆</v>
      </c>
      <c r="C37" s="534"/>
      <c r="D37" s="535"/>
      <c r="E37" s="349">
        <v>2.56</v>
      </c>
      <c r="F37" s="349">
        <v>2.91</v>
      </c>
      <c r="G37" s="291">
        <f t="shared" si="0"/>
        <v>0.35000000000000009</v>
      </c>
      <c r="H37" s="536"/>
      <c r="I37" s="537"/>
      <c r="J37" s="537"/>
      <c r="K37" s="537"/>
      <c r="L37" s="538"/>
      <c r="M37" s="152"/>
      <c r="N37" s="153"/>
      <c r="O37" s="261" t="s">
        <v>69</v>
      </c>
    </row>
    <row r="38" spans="1:16" ht="75.75" customHeight="1" thickBot="1">
      <c r="A38" s="267" t="s">
        <v>70</v>
      </c>
      <c r="B38" s="533" t="str">
        <f t="shared" si="1"/>
        <v>★</v>
      </c>
      <c r="C38" s="534"/>
      <c r="D38" s="535"/>
      <c r="E38" s="123">
        <v>4.28</v>
      </c>
      <c r="F38" s="123">
        <v>3.28</v>
      </c>
      <c r="G38" s="291">
        <f t="shared" si="0"/>
        <v>-1.0000000000000004</v>
      </c>
      <c r="H38" s="536"/>
      <c r="I38" s="537"/>
      <c r="J38" s="537"/>
      <c r="K38" s="537"/>
      <c r="L38" s="538"/>
      <c r="M38" s="152"/>
      <c r="N38" s="153"/>
      <c r="O38" s="261" t="s">
        <v>70</v>
      </c>
    </row>
    <row r="39" spans="1:16" ht="70.2" customHeight="1" thickBot="1">
      <c r="A39" s="267" t="s">
        <v>71</v>
      </c>
      <c r="B39" s="533" t="str">
        <f t="shared" si="1"/>
        <v>★</v>
      </c>
      <c r="C39" s="534"/>
      <c r="D39" s="535"/>
      <c r="E39" s="123">
        <v>5.62</v>
      </c>
      <c r="F39" s="123">
        <v>5.07</v>
      </c>
      <c r="G39" s="291">
        <f t="shared" si="0"/>
        <v>-0.54999999999999982</v>
      </c>
      <c r="H39" s="536"/>
      <c r="I39" s="537"/>
      <c r="J39" s="537"/>
      <c r="K39" s="537"/>
      <c r="L39" s="538"/>
      <c r="M39" s="314"/>
      <c r="N39" s="315"/>
      <c r="O39" s="261" t="s">
        <v>71</v>
      </c>
    </row>
    <row r="40" spans="1:16" ht="78.75" customHeight="1" thickBot="1">
      <c r="A40" s="267" t="s">
        <v>72</v>
      </c>
      <c r="B40" s="533" t="str">
        <f t="shared" si="1"/>
        <v>★</v>
      </c>
      <c r="C40" s="534"/>
      <c r="D40" s="535"/>
      <c r="E40" s="123">
        <v>4.92</v>
      </c>
      <c r="F40" s="123">
        <v>3.8</v>
      </c>
      <c r="G40" s="291">
        <f t="shared" si="0"/>
        <v>-1.1200000000000001</v>
      </c>
      <c r="H40" s="536"/>
      <c r="I40" s="537"/>
      <c r="J40" s="537"/>
      <c r="K40" s="537"/>
      <c r="L40" s="538"/>
      <c r="M40" s="152"/>
      <c r="N40" s="153"/>
      <c r="O40" s="261" t="s">
        <v>72</v>
      </c>
    </row>
    <row r="41" spans="1:16" ht="66" customHeight="1" thickBot="1">
      <c r="A41" s="267" t="s">
        <v>73</v>
      </c>
      <c r="B41" s="533" t="str">
        <f t="shared" si="1"/>
        <v>☆</v>
      </c>
      <c r="C41" s="534"/>
      <c r="D41" s="535"/>
      <c r="E41" s="123">
        <v>3.04</v>
      </c>
      <c r="F41" s="123">
        <v>3.88</v>
      </c>
      <c r="G41" s="291">
        <f t="shared" si="0"/>
        <v>0.83999999999999986</v>
      </c>
      <c r="H41" s="536"/>
      <c r="I41" s="537"/>
      <c r="J41" s="537"/>
      <c r="K41" s="537"/>
      <c r="L41" s="538"/>
      <c r="M41" s="152"/>
      <c r="N41" s="153"/>
      <c r="O41" s="261" t="s">
        <v>73</v>
      </c>
    </row>
    <row r="42" spans="1:16" ht="77.25" customHeight="1" thickBot="1">
      <c r="A42" s="267" t="s">
        <v>74</v>
      </c>
      <c r="B42" s="533" t="str">
        <f t="shared" si="1"/>
        <v>☆</v>
      </c>
      <c r="C42" s="534"/>
      <c r="D42" s="535"/>
      <c r="E42" s="123">
        <v>3.28</v>
      </c>
      <c r="F42" s="123">
        <v>3.65</v>
      </c>
      <c r="G42" s="291">
        <f t="shared" si="0"/>
        <v>0.37000000000000011</v>
      </c>
      <c r="H42" s="536"/>
      <c r="I42" s="537"/>
      <c r="J42" s="537"/>
      <c r="K42" s="537"/>
      <c r="L42" s="538"/>
      <c r="M42" s="314"/>
      <c r="N42" s="153"/>
      <c r="O42" s="261" t="s">
        <v>74</v>
      </c>
      <c r="P42" s="54" t="s">
        <v>149</v>
      </c>
    </row>
    <row r="43" spans="1:16" ht="77.400000000000006" customHeight="1" thickBot="1">
      <c r="A43" s="267" t="s">
        <v>75</v>
      </c>
      <c r="B43" s="533" t="str">
        <f t="shared" si="1"/>
        <v>★</v>
      </c>
      <c r="C43" s="534"/>
      <c r="D43" s="535"/>
      <c r="E43" s="349">
        <v>2.58</v>
      </c>
      <c r="F43" s="349">
        <v>1.89</v>
      </c>
      <c r="G43" s="291">
        <f t="shared" si="0"/>
        <v>-0.69000000000000017</v>
      </c>
      <c r="H43" s="536"/>
      <c r="I43" s="537"/>
      <c r="J43" s="537"/>
      <c r="K43" s="537"/>
      <c r="L43" s="538"/>
      <c r="M43" s="152"/>
      <c r="N43" s="153"/>
      <c r="O43" s="261" t="s">
        <v>75</v>
      </c>
    </row>
    <row r="44" spans="1:16" ht="77.25" customHeight="1" thickBot="1">
      <c r="A44" s="271" t="s">
        <v>76</v>
      </c>
      <c r="B44" s="533" t="str">
        <f t="shared" si="1"/>
        <v>☆</v>
      </c>
      <c r="C44" s="534"/>
      <c r="D44" s="535"/>
      <c r="E44" s="349">
        <v>2.36</v>
      </c>
      <c r="F44" s="349">
        <v>2.79</v>
      </c>
      <c r="G44" s="291">
        <f t="shared" si="0"/>
        <v>0.43000000000000016</v>
      </c>
      <c r="H44" s="553"/>
      <c r="I44" s="554"/>
      <c r="J44" s="554"/>
      <c r="K44" s="554"/>
      <c r="L44" s="554"/>
      <c r="M44" s="152"/>
      <c r="N44" s="419"/>
      <c r="O44" s="261" t="s">
        <v>76</v>
      </c>
    </row>
    <row r="45" spans="1:16" ht="81.75" customHeight="1" thickBot="1">
      <c r="A45" s="267" t="s">
        <v>77</v>
      </c>
      <c r="B45" s="533" t="str">
        <f t="shared" si="1"/>
        <v>★</v>
      </c>
      <c r="C45" s="534"/>
      <c r="D45" s="535"/>
      <c r="E45" s="349">
        <v>2.69</v>
      </c>
      <c r="F45" s="349">
        <v>2.67</v>
      </c>
      <c r="G45" s="291">
        <f t="shared" si="0"/>
        <v>-2.0000000000000018E-2</v>
      </c>
      <c r="H45" s="555"/>
      <c r="I45" s="556"/>
      <c r="J45" s="556"/>
      <c r="K45" s="556"/>
      <c r="L45" s="557"/>
      <c r="M45" s="152"/>
      <c r="N45" s="416"/>
      <c r="O45" s="261" t="s">
        <v>77</v>
      </c>
    </row>
    <row r="46" spans="1:16" ht="72.75" customHeight="1" thickBot="1">
      <c r="A46" s="267" t="s">
        <v>78</v>
      </c>
      <c r="B46" s="533" t="str">
        <f t="shared" si="1"/>
        <v>★</v>
      </c>
      <c r="C46" s="534"/>
      <c r="D46" s="535"/>
      <c r="E46" s="123">
        <v>3.78</v>
      </c>
      <c r="F46" s="123">
        <v>3</v>
      </c>
      <c r="G46" s="291">
        <f t="shared" si="0"/>
        <v>-0.7799999999999998</v>
      </c>
      <c r="H46" s="536"/>
      <c r="I46" s="537"/>
      <c r="J46" s="537"/>
      <c r="K46" s="537"/>
      <c r="L46" s="538"/>
      <c r="M46" s="152"/>
      <c r="N46" s="153"/>
      <c r="O46" s="261" t="s">
        <v>78</v>
      </c>
    </row>
    <row r="47" spans="1:16" ht="91.2" customHeight="1" thickBot="1">
      <c r="A47" s="267" t="s">
        <v>79</v>
      </c>
      <c r="B47" s="533" t="str">
        <f t="shared" si="1"/>
        <v>★</v>
      </c>
      <c r="C47" s="534"/>
      <c r="D47" s="535"/>
      <c r="E47" s="349">
        <v>2.64</v>
      </c>
      <c r="F47" s="349">
        <v>2.4900000000000002</v>
      </c>
      <c r="G47" s="291">
        <f t="shared" si="0"/>
        <v>-0.14999999999999991</v>
      </c>
      <c r="H47" s="536"/>
      <c r="I47" s="537"/>
      <c r="J47" s="537"/>
      <c r="K47" s="537"/>
      <c r="L47" s="538"/>
      <c r="M47" s="391"/>
      <c r="N47" s="153"/>
      <c r="O47" s="261" t="s">
        <v>79</v>
      </c>
    </row>
    <row r="48" spans="1:16" ht="78.75" customHeight="1" thickBot="1">
      <c r="A48" s="267" t="s">
        <v>80</v>
      </c>
      <c r="B48" s="533" t="str">
        <f t="shared" si="1"/>
        <v>☆</v>
      </c>
      <c r="C48" s="534"/>
      <c r="D48" s="535"/>
      <c r="E48" s="349">
        <v>1.49</v>
      </c>
      <c r="F48" s="349">
        <v>1.66</v>
      </c>
      <c r="G48" s="291">
        <f t="shared" si="0"/>
        <v>0.16999999999999993</v>
      </c>
      <c r="H48" s="558"/>
      <c r="I48" s="559"/>
      <c r="J48" s="559"/>
      <c r="K48" s="559"/>
      <c r="L48" s="560"/>
      <c r="M48" s="152"/>
      <c r="N48" s="153"/>
      <c r="O48" s="261" t="s">
        <v>80</v>
      </c>
    </row>
    <row r="49" spans="1:15" ht="74.25" customHeight="1" thickBot="1">
      <c r="A49" s="267" t="s">
        <v>81</v>
      </c>
      <c r="B49" s="533" t="str">
        <f t="shared" si="1"/>
        <v>☆</v>
      </c>
      <c r="C49" s="534"/>
      <c r="D49" s="535"/>
      <c r="E49" s="349">
        <v>2.85</v>
      </c>
      <c r="F49" s="349">
        <v>2.96</v>
      </c>
      <c r="G49" s="291">
        <f t="shared" si="0"/>
        <v>0.10999999999999988</v>
      </c>
      <c r="H49" s="536"/>
      <c r="I49" s="537"/>
      <c r="J49" s="537"/>
      <c r="K49" s="537"/>
      <c r="L49" s="538"/>
      <c r="M49" s="152"/>
      <c r="N49" s="153"/>
      <c r="O49" s="261" t="s">
        <v>81</v>
      </c>
    </row>
    <row r="50" spans="1:15" ht="73.2" customHeight="1" thickBot="1">
      <c r="A50" s="267" t="s">
        <v>82</v>
      </c>
      <c r="B50" s="533" t="str">
        <f t="shared" si="1"/>
        <v>☆</v>
      </c>
      <c r="C50" s="534"/>
      <c r="D50" s="535"/>
      <c r="E50" s="123">
        <v>3.6</v>
      </c>
      <c r="F50" s="123">
        <v>3.98</v>
      </c>
      <c r="G50" s="291">
        <f t="shared" si="0"/>
        <v>0.37999999999999989</v>
      </c>
      <c r="H50" s="558"/>
      <c r="I50" s="559"/>
      <c r="J50" s="559"/>
      <c r="K50" s="559"/>
      <c r="L50" s="560"/>
      <c r="M50" s="152"/>
      <c r="N50" s="411"/>
      <c r="O50" s="261" t="s">
        <v>82</v>
      </c>
    </row>
    <row r="51" spans="1:15" ht="73.5" customHeight="1" thickBot="1">
      <c r="A51" s="267" t="s">
        <v>83</v>
      </c>
      <c r="B51" s="533" t="str">
        <f t="shared" si="1"/>
        <v>☆</v>
      </c>
      <c r="C51" s="534"/>
      <c r="D51" s="535"/>
      <c r="E51" s="123">
        <v>3.56</v>
      </c>
      <c r="F51" s="123">
        <v>3.71</v>
      </c>
      <c r="G51" s="291">
        <f t="shared" si="0"/>
        <v>0.14999999999999991</v>
      </c>
      <c r="H51" s="536"/>
      <c r="I51" s="537"/>
      <c r="J51" s="537"/>
      <c r="K51" s="537"/>
      <c r="L51" s="538"/>
      <c r="M51" s="316"/>
      <c r="N51" s="317"/>
      <c r="O51" s="261" t="s">
        <v>83</v>
      </c>
    </row>
    <row r="52" spans="1:15" ht="75" customHeight="1" thickBot="1">
      <c r="A52" s="267" t="s">
        <v>84</v>
      </c>
      <c r="B52" s="533" t="str">
        <f t="shared" si="1"/>
        <v>★</v>
      </c>
      <c r="C52" s="534"/>
      <c r="D52" s="535"/>
      <c r="E52" s="349">
        <v>2.2000000000000002</v>
      </c>
      <c r="F52" s="349">
        <v>2.1</v>
      </c>
      <c r="G52" s="291">
        <f t="shared" si="0"/>
        <v>-0.10000000000000009</v>
      </c>
      <c r="H52" s="536"/>
      <c r="I52" s="537"/>
      <c r="J52" s="537"/>
      <c r="K52" s="537"/>
      <c r="L52" s="538"/>
      <c r="M52" s="152"/>
      <c r="N52" s="153"/>
      <c r="O52" s="261" t="s">
        <v>84</v>
      </c>
    </row>
    <row r="53" spans="1:15" ht="77.25" customHeight="1" thickBot="1">
      <c r="A53" s="267" t="s">
        <v>85</v>
      </c>
      <c r="B53" s="533" t="str">
        <f t="shared" si="1"/>
        <v>☆</v>
      </c>
      <c r="C53" s="534"/>
      <c r="D53" s="535"/>
      <c r="E53" s="123">
        <v>3.21</v>
      </c>
      <c r="F53" s="123">
        <v>3.68</v>
      </c>
      <c r="G53" s="291">
        <f t="shared" si="0"/>
        <v>0.4700000000000002</v>
      </c>
      <c r="H53" s="536"/>
      <c r="I53" s="537"/>
      <c r="J53" s="537"/>
      <c r="K53" s="537"/>
      <c r="L53" s="538"/>
      <c r="M53" s="152"/>
      <c r="N53" s="153"/>
      <c r="O53" s="261" t="s">
        <v>85</v>
      </c>
    </row>
    <row r="54" spans="1:15" ht="70.8" customHeight="1" thickBot="1">
      <c r="A54" s="267" t="s">
        <v>86</v>
      </c>
      <c r="B54" s="533" t="str">
        <f t="shared" si="1"/>
        <v>☆</v>
      </c>
      <c r="C54" s="534"/>
      <c r="D54" s="535"/>
      <c r="E54" s="123">
        <v>3.52</v>
      </c>
      <c r="F54" s="123">
        <v>3.74</v>
      </c>
      <c r="G54" s="291">
        <f t="shared" si="0"/>
        <v>0.2200000000000002</v>
      </c>
      <c r="H54" s="536"/>
      <c r="I54" s="537"/>
      <c r="J54" s="537"/>
      <c r="K54" s="537"/>
      <c r="L54" s="538"/>
      <c r="M54" s="152"/>
      <c r="N54" s="153"/>
      <c r="O54" s="261" t="s">
        <v>86</v>
      </c>
    </row>
    <row r="55" spans="1:15" ht="69" customHeight="1" thickBot="1">
      <c r="A55" s="267" t="s">
        <v>87</v>
      </c>
      <c r="B55" s="533" t="str">
        <f t="shared" si="1"/>
        <v>★</v>
      </c>
      <c r="C55" s="534"/>
      <c r="D55" s="535"/>
      <c r="E55" s="123">
        <v>3.96</v>
      </c>
      <c r="F55" s="123">
        <v>3.83</v>
      </c>
      <c r="G55" s="291">
        <f t="shared" si="0"/>
        <v>-0.12999999999999989</v>
      </c>
      <c r="H55" s="536"/>
      <c r="I55" s="537"/>
      <c r="J55" s="537"/>
      <c r="K55" s="537"/>
      <c r="L55" s="538"/>
      <c r="M55" s="152"/>
      <c r="N55" s="153"/>
      <c r="O55" s="261" t="s">
        <v>87</v>
      </c>
    </row>
    <row r="56" spans="1:15" ht="69" customHeight="1" thickBot="1">
      <c r="A56" s="267" t="s">
        <v>88</v>
      </c>
      <c r="B56" s="533" t="str">
        <f t="shared" si="1"/>
        <v>☆</v>
      </c>
      <c r="C56" s="534"/>
      <c r="D56" s="535"/>
      <c r="E56" s="123">
        <v>3.4</v>
      </c>
      <c r="F56" s="123">
        <v>3.58</v>
      </c>
      <c r="G56" s="291">
        <f t="shared" si="0"/>
        <v>0.18000000000000016</v>
      </c>
      <c r="H56" s="536"/>
      <c r="I56" s="537"/>
      <c r="J56" s="537"/>
      <c r="K56" s="537"/>
      <c r="L56" s="538"/>
      <c r="M56" s="152"/>
      <c r="N56" s="153"/>
      <c r="O56" s="261" t="s">
        <v>88</v>
      </c>
    </row>
    <row r="57" spans="1:15" ht="63.75" customHeight="1" thickBot="1">
      <c r="A57" s="267" t="s">
        <v>89</v>
      </c>
      <c r="B57" s="533" t="str">
        <f t="shared" ref="B57" si="2">IF(G57&gt;5,"☆☆☆☆",IF(AND(G57&gt;=2.39,G57&lt;5),"☆☆☆",IF(AND(G57&gt;=1.39,G57&lt;2.4),"☆☆",IF(AND(G57&gt;0,G57&lt;1.4),"☆",IF(AND(G57&gt;=-1.39,G57&lt;0),"★",IF(AND(G57&gt;=-2.39,G57&lt;-1.4),"★★",IF(AND(G57&gt;=-3.39,G57&lt;-2.4),"★★★")))))))</f>
        <v>☆</v>
      </c>
      <c r="C57" s="534"/>
      <c r="D57" s="535"/>
      <c r="E57" s="123">
        <v>3.07</v>
      </c>
      <c r="F57" s="123">
        <v>3.17</v>
      </c>
      <c r="G57" s="291">
        <f t="shared" si="0"/>
        <v>0.10000000000000009</v>
      </c>
      <c r="H57" s="558"/>
      <c r="I57" s="559"/>
      <c r="J57" s="559"/>
      <c r="K57" s="559"/>
      <c r="L57" s="560"/>
      <c r="M57" s="152"/>
      <c r="N57" s="153"/>
      <c r="O57" s="261" t="s">
        <v>89</v>
      </c>
    </row>
    <row r="58" spans="1:15" ht="69.75" customHeight="1" thickBot="1">
      <c r="A58" s="267" t="s">
        <v>90</v>
      </c>
      <c r="B58" s="533" t="str">
        <f t="shared" si="1"/>
        <v>★</v>
      </c>
      <c r="C58" s="534"/>
      <c r="D58" s="535"/>
      <c r="E58" s="123">
        <v>3.39</v>
      </c>
      <c r="F58" s="349">
        <v>2.78</v>
      </c>
      <c r="G58" s="291">
        <f t="shared" si="0"/>
        <v>-0.61000000000000032</v>
      </c>
      <c r="H58" s="536"/>
      <c r="I58" s="537"/>
      <c r="J58" s="537"/>
      <c r="K58" s="537"/>
      <c r="L58" s="538"/>
      <c r="M58" s="152"/>
      <c r="N58" s="153"/>
      <c r="O58" s="261" t="s">
        <v>90</v>
      </c>
    </row>
    <row r="59" spans="1:15" ht="76.2" customHeight="1" thickBot="1">
      <c r="A59" s="267" t="s">
        <v>91</v>
      </c>
      <c r="B59" s="533" t="str">
        <f t="shared" si="1"/>
        <v>☆</v>
      </c>
      <c r="C59" s="534"/>
      <c r="D59" s="535"/>
      <c r="E59" s="123">
        <v>4.6100000000000003</v>
      </c>
      <c r="F59" s="123">
        <v>4.75</v>
      </c>
      <c r="G59" s="291">
        <f t="shared" si="0"/>
        <v>0.13999999999999968</v>
      </c>
      <c r="H59" s="536"/>
      <c r="I59" s="537"/>
      <c r="J59" s="537"/>
      <c r="K59" s="537"/>
      <c r="L59" s="538"/>
      <c r="M59" s="316"/>
      <c r="N59" s="317"/>
      <c r="O59" s="261" t="s">
        <v>91</v>
      </c>
    </row>
    <row r="60" spans="1:15" ht="91.95" customHeight="1" thickBot="1">
      <c r="A60" s="267" t="s">
        <v>92</v>
      </c>
      <c r="B60" s="533" t="str">
        <f t="shared" si="1"/>
        <v>☆</v>
      </c>
      <c r="C60" s="534"/>
      <c r="D60" s="535"/>
      <c r="E60" s="123">
        <v>4</v>
      </c>
      <c r="F60" s="123">
        <v>4.05</v>
      </c>
      <c r="G60" s="291">
        <f t="shared" si="0"/>
        <v>4.9999999999999822E-2</v>
      </c>
      <c r="H60" s="536"/>
      <c r="I60" s="537"/>
      <c r="J60" s="537"/>
      <c r="K60" s="537"/>
      <c r="L60" s="538"/>
      <c r="M60" s="152"/>
      <c r="N60" s="153"/>
      <c r="O60" s="261" t="s">
        <v>92</v>
      </c>
    </row>
    <row r="61" spans="1:15" ht="81" customHeight="1" thickBot="1">
      <c r="A61" s="267" t="s">
        <v>93</v>
      </c>
      <c r="B61" s="533" t="str">
        <f t="shared" si="1"/>
        <v>★</v>
      </c>
      <c r="C61" s="534"/>
      <c r="D61" s="535"/>
      <c r="E61" s="349">
        <v>1.88</v>
      </c>
      <c r="F61" s="349">
        <v>1.85</v>
      </c>
      <c r="G61" s="291">
        <f t="shared" si="0"/>
        <v>-2.9999999999999805E-2</v>
      </c>
      <c r="H61" s="536"/>
      <c r="I61" s="537"/>
      <c r="J61" s="537"/>
      <c r="K61" s="537"/>
      <c r="L61" s="538"/>
      <c r="M61" s="152"/>
      <c r="N61" s="153"/>
      <c r="O61" s="261" t="s">
        <v>93</v>
      </c>
    </row>
    <row r="62" spans="1:15" ht="75.599999999999994" customHeight="1" thickBot="1">
      <c r="A62" s="267" t="s">
        <v>94</v>
      </c>
      <c r="B62" s="533" t="str">
        <f t="shared" si="1"/>
        <v>☆</v>
      </c>
      <c r="C62" s="534"/>
      <c r="D62" s="535"/>
      <c r="E62" s="123">
        <v>3.63</v>
      </c>
      <c r="F62" s="123">
        <v>4.58</v>
      </c>
      <c r="G62" s="291">
        <f t="shared" si="0"/>
        <v>0.95000000000000018</v>
      </c>
      <c r="H62" s="536"/>
      <c r="I62" s="537"/>
      <c r="J62" s="537"/>
      <c r="K62" s="537"/>
      <c r="L62" s="538"/>
      <c r="M62" s="414"/>
      <c r="N62" s="153"/>
      <c r="O62" s="261" t="s">
        <v>94</v>
      </c>
    </row>
    <row r="63" spans="1:15" ht="87" customHeight="1" thickBot="1">
      <c r="A63" s="267" t="s">
        <v>95</v>
      </c>
      <c r="B63" s="533" t="str">
        <f t="shared" si="1"/>
        <v>★</v>
      </c>
      <c r="C63" s="534"/>
      <c r="D63" s="535"/>
      <c r="E63" s="349">
        <v>2.65</v>
      </c>
      <c r="F63" s="349">
        <v>2</v>
      </c>
      <c r="G63" s="291">
        <f t="shared" si="0"/>
        <v>-0.64999999999999991</v>
      </c>
      <c r="H63" s="536"/>
      <c r="I63" s="537"/>
      <c r="J63" s="537"/>
      <c r="K63" s="537"/>
      <c r="L63" s="538"/>
      <c r="M63" s="340"/>
      <c r="N63" s="153"/>
      <c r="O63" s="261" t="s">
        <v>95</v>
      </c>
    </row>
    <row r="64" spans="1:15" ht="73.2" customHeight="1" thickBot="1">
      <c r="A64" s="267" t="s">
        <v>96</v>
      </c>
      <c r="B64" s="533" t="str">
        <f t="shared" si="1"/>
        <v>★</v>
      </c>
      <c r="C64" s="534"/>
      <c r="D64" s="535"/>
      <c r="E64" s="349">
        <v>1.95</v>
      </c>
      <c r="F64" s="349">
        <v>1.84</v>
      </c>
      <c r="G64" s="291">
        <f t="shared" si="0"/>
        <v>-0.10999999999999988</v>
      </c>
      <c r="H64" s="601"/>
      <c r="I64" s="602"/>
      <c r="J64" s="602"/>
      <c r="K64" s="602"/>
      <c r="L64" s="603"/>
      <c r="M64" s="152"/>
      <c r="N64" s="153"/>
      <c r="O64" s="261" t="s">
        <v>96</v>
      </c>
    </row>
    <row r="65" spans="1:18" ht="80.25" customHeight="1" thickBot="1">
      <c r="A65" s="267" t="s">
        <v>97</v>
      </c>
      <c r="B65" s="533" t="str">
        <f t="shared" si="1"/>
        <v>☆</v>
      </c>
      <c r="C65" s="534"/>
      <c r="D65" s="535"/>
      <c r="E65" s="123">
        <v>5.58</v>
      </c>
      <c r="F65" s="123">
        <v>5.82</v>
      </c>
      <c r="G65" s="291">
        <f t="shared" si="0"/>
        <v>0.24000000000000021</v>
      </c>
      <c r="H65" s="558"/>
      <c r="I65" s="559"/>
      <c r="J65" s="559"/>
      <c r="K65" s="559"/>
      <c r="L65" s="560"/>
      <c r="M65" s="400"/>
      <c r="N65" s="153"/>
      <c r="O65" s="261" t="s">
        <v>97</v>
      </c>
    </row>
    <row r="66" spans="1:18" ht="88.5" customHeight="1" thickBot="1">
      <c r="A66" s="267" t="s">
        <v>98</v>
      </c>
      <c r="B66" s="533" t="str">
        <f t="shared" si="1"/>
        <v>★</v>
      </c>
      <c r="C66" s="534"/>
      <c r="D66" s="535"/>
      <c r="E66" s="463">
        <v>8.19</v>
      </c>
      <c r="F66" s="463">
        <v>8.08</v>
      </c>
      <c r="G66" s="291">
        <f t="shared" si="0"/>
        <v>-0.10999999999999943</v>
      </c>
      <c r="H66" s="558"/>
      <c r="I66" s="559"/>
      <c r="J66" s="559"/>
      <c r="K66" s="559"/>
      <c r="L66" s="560"/>
      <c r="M66" s="152"/>
      <c r="N66" s="153"/>
      <c r="O66" s="261" t="s">
        <v>98</v>
      </c>
    </row>
    <row r="67" spans="1:18" ht="78.75" customHeight="1" thickBot="1">
      <c r="A67" s="267" t="s">
        <v>99</v>
      </c>
      <c r="B67" s="533" t="str">
        <f t="shared" si="1"/>
        <v>☆</v>
      </c>
      <c r="C67" s="534"/>
      <c r="D67" s="535"/>
      <c r="E67" s="123">
        <v>5.14</v>
      </c>
      <c r="F67" s="123">
        <v>5.22</v>
      </c>
      <c r="G67" s="291">
        <f t="shared" si="0"/>
        <v>8.0000000000000071E-2</v>
      </c>
      <c r="H67" s="536"/>
      <c r="I67" s="537"/>
      <c r="J67" s="537"/>
      <c r="K67" s="537"/>
      <c r="L67" s="538"/>
      <c r="M67" s="152"/>
      <c r="N67" s="153"/>
      <c r="O67" s="261" t="s">
        <v>99</v>
      </c>
    </row>
    <row r="68" spans="1:18" ht="63" customHeight="1" thickBot="1">
      <c r="A68" s="270" t="s">
        <v>100</v>
      </c>
      <c r="B68" s="533" t="str">
        <f t="shared" si="1"/>
        <v>☆</v>
      </c>
      <c r="C68" s="534"/>
      <c r="D68" s="535"/>
      <c r="E68" s="123">
        <v>3.31</v>
      </c>
      <c r="F68" s="123">
        <v>3.81</v>
      </c>
      <c r="G68" s="291">
        <f t="shared" si="0"/>
        <v>0.5</v>
      </c>
      <c r="H68" s="536"/>
      <c r="I68" s="537"/>
      <c r="J68" s="537"/>
      <c r="K68" s="537"/>
      <c r="L68" s="538"/>
      <c r="M68" s="316"/>
      <c r="N68" s="153"/>
      <c r="O68" s="261" t="s">
        <v>100</v>
      </c>
    </row>
    <row r="69" spans="1:18" ht="72.75" customHeight="1" thickBot="1">
      <c r="A69" s="268" t="s">
        <v>101</v>
      </c>
      <c r="B69" s="533" t="str">
        <f t="shared" si="1"/>
        <v>★</v>
      </c>
      <c r="C69" s="534"/>
      <c r="D69" s="535"/>
      <c r="E69" s="417">
        <v>2.06</v>
      </c>
      <c r="F69" s="417">
        <v>1.84</v>
      </c>
      <c r="G69" s="291">
        <f t="shared" si="0"/>
        <v>-0.21999999999999997</v>
      </c>
      <c r="H69" s="558"/>
      <c r="I69" s="559"/>
      <c r="J69" s="559"/>
      <c r="K69" s="559"/>
      <c r="L69" s="560"/>
      <c r="M69" s="152"/>
      <c r="N69" s="153"/>
      <c r="O69" s="261" t="s">
        <v>101</v>
      </c>
    </row>
    <row r="70" spans="1:18" ht="58.5" customHeight="1" thickBot="1">
      <c r="A70" s="203" t="s">
        <v>102</v>
      </c>
      <c r="B70" s="533" t="str">
        <f t="shared" si="1"/>
        <v>☆</v>
      </c>
      <c r="C70" s="534"/>
      <c r="D70" s="535"/>
      <c r="E70" s="123">
        <v>3.19</v>
      </c>
      <c r="F70" s="123">
        <v>3.22</v>
      </c>
      <c r="G70" s="390">
        <f t="shared" si="0"/>
        <v>3.0000000000000249E-2</v>
      </c>
      <c r="H70" s="536"/>
      <c r="I70" s="537"/>
      <c r="J70" s="537"/>
      <c r="K70" s="537"/>
      <c r="L70" s="538"/>
      <c r="M70" s="204"/>
      <c r="N70" s="153"/>
      <c r="O70" s="261"/>
    </row>
    <row r="71" spans="1:18" ht="42.75" customHeight="1" thickBot="1">
      <c r="A71" s="205"/>
      <c r="B71" s="205"/>
      <c r="C71" s="205"/>
      <c r="D71" s="205"/>
      <c r="E71" s="591"/>
      <c r="F71" s="591"/>
      <c r="G71" s="591"/>
      <c r="H71" s="591"/>
      <c r="I71" s="591"/>
      <c r="J71" s="591"/>
      <c r="K71" s="591"/>
      <c r="L71" s="591"/>
      <c r="M71" s="55">
        <f>COUNTIF(E24:E69,"&gt;=10")</f>
        <v>0</v>
      </c>
      <c r="N71" s="55">
        <f>COUNTIF(F24:F69,"&gt;=10")</f>
        <v>0</v>
      </c>
      <c r="O71" s="55" t="s">
        <v>28</v>
      </c>
    </row>
    <row r="72" spans="1:18" ht="36.75" customHeight="1" thickBot="1">
      <c r="A72" s="68" t="s">
        <v>21</v>
      </c>
      <c r="B72" s="69"/>
      <c r="C72" s="115"/>
      <c r="D72" s="115"/>
      <c r="E72" s="592" t="s">
        <v>20</v>
      </c>
      <c r="F72" s="592"/>
      <c r="G72" s="592"/>
      <c r="H72" s="593" t="s">
        <v>182</v>
      </c>
      <c r="I72" s="594"/>
      <c r="J72" s="69"/>
      <c r="K72" s="70"/>
      <c r="L72" s="70"/>
      <c r="M72" s="71"/>
      <c r="N72" s="72"/>
    </row>
    <row r="73" spans="1:18" ht="36.75" customHeight="1" thickBot="1">
      <c r="A73" s="73"/>
      <c r="B73" s="206"/>
      <c r="C73" s="597" t="s">
        <v>175</v>
      </c>
      <c r="D73" s="598"/>
      <c r="E73" s="598"/>
      <c r="F73" s="599"/>
      <c r="G73" s="74">
        <f>+F70</f>
        <v>3.22</v>
      </c>
      <c r="H73" s="75" t="s">
        <v>103</v>
      </c>
      <c r="I73" s="595">
        <f>+G70</f>
        <v>3.0000000000000249E-2</v>
      </c>
      <c r="J73" s="596"/>
      <c r="K73" s="207"/>
      <c r="L73" s="207"/>
      <c r="M73" s="208"/>
      <c r="N73" s="76"/>
    </row>
    <row r="74" spans="1:18" ht="36.75" customHeight="1" thickBot="1">
      <c r="A74" s="73"/>
      <c r="B74" s="206"/>
      <c r="C74" s="561" t="s">
        <v>104</v>
      </c>
      <c r="D74" s="562"/>
      <c r="E74" s="562"/>
      <c r="F74" s="563"/>
      <c r="G74" s="77">
        <f>+F35</f>
        <v>3.68</v>
      </c>
      <c r="H74" s="78" t="s">
        <v>103</v>
      </c>
      <c r="I74" s="564">
        <f>+G35</f>
        <v>1.0000000000000231E-2</v>
      </c>
      <c r="J74" s="565"/>
      <c r="K74" s="207"/>
      <c r="L74" s="207"/>
      <c r="M74" s="208"/>
      <c r="N74" s="76"/>
      <c r="R74" s="245" t="s">
        <v>21</v>
      </c>
    </row>
    <row r="75" spans="1:18" ht="36.75" customHeight="1" thickBot="1">
      <c r="A75" s="73"/>
      <c r="B75" s="206"/>
      <c r="C75" s="566" t="s">
        <v>105</v>
      </c>
      <c r="D75" s="567"/>
      <c r="E75" s="567"/>
      <c r="F75" s="79" t="str">
        <f>VLOOKUP(G75,F:P,10,0)</f>
        <v>大分県</v>
      </c>
      <c r="G75" s="80">
        <f>MAX(F23:F70)</f>
        <v>8.08</v>
      </c>
      <c r="H75" s="568" t="s">
        <v>106</v>
      </c>
      <c r="I75" s="569"/>
      <c r="J75" s="569"/>
      <c r="K75" s="81">
        <f>+N71</f>
        <v>0</v>
      </c>
      <c r="L75" s="82" t="s">
        <v>107</v>
      </c>
      <c r="M75" s="83">
        <f>N71-M71</f>
        <v>0</v>
      </c>
      <c r="N75" s="76"/>
      <c r="R75" s="246"/>
    </row>
    <row r="76" spans="1:18" ht="36.75" customHeight="1" thickBot="1">
      <c r="A76" s="84"/>
      <c r="B76" s="85"/>
      <c r="C76" s="85"/>
      <c r="D76" s="85"/>
      <c r="E76" s="85"/>
      <c r="F76" s="85"/>
      <c r="G76" s="85"/>
      <c r="H76" s="85"/>
      <c r="I76" s="85"/>
      <c r="J76" s="85"/>
      <c r="K76" s="86"/>
      <c r="L76" s="86"/>
      <c r="M76" s="87"/>
      <c r="N76" s="88"/>
      <c r="R76" s="246"/>
    </row>
    <row r="77" spans="1:18" ht="30.75" customHeight="1">
      <c r="A77" s="111"/>
      <c r="B77" s="111"/>
      <c r="C77" s="111"/>
      <c r="D77" s="111"/>
      <c r="E77" s="111"/>
      <c r="F77" s="111"/>
      <c r="G77" s="111"/>
      <c r="H77" s="111"/>
      <c r="I77" s="111"/>
      <c r="J77" s="111"/>
      <c r="K77" s="209"/>
      <c r="L77" s="209"/>
      <c r="M77" s="210"/>
      <c r="N77" s="211"/>
      <c r="R77" s="247"/>
    </row>
    <row r="78" spans="1:18" ht="30.75" customHeight="1" thickBot="1">
      <c r="A78" s="212"/>
      <c r="B78" s="212"/>
      <c r="C78" s="212"/>
      <c r="D78" s="212"/>
      <c r="E78" s="212"/>
      <c r="F78" s="212"/>
      <c r="G78" s="212"/>
      <c r="H78" s="212"/>
      <c r="I78" s="212"/>
      <c r="J78" s="212"/>
      <c r="K78" s="213"/>
      <c r="L78" s="213"/>
      <c r="M78" s="214"/>
      <c r="N78" s="212"/>
    </row>
    <row r="79" spans="1:18" ht="24.75" customHeight="1" thickTop="1">
      <c r="A79" s="570">
        <v>2</v>
      </c>
      <c r="B79" s="573" t="s">
        <v>179</v>
      </c>
      <c r="C79" s="574"/>
      <c r="D79" s="574"/>
      <c r="E79" s="574"/>
      <c r="F79" s="575"/>
      <c r="G79" s="582" t="s">
        <v>180</v>
      </c>
      <c r="H79" s="583"/>
      <c r="I79" s="583"/>
      <c r="J79" s="583"/>
      <c r="K79" s="583"/>
      <c r="L79" s="583"/>
      <c r="M79" s="583"/>
      <c r="N79" s="584"/>
    </row>
    <row r="80" spans="1:18" ht="24.75" customHeight="1">
      <c r="A80" s="571"/>
      <c r="B80" s="576"/>
      <c r="C80" s="577"/>
      <c r="D80" s="577"/>
      <c r="E80" s="577"/>
      <c r="F80" s="578"/>
      <c r="G80" s="585"/>
      <c r="H80" s="586"/>
      <c r="I80" s="586"/>
      <c r="J80" s="586"/>
      <c r="K80" s="586"/>
      <c r="L80" s="586"/>
      <c r="M80" s="586"/>
      <c r="N80" s="587"/>
      <c r="O80" s="215" t="s">
        <v>28</v>
      </c>
      <c r="P80" s="215"/>
    </row>
    <row r="81" spans="1:16" ht="24.75" customHeight="1">
      <c r="A81" s="571"/>
      <c r="B81" s="576"/>
      <c r="C81" s="577"/>
      <c r="D81" s="577"/>
      <c r="E81" s="577"/>
      <c r="F81" s="578"/>
      <c r="G81" s="585"/>
      <c r="H81" s="586"/>
      <c r="I81" s="586"/>
      <c r="J81" s="586"/>
      <c r="K81" s="586"/>
      <c r="L81" s="586"/>
      <c r="M81" s="586"/>
      <c r="N81" s="587"/>
      <c r="O81" s="215" t="s">
        <v>21</v>
      </c>
      <c r="P81" s="215" t="s">
        <v>108</v>
      </c>
    </row>
    <row r="82" spans="1:16" ht="24.75" customHeight="1">
      <c r="A82" s="571"/>
      <c r="B82" s="576"/>
      <c r="C82" s="577"/>
      <c r="D82" s="577"/>
      <c r="E82" s="577"/>
      <c r="F82" s="578"/>
      <c r="G82" s="585"/>
      <c r="H82" s="586"/>
      <c r="I82" s="586"/>
      <c r="J82" s="586"/>
      <c r="K82" s="586"/>
      <c r="L82" s="586"/>
      <c r="M82" s="586"/>
      <c r="N82" s="587"/>
      <c r="O82" s="216"/>
      <c r="P82" s="215"/>
    </row>
    <row r="83" spans="1:16" ht="46.2" customHeight="1" thickBot="1">
      <c r="A83" s="572"/>
      <c r="B83" s="579"/>
      <c r="C83" s="580"/>
      <c r="D83" s="580"/>
      <c r="E83" s="580"/>
      <c r="F83" s="581"/>
      <c r="G83" s="588"/>
      <c r="H83" s="589"/>
      <c r="I83" s="589"/>
      <c r="J83" s="589"/>
      <c r="K83" s="589"/>
      <c r="L83" s="589"/>
      <c r="M83" s="589"/>
      <c r="N83" s="590"/>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60:L60"/>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1:L41"/>
    <mergeCell ref="B42:D42"/>
    <mergeCell ref="H42:L42"/>
    <mergeCell ref="B49:D49"/>
    <mergeCell ref="H49:L49"/>
    <mergeCell ref="B39:D39"/>
    <mergeCell ref="H39:L39"/>
    <mergeCell ref="B35:D35"/>
    <mergeCell ref="H35:L35"/>
    <mergeCell ref="B36:D36"/>
    <mergeCell ref="H36:L36"/>
    <mergeCell ref="B43:D43"/>
    <mergeCell ref="H43:L43"/>
    <mergeCell ref="B44:D44"/>
    <mergeCell ref="H44:L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A01DC-3C31-4437-BF89-ABD992852BB0}">
  <sheetPr>
    <pageSetUpPr fitToPage="1"/>
  </sheetPr>
  <dimension ref="A1:R25"/>
  <sheetViews>
    <sheetView zoomScaleNormal="100" zoomScaleSheetLayoutView="95" workbookViewId="0">
      <selection activeCell="R23" sqref="R23"/>
    </sheetView>
  </sheetViews>
  <sheetFormatPr defaultColWidth="9" defaultRowHeight="13.2"/>
  <cols>
    <col min="1" max="1" width="4.88671875" style="455" customWidth="1"/>
    <col min="2" max="8" width="9" style="455"/>
    <col min="9" max="9" width="14" style="455" customWidth="1"/>
    <col min="10" max="10" width="16" style="455" customWidth="1"/>
    <col min="11" max="11" width="9" style="455"/>
    <col min="12" max="12" width="22.33203125" style="455" customWidth="1"/>
    <col min="13" max="13" width="4.21875" style="455" customWidth="1"/>
    <col min="14" max="14" width="3.44140625" style="455" customWidth="1"/>
    <col min="15" max="16384" width="9" style="455"/>
  </cols>
  <sheetData>
    <row r="1" spans="1:18" ht="23.4">
      <c r="A1" s="738" t="s">
        <v>199</v>
      </c>
      <c r="B1" s="738"/>
      <c r="C1" s="738"/>
      <c r="D1" s="738"/>
      <c r="E1" s="738"/>
      <c r="F1" s="738"/>
      <c r="G1" s="738"/>
      <c r="H1" s="738"/>
      <c r="I1" s="738"/>
      <c r="J1" s="739"/>
      <c r="K1" s="739"/>
      <c r="L1" s="739"/>
      <c r="M1" s="739"/>
    </row>
    <row r="2" spans="1:18" ht="19.2">
      <c r="A2" s="614" t="s">
        <v>308</v>
      </c>
      <c r="B2" s="614"/>
      <c r="C2" s="614"/>
      <c r="D2" s="614"/>
      <c r="E2" s="614"/>
      <c r="F2" s="614"/>
      <c r="G2" s="614"/>
      <c r="H2" s="614"/>
      <c r="I2" s="614"/>
      <c r="J2" s="615"/>
      <c r="K2" s="615"/>
      <c r="L2" s="615"/>
      <c r="M2" s="615"/>
      <c r="N2" s="466"/>
      <c r="P2" s="1"/>
    </row>
    <row r="3" spans="1:18" ht="24.75" customHeight="1">
      <c r="A3" s="616" t="s">
        <v>307</v>
      </c>
      <c r="B3" s="616"/>
      <c r="C3" s="616"/>
      <c r="D3" s="616"/>
      <c r="E3" s="616"/>
      <c r="F3" s="616"/>
      <c r="G3" s="616"/>
      <c r="H3" s="616"/>
      <c r="I3" s="616"/>
      <c r="J3" s="617"/>
      <c r="K3" s="617"/>
      <c r="L3" s="617"/>
      <c r="M3" s="617"/>
      <c r="N3" s="479"/>
      <c r="P3" s="1"/>
    </row>
    <row r="4" spans="1:18" ht="17.399999999999999">
      <c r="A4" s="618" t="s">
        <v>306</v>
      </c>
      <c r="B4" s="618"/>
      <c r="C4" s="618"/>
      <c r="D4" s="618"/>
      <c r="E4" s="618"/>
      <c r="F4" s="618"/>
      <c r="G4" s="618"/>
      <c r="H4" s="618"/>
      <c r="I4" s="618"/>
      <c r="J4" s="619"/>
      <c r="K4" s="619"/>
      <c r="L4" s="619"/>
      <c r="M4" s="619"/>
      <c r="N4" s="479"/>
      <c r="P4" s="1"/>
      <c r="Q4" s="467"/>
    </row>
    <row r="5" spans="1:18" ht="17.399999999999999">
      <c r="A5" s="727"/>
      <c r="B5" s="728"/>
      <c r="C5" s="729"/>
      <c r="D5" s="729"/>
      <c r="E5" s="729"/>
      <c r="F5" s="729"/>
      <c r="G5" s="729"/>
      <c r="H5" s="729"/>
      <c r="I5" s="729"/>
      <c r="J5" s="729"/>
      <c r="K5" s="729"/>
      <c r="L5" s="729"/>
      <c r="M5" s="729"/>
      <c r="N5" s="479"/>
      <c r="O5" s="467"/>
      <c r="P5" s="1"/>
    </row>
    <row r="6" spans="1:18" ht="21.75" customHeight="1">
      <c r="A6" s="729"/>
      <c r="B6" s="730"/>
      <c r="C6" s="731"/>
      <c r="D6" s="731"/>
      <c r="E6" s="731"/>
      <c r="F6" s="729"/>
      <c r="G6" s="729" t="s">
        <v>21</v>
      </c>
      <c r="H6" s="620" t="s">
        <v>305</v>
      </c>
      <c r="I6" s="621"/>
      <c r="J6" s="621"/>
      <c r="K6" s="621"/>
      <c r="L6" s="621"/>
      <c r="M6" s="729"/>
      <c r="N6" s="479"/>
      <c r="O6" s="467"/>
      <c r="P6" s="1"/>
      <c r="R6" s="467"/>
    </row>
    <row r="7" spans="1:18" ht="21.75" customHeight="1">
      <c r="A7" s="729"/>
      <c r="B7" s="731"/>
      <c r="C7" s="731"/>
      <c r="D7" s="731"/>
      <c r="E7" s="731"/>
      <c r="F7" s="729"/>
      <c r="G7" s="729"/>
      <c r="H7" s="621"/>
      <c r="I7" s="621"/>
      <c r="J7" s="621"/>
      <c r="K7" s="621"/>
      <c r="L7" s="621"/>
      <c r="M7" s="729"/>
      <c r="N7" s="479"/>
      <c r="P7" s="1"/>
    </row>
    <row r="8" spans="1:18" ht="21.75" customHeight="1">
      <c r="A8" s="729"/>
      <c r="B8" s="731"/>
      <c r="C8" s="731"/>
      <c r="D8" s="731"/>
      <c r="E8" s="731"/>
      <c r="F8" s="729"/>
      <c r="G8" s="729"/>
      <c r="H8" s="621"/>
      <c r="I8" s="621"/>
      <c r="J8" s="621"/>
      <c r="K8" s="621"/>
      <c r="L8" s="621"/>
      <c r="M8" s="729"/>
      <c r="O8" s="467"/>
      <c r="P8" s="1"/>
    </row>
    <row r="9" spans="1:18" ht="21.75" customHeight="1">
      <c r="A9" s="729"/>
      <c r="B9" s="731"/>
      <c r="C9" s="731"/>
      <c r="D9" s="731"/>
      <c r="E9" s="731"/>
      <c r="F9" s="729"/>
      <c r="G9" s="729"/>
      <c r="H9" s="621"/>
      <c r="I9" s="621"/>
      <c r="J9" s="621"/>
      <c r="K9" s="621"/>
      <c r="L9" s="621"/>
      <c r="M9" s="729"/>
      <c r="O9" s="299"/>
      <c r="P9" s="1"/>
    </row>
    <row r="10" spans="1:18" ht="21.75" customHeight="1">
      <c r="A10" s="729"/>
      <c r="B10" s="731"/>
      <c r="C10" s="731"/>
      <c r="D10" s="731"/>
      <c r="E10" s="731"/>
      <c r="F10" s="729"/>
      <c r="G10" s="729"/>
      <c r="H10" s="621"/>
      <c r="I10" s="621"/>
      <c r="J10" s="621"/>
      <c r="K10" s="621"/>
      <c r="L10" s="621"/>
      <c r="M10" s="729"/>
      <c r="O10" s="467"/>
      <c r="P10" s="1"/>
    </row>
    <row r="11" spans="1:18" ht="21.75" customHeight="1">
      <c r="A11" s="729"/>
      <c r="B11" s="731"/>
      <c r="C11" s="731"/>
      <c r="D11" s="731"/>
      <c r="E11" s="731"/>
      <c r="F11" s="732"/>
      <c r="G11" s="732"/>
      <c r="H11" s="621"/>
      <c r="I11" s="621"/>
      <c r="J11" s="621"/>
      <c r="K11" s="621"/>
      <c r="L11" s="621"/>
      <c r="M11" s="729"/>
      <c r="P11" s="1"/>
    </row>
    <row r="12" spans="1:18" ht="21.75" customHeight="1">
      <c r="A12" s="729"/>
      <c r="B12" s="731"/>
      <c r="C12" s="731"/>
      <c r="D12" s="731"/>
      <c r="E12" s="731"/>
      <c r="F12" s="733"/>
      <c r="G12" s="733"/>
      <c r="H12" s="621"/>
      <c r="I12" s="621"/>
      <c r="J12" s="621"/>
      <c r="K12" s="621"/>
      <c r="L12" s="621"/>
      <c r="M12" s="729"/>
      <c r="P12" s="1"/>
    </row>
    <row r="13" spans="1:18" ht="31.8" customHeight="1">
      <c r="A13" s="729"/>
      <c r="B13" s="734"/>
      <c r="C13" s="734"/>
      <c r="D13" s="734"/>
      <c r="E13" s="734"/>
      <c r="F13" s="733"/>
      <c r="G13" s="733"/>
      <c r="H13" s="621"/>
      <c r="I13" s="621"/>
      <c r="J13" s="621"/>
      <c r="K13" s="621"/>
      <c r="L13" s="621"/>
      <c r="M13" s="729"/>
      <c r="P13" s="1"/>
    </row>
    <row r="14" spans="1:18" ht="16.8" thickBot="1">
      <c r="A14" s="735"/>
      <c r="B14" s="736"/>
      <c r="C14" s="737"/>
      <c r="D14" s="737"/>
      <c r="E14" s="737"/>
      <c r="F14" s="737"/>
      <c r="G14" s="737"/>
      <c r="H14" s="737"/>
      <c r="I14" s="737"/>
      <c r="J14" s="737"/>
      <c r="K14" s="737"/>
      <c r="L14" s="737"/>
      <c r="M14" s="737"/>
      <c r="P14" s="1"/>
    </row>
    <row r="15" spans="1:18" ht="14.25" customHeight="1" thickTop="1">
      <c r="A15" s="737"/>
      <c r="B15" s="604" t="s">
        <v>304</v>
      </c>
      <c r="C15" s="605"/>
      <c r="D15" s="605"/>
      <c r="E15" s="605"/>
      <c r="F15" s="605"/>
      <c r="G15" s="605"/>
      <c r="H15" s="605"/>
      <c r="I15" s="605"/>
      <c r="J15" s="605"/>
      <c r="K15" s="605"/>
      <c r="L15" s="606"/>
      <c r="M15" s="737" t="s">
        <v>21</v>
      </c>
      <c r="P15" s="1"/>
    </row>
    <row r="16" spans="1:18" ht="13.5" customHeight="1">
      <c r="A16" s="737"/>
      <c r="B16" s="607"/>
      <c r="C16" s="608"/>
      <c r="D16" s="608"/>
      <c r="E16" s="608"/>
      <c r="F16" s="608"/>
      <c r="G16" s="608"/>
      <c r="H16" s="608"/>
      <c r="I16" s="608"/>
      <c r="J16" s="608"/>
      <c r="K16" s="608"/>
      <c r="L16" s="609"/>
      <c r="M16" s="737"/>
      <c r="P16" s="1"/>
    </row>
    <row r="17" spans="1:16" ht="13.5" customHeight="1">
      <c r="A17" s="737"/>
      <c r="B17" s="607"/>
      <c r="C17" s="608"/>
      <c r="D17" s="608"/>
      <c r="E17" s="608"/>
      <c r="F17" s="608"/>
      <c r="G17" s="608"/>
      <c r="H17" s="608"/>
      <c r="I17" s="608"/>
      <c r="J17" s="608"/>
      <c r="K17" s="608"/>
      <c r="L17" s="609"/>
      <c r="M17" s="737"/>
      <c r="P17" s="1"/>
    </row>
    <row r="18" spans="1:16" ht="13.5" customHeight="1">
      <c r="A18" s="737"/>
      <c r="B18" s="607"/>
      <c r="C18" s="608"/>
      <c r="D18" s="608"/>
      <c r="E18" s="608"/>
      <c r="F18" s="608"/>
      <c r="G18" s="608"/>
      <c r="H18" s="608"/>
      <c r="I18" s="608"/>
      <c r="J18" s="608"/>
      <c r="K18" s="608"/>
      <c r="L18" s="609"/>
      <c r="M18" s="737"/>
      <c r="P18" s="1"/>
    </row>
    <row r="19" spans="1:16" ht="13.5" customHeight="1">
      <c r="A19" s="737"/>
      <c r="B19" s="607"/>
      <c r="C19" s="608"/>
      <c r="D19" s="608"/>
      <c r="E19" s="608"/>
      <c r="F19" s="608"/>
      <c r="G19" s="608"/>
      <c r="H19" s="608"/>
      <c r="I19" s="608"/>
      <c r="J19" s="608"/>
      <c r="K19" s="608"/>
      <c r="L19" s="609"/>
      <c r="M19" s="737"/>
      <c r="P19" s="1"/>
    </row>
    <row r="20" spans="1:16" ht="13.5" customHeight="1">
      <c r="A20" s="737"/>
      <c r="B20" s="607"/>
      <c r="C20" s="608"/>
      <c r="D20" s="608"/>
      <c r="E20" s="608"/>
      <c r="F20" s="608"/>
      <c r="G20" s="608"/>
      <c r="H20" s="608"/>
      <c r="I20" s="608"/>
      <c r="J20" s="608"/>
      <c r="K20" s="608"/>
      <c r="L20" s="609"/>
      <c r="M20" s="737"/>
      <c r="P20" s="1"/>
    </row>
    <row r="21" spans="1:16" ht="13.5" customHeight="1">
      <c r="A21" s="737"/>
      <c r="B21" s="607"/>
      <c r="C21" s="608"/>
      <c r="D21" s="608"/>
      <c r="E21" s="608"/>
      <c r="F21" s="608"/>
      <c r="G21" s="608"/>
      <c r="H21" s="608"/>
      <c r="I21" s="608"/>
      <c r="J21" s="608"/>
      <c r="K21" s="608"/>
      <c r="L21" s="609"/>
      <c r="M21" s="737"/>
      <c r="P21" s="1"/>
    </row>
    <row r="22" spans="1:16" ht="13.5" customHeight="1">
      <c r="A22" s="737"/>
      <c r="B22" s="607"/>
      <c r="C22" s="608"/>
      <c r="D22" s="608"/>
      <c r="E22" s="608"/>
      <c r="F22" s="608"/>
      <c r="G22" s="608"/>
      <c r="H22" s="608"/>
      <c r="I22" s="608"/>
      <c r="J22" s="608"/>
      <c r="K22" s="608"/>
      <c r="L22" s="609"/>
      <c r="M22" s="737"/>
      <c r="P22" s="1"/>
    </row>
    <row r="23" spans="1:16" ht="21" customHeight="1" thickBot="1">
      <c r="A23" s="737"/>
      <c r="B23" s="610"/>
      <c r="C23" s="611"/>
      <c r="D23" s="611"/>
      <c r="E23" s="611"/>
      <c r="F23" s="611"/>
      <c r="G23" s="611"/>
      <c r="H23" s="611"/>
      <c r="I23" s="611"/>
      <c r="J23" s="611"/>
      <c r="K23" s="611"/>
      <c r="L23" s="612"/>
      <c r="M23" s="737"/>
    </row>
    <row r="24" spans="1:16" ht="13.8" thickTop="1">
      <c r="A24" s="737"/>
      <c r="B24" s="737" t="s">
        <v>21</v>
      </c>
      <c r="C24" s="737"/>
      <c r="D24" s="737"/>
      <c r="E24" s="737"/>
      <c r="F24" s="737"/>
      <c r="G24" s="737"/>
      <c r="H24" s="737"/>
      <c r="I24" s="737"/>
      <c r="J24" s="737"/>
      <c r="K24" s="737"/>
      <c r="L24" s="737"/>
      <c r="M24" s="737"/>
    </row>
    <row r="25" spans="1:16">
      <c r="A25" s="737"/>
      <c r="B25" s="737"/>
      <c r="C25" s="737"/>
      <c r="D25" s="737"/>
      <c r="E25" s="737"/>
      <c r="F25" s="737"/>
      <c r="G25" s="737"/>
      <c r="H25" s="737"/>
      <c r="I25" s="737"/>
      <c r="J25" s="737"/>
      <c r="K25" s="737"/>
      <c r="L25" s="737"/>
      <c r="M25" s="737"/>
    </row>
  </sheetData>
  <mergeCells count="7">
    <mergeCell ref="B15:L23"/>
    <mergeCell ref="A1:M1"/>
    <mergeCell ref="A2:M2"/>
    <mergeCell ref="A3:M3"/>
    <mergeCell ref="A4:M4"/>
    <mergeCell ref="B6:E13"/>
    <mergeCell ref="H6:L13"/>
  </mergeCells>
  <phoneticPr fontId="86"/>
  <pageMargins left="0.74803149606299213" right="0.74803149606299213" top="0.98425196850393704" bottom="0.98425196850393704" header="0.51181102362204722" footer="0.51181102362204722"/>
  <pageSetup paperSize="9" scale="9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54"/>
  <sheetViews>
    <sheetView showGridLines="0" zoomScale="99" zoomScaleNormal="99" zoomScaleSheetLayoutView="79" workbookViewId="0">
      <selection activeCell="A40" sqref="A38:XFD40"/>
    </sheetView>
  </sheetViews>
  <sheetFormatPr defaultColWidth="9" defaultRowHeight="19.2"/>
  <cols>
    <col min="1" max="1" width="158.77734375" style="284" customWidth="1"/>
    <col min="2" max="2" width="11.21875" style="282" customWidth="1"/>
    <col min="3" max="3" width="22" style="282" customWidth="1"/>
    <col min="4" max="4" width="17.88671875" style="283" customWidth="1"/>
    <col min="5" max="16384" width="9" style="1"/>
  </cols>
  <sheetData>
    <row r="1" spans="1:4" s="42" customFormat="1" ht="44.25" customHeight="1" thickBot="1">
      <c r="A1" s="165" t="s">
        <v>219</v>
      </c>
      <c r="B1" s="166" t="s">
        <v>0</v>
      </c>
      <c r="C1" s="167" t="s">
        <v>1</v>
      </c>
      <c r="D1" s="281" t="s">
        <v>2</v>
      </c>
    </row>
    <row r="2" spans="1:4" s="42" customFormat="1" ht="44.25" customHeight="1" thickTop="1">
      <c r="A2" s="162" t="s">
        <v>316</v>
      </c>
      <c r="B2" s="295"/>
      <c r="C2" s="622" t="s">
        <v>320</v>
      </c>
      <c r="D2" s="298"/>
    </row>
    <row r="3" spans="1:4" s="42" customFormat="1" ht="308.39999999999998" customHeight="1">
      <c r="A3" s="464" t="s">
        <v>317</v>
      </c>
      <c r="B3" s="307" t="s">
        <v>319</v>
      </c>
      <c r="C3" s="623"/>
      <c r="D3" s="296">
        <v>45183</v>
      </c>
    </row>
    <row r="4" spans="1:4" s="42" customFormat="1" ht="36.6" customHeight="1" thickBot="1">
      <c r="A4" s="163" t="s">
        <v>318</v>
      </c>
      <c r="B4" s="293"/>
      <c r="C4" s="624"/>
      <c r="D4" s="297"/>
    </row>
    <row r="5" spans="1:4" s="42" customFormat="1" ht="44.25" customHeight="1" thickTop="1">
      <c r="A5" s="162" t="s">
        <v>309</v>
      </c>
      <c r="B5" s="295"/>
      <c r="C5" s="622" t="s">
        <v>212</v>
      </c>
      <c r="D5" s="298"/>
    </row>
    <row r="6" spans="1:4" s="42" customFormat="1" ht="163.19999999999999" customHeight="1">
      <c r="A6" s="421" t="s">
        <v>315</v>
      </c>
      <c r="B6" s="307" t="s">
        <v>311</v>
      </c>
      <c r="C6" s="623"/>
      <c r="D6" s="296">
        <v>45184</v>
      </c>
    </row>
    <row r="7" spans="1:4" s="42" customFormat="1" ht="36.6" customHeight="1" thickBot="1">
      <c r="A7" s="163" t="s">
        <v>310</v>
      </c>
      <c r="B7" s="293"/>
      <c r="C7" s="624"/>
      <c r="D7" s="297"/>
    </row>
    <row r="8" spans="1:4" s="42" customFormat="1" ht="44.25" customHeight="1" thickTop="1">
      <c r="A8" s="352" t="s">
        <v>312</v>
      </c>
      <c r="B8" s="295"/>
      <c r="C8" s="622" t="s">
        <v>212</v>
      </c>
      <c r="D8" s="298"/>
    </row>
    <row r="9" spans="1:4" s="42" customFormat="1" ht="316.2" customHeight="1" thickBot="1">
      <c r="A9" s="450" t="s">
        <v>313</v>
      </c>
      <c r="B9" s="300" t="s">
        <v>210</v>
      </c>
      <c r="C9" s="623"/>
      <c r="D9" s="296">
        <v>45185</v>
      </c>
    </row>
    <row r="10" spans="1:4" s="42" customFormat="1" ht="36.6" customHeight="1" thickTop="1" thickBot="1">
      <c r="A10" s="402" t="s">
        <v>314</v>
      </c>
      <c r="B10" s="293"/>
      <c r="C10" s="624"/>
      <c r="D10" s="297"/>
    </row>
    <row r="11" spans="1:4" s="42" customFormat="1" ht="43.8" customHeight="1" thickTop="1">
      <c r="A11" s="301" t="s">
        <v>321</v>
      </c>
      <c r="B11" s="345"/>
      <c r="C11" s="645" t="s">
        <v>322</v>
      </c>
      <c r="D11" s="642">
        <v>45183</v>
      </c>
    </row>
    <row r="12" spans="1:4" s="42" customFormat="1" ht="163.19999999999999" customHeight="1">
      <c r="A12" s="421" t="s">
        <v>323</v>
      </c>
      <c r="B12" s="300" t="s">
        <v>209</v>
      </c>
      <c r="C12" s="646"/>
      <c r="D12" s="643"/>
    </row>
    <row r="13" spans="1:4" s="42" customFormat="1" ht="36.6" customHeight="1" thickBot="1">
      <c r="A13" s="163" t="s">
        <v>324</v>
      </c>
      <c r="B13" s="161"/>
      <c r="C13" s="647"/>
      <c r="D13" s="644"/>
    </row>
    <row r="14" spans="1:4" s="42" customFormat="1" ht="44.25" customHeight="1" thickTop="1">
      <c r="A14" s="392" t="s">
        <v>326</v>
      </c>
      <c r="B14" s="295"/>
      <c r="C14" s="622" t="s">
        <v>325</v>
      </c>
      <c r="D14" s="298"/>
    </row>
    <row r="15" spans="1:4" s="42" customFormat="1" ht="60.6" customHeight="1">
      <c r="A15" s="421" t="s">
        <v>327</v>
      </c>
      <c r="B15" s="307" t="s">
        <v>311</v>
      </c>
      <c r="C15" s="623"/>
      <c r="D15" s="296">
        <v>45182</v>
      </c>
    </row>
    <row r="16" spans="1:4" s="42" customFormat="1" ht="42" customHeight="1" thickBot="1">
      <c r="A16" s="163" t="s">
        <v>328</v>
      </c>
      <c r="B16" s="293"/>
      <c r="C16" s="624"/>
      <c r="D16" s="297"/>
    </row>
    <row r="17" spans="1:4" s="42" customFormat="1" ht="48" customHeight="1" thickTop="1">
      <c r="A17" s="435" t="s">
        <v>329</v>
      </c>
      <c r="B17" s="295"/>
      <c r="C17" s="636" t="s">
        <v>332</v>
      </c>
      <c r="D17" s="298"/>
    </row>
    <row r="18" spans="1:4" s="42" customFormat="1" ht="151.80000000000001" customHeight="1">
      <c r="A18" s="421" t="s">
        <v>331</v>
      </c>
      <c r="B18" s="307" t="s">
        <v>330</v>
      </c>
      <c r="C18" s="623"/>
      <c r="D18" s="296">
        <v>45182</v>
      </c>
    </row>
    <row r="19" spans="1:4" s="42" customFormat="1" ht="32.4" customHeight="1" thickBot="1">
      <c r="A19" s="163" t="s">
        <v>333</v>
      </c>
      <c r="B19" s="293"/>
      <c r="C19" s="624"/>
      <c r="D19" s="297"/>
    </row>
    <row r="20" spans="1:4" s="42" customFormat="1" ht="44.25" customHeight="1" thickTop="1">
      <c r="A20" s="392" t="s">
        <v>335</v>
      </c>
      <c r="B20" s="295"/>
      <c r="C20" s="622" t="s">
        <v>334</v>
      </c>
      <c r="D20" s="298"/>
    </row>
    <row r="21" spans="1:4" s="42" customFormat="1" ht="187.8" customHeight="1">
      <c r="A21" s="462" t="s">
        <v>336</v>
      </c>
      <c r="B21" s="307" t="s">
        <v>338</v>
      </c>
      <c r="C21" s="623"/>
      <c r="D21" s="473">
        <v>45181</v>
      </c>
    </row>
    <row r="22" spans="1:4" s="42" customFormat="1" ht="35.4" customHeight="1" thickBot="1">
      <c r="A22" s="415" t="s">
        <v>337</v>
      </c>
      <c r="B22" s="293"/>
      <c r="C22" s="624"/>
      <c r="D22" s="297"/>
    </row>
    <row r="23" spans="1:4" s="42" customFormat="1" ht="48.6" customHeight="1" thickTop="1">
      <c r="A23" s="458" t="s">
        <v>340</v>
      </c>
      <c r="B23" s="628" t="s">
        <v>211</v>
      </c>
      <c r="C23" s="631" t="s">
        <v>339</v>
      </c>
      <c r="D23" s="648">
        <v>45180</v>
      </c>
    </row>
    <row r="24" spans="1:4" s="42" customFormat="1" ht="123.6" customHeight="1">
      <c r="A24" s="448" t="s">
        <v>341</v>
      </c>
      <c r="B24" s="629"/>
      <c r="C24" s="632"/>
      <c r="D24" s="649"/>
    </row>
    <row r="25" spans="1:4" s="42" customFormat="1" ht="36" customHeight="1" thickBot="1">
      <c r="A25" s="341" t="s">
        <v>342</v>
      </c>
      <c r="B25" s="630"/>
      <c r="C25" s="633"/>
      <c r="D25" s="650"/>
    </row>
    <row r="26" spans="1:4" s="42" customFormat="1" ht="48.6" customHeight="1" thickTop="1" thickBot="1">
      <c r="A26" s="474" t="s">
        <v>343</v>
      </c>
      <c r="B26" s="626"/>
      <c r="C26" s="634" t="s">
        <v>346</v>
      </c>
      <c r="D26" s="644">
        <v>45180</v>
      </c>
    </row>
    <row r="27" spans="1:4" s="42" customFormat="1" ht="340.2" customHeight="1" thickBot="1">
      <c r="A27" s="451" t="s">
        <v>344</v>
      </c>
      <c r="B27" s="626"/>
      <c r="C27" s="634"/>
      <c r="D27" s="640"/>
    </row>
    <row r="28" spans="1:4" s="42" customFormat="1" ht="41.4" customHeight="1" thickBot="1">
      <c r="A28" s="289" t="s">
        <v>345</v>
      </c>
      <c r="B28" s="627"/>
      <c r="C28" s="635"/>
      <c r="D28" s="641"/>
    </row>
    <row r="29" spans="1:4" s="42" customFormat="1" ht="48.6" customHeight="1" thickTop="1" thickBot="1">
      <c r="A29" s="164"/>
      <c r="B29" s="625" t="s">
        <v>349</v>
      </c>
      <c r="C29" s="651" t="s">
        <v>347</v>
      </c>
      <c r="D29" s="639">
        <v>45186</v>
      </c>
    </row>
    <row r="30" spans="1:4" s="42" customFormat="1" ht="233.4" customHeight="1" thickBot="1">
      <c r="A30" s="451" t="s">
        <v>350</v>
      </c>
      <c r="B30" s="626"/>
      <c r="C30" s="634"/>
      <c r="D30" s="640"/>
    </row>
    <row r="31" spans="1:4" s="42" customFormat="1" ht="40.950000000000003" customHeight="1" thickBot="1">
      <c r="A31" s="289" t="s">
        <v>348</v>
      </c>
      <c r="B31" s="627"/>
      <c r="C31" s="635"/>
      <c r="D31" s="641"/>
    </row>
    <row r="32" spans="1:4" s="42" customFormat="1" ht="40.950000000000003" customHeight="1" thickTop="1" thickBot="1">
      <c r="A32" s="164" t="s">
        <v>351</v>
      </c>
      <c r="B32" s="625" t="s">
        <v>353</v>
      </c>
      <c r="C32" s="651" t="s">
        <v>355</v>
      </c>
      <c r="D32" s="639">
        <v>45184</v>
      </c>
    </row>
    <row r="33" spans="1:5" s="42" customFormat="1" ht="192.6" customHeight="1" thickBot="1">
      <c r="A33" s="451" t="s">
        <v>352</v>
      </c>
      <c r="B33" s="626"/>
      <c r="C33" s="634"/>
      <c r="D33" s="640"/>
    </row>
    <row r="34" spans="1:5" s="42" customFormat="1" ht="40.950000000000003" customHeight="1" thickBot="1">
      <c r="A34" s="289" t="s">
        <v>354</v>
      </c>
      <c r="B34" s="627"/>
      <c r="C34" s="635"/>
      <c r="D34" s="641"/>
    </row>
    <row r="35" spans="1:5" s="42" customFormat="1" ht="47.4" customHeight="1" thickTop="1">
      <c r="A35" s="475" t="s">
        <v>356</v>
      </c>
      <c r="B35" s="295"/>
      <c r="C35" s="622" t="s">
        <v>360</v>
      </c>
      <c r="D35" s="298"/>
    </row>
    <row r="36" spans="1:5" s="42" customFormat="1" ht="328.2" customHeight="1">
      <c r="A36" s="421" t="s">
        <v>358</v>
      </c>
      <c r="B36" s="307" t="s">
        <v>357</v>
      </c>
      <c r="C36" s="623"/>
      <c r="D36" s="296">
        <v>45184</v>
      </c>
      <c r="E36" s="42" t="s">
        <v>190</v>
      </c>
    </row>
    <row r="37" spans="1:5" s="42" customFormat="1" ht="37.200000000000003" customHeight="1" thickBot="1">
      <c r="A37" s="163" t="s">
        <v>359</v>
      </c>
      <c r="B37" s="293"/>
      <c r="C37" s="624"/>
      <c r="D37" s="297"/>
    </row>
    <row r="38" spans="1:5" s="42" customFormat="1" ht="47.4" hidden="1" customHeight="1" thickTop="1">
      <c r="A38" s="476"/>
      <c r="B38" s="295"/>
      <c r="C38" s="636"/>
      <c r="D38" s="298"/>
    </row>
    <row r="39" spans="1:5" s="42" customFormat="1" ht="396.6" hidden="1" customHeight="1">
      <c r="A39" s="477"/>
      <c r="B39" s="300"/>
      <c r="C39" s="623"/>
      <c r="D39" s="296"/>
    </row>
    <row r="40" spans="1:5" s="42" customFormat="1" ht="37.200000000000003" hidden="1" customHeight="1" thickBot="1">
      <c r="A40" s="346"/>
      <c r="B40" s="293"/>
      <c r="C40" s="624"/>
      <c r="D40" s="297"/>
    </row>
    <row r="41" spans="1:5" ht="44.4" hidden="1" customHeight="1" thickTop="1">
      <c r="A41" s="294"/>
      <c r="B41" s="295"/>
      <c r="C41" s="636"/>
      <c r="D41" s="298"/>
    </row>
    <row r="42" spans="1:5" ht="117" hidden="1" customHeight="1">
      <c r="A42" s="403"/>
      <c r="B42" s="300"/>
      <c r="C42" s="637"/>
      <c r="D42" s="296"/>
    </row>
    <row r="43" spans="1:5" ht="37.200000000000003" hidden="1" customHeight="1" thickBot="1">
      <c r="A43" s="405"/>
      <c r="B43" s="408"/>
      <c r="C43" s="638"/>
      <c r="D43" s="409"/>
    </row>
    <row r="44" spans="1:5" ht="56.4" hidden="1" customHeight="1" thickTop="1">
      <c r="A44" s="294"/>
      <c r="B44" s="406"/>
      <c r="C44" s="637"/>
      <c r="D44" s="407"/>
    </row>
    <row r="45" spans="1:5" ht="353.4" hidden="1" customHeight="1">
      <c r="A45" s="350"/>
      <c r="B45" s="300"/>
      <c r="C45" s="623"/>
      <c r="D45" s="296"/>
    </row>
    <row r="46" spans="1:5" ht="40.200000000000003" hidden="1" customHeight="1" thickBot="1">
      <c r="A46" s="346"/>
      <c r="B46" s="293"/>
      <c r="C46" s="624"/>
      <c r="D46" s="297"/>
    </row>
    <row r="47" spans="1:5" ht="46.8" hidden="1" customHeight="1" thickTop="1">
      <c r="A47" s="294"/>
      <c r="B47" s="295"/>
      <c r="C47" s="636"/>
      <c r="D47" s="298"/>
    </row>
    <row r="48" spans="1:5" ht="139.80000000000001" hidden="1" customHeight="1">
      <c r="A48" s="350"/>
      <c r="B48" s="300"/>
      <c r="C48" s="623"/>
      <c r="D48" s="296"/>
    </row>
    <row r="49" spans="1:4" ht="43.8" hidden="1" customHeight="1" thickBot="1">
      <c r="A49" s="346"/>
      <c r="B49" s="293"/>
      <c r="C49" s="624"/>
      <c r="D49" s="297"/>
    </row>
    <row r="50" spans="1:4" ht="46.8" hidden="1" customHeight="1" thickTop="1">
      <c r="A50" s="294"/>
      <c r="B50" s="295"/>
      <c r="C50" s="636"/>
      <c r="D50" s="298"/>
    </row>
    <row r="51" spans="1:4" ht="93" hidden="1" customHeight="1">
      <c r="A51" s="350"/>
      <c r="B51" s="300"/>
      <c r="C51" s="623"/>
      <c r="D51" s="296"/>
    </row>
    <row r="52" spans="1:4" ht="43.8" hidden="1" customHeight="1" thickBot="1">
      <c r="A52" s="346"/>
      <c r="B52" s="293"/>
      <c r="C52" s="624"/>
      <c r="D52" s="297"/>
    </row>
    <row r="53" spans="1:4" ht="42.6" customHeight="1"/>
    <row r="54" spans="1:4" ht="42.6" customHeight="1"/>
  </sheetData>
  <mergeCells count="26">
    <mergeCell ref="D32:D34"/>
    <mergeCell ref="D11:D13"/>
    <mergeCell ref="C11:C13"/>
    <mergeCell ref="C17:C19"/>
    <mergeCell ref="C20:C22"/>
    <mergeCell ref="D29:D31"/>
    <mergeCell ref="C14:C16"/>
    <mergeCell ref="D23:D25"/>
    <mergeCell ref="D26:D28"/>
    <mergeCell ref="C29:C31"/>
    <mergeCell ref="C32:C34"/>
    <mergeCell ref="C41:C43"/>
    <mergeCell ref="C50:C52"/>
    <mergeCell ref="C47:C49"/>
    <mergeCell ref="C44:C46"/>
    <mergeCell ref="C38:C40"/>
    <mergeCell ref="C35:C37"/>
    <mergeCell ref="B32:B34"/>
    <mergeCell ref="B26:B28"/>
    <mergeCell ref="B29:B31"/>
    <mergeCell ref="C2:C4"/>
    <mergeCell ref="B23:B25"/>
    <mergeCell ref="C23:C25"/>
    <mergeCell ref="C5:C7"/>
    <mergeCell ref="C26:C28"/>
    <mergeCell ref="C8:C10"/>
  </mergeCells>
  <phoneticPr fontId="16"/>
  <hyperlinks>
    <hyperlink ref="A7" r:id="rId1" xr:uid="{6FCD8C0B-8DF8-450B-A10E-259CC04A72EF}"/>
    <hyperlink ref="A10" r:id="rId2" xr:uid="{C98E9377-4F36-42D1-8FC3-DFCAD42151A4}"/>
    <hyperlink ref="A4" r:id="rId3" xr:uid="{30C83DBD-093C-40B7-92F2-ED7959D564A3}"/>
    <hyperlink ref="A13" r:id="rId4" xr:uid="{F6C68F95-7F6F-4E13-95B4-77F9B4C7D83C}"/>
    <hyperlink ref="A16" r:id="rId5" xr:uid="{6BCA394D-810A-4CB1-AB06-CB8784FA1F96}"/>
    <hyperlink ref="A19" r:id="rId6" xr:uid="{A3F57558-7962-4552-B48A-141F6A1AF36F}"/>
    <hyperlink ref="A22" r:id="rId7" xr:uid="{8AE9F032-0191-4BB9-897A-788285778686}"/>
    <hyperlink ref="A25" r:id="rId8" xr:uid="{79500A2C-7D66-44D2-844B-2538F942DDA5}"/>
    <hyperlink ref="A28" r:id="rId9" xr:uid="{3BF90739-0C61-4263-BF0E-2E29F6A2719A}"/>
    <hyperlink ref="A31" r:id="rId10" xr:uid="{80F38D25-AFDF-4F68-BD99-FB335944D60D}"/>
    <hyperlink ref="A34" r:id="rId11" xr:uid="{E40B40A3-9DD1-4B0F-8DD1-5C0A5D970373}"/>
    <hyperlink ref="A37" r:id="rId12" xr:uid="{6E257DD3-2C43-4A69-819C-3BF73A2A162F}"/>
  </hyperlinks>
  <pageMargins left="0" right="0" top="0.19685039370078741" bottom="0.39370078740157483" header="0" footer="0.19685039370078741"/>
  <pageSetup paperSize="8" scale="28" orientation="portrait" horizontalDpi="300" verticalDpi="300" r:id="rId1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41"/>
  <sheetViews>
    <sheetView defaultGridColor="0" view="pageBreakPreview" colorId="56" zoomScale="89" zoomScaleNormal="66" zoomScaleSheetLayoutView="89" workbookViewId="0">
      <selection activeCell="B21" sqref="B21"/>
    </sheetView>
  </sheetViews>
  <sheetFormatPr defaultColWidth="9" defaultRowHeight="40.200000000000003" customHeight="1"/>
  <cols>
    <col min="1" max="1" width="193.5546875" style="288" customWidth="1"/>
    <col min="2" max="2" width="18" style="135" customWidth="1"/>
    <col min="3" max="3" width="20.109375" style="136" customWidth="1"/>
    <col min="4" max="16384" width="9" style="38"/>
  </cols>
  <sheetData>
    <row r="1" spans="1:3" ht="40.200000000000003" customHeight="1" thickBot="1">
      <c r="A1" s="37" t="s">
        <v>220</v>
      </c>
      <c r="B1" s="278" t="s">
        <v>24</v>
      </c>
      <c r="C1" s="279" t="s">
        <v>2</v>
      </c>
    </row>
    <row r="2" spans="1:3" ht="40.200000000000003" customHeight="1">
      <c r="A2" s="125" t="s">
        <v>411</v>
      </c>
      <c r="B2" s="130"/>
      <c r="C2" s="131"/>
    </row>
    <row r="3" spans="1:3" ht="254.4" customHeight="1">
      <c r="A3" s="344" t="s">
        <v>392</v>
      </c>
      <c r="B3" s="342" t="s">
        <v>405</v>
      </c>
      <c r="C3" s="132">
        <v>45176</v>
      </c>
    </row>
    <row r="4" spans="1:3" ht="40.200000000000003" customHeight="1" thickBot="1">
      <c r="A4" s="290" t="s">
        <v>391</v>
      </c>
      <c r="B4" s="133"/>
      <c r="C4" s="134"/>
    </row>
    <row r="5" spans="1:3" ht="40.200000000000003" customHeight="1">
      <c r="A5" s="125" t="s">
        <v>412</v>
      </c>
      <c r="B5" s="130"/>
      <c r="C5" s="131"/>
    </row>
    <row r="6" spans="1:3" ht="282" customHeight="1">
      <c r="A6" s="344" t="s">
        <v>394</v>
      </c>
      <c r="B6" s="292" t="s">
        <v>406</v>
      </c>
      <c r="C6" s="132">
        <v>45175</v>
      </c>
    </row>
    <row r="7" spans="1:3" ht="40.200000000000003" customHeight="1" thickBot="1">
      <c r="A7" s="290" t="s">
        <v>393</v>
      </c>
      <c r="B7" s="133"/>
      <c r="C7" s="134"/>
    </row>
    <row r="8" spans="1:3" ht="40.200000000000003" customHeight="1">
      <c r="A8" s="125" t="s">
        <v>413</v>
      </c>
      <c r="B8" s="130"/>
      <c r="C8" s="131"/>
    </row>
    <row r="9" spans="1:3" ht="192" customHeight="1">
      <c r="A9" s="344" t="s">
        <v>396</v>
      </c>
      <c r="B9" s="292" t="s">
        <v>407</v>
      </c>
      <c r="C9" s="132">
        <v>45175</v>
      </c>
    </row>
    <row r="10" spans="1:3" ht="40.200000000000003" customHeight="1" thickBot="1">
      <c r="A10" s="290" t="s">
        <v>395</v>
      </c>
      <c r="B10" s="133"/>
      <c r="C10" s="134"/>
    </row>
    <row r="11" spans="1:3" s="393" customFormat="1" ht="40.200000000000003" customHeight="1">
      <c r="A11" s="125" t="s">
        <v>414</v>
      </c>
      <c r="B11" s="130"/>
      <c r="C11" s="131"/>
    </row>
    <row r="12" spans="1:3" s="393" customFormat="1" ht="306" customHeight="1">
      <c r="A12" s="344" t="s">
        <v>398</v>
      </c>
      <c r="B12" s="454" t="s">
        <v>408</v>
      </c>
      <c r="C12" s="132">
        <v>45177</v>
      </c>
    </row>
    <row r="13" spans="1:3" ht="40.200000000000003" customHeight="1" thickBot="1">
      <c r="A13" s="428" t="s">
        <v>397</v>
      </c>
      <c r="B13" s="422"/>
      <c r="C13" s="132"/>
    </row>
    <row r="14" spans="1:3" ht="40.200000000000003" customHeight="1">
      <c r="A14" s="431" t="s">
        <v>415</v>
      </c>
      <c r="B14" s="423"/>
      <c r="C14" s="424"/>
    </row>
    <row r="15" spans="1:3" ht="153" customHeight="1">
      <c r="A15" s="430" t="s">
        <v>401</v>
      </c>
      <c r="B15" s="432" t="s">
        <v>405</v>
      </c>
      <c r="C15" s="425">
        <v>45177</v>
      </c>
    </row>
    <row r="16" spans="1:3" ht="40.200000000000003" customHeight="1" thickBot="1">
      <c r="A16" s="429" t="s">
        <v>399</v>
      </c>
      <c r="B16" s="433"/>
      <c r="C16" s="427"/>
    </row>
    <row r="17" spans="1:3" ht="40.200000000000003" customHeight="1">
      <c r="A17" s="431" t="s">
        <v>416</v>
      </c>
      <c r="B17" s="434"/>
      <c r="C17" s="424"/>
    </row>
    <row r="18" spans="1:3" ht="330" customHeight="1">
      <c r="A18" s="465" t="s">
        <v>402</v>
      </c>
      <c r="B18" s="432" t="s">
        <v>408</v>
      </c>
      <c r="C18" s="425">
        <v>45179</v>
      </c>
    </row>
    <row r="19" spans="1:3" ht="40.200000000000003" customHeight="1" thickBot="1">
      <c r="A19" s="429" t="s">
        <v>400</v>
      </c>
      <c r="B19" s="426"/>
      <c r="C19" s="427"/>
    </row>
    <row r="20" spans="1:3" ht="40.200000000000003" customHeight="1">
      <c r="A20" s="478" t="s">
        <v>417</v>
      </c>
      <c r="B20" s="434"/>
      <c r="C20" s="424"/>
    </row>
    <row r="21" spans="1:3" ht="235.8" customHeight="1">
      <c r="A21" s="430" t="s">
        <v>388</v>
      </c>
      <c r="B21" s="432" t="s">
        <v>409</v>
      </c>
      <c r="C21" s="425">
        <v>45183</v>
      </c>
    </row>
    <row r="22" spans="1:3" ht="40.200000000000003" customHeight="1" thickBot="1">
      <c r="A22" s="461" t="s">
        <v>387</v>
      </c>
      <c r="B22" s="426"/>
      <c r="C22" s="427"/>
    </row>
    <row r="23" spans="1:3" ht="40.200000000000003" customHeight="1">
      <c r="A23" s="431" t="s">
        <v>418</v>
      </c>
      <c r="B23" s="434"/>
      <c r="C23" s="424"/>
    </row>
    <row r="24" spans="1:3" ht="211.8" customHeight="1">
      <c r="A24" s="465" t="s">
        <v>390</v>
      </c>
      <c r="B24" s="432" t="s">
        <v>410</v>
      </c>
      <c r="C24" s="425">
        <v>45182</v>
      </c>
    </row>
    <row r="25" spans="1:3" ht="40.200000000000003" customHeight="1" thickBot="1">
      <c r="A25" s="429" t="s">
        <v>389</v>
      </c>
      <c r="B25" s="426"/>
      <c r="C25" s="427"/>
    </row>
    <row r="26" spans="1:3" ht="40.200000000000003" customHeight="1">
      <c r="A26" s="431" t="s">
        <v>419</v>
      </c>
      <c r="B26" s="434"/>
      <c r="C26" s="424"/>
    </row>
    <row r="27" spans="1:3" ht="408.6" customHeight="1">
      <c r="A27" s="725" t="s">
        <v>404</v>
      </c>
      <c r="B27" s="432" t="s">
        <v>408</v>
      </c>
      <c r="C27" s="425">
        <v>45182</v>
      </c>
    </row>
    <row r="28" spans="1:3" ht="81" customHeight="1">
      <c r="A28" s="726"/>
      <c r="B28" s="432"/>
      <c r="C28" s="425"/>
    </row>
    <row r="29" spans="1:3" ht="40.200000000000003" customHeight="1" thickBot="1">
      <c r="A29" s="429" t="s">
        <v>403</v>
      </c>
      <c r="B29" s="426"/>
      <c r="C29" s="427"/>
    </row>
    <row r="30" spans="1:3" ht="40.200000000000003" hidden="1" customHeight="1">
      <c r="A30" s="431" t="s">
        <v>420</v>
      </c>
      <c r="B30" s="434"/>
      <c r="C30" s="424"/>
    </row>
    <row r="31" spans="1:3" ht="40.200000000000003" hidden="1" customHeight="1">
      <c r="A31" s="430" t="s">
        <v>386</v>
      </c>
      <c r="B31" s="432"/>
      <c r="C31" s="425"/>
    </row>
    <row r="32" spans="1:3" ht="40.200000000000003" hidden="1" customHeight="1" thickBot="1">
      <c r="A32" s="429"/>
      <c r="B32" s="426"/>
      <c r="C32" s="427"/>
    </row>
    <row r="33" spans="1:1" ht="27" customHeight="1"/>
    <row r="34" spans="1:1" ht="27" customHeight="1">
      <c r="A34" s="38"/>
    </row>
    <row r="35" spans="1:1" ht="27" customHeight="1"/>
    <row r="36" spans="1:1" ht="27" customHeight="1"/>
    <row r="37" spans="1:1" ht="27" customHeight="1"/>
    <row r="38" spans="1:1" ht="27" customHeight="1"/>
    <row r="39" spans="1:1" ht="27" customHeight="1"/>
    <row r="40" spans="1:1" ht="27" customHeight="1"/>
    <row r="41" spans="1:1" ht="27" customHeight="1"/>
  </sheetData>
  <mergeCells count="1">
    <mergeCell ref="A27:A28"/>
  </mergeCells>
  <phoneticPr fontId="86"/>
  <hyperlinks>
    <hyperlink ref="A22" r:id="rId1" xr:uid="{E339D4F1-648D-4899-B436-2C0088A77B4F}"/>
    <hyperlink ref="A25" r:id="rId2" xr:uid="{AF1CAA9E-466F-4BAC-84C1-4B3990CBEE8C}"/>
    <hyperlink ref="A4" r:id="rId3" xr:uid="{D1B82EEA-0B3B-4C8F-B2D1-2989FCB9A7F8}"/>
    <hyperlink ref="A7" r:id="rId4" xr:uid="{65F26CF3-DAEF-4183-8DB1-51A3EC2073AB}"/>
    <hyperlink ref="A10" r:id="rId5" xr:uid="{B1FB274D-51EF-4D43-B1BA-D51D0BC55FC1}"/>
    <hyperlink ref="A13" r:id="rId6" xr:uid="{0AD30EBC-B5E1-478E-A45C-5B2B17D8035A}"/>
    <hyperlink ref="A16" r:id="rId7" xr:uid="{E694D6BF-4268-43FB-B9A6-A7979B39A433}"/>
    <hyperlink ref="A19" r:id="rId8" xr:uid="{056907F7-8BDD-4EC5-B9E6-20D5CCD4F1A3}"/>
    <hyperlink ref="A29" r:id="rId9" xr:uid="{73DC15DD-B954-4A7D-8A48-E98684EDB519}"/>
  </hyperlinks>
  <pageMargins left="0.74803149606299213" right="0.74803149606299213" top="0.98425196850393704" bottom="0.98425196850393704" header="0.51181102362204722" footer="0.51181102362204722"/>
  <pageSetup paperSize="9" scale="16" fitToHeight="3" orientation="portrait" r:id="rId1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zoomScale="96" zoomScaleNormal="112" zoomScaleSheetLayoutView="96" workbookViewId="0">
      <selection activeCell="D30" sqref="D30"/>
    </sheetView>
  </sheetViews>
  <sheetFormatPr defaultColWidth="9" defaultRowHeight="13.2"/>
  <cols>
    <col min="1" max="1" width="5" style="1" customWidth="1"/>
    <col min="2" max="2" width="25.77734375" style="90" customWidth="1"/>
    <col min="3" max="3" width="69.109375" style="1" customWidth="1"/>
    <col min="4" max="4" width="104.77734375" style="1" customWidth="1"/>
    <col min="5" max="5" width="3.88671875" style="1" customWidth="1"/>
    <col min="6" max="16384" width="9" style="1"/>
  </cols>
  <sheetData>
    <row r="1" spans="1:7" ht="18.75" customHeight="1">
      <c r="B1" s="90" t="s">
        <v>109</v>
      </c>
    </row>
    <row r="2" spans="1:7" ht="17.25" customHeight="1" thickBot="1">
      <c r="B2" t="s">
        <v>226</v>
      </c>
      <c r="D2" s="657"/>
      <c r="E2" s="613"/>
    </row>
    <row r="3" spans="1:7" ht="16.5" customHeight="1" thickBot="1">
      <c r="B3" s="91" t="s">
        <v>110</v>
      </c>
      <c r="C3" s="181" t="s">
        <v>111</v>
      </c>
      <c r="D3" s="140" t="s">
        <v>153</v>
      </c>
    </row>
    <row r="4" spans="1:7" ht="17.25" customHeight="1" thickBot="1">
      <c r="B4" s="92" t="s">
        <v>112</v>
      </c>
      <c r="C4" s="114" t="s">
        <v>227</v>
      </c>
      <c r="D4" s="93"/>
    </row>
    <row r="5" spans="1:7" ht="17.25" customHeight="1">
      <c r="B5" s="658" t="s">
        <v>145</v>
      </c>
      <c r="C5" s="661" t="s">
        <v>150</v>
      </c>
      <c r="D5" s="662"/>
    </row>
    <row r="6" spans="1:7" ht="19.2" customHeight="1">
      <c r="B6" s="659"/>
      <c r="C6" s="663" t="s">
        <v>151</v>
      </c>
      <c r="D6" s="664"/>
      <c r="G6" s="154"/>
    </row>
    <row r="7" spans="1:7" ht="19.95" customHeight="1">
      <c r="B7" s="659"/>
      <c r="C7" s="182" t="s">
        <v>152</v>
      </c>
      <c r="D7" s="183"/>
      <c r="G7" s="154"/>
    </row>
    <row r="8" spans="1:7" ht="25.2" customHeight="1" thickBot="1">
      <c r="B8" s="660"/>
      <c r="C8" s="156" t="s">
        <v>154</v>
      </c>
      <c r="D8" s="155"/>
      <c r="G8" s="154"/>
    </row>
    <row r="9" spans="1:7" ht="49.2" customHeight="1" thickBot="1">
      <c r="B9" s="94" t="s">
        <v>194</v>
      </c>
      <c r="C9" s="665" t="s">
        <v>228</v>
      </c>
      <c r="D9" s="666"/>
    </row>
    <row r="10" spans="1:7" ht="79.2" customHeight="1" thickBot="1">
      <c r="B10" s="95" t="s">
        <v>113</v>
      </c>
      <c r="C10" s="667" t="s">
        <v>229</v>
      </c>
      <c r="D10" s="668"/>
    </row>
    <row r="11" spans="1:7" ht="89.4" customHeight="1" thickBot="1">
      <c r="B11" s="96"/>
      <c r="C11" s="97" t="s">
        <v>230</v>
      </c>
      <c r="D11" s="160" t="s">
        <v>231</v>
      </c>
      <c r="F11" s="1" t="s">
        <v>21</v>
      </c>
    </row>
    <row r="12" spans="1:7" ht="31.2" hidden="1" customHeight="1" thickBot="1">
      <c r="B12" s="94" t="s">
        <v>181</v>
      </c>
      <c r="C12" s="667" t="s">
        <v>201</v>
      </c>
      <c r="D12" s="668"/>
    </row>
    <row r="13" spans="1:7" ht="93" customHeight="1" thickBot="1">
      <c r="B13" s="98" t="s">
        <v>114</v>
      </c>
      <c r="C13" s="99" t="s">
        <v>232</v>
      </c>
      <c r="D13" s="137" t="s">
        <v>233</v>
      </c>
      <c r="F13" t="s">
        <v>28</v>
      </c>
    </row>
    <row r="14" spans="1:7" ht="66.599999999999994" customHeight="1" thickBot="1">
      <c r="A14" t="s">
        <v>149</v>
      </c>
      <c r="B14" s="100" t="s">
        <v>115</v>
      </c>
      <c r="C14" s="655" t="s">
        <v>234</v>
      </c>
      <c r="D14" s="656"/>
    </row>
    <row r="15" spans="1:7" ht="17.25" customHeight="1"/>
    <row r="16" spans="1:7" ht="17.25" customHeight="1">
      <c r="B16" s="652" t="s">
        <v>196</v>
      </c>
      <c r="C16" s="303"/>
      <c r="D16" s="1" t="s">
        <v>149</v>
      </c>
    </row>
    <row r="17" spans="2:5">
      <c r="B17" s="652"/>
      <c r="C17"/>
    </row>
    <row r="18" spans="2:5">
      <c r="B18" s="652"/>
      <c r="E18" s="1" t="s">
        <v>21</v>
      </c>
    </row>
    <row r="19" spans="2:5">
      <c r="B19" s="652"/>
    </row>
    <row r="20" spans="2:5">
      <c r="B20" s="652"/>
    </row>
    <row r="21" spans="2:5">
      <c r="B21" s="652"/>
    </row>
    <row r="22" spans="2:5">
      <c r="B22" s="652"/>
    </row>
    <row r="23" spans="2:5">
      <c r="B23" s="652"/>
      <c r="D23" s="653" t="s">
        <v>235</v>
      </c>
    </row>
    <row r="24" spans="2:5">
      <c r="B24" s="652"/>
      <c r="D24" s="654"/>
    </row>
    <row r="25" spans="2:5">
      <c r="B25" s="652"/>
      <c r="D25" s="654"/>
    </row>
    <row r="26" spans="2:5">
      <c r="B26" s="652"/>
      <c r="D26" s="654"/>
    </row>
    <row r="27" spans="2:5">
      <c r="B27" s="652"/>
      <c r="D27" s="654"/>
    </row>
    <row r="28" spans="2:5">
      <c r="B28" s="652"/>
    </row>
    <row r="29" spans="2:5">
      <c r="B29" s="652"/>
      <c r="D29" s="1" t="s">
        <v>149</v>
      </c>
    </row>
    <row r="30" spans="2:5">
      <c r="B30" s="652"/>
      <c r="D30" s="1" t="s">
        <v>149</v>
      </c>
    </row>
    <row r="31" spans="2:5">
      <c r="B31" s="652"/>
    </row>
    <row r="32" spans="2:5">
      <c r="B32" s="652"/>
    </row>
    <row r="33" spans="2:2">
      <c r="B33" s="652"/>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26" zoomScaleNormal="100" zoomScaleSheetLayoutView="100" workbookViewId="0">
      <selection activeCell="D24" sqref="D24"/>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72" t="s">
        <v>3</v>
      </c>
      <c r="B1" s="673"/>
      <c r="C1" s="673"/>
      <c r="D1" s="673"/>
      <c r="E1" s="673"/>
      <c r="F1" s="673"/>
      <c r="G1" s="673"/>
      <c r="H1" s="673"/>
      <c r="I1" s="673"/>
      <c r="J1" s="673"/>
      <c r="K1" s="673"/>
      <c r="L1" s="673"/>
      <c r="M1" s="673"/>
      <c r="N1" s="674"/>
      <c r="P1" s="675" t="s">
        <v>4</v>
      </c>
      <c r="Q1" s="676"/>
      <c r="R1" s="676"/>
      <c r="S1" s="676"/>
      <c r="T1" s="676"/>
      <c r="U1" s="676"/>
      <c r="V1" s="676"/>
      <c r="W1" s="676"/>
      <c r="X1" s="676"/>
      <c r="Y1" s="676"/>
      <c r="Z1" s="676"/>
      <c r="AA1" s="676"/>
      <c r="AB1" s="676"/>
      <c r="AC1" s="677"/>
    </row>
    <row r="2" spans="1:29" ht="18" customHeight="1" thickBot="1">
      <c r="A2" s="678" t="s">
        <v>5</v>
      </c>
      <c r="B2" s="679"/>
      <c r="C2" s="679"/>
      <c r="D2" s="679"/>
      <c r="E2" s="679"/>
      <c r="F2" s="679"/>
      <c r="G2" s="679"/>
      <c r="H2" s="679"/>
      <c r="I2" s="679"/>
      <c r="J2" s="679"/>
      <c r="K2" s="679"/>
      <c r="L2" s="679"/>
      <c r="M2" s="679"/>
      <c r="N2" s="680"/>
      <c r="P2" s="681" t="s">
        <v>6</v>
      </c>
      <c r="Q2" s="679"/>
      <c r="R2" s="679"/>
      <c r="S2" s="679"/>
      <c r="T2" s="679"/>
      <c r="U2" s="679"/>
      <c r="V2" s="679"/>
      <c r="W2" s="679"/>
      <c r="X2" s="679"/>
      <c r="Y2" s="679"/>
      <c r="Z2" s="679"/>
      <c r="AA2" s="679"/>
      <c r="AB2" s="679"/>
      <c r="AC2" s="682"/>
    </row>
    <row r="3" spans="1:29" ht="13.8" thickBot="1">
      <c r="A3" s="6"/>
      <c r="B3" s="141" t="s">
        <v>166</v>
      </c>
      <c r="C3" s="141" t="s">
        <v>7</v>
      </c>
      <c r="D3" s="141" t="s">
        <v>8</v>
      </c>
      <c r="E3" s="141" t="s">
        <v>9</v>
      </c>
      <c r="F3" s="141" t="s">
        <v>10</v>
      </c>
      <c r="G3" s="141" t="s">
        <v>11</v>
      </c>
      <c r="H3" s="141" t="s">
        <v>12</v>
      </c>
      <c r="I3" s="141" t="s">
        <v>13</v>
      </c>
      <c r="J3" s="138" t="s">
        <v>14</v>
      </c>
      <c r="K3" s="141" t="s">
        <v>15</v>
      </c>
      <c r="L3" s="141" t="s">
        <v>16</v>
      </c>
      <c r="M3" s="141" t="s">
        <v>17</v>
      </c>
      <c r="N3" s="7" t="s">
        <v>18</v>
      </c>
      <c r="P3" s="8"/>
      <c r="Q3" s="141" t="s">
        <v>166</v>
      </c>
      <c r="R3" s="141" t="s">
        <v>7</v>
      </c>
      <c r="S3" s="141" t="s">
        <v>8</v>
      </c>
      <c r="T3" s="141" t="s">
        <v>9</v>
      </c>
      <c r="U3" s="141" t="s">
        <v>10</v>
      </c>
      <c r="V3" s="141" t="s">
        <v>11</v>
      </c>
      <c r="W3" s="141" t="s">
        <v>12</v>
      </c>
      <c r="X3" s="141" t="s">
        <v>13</v>
      </c>
      <c r="Y3" s="138" t="s">
        <v>14</v>
      </c>
      <c r="Z3" s="141" t="s">
        <v>15</v>
      </c>
      <c r="AA3" s="141" t="s">
        <v>16</v>
      </c>
      <c r="AB3" s="141" t="s">
        <v>17</v>
      </c>
      <c r="AC3" s="9" t="s">
        <v>19</v>
      </c>
    </row>
    <row r="4" spans="1:29" ht="19.8" thickBot="1">
      <c r="A4" s="337" t="s">
        <v>164</v>
      </c>
      <c r="B4" s="338">
        <f>AVERAGE(B7:B18)</f>
        <v>68.083333333333329</v>
      </c>
      <c r="C4" s="338">
        <f t="shared" ref="C4:M4" si="0">AVERAGE(C7:C18)</f>
        <v>56.083333333333336</v>
      </c>
      <c r="D4" s="338">
        <f t="shared" si="0"/>
        <v>67.333333333333329</v>
      </c>
      <c r="E4" s="338">
        <f t="shared" si="0"/>
        <v>103.25</v>
      </c>
      <c r="F4" s="338">
        <f t="shared" si="0"/>
        <v>188.08333333333334</v>
      </c>
      <c r="G4" s="338">
        <f t="shared" si="0"/>
        <v>415.16666666666669</v>
      </c>
      <c r="H4" s="338">
        <f t="shared" si="0"/>
        <v>607.08333333333337</v>
      </c>
      <c r="I4" s="338">
        <f t="shared" si="0"/>
        <v>862.33333333333337</v>
      </c>
      <c r="J4" s="338">
        <f t="shared" si="0"/>
        <v>528.25</v>
      </c>
      <c r="K4" s="338">
        <f t="shared" si="0"/>
        <v>363.72727272727275</v>
      </c>
      <c r="L4" s="338">
        <f t="shared" si="0"/>
        <v>207</v>
      </c>
      <c r="M4" s="338">
        <f t="shared" si="0"/>
        <v>134.81818181818181</v>
      </c>
      <c r="N4" s="338">
        <f>AVERAGE(N7:N18)</f>
        <v>3639.7272727272725</v>
      </c>
      <c r="O4" s="10"/>
      <c r="P4" s="339" t="str">
        <f>+A4</f>
        <v>12-21年月平均</v>
      </c>
      <c r="Q4" s="338">
        <f>AVERAGE(Q7:Q18)</f>
        <v>8.1666666666666661</v>
      </c>
      <c r="R4" s="338">
        <f t="shared" ref="R4:AC4" si="1">AVERAGE(R7:R18)</f>
        <v>8.75</v>
      </c>
      <c r="S4" s="338">
        <f t="shared" si="1"/>
        <v>13.25</v>
      </c>
      <c r="T4" s="338">
        <f t="shared" si="1"/>
        <v>6.5</v>
      </c>
      <c r="U4" s="338">
        <f t="shared" si="1"/>
        <v>9.1666666666666661</v>
      </c>
      <c r="V4" s="338">
        <f t="shared" si="1"/>
        <v>8.9166666666666661</v>
      </c>
      <c r="W4" s="338">
        <f t="shared" si="1"/>
        <v>8.0833333333333339</v>
      </c>
      <c r="X4" s="338">
        <f t="shared" si="1"/>
        <v>10.833333333333334</v>
      </c>
      <c r="Y4" s="338">
        <f t="shared" si="1"/>
        <v>9.0833333333333339</v>
      </c>
      <c r="Z4" s="338">
        <f t="shared" si="1"/>
        <v>19.818181818181817</v>
      </c>
      <c r="AA4" s="338">
        <f t="shared" si="1"/>
        <v>11.636363636363637</v>
      </c>
      <c r="AB4" s="338">
        <f t="shared" si="1"/>
        <v>12.181818181818182</v>
      </c>
      <c r="AC4" s="338">
        <f t="shared" si="1"/>
        <v>131.45454545454547</v>
      </c>
    </row>
    <row r="5" spans="1:29" ht="19.8" customHeight="1" thickBot="1">
      <c r="A5" s="251"/>
      <c r="B5" s="251"/>
      <c r="C5" s="251"/>
      <c r="D5" s="251"/>
      <c r="E5" s="251"/>
      <c r="F5" s="251"/>
      <c r="G5" s="251"/>
      <c r="H5" s="251"/>
      <c r="I5" s="251"/>
      <c r="J5" s="11" t="s">
        <v>20</v>
      </c>
      <c r="K5" s="105"/>
      <c r="L5" s="105"/>
      <c r="M5" s="105"/>
      <c r="N5" s="218"/>
      <c r="O5" s="106"/>
      <c r="P5" s="139"/>
      <c r="Q5" s="139"/>
      <c r="R5" s="139"/>
      <c r="S5" s="251"/>
      <c r="T5" s="251"/>
      <c r="U5" s="251"/>
      <c r="V5" s="251"/>
      <c r="W5" s="251"/>
      <c r="X5" s="251"/>
      <c r="Y5" s="11" t="s">
        <v>20</v>
      </c>
      <c r="Z5" s="105"/>
      <c r="AA5" s="105"/>
      <c r="AB5" s="105"/>
      <c r="AC5" s="218"/>
    </row>
    <row r="6" spans="1:29" ht="19.8" customHeight="1" thickBot="1">
      <c r="A6" s="251"/>
      <c r="B6" s="251"/>
      <c r="C6" s="251"/>
      <c r="D6" s="251"/>
      <c r="E6" s="251"/>
      <c r="F6" s="251"/>
      <c r="G6" s="251"/>
      <c r="H6" s="251"/>
      <c r="I6" s="251"/>
      <c r="J6" s="327">
        <v>154</v>
      </c>
      <c r="K6" s="326"/>
      <c r="L6" s="326"/>
      <c r="M6" s="326"/>
      <c r="N6" s="320"/>
      <c r="O6" s="106"/>
      <c r="P6" s="139"/>
      <c r="Q6" s="139"/>
      <c r="R6" s="139"/>
      <c r="S6" s="251"/>
      <c r="T6" s="251"/>
      <c r="U6" s="251"/>
      <c r="V6" s="251"/>
      <c r="W6" s="251"/>
      <c r="X6" s="251"/>
      <c r="Y6" s="327">
        <v>0</v>
      </c>
      <c r="Z6" s="326"/>
      <c r="AA6" s="326"/>
      <c r="AB6" s="326"/>
      <c r="AC6" s="320"/>
    </row>
    <row r="7" spans="1:29" ht="18" customHeight="1" thickBot="1">
      <c r="A7" s="321" t="s">
        <v>170</v>
      </c>
      <c r="B7" s="334">
        <v>82</v>
      </c>
      <c r="C7" s="332">
        <v>62</v>
      </c>
      <c r="D7" s="389">
        <v>99</v>
      </c>
      <c r="E7" s="332">
        <v>112</v>
      </c>
      <c r="F7" s="417">
        <v>224</v>
      </c>
      <c r="G7" s="417">
        <v>524</v>
      </c>
      <c r="H7" s="459">
        <v>521</v>
      </c>
      <c r="I7" s="332">
        <v>721</v>
      </c>
      <c r="J7" s="332">
        <v>127</v>
      </c>
      <c r="K7" s="332"/>
      <c r="L7" s="332"/>
      <c r="M7" s="335"/>
      <c r="N7" s="333"/>
      <c r="O7" s="10"/>
      <c r="P7" s="325" t="s">
        <v>170</v>
      </c>
      <c r="Q7" s="446">
        <v>1</v>
      </c>
      <c r="R7" s="447">
        <v>1</v>
      </c>
      <c r="S7" s="447">
        <v>4</v>
      </c>
      <c r="T7" s="447">
        <v>2</v>
      </c>
      <c r="U7" s="447">
        <v>2</v>
      </c>
      <c r="V7" s="332">
        <v>7</v>
      </c>
      <c r="W7" s="332">
        <v>7</v>
      </c>
      <c r="X7" s="332">
        <v>3</v>
      </c>
      <c r="Y7" s="332">
        <v>0</v>
      </c>
      <c r="Z7" s="332"/>
      <c r="AA7" s="332"/>
      <c r="AB7" s="336"/>
      <c r="AC7" s="333"/>
    </row>
    <row r="8" spans="1:29" ht="18" customHeight="1" thickBot="1">
      <c r="A8" s="321" t="s">
        <v>165</v>
      </c>
      <c r="B8" s="328">
        <v>81</v>
      </c>
      <c r="C8" s="329">
        <v>39</v>
      </c>
      <c r="D8" s="329">
        <v>72</v>
      </c>
      <c r="E8" s="330">
        <v>89</v>
      </c>
      <c r="F8" s="330">
        <v>258</v>
      </c>
      <c r="G8" s="330">
        <v>416</v>
      </c>
      <c r="H8" s="330">
        <v>554</v>
      </c>
      <c r="I8" s="330">
        <v>568</v>
      </c>
      <c r="J8" s="330">
        <v>578</v>
      </c>
      <c r="K8" s="330">
        <v>337</v>
      </c>
      <c r="L8" s="330">
        <v>169</v>
      </c>
      <c r="M8" s="330">
        <v>168</v>
      </c>
      <c r="N8" s="331">
        <f t="shared" ref="N8:N19" si="2">SUM(B8:M8)</f>
        <v>3329</v>
      </c>
      <c r="O8" s="111" t="s">
        <v>21</v>
      </c>
      <c r="P8" s="440" t="s">
        <v>165</v>
      </c>
      <c r="Q8" s="441">
        <v>0</v>
      </c>
      <c r="R8" s="442">
        <v>5</v>
      </c>
      <c r="S8" s="442">
        <v>4</v>
      </c>
      <c r="T8" s="442">
        <v>1</v>
      </c>
      <c r="U8" s="442">
        <v>1</v>
      </c>
      <c r="V8" s="442">
        <v>1</v>
      </c>
      <c r="W8" s="442">
        <v>1</v>
      </c>
      <c r="X8" s="442">
        <v>1</v>
      </c>
      <c r="Y8" s="441">
        <v>0</v>
      </c>
      <c r="Z8" s="441">
        <v>0</v>
      </c>
      <c r="AA8" s="441">
        <v>0</v>
      </c>
      <c r="AB8" s="441">
        <v>2</v>
      </c>
      <c r="AC8" s="443">
        <f t="shared" ref="AC8:AC19" si="3">SUM(Q8:AB8)</f>
        <v>16</v>
      </c>
    </row>
    <row r="9" spans="1:29" ht="18" customHeight="1" thickBot="1">
      <c r="A9" s="252" t="s">
        <v>148</v>
      </c>
      <c r="B9" s="272">
        <v>81</v>
      </c>
      <c r="C9" s="272">
        <v>48</v>
      </c>
      <c r="D9" s="273">
        <v>71</v>
      </c>
      <c r="E9" s="272">
        <v>128</v>
      </c>
      <c r="F9" s="272">
        <v>171</v>
      </c>
      <c r="G9" s="272">
        <v>350</v>
      </c>
      <c r="H9" s="272">
        <v>569</v>
      </c>
      <c r="I9" s="272">
        <v>553</v>
      </c>
      <c r="J9" s="272">
        <v>458</v>
      </c>
      <c r="K9" s="272">
        <v>306</v>
      </c>
      <c r="L9" s="272">
        <v>220</v>
      </c>
      <c r="M9" s="273">
        <v>229</v>
      </c>
      <c r="N9" s="308">
        <f t="shared" si="2"/>
        <v>3184</v>
      </c>
      <c r="O9" s="250"/>
      <c r="P9" s="440" t="s">
        <v>147</v>
      </c>
      <c r="Q9" s="444">
        <v>1</v>
      </c>
      <c r="R9" s="444">
        <v>2</v>
      </c>
      <c r="S9" s="444">
        <v>1</v>
      </c>
      <c r="T9" s="444">
        <v>0</v>
      </c>
      <c r="U9" s="444">
        <v>0</v>
      </c>
      <c r="V9" s="444">
        <v>0</v>
      </c>
      <c r="W9" s="444">
        <v>1</v>
      </c>
      <c r="X9" s="444">
        <v>1</v>
      </c>
      <c r="Y9" s="444">
        <v>0</v>
      </c>
      <c r="Z9" s="444">
        <v>1</v>
      </c>
      <c r="AA9" s="444">
        <v>0</v>
      </c>
      <c r="AB9" s="444">
        <v>0</v>
      </c>
      <c r="AC9" s="445">
        <f t="shared" si="3"/>
        <v>7</v>
      </c>
    </row>
    <row r="10" spans="1:29" ht="18" customHeight="1" thickBot="1">
      <c r="A10" s="253" t="s">
        <v>128</v>
      </c>
      <c r="B10" s="168">
        <v>112</v>
      </c>
      <c r="C10" s="168">
        <v>85</v>
      </c>
      <c r="D10" s="168">
        <v>60</v>
      </c>
      <c r="E10" s="168">
        <v>97</v>
      </c>
      <c r="F10" s="168">
        <v>95</v>
      </c>
      <c r="G10" s="168">
        <v>305</v>
      </c>
      <c r="H10" s="168">
        <v>544</v>
      </c>
      <c r="I10" s="168">
        <v>449</v>
      </c>
      <c r="J10" s="168">
        <v>475</v>
      </c>
      <c r="K10" s="168">
        <v>505</v>
      </c>
      <c r="L10" s="168">
        <v>219</v>
      </c>
      <c r="M10" s="169">
        <v>98</v>
      </c>
      <c r="N10" s="266">
        <f t="shared" si="2"/>
        <v>3044</v>
      </c>
      <c r="O10" s="111"/>
      <c r="P10" s="322" t="s">
        <v>128</v>
      </c>
      <c r="Q10" s="217">
        <v>16</v>
      </c>
      <c r="R10" s="217">
        <v>1</v>
      </c>
      <c r="S10" s="217">
        <v>19</v>
      </c>
      <c r="T10" s="217">
        <v>3</v>
      </c>
      <c r="U10" s="217">
        <v>13</v>
      </c>
      <c r="V10" s="217">
        <v>1</v>
      </c>
      <c r="W10" s="217">
        <v>2</v>
      </c>
      <c r="X10" s="217">
        <v>2</v>
      </c>
      <c r="Y10" s="217">
        <v>0</v>
      </c>
      <c r="Z10" s="217">
        <v>24</v>
      </c>
      <c r="AA10" s="217">
        <v>4</v>
      </c>
      <c r="AB10" s="217">
        <v>2</v>
      </c>
      <c r="AC10" s="265">
        <f t="shared" si="3"/>
        <v>87</v>
      </c>
    </row>
    <row r="11" spans="1:29" ht="18" customHeight="1" thickBot="1">
      <c r="A11" s="254" t="s">
        <v>29</v>
      </c>
      <c r="B11" s="219">
        <v>84</v>
      </c>
      <c r="C11" s="219">
        <v>100</v>
      </c>
      <c r="D11" s="220">
        <v>77</v>
      </c>
      <c r="E11" s="220">
        <v>80</v>
      </c>
      <c r="F11" s="127">
        <v>236</v>
      </c>
      <c r="G11" s="127">
        <v>438</v>
      </c>
      <c r="H11" s="128">
        <v>631</v>
      </c>
      <c r="I11" s="127">
        <v>752</v>
      </c>
      <c r="J11" s="126">
        <v>523</v>
      </c>
      <c r="K11" s="127">
        <v>427</v>
      </c>
      <c r="L11" s="126">
        <v>253</v>
      </c>
      <c r="M11" s="221">
        <v>136</v>
      </c>
      <c r="N11" s="256">
        <f t="shared" si="2"/>
        <v>3737</v>
      </c>
      <c r="O11" s="111"/>
      <c r="P11" s="323" t="s">
        <v>22</v>
      </c>
      <c r="Q11" s="222">
        <v>7</v>
      </c>
      <c r="R11" s="222">
        <v>7</v>
      </c>
      <c r="S11" s="223">
        <v>13</v>
      </c>
      <c r="T11" s="223">
        <v>3</v>
      </c>
      <c r="U11" s="223">
        <v>8</v>
      </c>
      <c r="V11" s="223">
        <v>11</v>
      </c>
      <c r="W11" s="222">
        <v>5</v>
      </c>
      <c r="X11" s="223">
        <v>11</v>
      </c>
      <c r="Y11" s="223">
        <v>9</v>
      </c>
      <c r="Z11" s="223">
        <v>9</v>
      </c>
      <c r="AA11" s="224">
        <v>20</v>
      </c>
      <c r="AB11" s="224">
        <v>37</v>
      </c>
      <c r="AC11" s="263">
        <f t="shared" si="3"/>
        <v>140</v>
      </c>
    </row>
    <row r="12" spans="1:29" ht="18" customHeight="1" thickBot="1">
      <c r="A12" s="254" t="s">
        <v>30</v>
      </c>
      <c r="B12" s="223">
        <v>41</v>
      </c>
      <c r="C12" s="223">
        <v>44</v>
      </c>
      <c r="D12" s="223">
        <v>67</v>
      </c>
      <c r="E12" s="223">
        <v>103</v>
      </c>
      <c r="F12" s="225">
        <v>311</v>
      </c>
      <c r="G12" s="223">
        <v>415</v>
      </c>
      <c r="H12" s="223">
        <v>539</v>
      </c>
      <c r="I12" s="225">
        <v>1165</v>
      </c>
      <c r="J12" s="223">
        <v>534</v>
      </c>
      <c r="K12" s="223">
        <v>297</v>
      </c>
      <c r="L12" s="222">
        <v>205</v>
      </c>
      <c r="M12" s="226">
        <v>92</v>
      </c>
      <c r="N12" s="257">
        <f t="shared" si="2"/>
        <v>3813</v>
      </c>
      <c r="O12" s="111"/>
      <c r="P12" s="324" t="s">
        <v>30</v>
      </c>
      <c r="Q12" s="223">
        <v>9</v>
      </c>
      <c r="R12" s="223">
        <v>22</v>
      </c>
      <c r="S12" s="222">
        <v>18</v>
      </c>
      <c r="T12" s="223">
        <v>9</v>
      </c>
      <c r="U12" s="227">
        <v>21</v>
      </c>
      <c r="V12" s="223">
        <v>14</v>
      </c>
      <c r="W12" s="223">
        <v>6</v>
      </c>
      <c r="X12" s="223">
        <v>13</v>
      </c>
      <c r="Y12" s="223">
        <v>7</v>
      </c>
      <c r="Z12" s="228">
        <v>81</v>
      </c>
      <c r="AA12" s="227">
        <v>31</v>
      </c>
      <c r="AB12" s="228">
        <v>37</v>
      </c>
      <c r="AC12" s="264">
        <f t="shared" si="3"/>
        <v>268</v>
      </c>
    </row>
    <row r="13" spans="1:29" ht="18" customHeight="1" thickBot="1">
      <c r="A13" s="254" t="s">
        <v>31</v>
      </c>
      <c r="B13" s="223">
        <v>57</v>
      </c>
      <c r="C13" s="222">
        <v>35</v>
      </c>
      <c r="D13" s="223">
        <v>95</v>
      </c>
      <c r="E13" s="222">
        <v>112</v>
      </c>
      <c r="F13" s="223">
        <v>131</v>
      </c>
      <c r="G13" s="14">
        <v>340</v>
      </c>
      <c r="H13" s="14">
        <v>483</v>
      </c>
      <c r="I13" s="15">
        <v>1339</v>
      </c>
      <c r="J13" s="14">
        <v>614</v>
      </c>
      <c r="K13" s="14">
        <v>349</v>
      </c>
      <c r="L13" s="14">
        <v>236</v>
      </c>
      <c r="M13" s="229">
        <v>68</v>
      </c>
      <c r="N13" s="256">
        <f t="shared" si="2"/>
        <v>3859</v>
      </c>
      <c r="O13" s="111"/>
      <c r="P13" s="324" t="s">
        <v>31</v>
      </c>
      <c r="Q13" s="223">
        <v>19</v>
      </c>
      <c r="R13" s="223">
        <v>12</v>
      </c>
      <c r="S13" s="223">
        <v>8</v>
      </c>
      <c r="T13" s="222">
        <v>12</v>
      </c>
      <c r="U13" s="223">
        <v>7</v>
      </c>
      <c r="V13" s="223">
        <v>15</v>
      </c>
      <c r="W13" s="14">
        <v>16</v>
      </c>
      <c r="X13" s="229">
        <v>12</v>
      </c>
      <c r="Y13" s="222">
        <v>16</v>
      </c>
      <c r="Z13" s="223">
        <v>6</v>
      </c>
      <c r="AA13" s="222">
        <v>12</v>
      </c>
      <c r="AB13" s="222">
        <v>6</v>
      </c>
      <c r="AC13" s="263">
        <f t="shared" si="3"/>
        <v>141</v>
      </c>
    </row>
    <row r="14" spans="1:29" ht="18" customHeight="1" thickBot="1">
      <c r="A14" s="254" t="s">
        <v>32</v>
      </c>
      <c r="B14" s="230">
        <v>68</v>
      </c>
      <c r="C14" s="223">
        <v>42</v>
      </c>
      <c r="D14" s="223">
        <v>44</v>
      </c>
      <c r="E14" s="222">
        <v>75</v>
      </c>
      <c r="F14" s="222">
        <v>135</v>
      </c>
      <c r="G14" s="222">
        <v>448</v>
      </c>
      <c r="H14" s="223">
        <v>507</v>
      </c>
      <c r="I14" s="223">
        <v>808</v>
      </c>
      <c r="J14" s="227">
        <v>795</v>
      </c>
      <c r="K14" s="222">
        <v>313</v>
      </c>
      <c r="L14" s="222">
        <v>246</v>
      </c>
      <c r="M14" s="222">
        <v>143</v>
      </c>
      <c r="N14" s="256">
        <f t="shared" si="2"/>
        <v>3624</v>
      </c>
      <c r="O14" s="111"/>
      <c r="P14" s="324" t="s">
        <v>32</v>
      </c>
      <c r="Q14" s="232">
        <v>9</v>
      </c>
      <c r="R14" s="223">
        <v>16</v>
      </c>
      <c r="S14" s="223">
        <v>12</v>
      </c>
      <c r="T14" s="222">
        <v>6</v>
      </c>
      <c r="U14" s="233">
        <v>7</v>
      </c>
      <c r="V14" s="233">
        <v>14</v>
      </c>
      <c r="W14" s="223">
        <v>9</v>
      </c>
      <c r="X14" s="223">
        <v>14</v>
      </c>
      <c r="Y14" s="223">
        <v>9</v>
      </c>
      <c r="Z14" s="223">
        <v>9</v>
      </c>
      <c r="AA14" s="233">
        <v>8</v>
      </c>
      <c r="AB14" s="233">
        <v>7</v>
      </c>
      <c r="AC14" s="263">
        <f t="shared" si="3"/>
        <v>120</v>
      </c>
    </row>
    <row r="15" spans="1:29" ht="18" hidden="1" customHeight="1" thickBot="1">
      <c r="A15" s="13" t="s">
        <v>33</v>
      </c>
      <c r="B15" s="234">
        <v>71</v>
      </c>
      <c r="C15" s="234">
        <v>97</v>
      </c>
      <c r="D15" s="234">
        <v>61</v>
      </c>
      <c r="E15" s="235">
        <v>105</v>
      </c>
      <c r="F15" s="235">
        <v>198</v>
      </c>
      <c r="G15" s="235">
        <v>442</v>
      </c>
      <c r="H15" s="236">
        <v>790</v>
      </c>
      <c r="I15" s="16">
        <v>674</v>
      </c>
      <c r="J15" s="16">
        <v>594</v>
      </c>
      <c r="K15" s="235">
        <v>275</v>
      </c>
      <c r="L15" s="235">
        <v>133</v>
      </c>
      <c r="M15" s="235">
        <v>108</v>
      </c>
      <c r="N15" s="256">
        <f t="shared" si="2"/>
        <v>3548</v>
      </c>
      <c r="O15" s="10"/>
      <c r="P15" s="255" t="s">
        <v>33</v>
      </c>
      <c r="Q15" s="234">
        <v>7</v>
      </c>
      <c r="R15" s="234">
        <v>13</v>
      </c>
      <c r="S15" s="234">
        <v>12</v>
      </c>
      <c r="T15" s="235">
        <v>11</v>
      </c>
      <c r="U15" s="235">
        <v>12</v>
      </c>
      <c r="V15" s="235">
        <v>15</v>
      </c>
      <c r="W15" s="235">
        <v>20</v>
      </c>
      <c r="X15" s="235">
        <v>15</v>
      </c>
      <c r="Y15" s="235">
        <v>15</v>
      </c>
      <c r="Z15" s="235">
        <v>20</v>
      </c>
      <c r="AA15" s="235">
        <v>9</v>
      </c>
      <c r="AB15" s="235">
        <v>7</v>
      </c>
      <c r="AC15" s="262">
        <f t="shared" si="3"/>
        <v>156</v>
      </c>
    </row>
    <row r="16" spans="1:29" ht="13.8" hidden="1" thickBot="1">
      <c r="A16" s="18" t="s">
        <v>34</v>
      </c>
      <c r="B16" s="232">
        <v>38</v>
      </c>
      <c r="C16" s="235">
        <v>19</v>
      </c>
      <c r="D16" s="235">
        <v>38</v>
      </c>
      <c r="E16" s="235">
        <v>203</v>
      </c>
      <c r="F16" s="235">
        <v>146</v>
      </c>
      <c r="G16" s="235">
        <v>439</v>
      </c>
      <c r="H16" s="236">
        <v>964</v>
      </c>
      <c r="I16" s="236">
        <v>1154</v>
      </c>
      <c r="J16" s="235">
        <v>423</v>
      </c>
      <c r="K16" s="235">
        <v>388</v>
      </c>
      <c r="L16" s="235">
        <v>176</v>
      </c>
      <c r="M16" s="235">
        <v>143</v>
      </c>
      <c r="N16" s="237">
        <f t="shared" si="2"/>
        <v>4131</v>
      </c>
      <c r="O16" s="10"/>
      <c r="P16" s="17" t="s">
        <v>34</v>
      </c>
      <c r="Q16" s="235">
        <v>7</v>
      </c>
      <c r="R16" s="235">
        <v>7</v>
      </c>
      <c r="S16" s="235">
        <v>8</v>
      </c>
      <c r="T16" s="235">
        <v>12</v>
      </c>
      <c r="U16" s="235">
        <v>9</v>
      </c>
      <c r="V16" s="235">
        <v>6</v>
      </c>
      <c r="W16" s="235">
        <v>11</v>
      </c>
      <c r="X16" s="235">
        <v>8</v>
      </c>
      <c r="Y16" s="235">
        <v>16</v>
      </c>
      <c r="Z16" s="235">
        <v>40</v>
      </c>
      <c r="AA16" s="235">
        <v>17</v>
      </c>
      <c r="AB16" s="235">
        <v>16</v>
      </c>
      <c r="AC16" s="235">
        <f t="shared" si="3"/>
        <v>157</v>
      </c>
    </row>
    <row r="17" spans="1:31" ht="13.8" hidden="1" thickBot="1">
      <c r="A17" s="238" t="s">
        <v>35</v>
      </c>
      <c r="B17" s="16">
        <v>49</v>
      </c>
      <c r="C17" s="16">
        <v>63</v>
      </c>
      <c r="D17" s="16">
        <v>50</v>
      </c>
      <c r="E17" s="16">
        <v>71</v>
      </c>
      <c r="F17" s="16">
        <v>144</v>
      </c>
      <c r="G17" s="16">
        <v>374</v>
      </c>
      <c r="H17" s="108">
        <v>729</v>
      </c>
      <c r="I17" s="108">
        <v>1097</v>
      </c>
      <c r="J17" s="108">
        <v>650</v>
      </c>
      <c r="K17" s="16">
        <v>397</v>
      </c>
      <c r="L17" s="16">
        <v>192</v>
      </c>
      <c r="M17" s="16">
        <v>217</v>
      </c>
      <c r="N17" s="237">
        <f t="shared" si="2"/>
        <v>4033</v>
      </c>
      <c r="O17" s="10"/>
      <c r="P17" s="19" t="s">
        <v>35</v>
      </c>
      <c r="Q17" s="16">
        <v>10</v>
      </c>
      <c r="R17" s="16">
        <v>6</v>
      </c>
      <c r="S17" s="16">
        <v>14</v>
      </c>
      <c r="T17" s="16">
        <v>10</v>
      </c>
      <c r="U17" s="16">
        <v>10</v>
      </c>
      <c r="V17" s="16">
        <v>19</v>
      </c>
      <c r="W17" s="16">
        <v>11</v>
      </c>
      <c r="X17" s="16">
        <v>20</v>
      </c>
      <c r="Y17" s="16">
        <v>15</v>
      </c>
      <c r="Z17" s="16">
        <v>8</v>
      </c>
      <c r="AA17" s="16">
        <v>11</v>
      </c>
      <c r="AB17" s="16">
        <v>8</v>
      </c>
      <c r="AC17" s="235">
        <f t="shared" si="3"/>
        <v>142</v>
      </c>
    </row>
    <row r="18" spans="1:31" ht="13.8" hidden="1" thickBot="1">
      <c r="A18" s="18" t="s">
        <v>36</v>
      </c>
      <c r="B18" s="16">
        <v>53</v>
      </c>
      <c r="C18" s="16">
        <v>39</v>
      </c>
      <c r="D18" s="16">
        <v>74</v>
      </c>
      <c r="E18" s="16">
        <v>64</v>
      </c>
      <c r="F18" s="16">
        <v>208</v>
      </c>
      <c r="G18" s="16">
        <v>491</v>
      </c>
      <c r="H18" s="16">
        <v>454</v>
      </c>
      <c r="I18" s="108">
        <v>1068</v>
      </c>
      <c r="J18" s="16">
        <v>568</v>
      </c>
      <c r="K18" s="16">
        <v>407</v>
      </c>
      <c r="L18" s="16">
        <v>228</v>
      </c>
      <c r="M18" s="16">
        <v>81</v>
      </c>
      <c r="N18" s="231">
        <f t="shared" si="2"/>
        <v>3735</v>
      </c>
      <c r="O18" s="10"/>
      <c r="P18" s="17" t="s">
        <v>36</v>
      </c>
      <c r="Q18" s="16">
        <v>12</v>
      </c>
      <c r="R18" s="16">
        <v>13</v>
      </c>
      <c r="S18" s="16">
        <v>46</v>
      </c>
      <c r="T18" s="16">
        <v>9</v>
      </c>
      <c r="U18" s="16">
        <v>20</v>
      </c>
      <c r="V18" s="16">
        <v>4</v>
      </c>
      <c r="W18" s="16">
        <v>8</v>
      </c>
      <c r="X18" s="16">
        <v>30</v>
      </c>
      <c r="Y18" s="16">
        <v>22</v>
      </c>
      <c r="Z18" s="16">
        <v>20</v>
      </c>
      <c r="AA18" s="16">
        <v>16</v>
      </c>
      <c r="AB18" s="16">
        <v>12</v>
      </c>
      <c r="AC18" s="239">
        <f t="shared" si="3"/>
        <v>212</v>
      </c>
    </row>
    <row r="19" spans="1:31" ht="13.8" hidden="1" thickBot="1">
      <c r="A19" s="18" t="s">
        <v>23</v>
      </c>
      <c r="B19" s="109">
        <v>67</v>
      </c>
      <c r="C19" s="109">
        <v>62</v>
      </c>
      <c r="D19" s="109">
        <v>57</v>
      </c>
      <c r="E19" s="109">
        <v>77</v>
      </c>
      <c r="F19" s="109">
        <v>473</v>
      </c>
      <c r="G19" s="109">
        <v>468</v>
      </c>
      <c r="H19" s="110">
        <v>659</v>
      </c>
      <c r="I19" s="109">
        <v>851</v>
      </c>
      <c r="J19" s="109">
        <v>542</v>
      </c>
      <c r="K19" s="109">
        <v>270</v>
      </c>
      <c r="L19" s="109">
        <v>208</v>
      </c>
      <c r="M19" s="109">
        <v>174</v>
      </c>
      <c r="N19" s="240">
        <f t="shared" si="2"/>
        <v>3908</v>
      </c>
      <c r="O19" s="10" t="s">
        <v>28</v>
      </c>
      <c r="P19" s="19" t="s">
        <v>23</v>
      </c>
      <c r="Q19" s="16">
        <v>6</v>
      </c>
      <c r="R19" s="16">
        <v>25</v>
      </c>
      <c r="S19" s="16">
        <v>29</v>
      </c>
      <c r="T19" s="16">
        <v>4</v>
      </c>
      <c r="U19" s="16">
        <v>17</v>
      </c>
      <c r="V19" s="16">
        <v>19</v>
      </c>
      <c r="W19" s="16">
        <v>14</v>
      </c>
      <c r="X19" s="16">
        <v>37</v>
      </c>
      <c r="Y19" s="20">
        <v>76</v>
      </c>
      <c r="Z19" s="16">
        <v>34</v>
      </c>
      <c r="AA19" s="16">
        <v>17</v>
      </c>
      <c r="AB19" s="16">
        <v>18</v>
      </c>
      <c r="AC19" s="239">
        <f t="shared" si="3"/>
        <v>296</v>
      </c>
    </row>
    <row r="20" spans="1:31">
      <c r="A20" s="21"/>
      <c r="B20" s="241"/>
      <c r="C20" s="241"/>
      <c r="D20" s="241"/>
      <c r="E20" s="241"/>
      <c r="F20" s="241"/>
      <c r="G20" s="241"/>
      <c r="H20" s="241"/>
      <c r="I20" s="241"/>
      <c r="J20" s="241"/>
      <c r="K20" s="241"/>
      <c r="L20" s="241"/>
      <c r="M20" s="241"/>
      <c r="N20" s="22"/>
      <c r="O20" s="10"/>
      <c r="P20" s="23"/>
      <c r="Q20" s="242"/>
      <c r="R20" s="242"/>
      <c r="S20" s="242"/>
      <c r="T20" s="242"/>
      <c r="U20" s="242"/>
      <c r="V20" s="242"/>
      <c r="W20" s="242"/>
      <c r="X20" s="242"/>
      <c r="Y20" s="242"/>
      <c r="Z20" s="242"/>
      <c r="AA20" s="242"/>
      <c r="AB20" s="242"/>
      <c r="AC20" s="241"/>
    </row>
    <row r="21" spans="1:31" ht="13.5" customHeight="1">
      <c r="A21" s="683" t="s">
        <v>224</v>
      </c>
      <c r="B21" s="684"/>
      <c r="C21" s="684"/>
      <c r="D21" s="684"/>
      <c r="E21" s="684"/>
      <c r="F21" s="684"/>
      <c r="G21" s="684"/>
      <c r="H21" s="684"/>
      <c r="I21" s="684"/>
      <c r="J21" s="684"/>
      <c r="K21" s="684"/>
      <c r="L21" s="684"/>
      <c r="M21" s="684"/>
      <c r="N21" s="685"/>
      <c r="O21" s="10"/>
      <c r="P21" s="683" t="str">
        <f>+A21</f>
        <v>※2023年 第36週（9/4～9/10） 現在</v>
      </c>
      <c r="Q21" s="684"/>
      <c r="R21" s="684"/>
      <c r="S21" s="684"/>
      <c r="T21" s="684"/>
      <c r="U21" s="684"/>
      <c r="V21" s="684"/>
      <c r="W21" s="684"/>
      <c r="X21" s="684"/>
      <c r="Y21" s="684"/>
      <c r="Z21" s="684"/>
      <c r="AA21" s="684"/>
      <c r="AB21" s="684"/>
      <c r="AC21" s="685"/>
    </row>
    <row r="22" spans="1:31" ht="13.8" thickBot="1">
      <c r="A22" s="304" t="s">
        <v>149</v>
      </c>
      <c r="B22" s="10"/>
      <c r="C22" s="10"/>
      <c r="D22" s="10"/>
      <c r="E22" s="10"/>
      <c r="F22" s="10"/>
      <c r="G22" s="10" t="s">
        <v>21</v>
      </c>
      <c r="H22" s="10"/>
      <c r="I22" s="10"/>
      <c r="J22" s="10"/>
      <c r="K22" s="10"/>
      <c r="L22" s="10"/>
      <c r="M22" s="10"/>
      <c r="N22" s="25"/>
      <c r="O22" s="10"/>
      <c r="P22" s="305"/>
      <c r="Q22" s="10"/>
      <c r="R22" s="10"/>
      <c r="S22" s="10"/>
      <c r="T22" s="10"/>
      <c r="U22" s="10"/>
      <c r="V22" s="10"/>
      <c r="W22" s="10"/>
      <c r="X22" s="10"/>
      <c r="Y22" s="10"/>
      <c r="Z22" s="10"/>
      <c r="AA22" s="10"/>
      <c r="AB22" s="10"/>
      <c r="AC22" s="27"/>
    </row>
    <row r="23" spans="1:31" ht="17.25" customHeight="1" thickBot="1">
      <c r="A23" s="24"/>
      <c r="B23" s="243" t="s">
        <v>158</v>
      </c>
      <c r="C23" s="10"/>
      <c r="D23" s="302" t="s">
        <v>225</v>
      </c>
      <c r="E23" s="28"/>
      <c r="F23" s="10"/>
      <c r="G23" s="10" t="s">
        <v>21</v>
      </c>
      <c r="H23" s="10"/>
      <c r="I23" s="10"/>
      <c r="J23" s="10"/>
      <c r="K23" s="10"/>
      <c r="L23" s="10"/>
      <c r="M23" s="10"/>
      <c r="N23" s="25"/>
      <c r="O23" s="111" t="s">
        <v>21</v>
      </c>
      <c r="P23" s="151"/>
      <c r="Q23" s="401" t="s">
        <v>159</v>
      </c>
      <c r="R23" s="669" t="s">
        <v>197</v>
      </c>
      <c r="S23" s="670"/>
      <c r="T23" s="671"/>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1" t="s">
        <v>21</v>
      </c>
      <c r="P24" s="15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1" t="s">
        <v>21</v>
      </c>
      <c r="P25" s="26"/>
      <c r="Q25" s="10"/>
      <c r="R25" s="10"/>
      <c r="S25" s="10"/>
      <c r="T25" s="10"/>
      <c r="U25" s="10"/>
      <c r="V25" s="10"/>
      <c r="W25" s="10"/>
      <c r="X25" s="10"/>
      <c r="Y25" s="10"/>
      <c r="Z25" s="10"/>
      <c r="AA25" s="10"/>
      <c r="AB25" s="10"/>
      <c r="AC25" s="27"/>
      <c r="AE25" s="1" t="s">
        <v>149</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0"/>
    </row>
    <row r="29" spans="1:31">
      <c r="A29" s="24"/>
      <c r="B29" s="10"/>
      <c r="C29" s="10"/>
      <c r="D29" s="10"/>
      <c r="E29" s="10"/>
      <c r="F29" s="10"/>
      <c r="G29" s="10"/>
      <c r="H29" s="10"/>
      <c r="I29" s="10"/>
      <c r="J29" s="10"/>
      <c r="K29" s="10"/>
      <c r="L29" s="10"/>
      <c r="M29" s="10"/>
      <c r="N29" s="25"/>
      <c r="O29" s="10"/>
      <c r="P29" s="12"/>
      <c r="AC29" s="29"/>
    </row>
    <row r="30" spans="1:31" ht="21.6">
      <c r="A30" s="351" t="s">
        <v>177</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4"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2" t="s">
        <v>160</v>
      </c>
      <c r="R38" s="122"/>
      <c r="S38" s="122"/>
      <c r="T38" s="122"/>
      <c r="U38" s="122"/>
      <c r="V38" s="122"/>
      <c r="W38" s="122"/>
      <c r="X38" s="122"/>
    </row>
    <row r="39" spans="1:29">
      <c r="Q39" s="122" t="s">
        <v>161</v>
      </c>
      <c r="R39" s="122"/>
      <c r="S39" s="122"/>
      <c r="T39" s="122"/>
      <c r="U39" s="122"/>
      <c r="V39" s="122"/>
      <c r="W39" s="122"/>
      <c r="X39" s="122"/>
    </row>
  </sheetData>
  <mergeCells count="7">
    <mergeCell ref="R23:T23"/>
    <mergeCell ref="A1:N1"/>
    <mergeCell ref="P1:AC1"/>
    <mergeCell ref="A2:N2"/>
    <mergeCell ref="P2:AC2"/>
    <mergeCell ref="A21:N21"/>
    <mergeCell ref="P21:AC21"/>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4"/>
  <sheetViews>
    <sheetView view="pageBreakPreview" topLeftCell="B1" zoomScale="102" zoomScaleNormal="100" zoomScaleSheetLayoutView="102" workbookViewId="0">
      <selection activeCell="G9" sqref="G9"/>
    </sheetView>
  </sheetViews>
  <sheetFormatPr defaultColWidth="9" defaultRowHeight="13.2"/>
  <cols>
    <col min="1" max="1" width="21.33203125" style="42" customWidth="1"/>
    <col min="2" max="2" width="19.77734375" style="42" customWidth="1"/>
    <col min="3" max="3" width="80.21875" style="260"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4" t="s">
        <v>221</v>
      </c>
      <c r="B1" s="275" t="s">
        <v>157</v>
      </c>
      <c r="C1" s="343" t="s">
        <v>172</v>
      </c>
      <c r="D1" s="276" t="s">
        <v>25</v>
      </c>
      <c r="E1" s="277" t="s">
        <v>26</v>
      </c>
    </row>
    <row r="2" spans="1:5" s="106" customFormat="1" ht="22.95" customHeight="1">
      <c r="A2" s="436" t="s">
        <v>205</v>
      </c>
      <c r="B2" s="437" t="s">
        <v>236</v>
      </c>
      <c r="C2" s="468" t="s">
        <v>293</v>
      </c>
      <c r="D2" s="438">
        <v>45184</v>
      </c>
      <c r="E2" s="439">
        <v>45184</v>
      </c>
    </row>
    <row r="3" spans="1:5" s="106" customFormat="1" ht="22.95" customHeight="1">
      <c r="A3" s="436" t="s">
        <v>202</v>
      </c>
      <c r="B3" s="437" t="s">
        <v>237</v>
      </c>
      <c r="C3" s="469" t="s">
        <v>294</v>
      </c>
      <c r="D3" s="438">
        <v>45184</v>
      </c>
      <c r="E3" s="439">
        <v>45184</v>
      </c>
    </row>
    <row r="4" spans="1:5" s="106" customFormat="1" ht="22.95" customHeight="1">
      <c r="A4" s="436" t="s">
        <v>204</v>
      </c>
      <c r="B4" s="437" t="s">
        <v>206</v>
      </c>
      <c r="C4" s="468" t="s">
        <v>295</v>
      </c>
      <c r="D4" s="438">
        <v>45184</v>
      </c>
      <c r="E4" s="439">
        <v>45184</v>
      </c>
    </row>
    <row r="5" spans="1:5" s="106" customFormat="1" ht="22.95" customHeight="1">
      <c r="A5" s="436" t="s">
        <v>202</v>
      </c>
      <c r="B5" s="437" t="s">
        <v>238</v>
      </c>
      <c r="C5" s="468" t="s">
        <v>296</v>
      </c>
      <c r="D5" s="438">
        <v>45184</v>
      </c>
      <c r="E5" s="439">
        <v>45184</v>
      </c>
    </row>
    <row r="6" spans="1:5" s="106" customFormat="1" ht="22.95" customHeight="1">
      <c r="A6" s="494" t="s">
        <v>203</v>
      </c>
      <c r="B6" s="495" t="s">
        <v>237</v>
      </c>
      <c r="C6" s="498" t="s">
        <v>297</v>
      </c>
      <c r="D6" s="496">
        <v>45184</v>
      </c>
      <c r="E6" s="497">
        <v>45184</v>
      </c>
    </row>
    <row r="7" spans="1:5" s="106" customFormat="1" ht="22.95" customHeight="1">
      <c r="A7" s="494" t="s">
        <v>202</v>
      </c>
      <c r="B7" s="495" t="s">
        <v>239</v>
      </c>
      <c r="C7" s="500" t="s">
        <v>298</v>
      </c>
      <c r="D7" s="496">
        <v>45184</v>
      </c>
      <c r="E7" s="497">
        <v>45184</v>
      </c>
    </row>
    <row r="8" spans="1:5" s="106" customFormat="1" ht="22.95" customHeight="1">
      <c r="A8" s="494" t="s">
        <v>202</v>
      </c>
      <c r="B8" s="495" t="s">
        <v>240</v>
      </c>
      <c r="C8" s="498" t="s">
        <v>299</v>
      </c>
      <c r="D8" s="496">
        <v>45184</v>
      </c>
      <c r="E8" s="497">
        <v>45184</v>
      </c>
    </row>
    <row r="9" spans="1:5" s="106" customFormat="1" ht="22.95" customHeight="1">
      <c r="A9" s="494" t="s">
        <v>202</v>
      </c>
      <c r="B9" s="495" t="s">
        <v>241</v>
      </c>
      <c r="C9" s="502" t="s">
        <v>300</v>
      </c>
      <c r="D9" s="496">
        <v>45184</v>
      </c>
      <c r="E9" s="497">
        <v>45184</v>
      </c>
    </row>
    <row r="10" spans="1:5" s="106" customFormat="1" ht="22.95" customHeight="1">
      <c r="A10" s="494" t="s">
        <v>202</v>
      </c>
      <c r="B10" s="495" t="s">
        <v>242</v>
      </c>
      <c r="C10" s="502" t="s">
        <v>301</v>
      </c>
      <c r="D10" s="496">
        <v>45183</v>
      </c>
      <c r="E10" s="497">
        <v>45184</v>
      </c>
    </row>
    <row r="11" spans="1:5" s="106" customFormat="1" ht="22.95" customHeight="1">
      <c r="A11" s="494" t="s">
        <v>202</v>
      </c>
      <c r="B11" s="495" t="s">
        <v>243</v>
      </c>
      <c r="C11" s="501" t="s">
        <v>302</v>
      </c>
      <c r="D11" s="496">
        <v>45181</v>
      </c>
      <c r="E11" s="497">
        <v>45184</v>
      </c>
    </row>
    <row r="12" spans="1:5" s="106" customFormat="1" ht="22.95" customHeight="1">
      <c r="A12" s="494" t="s">
        <v>203</v>
      </c>
      <c r="B12" s="495" t="s">
        <v>244</v>
      </c>
      <c r="C12" s="498" t="s">
        <v>245</v>
      </c>
      <c r="D12" s="496">
        <v>45183</v>
      </c>
      <c r="E12" s="497">
        <v>45183</v>
      </c>
    </row>
    <row r="13" spans="1:5" s="106" customFormat="1" ht="22.95" customHeight="1">
      <c r="A13" s="494" t="s">
        <v>202</v>
      </c>
      <c r="B13" s="495" t="s">
        <v>246</v>
      </c>
      <c r="C13" s="502" t="s">
        <v>247</v>
      </c>
      <c r="D13" s="496">
        <v>45182</v>
      </c>
      <c r="E13" s="497">
        <v>45183</v>
      </c>
    </row>
    <row r="14" spans="1:5" s="106" customFormat="1" ht="22.95" customHeight="1">
      <c r="A14" s="436" t="s">
        <v>202</v>
      </c>
      <c r="B14" s="437" t="s">
        <v>248</v>
      </c>
      <c r="C14" s="471" t="s">
        <v>249</v>
      </c>
      <c r="D14" s="438">
        <v>45182</v>
      </c>
      <c r="E14" s="439">
        <v>45183</v>
      </c>
    </row>
    <row r="15" spans="1:5" s="106" customFormat="1" ht="22.95" customHeight="1">
      <c r="A15" s="436" t="s">
        <v>205</v>
      </c>
      <c r="B15" s="437" t="s">
        <v>250</v>
      </c>
      <c r="C15" s="468" t="s">
        <v>251</v>
      </c>
      <c r="D15" s="438">
        <v>45182</v>
      </c>
      <c r="E15" s="439">
        <v>45183</v>
      </c>
    </row>
    <row r="16" spans="1:5" s="106" customFormat="1" ht="22.95" customHeight="1">
      <c r="A16" s="436" t="s">
        <v>203</v>
      </c>
      <c r="B16" s="437" t="s">
        <v>252</v>
      </c>
      <c r="C16" s="468" t="s">
        <v>253</v>
      </c>
      <c r="D16" s="438">
        <v>45182</v>
      </c>
      <c r="E16" s="439">
        <v>45182</v>
      </c>
    </row>
    <row r="17" spans="1:7" s="106" customFormat="1" ht="22.95" customHeight="1">
      <c r="A17" s="436" t="s">
        <v>202</v>
      </c>
      <c r="B17" s="437" t="s">
        <v>254</v>
      </c>
      <c r="C17" s="437" t="s">
        <v>255</v>
      </c>
      <c r="D17" s="438">
        <v>45182</v>
      </c>
      <c r="E17" s="439">
        <v>45182</v>
      </c>
    </row>
    <row r="18" spans="1:7" s="106" customFormat="1" ht="22.95" customHeight="1">
      <c r="A18" s="436" t="s">
        <v>202</v>
      </c>
      <c r="B18" s="437" t="s">
        <v>256</v>
      </c>
      <c r="C18" s="499" t="s">
        <v>257</v>
      </c>
      <c r="D18" s="438">
        <v>45182</v>
      </c>
      <c r="E18" s="439">
        <v>45182</v>
      </c>
    </row>
    <row r="19" spans="1:7" s="106" customFormat="1" ht="22.95" customHeight="1">
      <c r="A19" s="436" t="s">
        <v>202</v>
      </c>
      <c r="B19" s="437" t="s">
        <v>207</v>
      </c>
      <c r="C19" s="469" t="s">
        <v>258</v>
      </c>
      <c r="D19" s="438">
        <v>45182</v>
      </c>
      <c r="E19" s="439">
        <v>45182</v>
      </c>
    </row>
    <row r="20" spans="1:7" s="106" customFormat="1" ht="22.95" customHeight="1">
      <c r="A20" s="436" t="s">
        <v>202</v>
      </c>
      <c r="B20" s="437" t="s">
        <v>259</v>
      </c>
      <c r="C20" s="499" t="s">
        <v>260</v>
      </c>
      <c r="D20" s="438">
        <v>45182</v>
      </c>
      <c r="E20" s="439">
        <v>45182</v>
      </c>
    </row>
    <row r="21" spans="1:7" s="106" customFormat="1" ht="22.95" customHeight="1">
      <c r="A21" s="436" t="s">
        <v>205</v>
      </c>
      <c r="B21" s="437" t="s">
        <v>259</v>
      </c>
      <c r="C21" s="468" t="s">
        <v>261</v>
      </c>
      <c r="D21" s="438">
        <v>45182</v>
      </c>
      <c r="E21" s="439">
        <v>45182</v>
      </c>
    </row>
    <row r="22" spans="1:7" s="106" customFormat="1" ht="22.95" customHeight="1">
      <c r="A22" s="436" t="s">
        <v>202</v>
      </c>
      <c r="B22" s="437" t="s">
        <v>262</v>
      </c>
      <c r="C22" s="468" t="s">
        <v>263</v>
      </c>
      <c r="D22" s="438">
        <v>45181</v>
      </c>
      <c r="E22" s="439">
        <v>45182</v>
      </c>
    </row>
    <row r="23" spans="1:7" s="106" customFormat="1" ht="22.95" customHeight="1">
      <c r="A23" s="436" t="s">
        <v>203</v>
      </c>
      <c r="B23" s="437" t="s">
        <v>264</v>
      </c>
      <c r="C23" s="468" t="s">
        <v>265</v>
      </c>
      <c r="D23" s="438">
        <v>45181</v>
      </c>
      <c r="E23" s="439">
        <v>45182</v>
      </c>
    </row>
    <row r="24" spans="1:7" s="106" customFormat="1" ht="22.95" customHeight="1">
      <c r="A24" s="436" t="s">
        <v>202</v>
      </c>
      <c r="B24" s="437" t="s">
        <v>266</v>
      </c>
      <c r="C24" s="437" t="s">
        <v>267</v>
      </c>
      <c r="D24" s="438">
        <v>45181</v>
      </c>
      <c r="E24" s="439">
        <v>45181</v>
      </c>
    </row>
    <row r="25" spans="1:7" s="106" customFormat="1" ht="22.95" customHeight="1">
      <c r="A25" s="436" t="s">
        <v>203</v>
      </c>
      <c r="B25" s="437" t="s">
        <v>268</v>
      </c>
      <c r="C25" s="470" t="s">
        <v>269</v>
      </c>
      <c r="D25" s="438">
        <v>45181</v>
      </c>
      <c r="E25" s="439">
        <v>45181</v>
      </c>
    </row>
    <row r="26" spans="1:7" s="106" customFormat="1" ht="22.95" customHeight="1">
      <c r="A26" s="436" t="s">
        <v>202</v>
      </c>
      <c r="B26" s="437" t="s">
        <v>270</v>
      </c>
      <c r="C26" s="470" t="s">
        <v>271</v>
      </c>
      <c r="D26" s="438">
        <v>45181</v>
      </c>
      <c r="E26" s="439">
        <v>45181</v>
      </c>
      <c r="G26" s="106" t="s">
        <v>303</v>
      </c>
    </row>
    <row r="27" spans="1:7" s="106" customFormat="1" ht="22.95" customHeight="1">
      <c r="A27" s="436" t="s">
        <v>202</v>
      </c>
      <c r="B27" s="437" t="s">
        <v>272</v>
      </c>
      <c r="C27" s="468" t="s">
        <v>273</v>
      </c>
      <c r="D27" s="438">
        <v>45181</v>
      </c>
      <c r="E27" s="439">
        <v>45181</v>
      </c>
    </row>
    <row r="28" spans="1:7" s="106" customFormat="1" ht="22.95" customHeight="1">
      <c r="A28" s="436" t="s">
        <v>202</v>
      </c>
      <c r="B28" s="437" t="s">
        <v>274</v>
      </c>
      <c r="C28" s="468" t="s">
        <v>275</v>
      </c>
      <c r="D28" s="438">
        <v>45180</v>
      </c>
      <c r="E28" s="439">
        <v>45181</v>
      </c>
    </row>
    <row r="29" spans="1:7" s="106" customFormat="1" ht="22.95" customHeight="1">
      <c r="A29" s="436" t="s">
        <v>202</v>
      </c>
      <c r="B29" s="437" t="s">
        <v>276</v>
      </c>
      <c r="C29" s="468" t="s">
        <v>277</v>
      </c>
      <c r="D29" s="438">
        <v>45180</v>
      </c>
      <c r="E29" s="439">
        <v>45181</v>
      </c>
    </row>
    <row r="30" spans="1:7" s="106" customFormat="1" ht="22.95" customHeight="1">
      <c r="A30" s="436" t="s">
        <v>202</v>
      </c>
      <c r="B30" s="437" t="s">
        <v>278</v>
      </c>
      <c r="C30" s="468" t="s">
        <v>279</v>
      </c>
      <c r="D30" s="438">
        <v>45180</v>
      </c>
      <c r="E30" s="439">
        <v>45181</v>
      </c>
    </row>
    <row r="31" spans="1:7" s="106" customFormat="1" ht="22.95" customHeight="1">
      <c r="A31" s="436" t="s">
        <v>203</v>
      </c>
      <c r="B31" s="437" t="s">
        <v>280</v>
      </c>
      <c r="C31" s="468" t="s">
        <v>281</v>
      </c>
      <c r="D31" s="438">
        <v>45180</v>
      </c>
      <c r="E31" s="439">
        <v>45180</v>
      </c>
    </row>
    <row r="32" spans="1:7" s="106" customFormat="1" ht="22.95" customHeight="1">
      <c r="A32" s="436" t="s">
        <v>204</v>
      </c>
      <c r="B32" s="437" t="s">
        <v>282</v>
      </c>
      <c r="C32" s="469" t="s">
        <v>283</v>
      </c>
      <c r="D32" s="438">
        <v>45180</v>
      </c>
      <c r="E32" s="439">
        <v>45180</v>
      </c>
    </row>
    <row r="33" spans="1:11" s="106" customFormat="1" ht="22.95" customHeight="1">
      <c r="A33" s="436" t="s">
        <v>202</v>
      </c>
      <c r="B33" s="437" t="s">
        <v>284</v>
      </c>
      <c r="C33" s="469" t="s">
        <v>285</v>
      </c>
      <c r="D33" s="438">
        <v>45177</v>
      </c>
      <c r="E33" s="439">
        <v>45180</v>
      </c>
    </row>
    <row r="34" spans="1:11" s="106" customFormat="1" ht="22.95" customHeight="1">
      <c r="A34" s="436" t="s">
        <v>202</v>
      </c>
      <c r="B34" s="437" t="s">
        <v>208</v>
      </c>
      <c r="C34" s="437" t="s">
        <v>286</v>
      </c>
      <c r="D34" s="438">
        <v>45177</v>
      </c>
      <c r="E34" s="439">
        <v>45180</v>
      </c>
    </row>
    <row r="35" spans="1:11" s="106" customFormat="1" ht="22.95" customHeight="1">
      <c r="A35" s="436" t="s">
        <v>205</v>
      </c>
      <c r="B35" s="437" t="s">
        <v>287</v>
      </c>
      <c r="C35" s="468" t="s">
        <v>288</v>
      </c>
      <c r="D35" s="438">
        <v>45177</v>
      </c>
      <c r="E35" s="439">
        <v>45180</v>
      </c>
    </row>
    <row r="36" spans="1:11" s="106" customFormat="1" ht="22.95" customHeight="1">
      <c r="A36" s="436" t="s">
        <v>202</v>
      </c>
      <c r="B36" s="437" t="s">
        <v>289</v>
      </c>
      <c r="C36" s="468" t="s">
        <v>290</v>
      </c>
      <c r="D36" s="438">
        <v>45177</v>
      </c>
      <c r="E36" s="439">
        <v>45180</v>
      </c>
    </row>
    <row r="37" spans="1:11" s="106" customFormat="1" ht="22.95" customHeight="1">
      <c r="A37" s="436" t="s">
        <v>202</v>
      </c>
      <c r="B37" s="437" t="s">
        <v>291</v>
      </c>
      <c r="C37" s="472" t="s">
        <v>292</v>
      </c>
      <c r="D37" s="438">
        <v>45177</v>
      </c>
      <c r="E37" s="439">
        <v>45180</v>
      </c>
    </row>
    <row r="38" spans="1:11" s="106" customFormat="1" ht="22.95" customHeight="1">
      <c r="A38" s="436"/>
      <c r="B38" s="437"/>
      <c r="C38" s="437"/>
      <c r="D38" s="438"/>
      <c r="E38" s="439"/>
    </row>
    <row r="39" spans="1:11" s="106" customFormat="1" ht="22.95" customHeight="1">
      <c r="A39" s="436"/>
      <c r="B39" s="437"/>
      <c r="C39" s="437"/>
      <c r="D39" s="438"/>
      <c r="E39" s="439"/>
    </row>
    <row r="40" spans="1:11" ht="20.25" customHeight="1">
      <c r="A40" s="309"/>
      <c r="B40" s="310"/>
      <c r="C40" s="258"/>
      <c r="D40" s="311"/>
      <c r="E40" s="311"/>
      <c r="J40" s="124"/>
      <c r="K40" s="124"/>
    </row>
    <row r="41" spans="1:11" ht="20.25" customHeight="1">
      <c r="A41" s="39"/>
      <c r="B41" s="40"/>
      <c r="C41" s="258" t="s">
        <v>168</v>
      </c>
      <c r="D41" s="41"/>
      <c r="E41" s="41"/>
      <c r="J41" s="124"/>
      <c r="K41" s="124"/>
    </row>
    <row r="42" spans="1:11" ht="20.25" customHeight="1">
      <c r="A42" s="309"/>
      <c r="B42" s="310"/>
      <c r="C42" s="258"/>
      <c r="D42" s="311"/>
      <c r="E42" s="311"/>
      <c r="J42" s="124"/>
      <c r="K42" s="124"/>
    </row>
    <row r="43" spans="1:11">
      <c r="A43" s="259" t="s">
        <v>144</v>
      </c>
      <c r="B43" s="259"/>
      <c r="C43" s="259"/>
      <c r="D43" s="312"/>
      <c r="E43" s="312"/>
    </row>
    <row r="44" spans="1:11">
      <c r="A44" s="686" t="s">
        <v>27</v>
      </c>
      <c r="B44" s="686"/>
      <c r="C44" s="686"/>
      <c r="D44" s="313"/>
      <c r="E44" s="313"/>
    </row>
  </sheetData>
  <mergeCells count="1">
    <mergeCell ref="A44:C44"/>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ヘッドライン</vt:lpstr>
      <vt:lpstr>スポンサー公告</vt:lpstr>
      <vt:lpstr>36　ノロウイルス関連情報 </vt:lpstr>
      <vt:lpstr>36  衛生訓話 </vt:lpstr>
      <vt:lpstr>36　食中毒記事等 </vt:lpstr>
      <vt:lpstr>36　海外情報</vt:lpstr>
      <vt:lpstr>35　感染症情報</vt:lpstr>
      <vt:lpstr>36　感染症統計</vt:lpstr>
      <vt:lpstr>36 食品回収</vt:lpstr>
      <vt:lpstr>36　食品表示</vt:lpstr>
      <vt:lpstr>36　残留農薬　等 </vt:lpstr>
      <vt:lpstr>'35　感染症情報'!Print_Area</vt:lpstr>
      <vt:lpstr>'36  衛生訓話 '!Print_Area</vt:lpstr>
      <vt:lpstr>'36　ノロウイルス関連情報 '!Print_Area</vt:lpstr>
      <vt:lpstr>'36　海外情報'!Print_Area</vt:lpstr>
      <vt:lpstr>'36　感染症統計'!Print_Area</vt:lpstr>
      <vt:lpstr>'36　残留農薬　等 '!Print_Area</vt:lpstr>
      <vt:lpstr>'36　食中毒記事等 '!Print_Area</vt:lpstr>
      <vt:lpstr>'36 食品回収'!Print_Area</vt:lpstr>
      <vt:lpstr>'36　食品表示'!Print_Area</vt:lpstr>
      <vt:lpstr>スポンサー公告!Print_Area</vt:lpstr>
      <vt:lpstr>'36　残留農薬　等 '!Print_Titles</vt:lpstr>
      <vt:lpstr>'36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2023-09-17T23:58:05Z</dcterms:modified>
</cp:coreProperties>
</file>