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4D6C3C1F-A37A-4F86-83CF-C5633946DB17}" xr6:coauthVersionLast="47" xr6:coauthVersionMax="47" xr10:uidLastSave="{00000000-0000-0000-0000-000000000000}"/>
  <bookViews>
    <workbookView xWindow="-108" yWindow="-108" windowWidth="23256" windowHeight="12456" firstSheet="5" activeTab="11" xr2:uid="{00000000-000D-0000-FFFF-FFFF00000000}"/>
  </bookViews>
  <sheets>
    <sheet name="ヘッドライン" sheetId="78" r:id="rId1"/>
    <sheet name="スポンサー公告" sheetId="127" r:id="rId2"/>
    <sheet name="35　ノロウイルス関連情報 " sheetId="101" r:id="rId3"/>
    <sheet name="35  衛生訓話" sheetId="139" r:id="rId4"/>
    <sheet name="35　食中毒記事等 " sheetId="29" r:id="rId5"/>
    <sheet name="34　感染症情報" sheetId="124" r:id="rId6"/>
    <sheet name="35　海外情報" sheetId="123" r:id="rId7"/>
    <sheet name="35　感染症統計" sheetId="125" r:id="rId8"/>
    <sheet name="Sheet1" sheetId="131" state="hidden" r:id="rId9"/>
    <sheet name="35 食品回収" sheetId="60" r:id="rId10"/>
    <sheet name="35　食品表示" sheetId="34" r:id="rId11"/>
    <sheet name="35　残留農薬　等 " sheetId="35" r:id="rId12"/>
  </sheets>
  <definedNames>
    <definedName name="_xlnm._FilterDatabase" localSheetId="2" hidden="1">'35　ノロウイルス関連情報 '!$A$22:$G$75</definedName>
    <definedName name="_xlnm._FilterDatabase" localSheetId="11" hidden="1">'35　残留農薬　等 '!$A$1:$C$1</definedName>
    <definedName name="_xlnm._FilterDatabase" localSheetId="4" hidden="1">'35　食中毒記事等 '!$A$1:$D$1</definedName>
    <definedName name="_xlnm.Print_Area" localSheetId="5">'34　感染症情報'!$A$1:$D$33</definedName>
    <definedName name="_xlnm.Print_Area" localSheetId="3">'35  衛生訓話'!$A$1:$M$27</definedName>
    <definedName name="_xlnm.Print_Area" localSheetId="2">'35　ノロウイルス関連情報 '!$A$1:$N$84</definedName>
    <definedName name="_xlnm.Print_Area" localSheetId="6">'35　海外情報'!$A$1:$C$36</definedName>
    <definedName name="_xlnm.Print_Area" localSheetId="7">'35　感染症統計'!$A$1:$AC$37</definedName>
    <definedName name="_xlnm.Print_Area" localSheetId="11">'35　残留農薬　等 '!$A$1:$A$22</definedName>
    <definedName name="_xlnm.Print_Area" localSheetId="4">'35　食中毒記事等 '!$A$1:$D$36</definedName>
    <definedName name="_xlnm.Print_Area" localSheetId="9">'35 食品回収'!$A$1:$E$38</definedName>
    <definedName name="_xlnm.Print_Area" localSheetId="10">'35　食品表示'!$A$1:$N$14</definedName>
    <definedName name="_xlnm.Print_Area" localSheetId="1">スポンサー公告!$A$1:$Y$43</definedName>
    <definedName name="_xlnm.Print_Titles" localSheetId="11">'35　残留農薬　等 '!$1:$1</definedName>
    <definedName name="_xlnm.Print_Titles" localSheetId="4">'35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9" i="131" l="1"/>
  <c r="C89" i="131"/>
  <c r="D89" i="131"/>
  <c r="E89" i="131"/>
  <c r="F89" i="131"/>
  <c r="B89" i="131"/>
  <c r="B22" i="78"/>
  <c r="B17" i="78" l="1"/>
  <c r="B16" i="78"/>
  <c r="B19" i="78" l="1"/>
  <c r="B18" i="78"/>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Y4" i="125"/>
  <c r="Z4" i="125"/>
  <c r="AA4" i="125"/>
  <c r="AB4" i="125"/>
  <c r="Q4" i="125"/>
  <c r="C4" i="125"/>
  <c r="G4" i="125"/>
  <c r="H4" i="125"/>
  <c r="I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<sst xmlns="http://schemas.openxmlformats.org/spreadsheetml/2006/main" count="749" uniqueCount="444">
  <si>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</si>
  <si>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</si>
  <si>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</si>
  <si>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</si>
  <si>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</si>
  <si>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</si>
  <si>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</si>
  <si>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</si>
  <si>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</si>
  <si>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</si>
  <si>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</si>
  <si>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</si>
  <si>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</si>
  <si>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</si>
  <si>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</si>
  <si>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</si>
  <si>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</si>
  <si>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</si>
  <si>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</si>
  <si>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</si>
  <si>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</si>
  <si>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</si>
  <si>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</si>
  <si>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</si>
  <si>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</si>
  <si>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</si>
  <si>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</si>
  <si>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</si>
  <si>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</si>
  <si>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</si>
  <si>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</si>
  <si>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</si>
  <si>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</si>
  <si>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</si>
  <si>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</si>
  <si>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</si>
  <si>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</si>
  <si>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</si>
  <si>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</si>
  <si>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</si>
  <si>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</si>
  <si>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</si>
  <si>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</si>
  <si>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</si>
  <si>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</si>
  <si>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</si>
  <si>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</si>
  <si>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</si>
  <si>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</si>
  <si>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</si>
  <si>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</si>
  <si>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</si>
  <si>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</si>
  <si>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</si>
  <si>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</si>
  <si>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</si>
  <si>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</si>
  <si>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</si>
  <si>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</si>
  <si>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</si>
  <si>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</si>
  <si>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</si>
  <si>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</si>
  <si>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</si>
  <si>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</si>
  <si>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</si>
  <si>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</si>
  <si>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</si>
  <si>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</si>
  <si>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</si>
  <si>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</si>
  <si>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</si>
  <si>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</si>
  <si>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</si>
  <si>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</si>
  <si>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</si>
  <si>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</si>
  <si>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</si>
  <si>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</si>
  <si>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</si>
  <si>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</si>
  <si>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</si>
  <si>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</si>
  <si>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</si>
  <si>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</si>
  <si>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</si>
  <si>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</si>
  <si>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</si>
  <si>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</si>
  <si>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</si>
  <si>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</si>
  <si>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</si>
  <si>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</si>
  <si>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</si>
  <si>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</si>
  <si>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</si>
  <si>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</si>
  <si>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</si>
  <si>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</si>
  <si>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</si>
  <si>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</si>
  <si>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</si>
  <si>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</si>
  <si>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</si>
  <si>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</si>
  <si>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</si>
  <si>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</si>
  <si>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</si>
  <si>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</si>
  <si>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</si>
  <si>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</si>
  <si>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</si>
  <si>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</si>
  <si>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</si>
  <si>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</si>
  <si>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</si>
  <si>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</si>
  <si>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</si>
  <si>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</si>
  <si>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</si>
  <si>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</si>
  <si>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</si>
  <si>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</si>
  <si>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</si>
  <si>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</si>
  <si>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</si>
  <si>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</si>
  <si>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</si>
  <si>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</si>
  <si>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</si>
  <si>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</si>
  <si>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</si>
  <si>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</si>
  <si>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</si>
  <si>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</si>
  <si>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</si>
  <si>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</si>
  <si>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</si>
  <si>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</si>
  <si>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</si>
  <si>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</si>
  <si>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</si>
  <si>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</si>
  <si>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</si>
  <si>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</si>
  <si>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</si>
  <si>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</si>
  <si>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</si>
  <si>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</si>
  <si>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</si>
  <si>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</si>
  <si>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</si>
  <si>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</si>
  <si>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</si>
  <si>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</si>
  <si>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</si>
  <si>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</si>
  <si>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</si>
  <si>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</si>
  <si>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</si>
  <si>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</si>
  <si>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</si>
  <si>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</si>
  <si>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</si>
  <si>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</si>
  <si>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</si>
  <si>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</si>
  <si>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</si>
  <si>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</si>
  <si>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</si>
  <si>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</si>
  <si>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</si>
  <si>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</si>
  <si>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</si>
  <si>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J</t>
    <phoneticPr fontId="33"/>
  </si>
  <si>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</si>
  <si>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</si>
  <si>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</si>
  <si>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</si>
  <si>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</si>
  <si>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</si>
  <si>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</si>
  <si>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</si>
  <si>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</si>
  <si>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</si>
  <si>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</si>
  <si>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</si>
  <si>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</si>
  <si>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</si>
  <si>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</si>
  <si>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</si>
  <si>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</si>
  <si>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</si>
  <si>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</si>
  <si>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</si>
  <si>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</si>
  <si>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報告数</t>
    <phoneticPr fontId="86"/>
  </si>
  <si>
    <t>女性</t>
    <phoneticPr fontId="86"/>
  </si>
  <si>
    <t>報告数　　　</t>
    <phoneticPr fontId="86"/>
  </si>
  <si>
    <t>　総数　　　　</t>
    <phoneticPr fontId="5"/>
  </si>
  <si>
    <t>男性　　　　</t>
    <phoneticPr fontId="86"/>
  </si>
  <si>
    <t>インフルエンザ 新型</t>
    <phoneticPr fontId="86"/>
  </si>
  <si>
    <t xml:space="preserve">コロナウイルス感染症  </t>
    <phoneticPr fontId="86"/>
  </si>
  <si>
    <t>2023年第24週（再掲)</t>
    <phoneticPr fontId="86"/>
  </si>
  <si>
    <t>2023年第25週（再掲)</t>
    <phoneticPr fontId="86"/>
  </si>
  <si>
    <t>　I総数　　　　</t>
    <phoneticPr fontId="5"/>
  </si>
  <si>
    <t>I男性　　　　</t>
    <phoneticPr fontId="86"/>
  </si>
  <si>
    <t>I女性</t>
    <phoneticPr fontId="86"/>
  </si>
  <si>
    <t>　NC総数　　　　</t>
    <phoneticPr fontId="5"/>
  </si>
  <si>
    <t>NC男性　　　　</t>
    <phoneticPr fontId="86"/>
  </si>
  <si>
    <t>NC女性</t>
    <phoneticPr fontId="86"/>
  </si>
  <si>
    <t>インフルエンザ
と
新型コロナ</t>
    <rPh sb="10" eb="12">
      <t>シンガタ</t>
    </rPh>
    <phoneticPr fontId="86"/>
  </si>
  <si>
    <t>2023年第26週</t>
    <phoneticPr fontId="86"/>
  </si>
  <si>
    <t>増加中　注意!</t>
    <rPh sb="0" eb="3">
      <t>ゾウカチュウ</t>
    </rPh>
    <rPh sb="4" eb="6">
      <t>チュウイ</t>
    </rPh>
    <phoneticPr fontId="5"/>
  </si>
  <si>
    <t>★数年間で二番目に高い比率でノロウイルス終息か</t>
    <rPh sb="1" eb="4">
      <t>スウネンカン</t>
    </rPh>
    <rPh sb="5" eb="8">
      <t>ニバンメ</t>
    </rPh>
    <rPh sb="9" eb="10">
      <t>タカ</t>
    </rPh>
    <rPh sb="11" eb="13">
      <t>ヒリツ</t>
    </rPh>
    <rPh sb="20" eb="22">
      <t>シュウソク</t>
    </rPh>
    <phoneticPr fontId="5"/>
  </si>
  <si>
    <t>2023年第27週</t>
    <phoneticPr fontId="86"/>
  </si>
  <si>
    <t>2023年第28週</t>
    <phoneticPr fontId="86"/>
  </si>
  <si>
    <t>　</t>
    <phoneticPr fontId="86"/>
  </si>
  <si>
    <t>毎週　　ひとつ　　覚えていきましょう</t>
    <phoneticPr fontId="5"/>
  </si>
  <si>
    <t>2023年第29週</t>
    <phoneticPr fontId="86"/>
  </si>
  <si>
    <t>S</t>
    <phoneticPr fontId="86"/>
  </si>
  <si>
    <t>食品工場建設とデジタル現場改革(カミナシ)</t>
    <rPh sb="0" eb="4">
      <t>ショクヒンコウジョウ</t>
    </rPh>
    <rPh sb="4" eb="6">
      <t>ケンセツ</t>
    </rPh>
    <rPh sb="11" eb="13">
      <t>ゲンバ</t>
    </rPh>
    <rPh sb="13" eb="15">
      <t>カイカク</t>
    </rPh>
    <phoneticPr fontId="33"/>
  </si>
  <si>
    <t>2023年第30週</t>
    <phoneticPr fontId="86"/>
  </si>
  <si>
    <t>2023年第31週</t>
    <phoneticPr fontId="86"/>
  </si>
  <si>
    <t>2023年第32週</t>
    <phoneticPr fontId="86"/>
  </si>
  <si>
    <t>9．スポンサー広告</t>
    <rPh sb="7" eb="9">
      <t>コウコク</t>
    </rPh>
    <phoneticPr fontId="5"/>
  </si>
  <si>
    <t>腸チフス1例 感染地域：東京都</t>
    <phoneticPr fontId="86"/>
  </si>
  <si>
    <t>回収＆返金</t>
  </si>
  <si>
    <t>回収＆返金/交換</t>
  </si>
  <si>
    <t>回収＆交換</t>
  </si>
  <si>
    <t>回収</t>
  </si>
  <si>
    <t>2023年第33週</t>
    <phoneticPr fontId="86"/>
  </si>
  <si>
    <t xml:space="preserve"> GⅡ　34週　0例</t>
    <rPh sb="6" eb="7">
      <t>シュウ</t>
    </rPh>
    <phoneticPr fontId="5"/>
  </si>
  <si>
    <t xml:space="preserve"> GⅡ　35週　0例</t>
    <rPh sb="9" eb="10">
      <t>レイ</t>
    </rPh>
    <phoneticPr fontId="5"/>
  </si>
  <si>
    <t>今週のニュース（Noroｖｉｒｕｓ） (9/4-9/10)</t>
    <rPh sb="0" eb="2">
      <t>コンシュウ</t>
    </rPh>
    <phoneticPr fontId="5"/>
  </si>
  <si>
    <t>2023/34週</t>
    <phoneticPr fontId="86"/>
  </si>
  <si>
    <t>2023/35週</t>
  </si>
  <si>
    <t>食中毒情報  (9/4-9/10)</t>
    <rPh sb="0" eb="3">
      <t>ショクチュウドク</t>
    </rPh>
    <rPh sb="3" eb="5">
      <t>ジョウホウ</t>
    </rPh>
    <phoneticPr fontId="5"/>
  </si>
  <si>
    <t>海外情報 (9/4-9/10)</t>
    <rPh sb="0" eb="4">
      <t>カイガイジョウホウ</t>
    </rPh>
    <phoneticPr fontId="5"/>
  </si>
  <si>
    <t>食品リコール・回収情報
 (9/4-9/10)</t>
    <rPh sb="0" eb="2">
      <t>ショクヒン</t>
    </rPh>
    <rPh sb="7" eb="9">
      <t>カイシュウ</t>
    </rPh>
    <rPh sb="9" eb="11">
      <t>ジョウホウ</t>
    </rPh>
    <phoneticPr fontId="5"/>
  </si>
  <si>
    <t>食品表示 (9/4-9/10)</t>
    <rPh sb="0" eb="2">
      <t>ショクヒン</t>
    </rPh>
    <rPh sb="2" eb="4">
      <t>ヒョウジ</t>
    </rPh>
    <phoneticPr fontId="5"/>
  </si>
  <si>
    <t>残留農薬  (9/4-9/10)</t>
    <phoneticPr fontId="16"/>
  </si>
  <si>
    <t>-</t>
    <phoneticPr fontId="86"/>
  </si>
  <si>
    <t>2023年第34週</t>
    <phoneticPr fontId="86"/>
  </si>
  <si>
    <t>皆様  週刊情報2023-35を配信いたします</t>
    <phoneticPr fontId="5"/>
  </si>
  <si>
    <t>今週のお題　(食品苦情は冷静に対応しましょう !)</t>
    <rPh sb="7" eb="9">
      <t>ショクヒン</t>
    </rPh>
    <rPh sb="9" eb="11">
      <t>クジョウ</t>
    </rPh>
    <rPh sb="12" eb="14">
      <t>レイセイ</t>
    </rPh>
    <rPh sb="15" eb="17">
      <t>タイオウ</t>
    </rPh>
    <phoneticPr fontId="5"/>
  </si>
  <si>
    <t>消費者の対応は冷静に、かつ誠意を持って対応しましょう</t>
    <rPh sb="4" eb="6">
      <t>タイオウ</t>
    </rPh>
    <rPh sb="7" eb="9">
      <t>レイセイ</t>
    </rPh>
    <rPh sb="13" eb="15">
      <t>セイイ</t>
    </rPh>
    <rPh sb="16" eb="17">
      <t>モ</t>
    </rPh>
    <rPh sb="19" eb="21">
      <t>タイオウ</t>
    </rPh>
    <phoneticPr fontId="5"/>
  </si>
  <si>
    <t>↓　職場の先輩は以下のことを理解して　わかり易く　指導しましょう　↓</t>
    <phoneticPr fontId="5"/>
  </si>
  <si>
    <r>
      <t>★食品クレームで一番まずいのは、その場をやり過ごそうと安易
な対応で済ませることです。★食品クレームの多くは左のグラフの示す通り。</t>
    </r>
    <r>
      <rPr>
        <b/>
        <sz val="11"/>
        <color indexed="13"/>
        <rFont val="ＭＳ Ｐゴシック"/>
        <family val="3"/>
        <charset val="128"/>
      </rPr>
      <t>異物混入や異臭、異味(味が変わったりすること)、変敗です。　最悪の場合は、食中毒事故も想定しておきますが、食中毒菌はいくら増えても異臭や異味は起きません。</t>
    </r>
    <r>
      <rPr>
        <b/>
        <sz val="11"/>
        <color indexed="9"/>
        <rFont val="ＭＳ Ｐゴシック"/>
        <family val="3"/>
        <charset val="128"/>
      </rPr>
      <t xml:space="preserve">
★臭いや味に関するクレームのほとんどは、食品への移り香や腐
敗変敗菌の増殖によるもので、このようなケースで感染性食中毒
は発生しません。</t>
    </r>
    <r>
      <rPr>
        <b/>
        <sz val="11"/>
        <color indexed="13"/>
        <rFont val="ＭＳ Ｐゴシック"/>
        <family val="3"/>
        <charset val="128"/>
      </rPr>
      <t>また感染性食中毒菌による急性胃腸炎症状
は、食後直には 起こらず、1-2日から4-5日後です。</t>
    </r>
    <r>
      <rPr>
        <b/>
        <sz val="11"/>
        <color indexed="9"/>
        <rFont val="ＭＳ Ｐゴシック"/>
        <family val="3"/>
        <charset val="128"/>
      </rPr>
      <t xml:space="preserve">
★消費者が騒ぎまくる事態に何とかその場を取り繕うとし、言い
なりになったり、安易に要求に応じてはいけません。　消費者の申
し出を冷静かつ真摯にお聞きして、迅速に正確な情報を責任者に
つなぐのがベストアンサーです。</t>
    </r>
    <rPh sb="1" eb="3">
      <t>ショクヒン</t>
    </rPh>
    <rPh sb="8" eb="10">
      <t>イチバン</t>
    </rPh>
    <rPh sb="18" eb="19">
      <t>バ</t>
    </rPh>
    <rPh sb="22" eb="23">
      <t>ス</t>
    </rPh>
    <rPh sb="27" eb="29">
      <t>アンイ</t>
    </rPh>
    <rPh sb="31" eb="33">
      <t>タイオウ</t>
    </rPh>
    <rPh sb="34" eb="35">
      <t>ス</t>
    </rPh>
    <rPh sb="44" eb="46">
      <t>ショクヒン</t>
    </rPh>
    <rPh sb="51" eb="52">
      <t>オオ</t>
    </rPh>
    <rPh sb="54" eb="55">
      <t>ヒダリ</t>
    </rPh>
    <rPh sb="60" eb="61">
      <t>シメ</t>
    </rPh>
    <rPh sb="62" eb="63">
      <t>トオ</t>
    </rPh>
    <rPh sb="65" eb="67">
      <t>イブツ</t>
    </rPh>
    <rPh sb="67" eb="69">
      <t>コンニュウ</t>
    </rPh>
    <rPh sb="74" eb="75">
      <t>アジ</t>
    </rPh>
    <rPh sb="89" eb="91">
      <t>ヘンパイ</t>
    </rPh>
    <rPh sb="95" eb="97">
      <t>サイアク</t>
    </rPh>
    <rPh sb="98" eb="100">
      <t>バアイ</t>
    </rPh>
    <rPh sb="102" eb="105">
      <t>ショクチュウドク</t>
    </rPh>
    <rPh sb="105" eb="107">
      <t>ジコ</t>
    </rPh>
    <rPh sb="108" eb="110">
      <t>ソウテイ</t>
    </rPh>
    <rPh sb="118" eb="121">
      <t>ショクチュウドク</t>
    </rPh>
    <rPh sb="121" eb="122">
      <t>キン</t>
    </rPh>
    <rPh sb="126" eb="127">
      <t>フ</t>
    </rPh>
    <rPh sb="133" eb="134">
      <t>イ</t>
    </rPh>
    <rPh sb="134" eb="135">
      <t>アジ</t>
    </rPh>
    <rPh sb="136" eb="137">
      <t>オ</t>
    </rPh>
    <rPh sb="144" eb="145">
      <t>ニオ</t>
    </rPh>
    <rPh sb="147" eb="148">
      <t>アジ</t>
    </rPh>
    <rPh sb="149" eb="150">
      <t>カン</t>
    </rPh>
    <rPh sb="163" eb="165">
      <t>ショクヒン</t>
    </rPh>
    <rPh sb="167" eb="168">
      <t>ウツ</t>
    </rPh>
    <rPh sb="169" eb="170">
      <t>ガ</t>
    </rPh>
    <rPh sb="196" eb="199">
      <t>カンセンセイ</t>
    </rPh>
    <rPh sb="199" eb="202">
      <t>ショクチュウドク</t>
    </rPh>
    <rPh sb="204" eb="206">
      <t>ハッセイ</t>
    </rPh>
    <rPh sb="213" eb="216">
      <t>カンセンセイ</t>
    </rPh>
    <rPh sb="216" eb="219">
      <t>ショクチュウドク</t>
    </rPh>
    <rPh sb="219" eb="220">
      <t>キン</t>
    </rPh>
    <rPh sb="223" eb="225">
      <t>キュウセイ</t>
    </rPh>
    <rPh sb="225" eb="227">
      <t>イチョウ</t>
    </rPh>
    <rPh sb="227" eb="228">
      <t>エン</t>
    </rPh>
    <rPh sb="228" eb="230">
      <t>ショウジョウ</t>
    </rPh>
    <rPh sb="233" eb="235">
      <t>ショクゴ</t>
    </rPh>
    <rPh sb="239" eb="240">
      <t>オ</t>
    </rPh>
    <rPh sb="247" eb="248">
      <t>ヒ</t>
    </rPh>
    <rPh sb="260" eb="263">
      <t>ショウヒシャ</t>
    </rPh>
    <rPh sb="264" eb="265">
      <t>サワ</t>
    </rPh>
    <rPh sb="269" eb="271">
      <t>ジタイ</t>
    </rPh>
    <rPh sb="272" eb="273">
      <t>ナン</t>
    </rPh>
    <rPh sb="277" eb="278">
      <t>バ</t>
    </rPh>
    <rPh sb="279" eb="280">
      <t>ト</t>
    </rPh>
    <rPh sb="281" eb="282">
      <t>ツクロ</t>
    </rPh>
    <rPh sb="286" eb="287">
      <t>イ</t>
    </rPh>
    <rPh sb="297" eb="299">
      <t>アンイ</t>
    </rPh>
    <rPh sb="300" eb="302">
      <t>ヨウキュウ</t>
    </rPh>
    <rPh sb="303" eb="304">
      <t>オウ</t>
    </rPh>
    <rPh sb="318" eb="319">
      <t>モウ</t>
    </rPh>
    <rPh sb="321" eb="322">
      <t>デ</t>
    </rPh>
    <rPh sb="323" eb="325">
      <t>レイセイ</t>
    </rPh>
    <rPh sb="327" eb="329">
      <t>シンシ</t>
    </rPh>
    <rPh sb="331" eb="332">
      <t>キ</t>
    </rPh>
    <rPh sb="336" eb="338">
      <t>ジンソク</t>
    </rPh>
    <rPh sb="339" eb="341">
      <t>セイカク</t>
    </rPh>
    <rPh sb="342" eb="344">
      <t>ジョウホウ</t>
    </rPh>
    <rPh sb="345" eb="348">
      <t>セキニンシャ</t>
    </rPh>
    <phoneticPr fontId="5"/>
  </si>
  <si>
    <r>
      <t xml:space="preserve">★惣菜店であった事例を紹介します。
</t>
    </r>
    <r>
      <rPr>
        <b/>
        <sz val="11"/>
        <color indexed="13"/>
        <rFont val="ＭＳ Ｐゴシック"/>
        <family val="3"/>
        <charset val="128"/>
      </rPr>
      <t>幸書房　　従業員教育テキスト　　事例で見る食中毒の現場　　谷口力夫著　　P105～</t>
    </r>
    <r>
      <rPr>
        <b/>
        <sz val="11"/>
        <color indexed="9"/>
        <rFont val="ＭＳ Ｐゴシック"/>
        <family val="3"/>
        <charset val="128"/>
      </rPr>
      <t xml:space="preserve">
</t>
    </r>
    <r>
      <rPr>
        <b/>
        <sz val="11"/>
        <color indexed="13"/>
        <rFont val="ＭＳ Ｐゴシック"/>
        <family val="3"/>
        <charset val="128"/>
      </rPr>
      <t>惣菜店へ消費者がクレーム｢味が変!、臭いがおかしい!｣　消費者は食中毒と思い込み、直近で食べた惣菜にクレームを付けて
きた。</t>
    </r>
    <r>
      <rPr>
        <b/>
        <sz val="11"/>
        <color indexed="9"/>
        <rFont val="ＭＳ Ｐゴシック"/>
        <family val="3"/>
        <charset val="128"/>
      </rPr>
      <t xml:space="preserve">
忙しい時間帯で買い物客も多く、店員は事を穏便に済ませようと、非があったことと一筆し帰ってもらった。品物は保存せず直ぐ
捨てた。
後で代品を持っていけばすむと思った。ところが消費者は食中毒になったとして、店に治療費や慰謝料を請求してきた。
店員が一筆書いた書面を証として請求してきた。クレーム品がないので、店の立場は圧倒的に不利である。
食品衛生の基礎知識とともに、接客に対しても様々な状況を想定した訓練を普段から実施しておこう。
上記事例は、どこでも起こりそうな内容なので、対応のどこに問題があったのか職場で話し合ってみよう。</t>
    </r>
    <rPh sb="1" eb="3">
      <t>ソウザイ</t>
    </rPh>
    <rPh sb="3" eb="4">
      <t>テン</t>
    </rPh>
    <rPh sb="8" eb="10">
      <t>ジレイ</t>
    </rPh>
    <rPh sb="11" eb="13">
      <t>ショウカイ</t>
    </rPh>
    <rPh sb="50" eb="51">
      <t>フ</t>
    </rPh>
    <rPh sb="60" eb="62">
      <t>ソウザイ</t>
    </rPh>
    <rPh sb="62" eb="63">
      <t>テン</t>
    </rPh>
    <rPh sb="73" eb="74">
      <t>アジ</t>
    </rPh>
    <rPh sb="75" eb="76">
      <t>ヘン</t>
    </rPh>
    <rPh sb="78" eb="79">
      <t>ニオ</t>
    </rPh>
    <rPh sb="92" eb="95">
      <t>ショクチュウドク</t>
    </rPh>
    <rPh sb="96" eb="97">
      <t>オモ</t>
    </rPh>
    <rPh sb="98" eb="99">
      <t>コ</t>
    </rPh>
    <rPh sb="101" eb="103">
      <t>チョッキン</t>
    </rPh>
    <rPh sb="104" eb="105">
      <t>タ</t>
    </rPh>
    <rPh sb="107" eb="109">
      <t>ソウザイ</t>
    </rPh>
    <rPh sb="115" eb="116">
      <t>ツ</t>
    </rPh>
    <rPh sb="123" eb="124">
      <t>イソガ</t>
    </rPh>
    <rPh sb="126" eb="129">
      <t>ジカンタイ</t>
    </rPh>
    <rPh sb="130" eb="131">
      <t>カ</t>
    </rPh>
    <rPh sb="132" eb="133">
      <t>モノ</t>
    </rPh>
    <rPh sb="133" eb="134">
      <t>キャク</t>
    </rPh>
    <rPh sb="135" eb="136">
      <t>オオ</t>
    </rPh>
    <rPh sb="138" eb="140">
      <t>テンイン</t>
    </rPh>
    <rPh sb="141" eb="142">
      <t>コト</t>
    </rPh>
    <rPh sb="143" eb="145">
      <t>オンビン</t>
    </rPh>
    <rPh sb="146" eb="147">
      <t>ス</t>
    </rPh>
    <rPh sb="153" eb="154">
      <t>ヒ</t>
    </rPh>
    <rPh sb="161" eb="163">
      <t>イッピツ</t>
    </rPh>
    <rPh sb="164" eb="165">
      <t>カエ</t>
    </rPh>
    <rPh sb="172" eb="174">
      <t>シナモノ</t>
    </rPh>
    <rPh sb="175" eb="177">
      <t>ホゾン</t>
    </rPh>
    <rPh sb="179" eb="180">
      <t>ス</t>
    </rPh>
    <rPh sb="182" eb="183">
      <t>ス</t>
    </rPh>
    <rPh sb="187" eb="188">
      <t>アト</t>
    </rPh>
    <rPh sb="189" eb="191">
      <t>ダイヒン</t>
    </rPh>
    <rPh sb="192" eb="193">
      <t>モ</t>
    </rPh>
    <rPh sb="201" eb="202">
      <t>オモ</t>
    </rPh>
    <rPh sb="213" eb="216">
      <t>ショクチュウドク</t>
    </rPh>
    <rPh sb="224" eb="225">
      <t>ミセ</t>
    </rPh>
    <rPh sb="226" eb="229">
      <t>チリョウヒ</t>
    </rPh>
    <rPh sb="230" eb="233">
      <t>イシャリョウ</t>
    </rPh>
    <rPh sb="234" eb="236">
      <t>セイキュウ</t>
    </rPh>
    <rPh sb="242" eb="244">
      <t>テンイン</t>
    </rPh>
    <rPh sb="245" eb="247">
      <t>イッピツ</t>
    </rPh>
    <rPh sb="247" eb="248">
      <t>カ</t>
    </rPh>
    <rPh sb="250" eb="252">
      <t>ショメン</t>
    </rPh>
    <rPh sb="253" eb="254">
      <t>アカシ</t>
    </rPh>
    <rPh sb="257" eb="259">
      <t>セイキュウ</t>
    </rPh>
    <rPh sb="275" eb="276">
      <t>ミセ</t>
    </rPh>
    <rPh sb="277" eb="279">
      <t>タチバ</t>
    </rPh>
    <rPh sb="280" eb="283">
      <t>アットウテキ</t>
    </rPh>
    <rPh sb="284" eb="286">
      <t>フリ</t>
    </rPh>
    <rPh sb="291" eb="293">
      <t>ショクヒン</t>
    </rPh>
    <rPh sb="293" eb="295">
      <t>エイセイ</t>
    </rPh>
    <rPh sb="296" eb="298">
      <t>キソ</t>
    </rPh>
    <rPh sb="298" eb="300">
      <t>チシキ</t>
    </rPh>
    <rPh sb="305" eb="307">
      <t>セッキャク</t>
    </rPh>
    <rPh sb="308" eb="309">
      <t>タイ</t>
    </rPh>
    <rPh sb="312" eb="314">
      <t>サマザマ</t>
    </rPh>
    <rPh sb="315" eb="317">
      <t>ジョウキョウ</t>
    </rPh>
    <rPh sb="318" eb="320">
      <t>ソウテイ</t>
    </rPh>
    <rPh sb="322" eb="324">
      <t>クンレン</t>
    </rPh>
    <rPh sb="325" eb="327">
      <t>フダン</t>
    </rPh>
    <rPh sb="329" eb="331">
      <t>ジッシ</t>
    </rPh>
    <rPh sb="338" eb="340">
      <t>ジョウキ</t>
    </rPh>
    <rPh sb="340" eb="342">
      <t>ジレイ</t>
    </rPh>
    <rPh sb="348" eb="349">
      <t>オ</t>
    </rPh>
    <rPh sb="354" eb="356">
      <t>ナイヨウ</t>
    </rPh>
    <rPh sb="360" eb="362">
      <t>タイオウ</t>
    </rPh>
    <rPh sb="366" eb="368">
      <t>モンダイ</t>
    </rPh>
    <rPh sb="374" eb="376">
      <t>ショクバ</t>
    </rPh>
    <rPh sb="377" eb="378">
      <t>ハナ</t>
    </rPh>
    <rPh sb="379" eb="380">
      <t>ア</t>
    </rPh>
    <phoneticPr fontId="5"/>
  </si>
  <si>
    <t>チョーヤ梅酒</t>
  </si>
  <si>
    <t>Far Yeas...</t>
  </si>
  <si>
    <t>タイヨー</t>
  </si>
  <si>
    <t>ライフコーポレー...</t>
  </si>
  <si>
    <t>全国農業協同組合...</t>
  </si>
  <si>
    <t>亀印製菓</t>
  </si>
  <si>
    <t>薄墨羊羹</t>
  </si>
  <si>
    <t>オッティモ</t>
  </si>
  <si>
    <t>ヨーク</t>
  </si>
  <si>
    <t>シャトレーゼ</t>
  </si>
  <si>
    <t>SoooooS....</t>
  </si>
  <si>
    <t>石川菓子店</t>
  </si>
  <si>
    <t>マックスバリュ西...</t>
  </si>
  <si>
    <t>サニーマート</t>
  </si>
  <si>
    <t>すや</t>
  </si>
  <si>
    <t>ベトナムハウス</t>
  </si>
  <si>
    <t>東急ストア</t>
  </si>
  <si>
    <t>ボトルワールドO...</t>
  </si>
  <si>
    <t>イオンサヴール</t>
  </si>
  <si>
    <t>明石屋菓子店</t>
  </si>
  <si>
    <t>イオンリテールス...</t>
  </si>
  <si>
    <t>びんちょう鮪お刺身 一部ラベル誤表示コメントあり</t>
  </si>
  <si>
    <t>カシウル西日本</t>
  </si>
  <si>
    <t>うどん風グミ 一部販売者住所誤表示</t>
  </si>
  <si>
    <t>チョーコー醤油</t>
  </si>
  <si>
    <t>カロリーハーフごまドレッシング 一部乳酸菌混入で容器膨張コメントあり</t>
  </si>
  <si>
    <t>ハートフレンド</t>
  </si>
  <si>
    <t>北花山店 枝豆(塩味) 一部ラベル誤貼付で誤表示</t>
  </si>
  <si>
    <t>両口屋是清</t>
  </si>
  <si>
    <t>ささらがた 14品目 一部ピンホールでカビ発生の恐れコメントあり</t>
  </si>
  <si>
    <t>オーケー</t>
  </si>
  <si>
    <t>鶏ハラミの炭火焼き 一部ラベル誤貼付でアレルゲン表示欠落</t>
  </si>
  <si>
    <t>ジョイマート</t>
  </si>
  <si>
    <t>豚ロースたれ漬け他 一部賞味期限誤印字</t>
  </si>
  <si>
    <t>京都吉兆</t>
  </si>
  <si>
    <t>本さざなみ煮(柔らかめ) 一部カビ発生の恐れコメントあり</t>
  </si>
  <si>
    <t>銀のすぷーん</t>
  </si>
  <si>
    <t>ジェラート,シャーベット 一部大腸菌陽性の恐れ</t>
  </si>
  <si>
    <t>まいばすけっと</t>
  </si>
  <si>
    <t>冷し中華他,惣菜,サラダ 107品目 一部管理温度逸脱コメントあり</t>
  </si>
  <si>
    <t>さらりとした梅酒300ml瓶 一部びん口,ネジ山部分破損</t>
  </si>
  <si>
    <t>Far Yeast Momo Common 一部缶に炭酸ガス圧異常</t>
  </si>
  <si>
    <t>白井店 特製カレーコロッケ 一部ラベル誤貼付でアレルギー表示欠落</t>
  </si>
  <si>
    <t>だしの旨味!高野豆腐 一部品質不良</t>
  </si>
  <si>
    <t>近江牛モモ焼肉 一部金属片付着の恐れ</t>
  </si>
  <si>
    <t>ふわふわクリーミー生どら焼き(プレーン) 一部ラベル誤貼付で表示欠落</t>
  </si>
  <si>
    <t>Betty Crocker's フロランタン 一部アレルギー(小麦、卵)表示欠落</t>
  </si>
  <si>
    <t>アイスミルク(紅茶もなか) 一部成分規格違反</t>
  </si>
  <si>
    <t>ゴロっとイカメンチ 一部ラベル誤貼付でアレルゲン表示欠落</t>
  </si>
  <si>
    <t>濃厚ショコラテリーヌ 一部賞味期限書き換えコメントあり</t>
  </si>
  <si>
    <t>お食事ほっとけーち 一部微細な植物片混入</t>
  </si>
  <si>
    <t>コーヒーロールカステラ 一部消費期限誤表示</t>
  </si>
  <si>
    <t>さば照り焼き他15品焼き魚 一部消費期限誤表示</t>
  </si>
  <si>
    <t>釜炊き揚げのいなり寿司 一部品質不良</t>
  </si>
  <si>
    <t>栗きんとん 一部異物混入(樹脂製部品)の恐れコメントあり</t>
  </si>
  <si>
    <t>メンチカツサンド 一部ラベル誤貼付で表示欠落</t>
  </si>
  <si>
    <t>冷凍カラマンシー 一部残留農薬基準超過</t>
  </si>
  <si>
    <t>鶏ムネ肉使用の鶏の唐揚他 一部消費期限誤表示</t>
  </si>
  <si>
    <t>精肉(鶏肉製品),食肉加工品 一部保管温度逸脱</t>
  </si>
  <si>
    <t>ミニクロワッサン 一部賞味期限誤印字</t>
  </si>
  <si>
    <t>煎粉餅個口 一部カビ発生の恐れ</t>
  </si>
  <si>
    <t>9月</t>
    <phoneticPr fontId="86"/>
  </si>
  <si>
    <t>2019年前に戻る</t>
    <rPh sb="4" eb="5">
      <t>ネン</t>
    </rPh>
    <rPh sb="5" eb="6">
      <t>ゼン</t>
    </rPh>
    <rPh sb="7" eb="8">
      <t>モド</t>
    </rPh>
    <phoneticPr fontId="86"/>
  </si>
  <si>
    <t>※2023年 第35週（8/28～9/3） 現在</t>
    <phoneticPr fontId="5"/>
  </si>
  <si>
    <t>2023年 第34週（8月21日〜 8月27日）</t>
    <phoneticPr fontId="86"/>
  </si>
  <si>
    <t>結核例　260</t>
    <phoneticPr fontId="5"/>
  </si>
  <si>
    <t xml:space="preserve">菌種：S. flexneri（B群）＿感染地域：国内（都道府県不明）
</t>
    <rPh sb="0" eb="1">
      <t>キン</t>
    </rPh>
    <rPh sb="1" eb="2">
      <t>タネ</t>
    </rPh>
    <rPh sb="16" eb="17">
      <t>グン</t>
    </rPh>
    <rPh sb="19" eb="21">
      <t>カンセン</t>
    </rPh>
    <rPh sb="21" eb="23">
      <t>チイキ</t>
    </rPh>
    <rPh sb="24" eb="26">
      <t>コクナイ</t>
    </rPh>
    <rPh sb="27" eb="31">
      <t>トドウフケン</t>
    </rPh>
    <rPh sb="31" eb="33">
      <t>フメイ</t>
    </rPh>
    <phoneticPr fontId="86"/>
  </si>
  <si>
    <t>血清群・毒素型：‌O157 VT1・VT2（73例）、O157 VT2（71例）、O103 VT1（8例）、O26 VT1（6例）、O157VT1（5 例）、
O111 VT1（4 例）、O115VT1（3 例）、O111 VT1・VT2（2 例）、O145 VT2（2 例）、O168 VT2（2 例）、O148 VT2（1例）、
O153 VT1（1 例）、O159 VT2（1 例）、O18 VT1（1 例）、O91 VT1（1例）、その他・不明（32例）
累積報告数：2,176例（有症者1,499例、うちHUS 35例．死亡2例）岐阜県2例、兵庫県2例、和歌山県2例、香川県2例、    長崎県2例、大分県2例、岩手県1例、茨城県1例、山口県1例、佐賀県1例、埼玉県/千葉県1例、神奈川県/大阪府1例、
福岡県/熊本県/鹿児島県1例、国内（都道府県不明）14例</t>
    <phoneticPr fontId="86"/>
  </si>
  <si>
    <t xml:space="preserve">年齢群：‌1歳（5例）、2歳（2例）、3歳（2例）、4歳（3例）、5歳（2例）、6歳（5例）、    7歳（2例）、8歳（7例）、10代（35例）、20代（30例）、30代（26例）、40代（31例）、50代（21例）、60代（14例）、70代（19例）、80代（6例）、90代以上（3例）
</t>
    <phoneticPr fontId="86"/>
  </si>
  <si>
    <t xml:space="preserve">腸管出血性大腸菌感染症213例（有症者161例、うちHUS 3例）
感染地域：‌国内189例、韓国1例、スリランカ1例、フィリピン1例、国内・国外不明21例
国内の感染地域：山形県33例、岡山県17例、北海道15例、東京都13例、兵庫県13例、神奈川県11例、三重県11例、千葉県5例、福岡県5例、大阪府4例、福島県3例、栃木県3例、埼玉県3例、
福井県3例、愛知県3例、宮城県2例、群馬県2例、富山県2例、和歌山県2例、広島県2例、高知県2例、鹿児島県2例、岩手県1例、秋田県1例、新潟県1例、石川県1例、長野県1例、静岡県1例、
奈良県1例、山口県1例、徳島県1例、愛媛県1例、佐賀県1例、長崎県1例、国内（都道府県不明）21例
</t>
    <phoneticPr fontId="86"/>
  </si>
  <si>
    <t>E型肝炎4例 感染地域（感染源）：‌東京都2例（豚肉1例、ホルモン1例）、
北海道1例（不明）、岩手県1例（豚レバー）</t>
    <phoneticPr fontId="86"/>
  </si>
  <si>
    <t>レジオネラ症36例（肺炎型35例、ポンティアック型1例）
感染地域：‌岩手県4例、埼玉県3例、宮城県2例、千葉県2例、静岡県2例、兵庫県2例、福岡県2例、北海道1例、
福島県1例、群馬県1例、東京都1例、神奈川県1例、愛知県1例、奈良県1例、山口県1例、大分県1例、
国内（都道府県不明）2例、タイ1例、国内・国外不明7例
年齢群：‌40代（1例）、50代（5例）、60代（8例）、70代（7例）、80代（14例）、90代以上（1例）
累積報告数：1,377例</t>
    <phoneticPr fontId="86"/>
  </si>
  <si>
    <t>アメーバ赤痢10例（腸管アメーバ症10例）
感染地域：‌大阪府1例、国内（都道府県不明）4例、タイ1例、フィリピン1例、国内・国外不明3例
感染経路：‌性的接触3例（異性間2例、同性間1例）、経口感染1例、
その他・不明6例</t>
    <phoneticPr fontId="86"/>
  </si>
  <si>
    <r>
      <t xml:space="preserve">対前週
</t>
    </r>
    <r>
      <rPr>
        <b/>
        <sz val="11"/>
        <color rgb="FFFF0000"/>
        <rFont val="ＭＳ Ｐゴシック"/>
        <family val="3"/>
        <charset val="128"/>
      </rPr>
      <t>インフルエンザ 　40.6%   増加</t>
    </r>
    <r>
      <rPr>
        <b/>
        <sz val="11"/>
        <rFont val="ＭＳ Ｐゴシック"/>
        <family val="3"/>
        <charset val="128"/>
      </rPr>
      <t xml:space="preserve">
</t>
    </r>
    <r>
      <rPr>
        <b/>
        <sz val="14"/>
        <color rgb="FFFF0000"/>
        <rFont val="ＭＳ Ｐゴシック"/>
        <family val="3"/>
        <charset val="128"/>
      </rPr>
      <t>新型コロナウイルス  8.1%増加</t>
    </r>
    <rPh sb="0" eb="3">
      <t>タイゼンシュウ</t>
    </rPh>
    <rPh sb="21" eb="23">
      <t>ゾウカ</t>
    </rPh>
    <rPh sb="24" eb="26">
      <t>シンガタ</t>
    </rPh>
    <rPh sb="39" eb="41">
      <t>ゾウカ</t>
    </rPh>
    <phoneticPr fontId="86"/>
  </si>
  <si>
    <t>産経ニュース</t>
    <phoneticPr fontId="16"/>
  </si>
  <si>
    <t>食中毒の流しそうめん店が廃業へ 石川、賠償終え次第 - 産経ニュース</t>
    <phoneticPr fontId="16"/>
  </si>
  <si>
    <t>石川県津幡町の飲食店「大滝観光流しそうめん」で８月に９０人以上の食中毒患者が発生した問題で、同店を経営する大滝観光は、損害賠償を終了した時点で廃業するとホームページで明らかにした。ホームページは５日付で更新。現在、損害賠償の支払いを進めており、終えた時点で廃業すると報告した。その上で発症した人や関係者に「心より深くおわびするとともに、回復を祈念している」と謝罪している。
県によると、１日時点で石川県内の他、富山県や長野県、福井県から訪れた９３人が食中毒となり、他にも相談が寄せられていた。流しそうめんなどに利用する湧き水からカンピロバクターが検出され、県は食中毒の原因とみている。</t>
    <phoneticPr fontId="16"/>
  </si>
  <si>
    <t>https://www.sankei.com/article/20230909-LTVSWEBTZJPTZDWGST23JVAEII/</t>
    <rPh sb="67" eb="70">
      <t>チバケン</t>
    </rPh>
    <phoneticPr fontId="16"/>
  </si>
  <si>
    <t>千葉県</t>
    <rPh sb="0" eb="3">
      <t>チバケン</t>
    </rPh>
    <phoneticPr fontId="16"/>
  </si>
  <si>
    <t xml:space="preserve">ウエルシュ菌の食中毒 3人が下痢や腹痛 飲食店を3日間の営業停止措置 </t>
    <phoneticPr fontId="16"/>
  </si>
  <si>
    <t>甲府市の飲食店でウエルシュ菌の食中毒が発生し、市は店を3日間の営業停止措置としました。ウエルシュ菌による食中毒が発生したのは甲府市大里町の加賀本店です。甲府市によりますと９月2日にこの飲食店で食事をした人のうち3人が下痢や腹痛といった症状を訴えました。市が調査した結果、この3人に加え一緒に食事をした人をあわせて4人からウエルシュ菌が検出されました。
患者らの共通の食事がこの飲食店だけだったことから、市はこの店が提供した食事が原因の食中毒と判断し8日から3日間の営業停止措置としました。なお、患者は全員回復しているということです。
原因食品
ウエルシュ菌食中毒の原因食品としては、カレー、シチュー、及びパーティー・旅館での複合調理食品によるものが多く、特に食肉、魚介類及び野菜類を使用した煮物や大量調理品で多く見られます。これらの食品の中では、加熱調理後、そのまま放置することによって、ウエルシュ菌が増殖します。</t>
    <phoneticPr fontId="16"/>
  </si>
  <si>
    <t>https://topics.smt.docomo.ne.jp/article/uty/region/uty-711067?redirect=1</t>
    <phoneticPr fontId="16"/>
  </si>
  <si>
    <t>山梨県</t>
    <rPh sb="0" eb="3">
      <t>ヤマナシケン</t>
    </rPh>
    <phoneticPr fontId="16"/>
  </si>
  <si>
    <t>dメニュー ニュース</t>
    <phoneticPr fontId="16"/>
  </si>
  <si>
    <t xml:space="preserve">客に漂白剤入りの水を提供…「銀座天一」、容器取り違えで食中毒発生 - </t>
    <phoneticPr fontId="16"/>
  </si>
  <si>
    <t xml:space="preserve">朝日新聞デジタル </t>
    <phoneticPr fontId="16"/>
  </si>
  <si>
    <t>漂白剤の次亜塩素酸ナトリウムが入った水を誤って客に提供したとして、東京都の中央区保健所は8日、百貨店「銀座三越」内の天ぷら店「銀座天一」を11日までの営業停止処分とした。店は5日から自主休業している。同保健所などによると、客は8月31日午後6時ごろ、同店で出された水を飲んだあと、のどの痛みなどを訴えて救急搬送された。2日後に退院したが、次亜塩素酸ナトリウムによる食中毒と診断された。
　店を運営する「天一」（東京都中央区）は取材に対し、「天つゆを入れる容器を漂白剤で洗浄していたところ、飲料水と取り違えて提供してしまった」と説明。営業時間中は漂白剤でつけ置きする洗浄作業をしない、というルールが守られていなかったという。天つゆを入れる容器と飲料水を入れる容器はいずれもステンレス製で見た目が似ており、今回の取り違えを受け、運営する全店で飲料水の容器の素材を変更したという。天一の担当者は「再発防止のため、指導を徹底していきたい。お客様の信頼を裏切ってしまい、申し訳ない」と話している。</t>
    <phoneticPr fontId="16"/>
  </si>
  <si>
    <t>https://www.asahi.com/articles/ASR9864L2R98OXIE039.html</t>
    <phoneticPr fontId="16"/>
  </si>
  <si>
    <t>東京都</t>
    <rPh sb="0" eb="3">
      <t>トウキョウト</t>
    </rPh>
    <phoneticPr fontId="16"/>
  </si>
  <si>
    <t xml:space="preserve">紀伊民報 </t>
    <phoneticPr fontId="16"/>
  </si>
  <si>
    <t xml:space="preserve">有症状者１１３人に 弁当による集団食中毒、和歌山 - 紀伊民報 </t>
    <phoneticPr fontId="16"/>
  </si>
  <si>
    <t>　和歌山県白浜町の飲食店で調理された弁当による集団食中毒で、県は７日、有症状者が新たに８１人確認され、１１３人になったと発表した。県によると、同店が８月１９日と２０日に調理した弁当（１３種類）を食べた９グループ３８０人のうち、５～８６歳の１１３人（９月７日現在）に下痢や腹痛、発熱の症状が確認された。これまでに６人が入院し、８０代男性１人が死亡、４人が退院した。県外の大学に通い田辺市内で合宿をしていた女子学生（１０代）１人が入院している。
　県はサルモネラ菌による食中毒と特定しており、７日まで１０日間の営業停止期間中に衛生管理の徹底と再発防止策を講じることを指導した。原因となった食材などについては調査中という。</t>
    <phoneticPr fontId="16"/>
  </si>
  <si>
    <t>https://www.agara.co.jp/article/304445</t>
    <phoneticPr fontId="16"/>
  </si>
  <si>
    <t>和歌山県</t>
    <rPh sb="0" eb="4">
      <t>ワカヤマケン</t>
    </rPh>
    <phoneticPr fontId="16"/>
  </si>
  <si>
    <t>スギヒラタケ食用後に急性脳症で17人死亡した事件、発症原因を解明－静岡大</t>
    <phoneticPr fontId="16"/>
  </si>
  <si>
    <t>静岡大学は9月7日、2004年に発生したスギヒラタケ急性脳症を長年にわたり研究し、化学的に解明したと発表した。この研究は、同大農学部の河岸洋和特別栄誉教授らの研究グループによるもの。研究成果は、「Proceedings of the Japan Academy, Ser. B, Physicaland Biological」に掲載されている。スギヒラタケ（Pleurocybella porrigens）は日本では東北、北陸、中部地方を中心に広く食されていた美味なキノコだったが、2004年秋、このキノコの摂取による急性脳症が国内で発生し17人が死亡した。厚生労働省は研究班を組織したが「原因不明」と結論した。研究グループは、この急性脳症の発症機構を化学的に明らかにするために、キノコの研究を続けてきた。結果として、このキノコから、タンパク質であるpleurocybelline（PC）とPleurocybella porrigens lectin（PPL）、低分子であるpleurocybellaziridine（PA）の3つの物質を見出した。そして、PCとPPLが複合体を形成することによってタンパク質分解酵素活性を示し、血液-脳関門を破壊し、低分子であるPAによって、このキノコによる特異な症状を惹起する、という「3成分による急性脳症発症機構」を提唱し、それらを動物実験などで確認した。
3つもの物質が毒性に関与、前例の無い食中毒解明のモデルケースにもなりうる
「この事件は戦後最悪の食中毒事件と言われている。そして、3つもの物質が毒性に関与する例は見受けられない。今後、起こるかもしれない前例の無い食中毒の解明のためのモデルケースになるかもしれない」と、研究グループは述べている。</t>
    <phoneticPr fontId="16"/>
  </si>
  <si>
    <t>医療NEWS</t>
    <rPh sb="0" eb="2">
      <t>イリョウ</t>
    </rPh>
    <phoneticPr fontId="16"/>
  </si>
  <si>
    <t>静岡県</t>
    <rPh sb="0" eb="3">
      <t>シズオカケン</t>
    </rPh>
    <phoneticPr fontId="16"/>
  </si>
  <si>
    <t>https://www.qlifepro.com/news/20230908/pleurocybella-porrigens.html</t>
    <phoneticPr fontId="16"/>
  </si>
  <si>
    <t>毒キノコ「ニセクロハツ」を自分で採って食べた男性が食中毒で一時意識不明に</t>
    <phoneticPr fontId="16"/>
  </si>
  <si>
    <t>愛知県幸田町の30代の男性が毒キノコ「ニセクロハツ」を食べて食中毒を起こし、一時意識不明になりました。愛知県によりますと8月10日、幸田町の30代の男性が、自分で採取したキノコを調理して食べたところ、翌日朝から下痢や嘔吐などの症状が出て病院に搬送されました。一時意識がなくなりICU・集中治療室での治療を受け、現在も一般病棟での入院が続いているということです。
男性が食べたのは、毒キノコの「ニセクロハツ」で、県は食用と確実に判断できないキノコは採らない・食べないように呼びかけています。</t>
    <phoneticPr fontId="16"/>
  </si>
  <si>
    <t>https://newsdig.tbs.co.jp/articles/-/708627?display=1</t>
    <phoneticPr fontId="16"/>
  </si>
  <si>
    <t>愛知県</t>
    <rPh sb="0" eb="3">
      <t>アイチケン</t>
    </rPh>
    <phoneticPr fontId="16"/>
  </si>
  <si>
    <t>TBS</t>
    <phoneticPr fontId="16"/>
  </si>
  <si>
    <t xml:space="preserve">医療機関で食中毒か、提供された食事食べた入院患者ら２０人が下痢や発熱症状 - ヨミドクター </t>
    <phoneticPr fontId="16"/>
  </si>
  <si>
    <t>ヨミドクタ</t>
    <phoneticPr fontId="16"/>
  </si>
  <si>
    <t>福岡県は５日、柳川市内の医療機関で、１０～６０歳代の入院患者１２人と職員８人に下痢や発熱などの症状が出たと発表した。いずれも回復に向かっているという。８月２５日に最初の患者が症状を訴え、医療機関が提供する食事を食べた入院患者・職員計６３人のうち２０人に広がったという。県保健環境研究所で便などを検査する予定で、食中毒と感染症の両面で調査を進める。</t>
    <phoneticPr fontId="16"/>
  </si>
  <si>
    <t xml:space="preserve"> </t>
    <phoneticPr fontId="16"/>
  </si>
  <si>
    <t>福岡県</t>
    <rPh sb="0" eb="3">
      <t>フクオカケン</t>
    </rPh>
    <phoneticPr fontId="16"/>
  </si>
  <si>
    <t>https://yomidr.yomiuri.co.jp/article/20230906-OYT1T50101/</t>
    <phoneticPr fontId="16"/>
  </si>
  <si>
    <t>食中毒（疑い）が発生したので発表(アニサキス)</t>
    <phoneticPr fontId="16"/>
  </si>
  <si>
    <t>令和５年９月４日（月）、柳川市の医療機関から、患者を診察し、胃アニサキス症と診断した旨、南筑後保健福祉環境事務所に届出があった。​　同事務所が調査したところ、柳川市の販売店で購入した刺身等を含む食事を９月２日（土）に自宅で喫食したところ、９月３日（日）６時頃から食中毒様症状を呈していることが判明した。現在、同事務所において、食中毒疑いとして調査を進めている。
発生日時　判明分：令和５年９月３日（日）６時頃
摂食者数　調査中　判明分：１名
症状　​　判明分：胃痛　有症者数　　調査中　判明分：１名（６０代女性）   医療機関を受診しているが、入院はしていない。
重篤な症状は呈しておらず、回復している。
原因施設、原因食品、原因物質　１）原因施設：調査中（２）原因食品：調査中（３）原因物質：アニサキス</t>
    <phoneticPr fontId="16"/>
  </si>
  <si>
    <t>https://www.pref.fukuoka.lg.jp/press-release/syokuchudoku20230905.html</t>
    <phoneticPr fontId="16"/>
  </si>
  <si>
    <t>福岡県公表</t>
    <rPh sb="0" eb="3">
      <t>フクオカケン</t>
    </rPh>
    <rPh sb="3" eb="5">
      <t>コウヒョウ</t>
    </rPh>
    <phoneticPr fontId="16"/>
  </si>
  <si>
    <t xml:space="preserve">隠岐の飲食店で食中毒 ４グループ１３人が下痢や吐き気 ４日間の営業停止処分 島根県・西ノ島町 </t>
    <phoneticPr fontId="16"/>
  </si>
  <si>
    <t>島根県に入った連絡によりますと、隠岐郡西ノ島町にある飲食店「海遊園　鶴丸」を８月３１日に利用した人が、下痢や吐き気、発熱などの症状を訴えていることが分かりました。症状を訴えているのは隠岐郡と松江市や広島市、福岡県から来た４グループの男女１３人で、カルパッチョや刺身、焼いたサザエ、天ぷらなどを共通して食べていました。入院した人はなく、全員快方に向かっているということです。県は施設の食事が原因の食中毒と断定して「海遊園　鶴丸」を３日から６日まで４日間の営業停止の処分とすると共に食中毒の原因の調査を進めています。</t>
    <phoneticPr fontId="16"/>
  </si>
  <si>
    <t>島根県</t>
    <rPh sb="0" eb="3">
      <t>シマネケン</t>
    </rPh>
    <phoneticPr fontId="16"/>
  </si>
  <si>
    <t>山陰放送</t>
    <phoneticPr fontId="16"/>
  </si>
  <si>
    <t>https://newsdig.tbs.co.jp/articles/bss/698877?display=1</t>
    <phoneticPr fontId="16"/>
  </si>
  <si>
    <t>【関連記事】マカオの観光名所タイパビレッジ官也街の著名店で集団食中毒発生か…衛生当局</t>
    <rPh sb="1" eb="5">
      <t>カンレンキジ</t>
    </rPh>
    <phoneticPr fontId="16"/>
  </si>
  <si>
    <t>マカオ衛生局（SSM）は9月7日夜、観光名所として知られるタイパビレッジの官也街にある中国料理レストラン「誠昌飯店」で集団食中毒が発生した可能性があると発表。SSMによれば、同月6日のランチタイムに当該店舗で「水蟹粥」などを食べた5人に同日夜から腹痛、下痢、発熱などの症状が相次ぎ出現。その後の流行疫学調査を経て、細菌に起因する可能性が高いことが判明したとのこと。
　SSMでは当該店舗に職員を派遣して食品サンプルを採取して検査を進めており、関連する食品の提供をストップし、調理過程などを見直すよう命じた上、本件についての調査を継続しているとした。タイパビレッジには多くのレストランや食品系の土産店が集積しており、食を目当てに訪れる観光客が多い。官也街はその中心にあたるストリート。誠昌飯店は老舗の著名店のひとつ。</t>
    <phoneticPr fontId="16"/>
  </si>
  <si>
    <t>https://www.macaushimbun.com/archives/45908</t>
    <phoneticPr fontId="16"/>
  </si>
  <si>
    <t>マカオ</t>
    <phoneticPr fontId="16"/>
  </si>
  <si>
    <t>マカオ新聞</t>
    <rPh sb="3" eb="5">
      <t>シンブン</t>
    </rPh>
    <phoneticPr fontId="16"/>
  </si>
  <si>
    <t>【関連記事】“給食ストップ”12道府県に拡大　「業者と連絡とれず」各地で混乱</t>
    <phoneticPr fontId="16"/>
  </si>
  <si>
    <t>学校や官公庁に食事の提供をしている広島市の会社「ホーユー」が突然、営業を中止した問題で、少なくとも12の道府県に影響が出ていることが分かりました。
■「業者と連絡とれず」各地で混乱
　育ち盛りの高校生に三度三度の食事を作っていた調理室に今、ひとけはありません。委託していた業者と連絡が取れず給食が出せない、そんな異例の事態が…。　静岡県教育委員会：「業者からも全く連絡ございませんし、業者の方とも状況を確認できる状況にない」　全国各地で発生していることが分かりました。
　広島県立三次高校では寮に暮らす約60人に朝昼晩、調理室で作った温かい食事を提供してきましたが、今はお弁当です。調理室に食事を作っていた調理員が来ていないのです。なぜ、そんな事態になっているのでしょうか。広島県立三次高校　高木優子事務部長：「今、寮で朝昼晩と3食提供するように委託契約を結んでいたんですけれど、委託業者さんの方と連絡が取れない状況になり」委託業者との連絡が途絶えたというのです。
　広島県立三次高校　高木優子事務部長：「三次市内の業者が、ありがたいことに今の食材費の範囲の中で仕出し弁当を作っていただいて、昼と夜ご飯は、それでまかなっています。朝ご飯は職員がバナナであるとか野菜ジュースであるとか、調達しています」
　寮生：「お弁当になった時は、これからどうなるんだろうって気持ちでした」「結構びっくりしたんですけど、弁当という代わりがあって良かった」食堂で食事の提供ができなくなったのは今月1日からだといいます。広島県立三次高校　高木優子事務部長：「全く予兆がなかったので寝耳に水状態です」委託を受けていたのは広島市内に本社を置くホーユー。広島県教育委員会によりますと、県内7つの高校で食事の提供が止まっています。</t>
    <phoneticPr fontId="16"/>
  </si>
  <si>
    <t xml:space="preserve">Yahoo!ニュース </t>
    <phoneticPr fontId="16"/>
  </si>
  <si>
    <t>https://news.tv-asahi.co.jp/news_society/articles/000314679.html</t>
    <phoneticPr fontId="16"/>
  </si>
  <si>
    <t>島根県出雲市にある島根県立青少年の家サン・レイクで、浴室の水のレジオネラ属菌検査が規定に反して長年行われていなかったことが分かり、6日、県教委などが会見して陳謝しました。今年7月、指定管理会社の担当者が、県との管理業務仕様書を確認して年1回の検査が必要だったことに気付き、先月、大中2つの浴室などの水を採取して検査機関に送りました。すると30日になって、中浴室の水から基準値の6倍となる菌が検出され、このため水がつながっている2つの浴室の使用を直ちに停止し、菌の潜伏期間を含めた18日から29日までの利用者12団体142人の健康確認を進めて被害がないことを確認しました。
レジオネラ属菌は肺炎などの原因となり、浴室などでエアロゾル感染します。レジオネラ属菌の検査は2016年以降、約7年間行われていませんでしたが、この間も必要な塩素の注入や浴槽の清掃などは適切に実施されていたということです。
レジオネラ属菌の検査は2015年度の契約で加わったものの、県と管理会社双方の確認が不十分だったのが原因ということで、今後、定期的に実施する業務を年間計画としてまとめ、双方がダブルチェックするなどして再発防止に努めるとしています。
またこれまでにサン・レイクを利用しレジオネラ属菌によると見られる体調不良の不安がある人は連絡して欲しいとしています。</t>
    <phoneticPr fontId="16"/>
  </si>
  <si>
    <t>https://news.yahoo.co.jp/articles/a2920033c9ee68ed1781a3ab6fba0e995a17ace0</t>
    <phoneticPr fontId="16"/>
  </si>
  <si>
    <t xml:space="preserve">【関連記事】「島根県立青少年の家」浴室水から基準値の6倍「レジオネラ属菌」検出 約7年検査せず 県教委が陳謝 </t>
    <phoneticPr fontId="16"/>
  </si>
  <si>
    <t>中国産の輸入水産物、年間191件の食品衛生法違反事例　受け入れる日本の検査体制にも課題</t>
    <phoneticPr fontId="16"/>
  </si>
  <si>
    <t>福島第一原発の処理水を放出するにあたり、中国政府は日本の水産物輸入を全面的に停止したが、当の中国こそ「汚染」された数々の水産物を日本に輸出していた。【一覧】イカ、カレイ、魚肉ねり製品、アサリ、スッポン…中国産の「細菌」や「大腸菌」が検出された食品
　厚労省が公開する「輸入食品等の食品衛生法違反事例」によれば、2022年度（2022年4月～2023年3月）は191件の中国産輸入水産物が食品衛生法に違反しており、今年度も4月から8月末までに64件。そのなかにはイカやエビ、貝類などが報告された。なぜこれほど汚染水産物が日本に入るのか。消費者問題研究所代表で、食品問題評論家の垣田達哉氏が語る。「国土が広大な中国は輸出品目の種類が圧倒的に多く、扱い業者も多い。国が業者の実態を十分に把握できず、衛生指導を徹底することが難しいのです。中国産餃子が原因で食中毒が発生した2008年当時に比べると改善されたとはいえ、工場などの衛生状況も当局の指導が行き届いていません」　食の安全に詳しいジャーナリストの小倉正行氏も中国の生産体制の杜撰さを指摘する。
「中国の水産品は利益を増やすため人工の小さな沼で魚やエビなどを密かに養殖するケースが多い。その際に大量の抗生物質や薬品を投入するため水産物が汚染されます」今年4月、中国から輸入した養殖スッポンから抗生物質「エンロフロキサシン」が検出された水産加工会社・A社の代表が苦しい内情を語る。「取引先の中国業者のスッポンは過去にも検疫を通らないことがあった。その際、『養殖で抗生物質を使うことは避けてくれ』と伝えたが、抗生物質は一度使うと半年は残留するのでまた違反となった。それでも他にスッポンを養殖する中国業者がほぼ皆無のため取引をやめられません」受け入れる日本側の検査体制にも課題がある。
「輸入食品監視指導計画監視結果（中間報告）」によると令和4年度の食品の輸入件数（中間報告）は約125万件だが、全国の港湾や空港の検疫所における検査件数は10万6351件にとどまる。
「過去に違反事例のあった一部の例外を除き、大半の輸入食品は無作為に一部を選んで検査する『モニタリング検査』が行なわれるのみ。近年の検査率は8％程度にとどまり、90％以上の輸入食品が無検査で輸入されます。しかもモニタリング検査は結果が判明する前に輸入が認められる。輸入業者の多くは結果が出るまで流通を控えますが、中には結果を待たず取引先におろす業者がいるので、汚染がわかった時はすでに消費者の胃袋の中、となりかねない」</t>
    <phoneticPr fontId="16"/>
  </si>
  <si>
    <t>https://news.livedoor.com/article/detail/24940767/</t>
    <phoneticPr fontId="16"/>
  </si>
  <si>
    <t xml:space="preserve"> NEWSポストセブン</t>
    <phoneticPr fontId="16"/>
  </si>
  <si>
    <t>中国</t>
    <rPh sb="0" eb="2">
      <t>チュウゴク</t>
    </rPh>
    <phoneticPr fontId="16"/>
  </si>
  <si>
    <t>　9/6</t>
    <phoneticPr fontId="16"/>
  </si>
  <si>
    <t>テレビ朝日</t>
    <rPh sb="3" eb="5">
      <t>アサヒ</t>
    </rPh>
    <phoneticPr fontId="16"/>
  </si>
  <si>
    <t>広島県</t>
    <rPh sb="0" eb="3">
      <t>ヒロシマケン</t>
    </rPh>
    <phoneticPr fontId="16"/>
  </si>
  <si>
    <t>マカオ、使い捨てのプラスチック製食品皿・コップ及び発泡スチロール製食品トレーが輸入禁止に…2024年から（マカオ新聞） - Yahoo!ニュース</t>
  </si>
  <si>
    <t>https://news.nissyoku.co.jp/restaurant/tanakak20230830051852588</t>
    <phoneticPr fontId="86"/>
  </si>
  <si>
    <t>ボウル専門店をあちこちで見かけるようになった。アメリカの丼物は、ポケボウルから始まる。元々ポケはハワイの伝統料理で、寿司飯、生魚、トッピングをボウルに盛り付けたハワイ風のちらし寿司だ。今では生魚が入っている必要はなく、もっと自由な発想でオリジナルのアメリカ流丼が考案されるようになった。
　アメリカ流丼の基本は、ベース＋タンパク質＋野菜類＋トッピング、そして、味の決め手になるドレッシング（タレ）。この基本公式に沿って食材を組み合わせればいい。これだけボウル物がポピュラーになったのは、応用が利くこと、便利なこと、バランスよく栄養を取りやすいこと、タレさえ変えれば自在に味を変化させられることが挙げられる。　ベースは白米か玄米だが、レンズ豆、ダイエット向きにはカリフラワーライス（カリフラワーを細かくしたもの）、あるいはミックスグリーンで具だくさんサラダに仕立てる選択肢を加えているところもある。タンパク質は、調理した肉類、魚類、豆類、豆腐、卵など。そして、ニンジン、ケール、ブロッコリー、グリンピース、セロリなどの野菜類をのせ、クルミ、ピーナツなどのナッツ類、パンプキンやサンフラワーなどのシード（種子）類を振りかけ、最後にタレをかける。アメリカ風オリジナル丼の可能性は無限にある。
　最大のポケ・チェーン「ポケワークス」は、ポケの知名度がハワイ以外ではほとんどなかった2015年に創業して以来、現在までに約70店舗をオープンしている。「ポケ・バー」「アロハ・ポケ」「ポケ・ブラザーズ」などのチェーンのほか、ニューヨークでは「ポケ・ライス」「チカラシ」「レッド・ポケ」などの個人店も増えてきている。
　ポケはファストカジュアルの成長株の一部門となり、アメリカの食生活に根付くとみられている。そして、このトレンドを受けて、一般のレストランのほか、フライドチキンのKFC、シーフードの「レッドロブスター」、サンドイッチの「パネーラ・ブレッド」、ピザの「パパ・ジョンズ」や「カリフォルニア・ピザ」、メキシコ料理の「チポトレ」などのチェーン店が、それぞれオリジナルのボウルをメニューに入れ始めている。例えば、メキシコ料理のタコス専門「バータコ」では、ごま醤油でマリネしたリブロース、ピーマンと玉ネギのスライスにピリ辛キムチを添えた玄米ご飯丼、「レッドロブスター」では、ショウガ醤油風味のサーモン、カリカリに揚げた芽キャベツと玉ネギ、サラダ野菜のミックスをのせ、ごまのタレをかけたオルゾー・ライス丼、サンドイッチ専門の「パネーラ・ブレッド」では、醤油ベースの照り焼きチキンとブロッコリーをのせたキヌアとコリアンダーライム玄米丼などをメニューに載せている。
　ボウル専門のチェーン店、「マイティ・ボウル」の丼メニューは、東京、ソウル、上海、サイゴンなど都市の名前をつけている。「東京丼」は、照り焼きチキンにネギやマッシュルーム、落とし卵、キュウリサラダを添えている。「ソウル丼」は、ステーキにキムチ、ネギ、モヤシ、キュウリサラダを添え、鰹節とごまを振ってコチュジャンソースをかけたステーキ丼だ。
　しかも、アメリカの丼物は見た目が麗しくなければならない。ラディッシュやビーツの赤、コーンの黄色、グリンピースの緑などを少し加えるだけで、一気にカラフルになる。目と舌で愛（め）で、「必要なのはヘルシーな丼一つだけ」といううたい文句の通り、いろいろな栄養素が一気に取れてヘルシー。今後もアメリカの食生活に普及していきそうな気配だ。</t>
    <phoneticPr fontId="86"/>
  </si>
  <si>
    <t>https://prtimes.jp/main/html/rd/p/000000004.000120880.html</t>
    <phoneticPr fontId="86"/>
  </si>
  <si>
    <t>https://www.nikkei.com/article/DGXZQOUC057ZD0V00C23A9000000/</t>
    <phoneticPr fontId="86"/>
  </si>
  <si>
    <t>パーソルホールディングス傘下で外国人材派遣などを手がけるパーソルグローバルワークフォース（東京・港）は11月からフィリピンの大学と協業し、日本の宿泊・外食分野の就業促進を始める。2027年度末までに計3000人の就業を目指す。インバウンド需要が増えて深刻化する人手不足に対応する。宿泊施設の運営管理や調理専門家の育成に強みを持つフィリピンの2つの大学と、人材育成と国内への就業促進に関する覚書を結んだ。フィリピン人は英語が堪能なため、ホテルなどでのインバウンド対応に適任だ。同社は日本での在留資格「特定技能」取得のために必要な日本語教育を担うほか、国内企業とのマッチングや生活サポートまで支援する。
出入国在留管理庁によると、特定技能で入国した外国人は6月末時点で約17万人。ただ、「宿泊分野」の外国人材は293人、「外食業分野」は8842人にとどまっている。同社は23年度中に5校以上のフィリピンの大学と協業する計画を立てている。27年度末までに累計で宿泊分野は2000人、外食分野は1000人に就業してもらうことを目指す。
多田盛弘社長は「宿泊や外食は新型コロナウイルス禍で人員削減を余儀なくされた分野で、労働力不足が著しい。外国人材の育成と就労支援を通じてインバウンド需要のある観光業や回復傾向にある飲食業の成長に貢献する」とコメントした。</t>
    <phoneticPr fontId="86"/>
  </si>
  <si>
    <t xml:space="preserve">本格的なタイ料理を提供したいと考える外食・中食産業のために専用で開発した、タイ直輸入の調合調味料です。タイの台所がタイで調味料をブレンドし本場の味を再現しました。これだけで本格的な味を誰でも安定して再現できます。株式会社アライドコーポレーション(神奈川県横浜市青葉区あざみ野1-4-3)は、国内の外食・中食産業向けの調合調味料「タイの台所　タイチキンライス用炊き込みごはんの素 1kg」「タイの台所　タイチキンライス用つけだれ（カオマンガイソース） 1kg」「タイの台所　タイ カニ＆シーフードカレーの素（プーパッポンカレーの素） 800g」を2023年9月6日（水）に新発売します。今年は全国で行われたタイフェスティバルをはじめ、タイ料理のイベントが盛り上がりを見せました。また、外食チェーン店や中食の惣菜メニューとしてもガパオライスをはじめタイ料理が広く展開されました。そこで今回はこだわりの本場タイの食材や調味料を取り扱う「タイの台所」より、外食・中食産業向けにガパオライスに次ぐタイ料理の代表選手ともいえる「カオマンガイ（タイチキンライス）」「プーパッポンカレー（タイ カニ＆シーフードカレー）」の素を用意しました。
タイ料理をはじめとするエスニックが現在、外食・中食産業では人気となっています。これまで当社では業務用調味料として「ガパオ炒めの素」「トムヤムペースト」「グリーンカレーペースト」「パッタイ（タイ焼きそば）の素」の4商品がありましたが、他の人気タイ料理も商品化してほしいとのお声に応えて、このたび「カオマンガイ（タイチキンライス）」「プーパッポンカレー（タイ カニ＆シーフードカレー）」の素を新発売しました。
また、カオマンガイは本場の味を再現するため炊き込みごはんの素とつけだれのどちらも用意しました。・・・・
</t>
    <phoneticPr fontId="86"/>
  </si>
  <si>
    <t>https://jp.reuters.com/article/france-food-meat-idJPL6N3AG0GW</t>
    <phoneticPr fontId="86"/>
  </si>
  <si>
    <t>https://news.nissyoku.co.jp/news/kwsk20230828074249961</t>
    <phoneticPr fontId="86"/>
  </si>
  <si>
    <t>https://news.yahoo.co.jp/articles/514b6b05b2abc81033553707c845f7758399b023</t>
    <phoneticPr fontId="86"/>
  </si>
  <si>
    <t>https://news.yahoo.co.jp/articles/e7a22fa270dc921017feba4ae2da0b854f47a906</t>
    <phoneticPr fontId="86"/>
  </si>
  <si>
    <t>https://www.jetro.go.jp/biznews/2023/09/976ac651124700d6.html</t>
    <phoneticPr fontId="86"/>
  </si>
  <si>
    <t>https://news.yahoo.co.jp/articles/7d44795bb668b0b27fd5aa4fe6a41b04468ac7c0</t>
    <phoneticPr fontId="86"/>
  </si>
  <si>
    <t>https://www.nikkei.com/article/DGXZQOGR16BNF0W3A810C2000000/</t>
    <phoneticPr fontId="86"/>
  </si>
  <si>
    <t>フランスは４日、植物由来の原料を使用した「プラントベース食品」について、「ステーキ」など肉を想起させる名称の使用を規制する案を公表した。フェノ農業・食料相は声明で「含まれていない肉に由来する名称を用いた誤解を招く宣伝をなくすためだ」と説明した。規制対象となるのは仏国内で製造販売されるプラントベース食品で、「ステーキ」「ハム」「スペアリブ」など２１の名称使用を禁じる。一方で、製品に含まれる植物性たんぱく質が一定の比率を超えない場合は、「ソーセージ」「ベーコン」など１２０以上の肉製品に関連する名称使用が認められる。「バーガー」の名称も、規制リストに含まれていない。
環境に優しく健康的な食品の需要増加に伴い、プラントベース食品の市場は近年、世界で急速に拡大。しかし、そうした食品が肉製品の名称を用いることに、畜産業者や食肉加工業者から怒りの声が上がっていた。フランスでは昨年６月にも同様の規制案が提案されたが、行政裁判で最高裁に当たる国務院によって差し止められた。</t>
    <phoneticPr fontId="86"/>
  </si>
  <si>
    <t>タイで新たな連立政権が発足したことを受けて、昨年解禁された大麻を取り扱う業界からは安堵（あんど）の声が広がっている。連立政権協議は当初、下院第1党となった前進党が中心となって進められていたが、同党が大麻の再禁止を掲げたことから反対する意見が相次ぐなど協議は難航。現状を維持するとしたタイ貢献党を中心とする政権が誕生したためだ。大麻市場は食品や飲料のほか、スパやリラクゼーションの業界にも広がっており、業界団体によると市場規模はすでに200億バーツ（約800億円）に達する勢いだ。前進党政権が誕生すれば、職を失う事業所が1万ヵ所以上に上るとみられていた。
　タイ政府は昨年6月上旬、大麻を麻薬として禁止するリストから除外。これにより、健康や医療、美容目的としての家庭内での栽培などが解禁された。首都バンコクにとどまらず、全国の主な都市で「大麻バー」や「大麻カフェ」「大麻クッキー」を販売する店が現れるようになった
　栽培する人は全国で100万人をはるかに超えて、新たな投資先や優良就労先の一つに。加工されたさまざまな商品は外国人観光客にも好評で、教師や弁護士などの職を投げ打って大麻市場に参入する人の姿も見られた。こうした事態に結果として“水”を差すことになったのが、今年5月上旬に投開票のあったタイ下院の総選挙結果だった。事前の予想を覆して、新党の前進党が151議席で第1党に。同党は大麻の再禁止を強く訴えており、にわかにその可能性が高まった。
　これには、前政権で大麻解禁を進めたタイ名誉党などが猛反発。前進党が王室への侮辱を禁じる不敬罪の廃止も主張していたことから、これらに反対する主要政党や旧軍政が指名した議員らで構成する上院も、首班指名選挙で反対票を投じた。結果、前進党のピター党首は上下両院の合同議会で過半数の賛同を得ることができず、政権奪取は幻に終わった。　結局、発足したのは現実路線を歩むタクシン元首相派のタイ貢献党を中心とする新たな連立政権だった。大麻の再禁止や不敬罪の廃止にも柔軟な姿勢を持ち、親軍政党のほか産業界からの支持も取り付けた。貢献党の政権は2014年の軍事クーデターで倒されたが、うそのような再登板となった。
　戦後だけでも、幾度ものクーデターに見舞われたタイの政治。そのたびに人々は民主化を口にするが、一方では現実路線も求める。今回の大麻市場をめぐる反応も、まさにそうした一つだった。食品加工産業は、タイの生命線ともいえる基幹産業だ。名より実を取ったと言えそうだ。</t>
    <phoneticPr fontId="86"/>
  </si>
  <si>
    <t>パスタにかけるチーズとして世界的に名高いイタリアの「パルミジャーノ・レッジャーノ」の生産者は、市場を守るための新たな方法を模索している。最新の偽物対策として用いられているのが、食べられるマイクロチップだ。正式にパルミジャーノ・レッジャーノと呼ばれるものが本来のパルメザンチーズで、その生産者は長年、模倣品と闘ってきた。本物と偽物を巡って終わりのないいたちごっこが繰り広げられる中、約40キログラムのチーズホイール（円盤型のチーズの塊）に今、マイクロチップが装着されている。生産者を代表する組合でパルミジャーノの真正性を守る責任者を務めるアルベルト・ペコラーリ氏は「われわれは新しい方法で闘い続けている」とし、「あきらめない」と話す。欧州の他の食品生産者も、神聖なブランド名を模倣品から守ろうと、これまで以上に力を注いでいる。欧州連合（EU）では、食品の真正性の保証は一大ビジネスとなっており、イタリアのパルミジャーノに加え、ギリシャのフェタチーズやフランスのシャンパン、イタリアのパルマハムなど、3500以上のEU商品が保護の認証を受けている。2020年に公表されたEUの調査によると、その市場規模は年間約800億ユーロ（約12兆7000億円）に上る。食品業界アナリストによると、新商品がリストに加わったこともあり、市場は近年、大幅に拡大している。
　保護商品は高値（場合によっては保護されていない類似品の2倍の値段）で売れるため、欧州だけでなくその他の市場にも偽物があふれている。模倣品の市場規模は、本物の商品の市場規模とほぼ同じと推定されている。EUの認証制度で最も需要が高いのが「原産地呼称保護（PDO）」だ。これは、パルミジャーノのような商品が、特定の地域で厳密に定義された原材料と伝統的な手法を用いて生産されていることを保証するものだ。
　商品の原産地を保証する新たな手法が現在、EU全域で使用されつつある。一部のワイン醸造所は、ボトルにシリアルナンバーや不可視インク、ホログラムを付けている。また、EU非加盟のスイスが開拓した、牛乳の細菌を使用した「DNAフィンガープリント法」が現在、チーズを識別する方法としてEU域内で試験されている。
　QRコードの利用も拡大している。例えば、「パルマハム」として知られる「プロシュート・ディ・パルマ」に似た生ハム「プロシュート・ディ・サン・ダニエーレ」のスライスの各パッケージにはQRコードが付いており、スマートフォンでコードを撮影すると、熟成期間やスライスされた時期などの情報を確認できる。
食品偽装はチーズやワインで特にまん延しているが、生肉や塩漬け肉、魚、農産物でもよく行われている。EUは、欧州産を装った商品への対策に加え、チーズなどの製品の命名権を巡っても闘っており、シャンパンやフェタ、ゴーダなどの名称を他国が使用するのを阻止しようとしている。</t>
    <phoneticPr fontId="86"/>
  </si>
  <si>
    <t>マカオ政府環境保護局（DSPA）は9月4日、マカオにおける実情分析及び他国・地域における実践経験を踏まえ、使い捨ての非生分解性プラスチック製の食品皿とコップ、また使い捨ての発泡スチロール製食品トレーを輸入禁止とする対外貿易法の改正についての行政長官令が公布隣、2024年1月1日に施行されるとした。
　DSPAでは、具体的な管制範囲や要件などについて業界向け説明会を行う予定とし、スムーズに新措置へ適応できるよう準備を進めるとしている。
　近年、政府は使い捨ての非生分解性プラスチックの削減策を段階的に進めている。2019年11月にレジ袋の提供制限（有料化）をスタート。2020年1月からは発泡スチロール製食器（弁当ボックス、カップ、コップ、皿）、2022年1月からはプラスチック製ストロー及びマドラー、2023年1月からはプラスチック製ナイフ、フォーク、スプーンの輸入と中継輸送が禁止となっている。</t>
    <phoneticPr fontId="86"/>
  </si>
  <si>
    <t>コロンビア保健省は8月24日、2020年11月9日に交付した、しょうゆを含む59食品に対する塩分含有量を規制する決議2013号（2022年7月20日記事参照）の修正提案PDFファイル(外部サイトへ、新しいウィンドウで開きます)を同省ウェブサイトに掲載し、パブリックコメント受け付けを開始した外部サイトへ、新しいウィンドウで開きます。期限は9月5日まで。修正提案によると、これまで1項目のみだった「しょうゆ」を（1）天然発酵しょうゆ、（2）アミノ酸添加しょうゆの2項目に分け、前者について、第2段階の流通規制が始まる2024年11月9日以降の製品のナトリウム含有量上限を2.958ミリグラム（100グラム当たり）から3.850ミリグラムに緩和している。日本料理で使用する輸入しょうゆはこの天然発酵のものが主流だが、第1段階の流通規制があった2022年11月以降、減塩タイプでない通常のしょうゆは市場からほぼ姿を消している。また、第2段階以降は減塩タイプでも上限を超えてしまい、流通が不可能となる。
当地インポーターによると、この修正案で規定する3.850ミリグラムという数値は、減塩タイプしょうゆであれば達成可能な数値となっている。
なお、修正提案ではしょうゆのほか、マスタードも修正の対象となっており、これについては原産地を明示することで規制対象外にできる。</t>
    <phoneticPr fontId="86"/>
  </si>
  <si>
    <t>ロシアのプーチン大統領とトルコのエルドアン大統領は4日、ロシア南部ソチで会談する。エルドアン氏はウクライナから黒海経由で穀物を輸出する合意への復帰を呼び掛ける方針だが、プーチン氏が応じる見通しは立っておらず、協議は難航が予想される。トルコと共に合意を仲介する国連のグテレス事務総長は8月31日の記者会見で、ロシア側に対して輸出再開に向けた「具体的な提案」を行ったと述べた。提案の詳細は不明だが、トルコのフィダン外相は同日、この提案が「合意復活に向けた土台になると考えている」と強調した。一方、ロシアのラブロフ外相は、米欧の制裁解除などロシアの要求が実現する「保証がない」と主張。7月に離脱した合意への復帰に後ろ向きな態度を崩していない。　</t>
    <phoneticPr fontId="86"/>
  </si>
  <si>
    <t>外貨不足のエジプト政府が19億ドル（約2800億円）相当の国有資産の売却に動いた。石油化学企業や高級ホテルが対象で、買い手はアラブの産油国や地元企業だ。国際通貨基金（IMF）が資金支援と引き換えに求める改革の一環だが、切り売りだけでは苦境を抜け出すメドは立たない。
　　IMFが経済活動への関与引き下げを要請
エジプト政府は7月、エジプトエチレン誘導体会社（ETHYDCO）など石油・石化3社の株式の25〜30%を8億ドルでアラブ首長国連邦（UAE）アブダビ首長国の政府系ファンドADQに売却すると表明した。あわせてエッズ・デヘイラ製鉄株の31%を2億4100万ドルで放出するとした。地元の不動産開発大手タラアト・ムスタファ・グループは傘下企業を通じ、国が抱える高級ホテル7軒に投資すると表明した。ギザの三大ピラミッドに近く各国首脳が宿泊した「メナハウス」や、南部ルクソールの「ウィンターパレス」を含む。所有するエジプト観光ホテル総合公社（EGOTH）に7億ドルを投じると報じられた。マドブリ首相は今回の売却で16億5000万ドルを調達し、残りは自国通貨エジプトポンド建てだと説明した。近くさらに10億ドル規模の資産売却も実施する意向を示している。政府は2月、軍が所有する企業を含む国営企業32社の株式を売却する方針を表明していた。
虎の子の国の資産を手放すのは、IMFからの金融支援のためだ。2022年、30億ドルを46カ月かけて受け取ることで合意した。IMFは経済活動への国の関与引き下げといった改革を求め、進捗をみている。柔軟な為替相場制度への移行も求めている。ただエジプトの改革実行のペースは鈍く、2回目の払い込みがまだ実現していない。</t>
    <phoneticPr fontId="86"/>
  </si>
  <si>
    <t>海外通信　外食ビジネスの新発想（68）アメリカ流の丼</t>
  </si>
  <si>
    <t>パーソル系、宿泊外食人材をフィリピンから 大学と提携 - 日本経済新聞</t>
  </si>
  <si>
    <t xml:space="preserve">タイ料理の代表選手「カオマンガイ」「プーパッポンカレー」を本場の味で再現 ... - PR TIMES </t>
  </si>
  <si>
    <t>「植物性ステーキ」は禁止、肉製品想起する名称規制へ　フランス ｜ ロイター</t>
  </si>
  <si>
    <t>タイ、大麻業界に安堵の声　名より実を取った新政権 - 日本食糧新聞電子版</t>
  </si>
  <si>
    <t>偽パルメザンチーズ対策、チップを埋め込め（ウォール・ストリート・ジャーナル日本版） - Yahoo!ニュース</t>
  </si>
  <si>
    <t>保健省、天然発酵しょうゆの塩分含有量緩和を提案、パブコメ受け付け開始(コロンビア) - ジェトロ</t>
  </si>
  <si>
    <t>ウクライナ穀物合意、復活難航か　4日にロシア・トルコ首脳会談（時事通信） - Yahoo!ニュース</t>
  </si>
  <si>
    <t xml:space="preserve">資金難のエジプト、高級ホテルなど国の資産19億㌦売却 - 日本経済新聞 </t>
  </si>
  <si>
    <t>米国</t>
    <rPh sb="0" eb="2">
      <t>ベイコク</t>
    </rPh>
    <phoneticPr fontId="86"/>
  </si>
  <si>
    <t>フィリピン</t>
    <phoneticPr fontId="86"/>
  </si>
  <si>
    <t>タイ</t>
    <phoneticPr fontId="86"/>
  </si>
  <si>
    <t>フランス</t>
    <phoneticPr fontId="86"/>
  </si>
  <si>
    <t>イタリア</t>
    <phoneticPr fontId="86"/>
  </si>
  <si>
    <t>マカオ</t>
    <phoneticPr fontId="86"/>
  </si>
  <si>
    <t>コロンビア</t>
    <phoneticPr fontId="86"/>
  </si>
  <si>
    <t>ロシア</t>
    <phoneticPr fontId="86"/>
  </si>
  <si>
    <t>エジプト</t>
    <phoneticPr fontId="86"/>
  </si>
  <si>
    <t>シャトレーゼ子会社に指導</t>
    <phoneticPr fontId="16"/>
  </si>
  <si>
    <t>岩手県は８日、チョコレート菓子の賞味期限を長く書き換えていたとして、菓子メーカーのシャトレーゼ（甲府市）の子会社の菜花堂（岩手県一関市）に対し、食品表示法に基づく表示の是正と再発防止をするよう行政指導した。健康被害は確認されていないという。
　書き換えがあったのは、菜花堂で製造した「濃厚ショコラテリーヌ」約４３００個。売り場からはすでに撤去し、自主回収を始めている。対象は２月２０日に製造した菓子のうち、賞味期限が２０２３年９月６、１２、２３日、１０月３、３１日、１１月１４日の商品。いずれも本来は賞味期限が６月２０日だった。</t>
    <phoneticPr fontId="16"/>
  </si>
  <si>
    <t>有限会社ホリショウにおける牛の個体識別番号の不適正表示に対する措置について</t>
    <phoneticPr fontId="16"/>
  </si>
  <si>
    <t>農林水産省関東農政局は、有限会社ホリショウ（埼玉県川口市新井町26番15号。法人番号8011402018092。以下「ホリショウ」という。）が、特定牛肉に事実と異なる個体識別番号を表示して販売していたことを確認しました。このため、本日、ホリショウに対し、牛トレーサビリティ法に基づき、表示の是正と併せて、原因の究明・分析の徹底、再発防止対策の実施等について勧告を行いました。
1.経過
農林水産省関東農政局が、令和4年12月9日から令和5年8月17日までの間、ホリショウに対し、牛の個体識別のための情報の管理及び伝達に関する特別措置法（平成15年法律第72号。以下「牛トレーサビリティ法」という。）第19条第3項の規定に基づく立入検査等を行いました。
この結果、農林水産省関東農政局は、ホリショウが特定牛肉について、九州以外の産地の和牛を使用したにもかかわらず、事実と異なる九州産和牛の個体識別番号を表示し、少なくとも令和4年3月から12月までの間に1,204.55kgを外食事業者に販売したことを確認しました。（別紙1参照）
2.措置
ホリショウが行った上記1の行為は、牛トレーサビリティ法第15条第1項の規定に違反するものです。（別紙2参照）
このため、農林水産省は、ホリショウに対し、牛トレーサビリティ法第18条第2項の規定に基づき、以下の内容の勧告を行いました。
勧告の内容
⑴現在保持している特定牛肉について、直ちに個体識別番号の表示の点検を行い、適正に表示していない特定牛肉が発見された場合には、速やかに牛トレーサビリティ法に従って、適正な表示に是正した上で販売すること。
⑵販売した特定牛肉について、事実と異なる個体識別番号を表示したことの主な原因として、正しい情報を提供するという意識、牛トレーサビリティ制度に対する認識及び法令遵守に対する意識の欠如が考えられるとともに、不適正表示を防止するための管理体制及び商品管理システムの不備があると考えられることから、これらの事項を点検し、原因の究明・分析を徹底すること。
⑶⑵の結果を踏まえ、個体識別番号の表示に関する責任の所在を明確にするとともに、特定牛肉への適正な個体識別番号の表示について確実にチェックできる管理体制及び商品管理システムを整備するなどの再発防止のための対策を適切に実施すること。これにより、今後、販売する特定牛肉について、牛トレーサビリティ法に違反する不適正な表示を行わないこと。
⑷全役員及び全従業員に対して、牛トレーサビリティ制度についての啓発を行い、その遵守を徹底すること。
⑸⑴から⑷までに基づき講じた措置について報告書に取りまとめ、令和5年10月10日までに農林水産大臣宛てに提出すること。</t>
    <phoneticPr fontId="16"/>
  </si>
  <si>
    <t>川口市長が行った食品表示法に基づく是正指示についてー牛肉の不適正表示による食品表示法違反ー</t>
    <phoneticPr fontId="16"/>
  </si>
  <si>
    <t xml:space="preserve">　本日、川口市は、牛肉の原産地について事実と異なる表示をしていた次の事業者に対し、食品表示法に基づく表示の是正等を指示しました。
　※県は、地方自治法第252条の17の2第1項の規定に基づく「知事の権限に属する事務処理の特例に関する条例」により、食品表示法に関する事務の権限を川口市に移譲しています。
是正指示の概要
1　事実と異なる表示をしていた事業者　名　称：有限会社ホリショウ
　所在地：川口市新井町26番15号
2　違反の内容 
　牛肉について、食品表示法に定められた食品表示基準に違反する表示を行っていた。　
3　指示の内容
　食品表示基準に従って適正な表示に是正し販売すること。
　原因の究明・分析を徹底し再発防止策を実施し、食品表示制度の遵守を徹底すること等。
</t>
    <phoneticPr fontId="16"/>
  </si>
  <si>
    <t>食品表示を意識！食物アレルギーのある方にお土産を渡すときの注意点</t>
    <phoneticPr fontId="16"/>
  </si>
  <si>
    <t>　　秋は少し涼しくなるのではないかと期待し、紅葉、果実狩りと旅行の計画を立てている方も多いのではないでしょうか。旅行に行くと、つい食品のお土産を購入しがちですね。日頃お世話になっている方や友人、家族、親戚に食物アレルギーのある方がいる場合、何を選べばいいのか、どう渡せば良いのか、注意点を簡単にお伝えします。
個包装入りの食品を渡す場合
部活仲間や同僚向けなど大勢のグループ向けに、個包装入りのお菓子が多く入っている商品を購入することが多いでしょう。メーカーや大きさによっても異なりますが、原材料表示は外の包み紙のみで個包装への記載を省いているところが多いと思います。
たとえ、除去食品が含まれていない場合であっても、食物アレルギーのある方は原材料表示がないと不安になると思います。外の包装紙はすぐに捨てずに、原材料表示や問い合わせ先がわかる部分を相手に渡しておきましょう。アレルギー症状が心配な場合は、購入者が一定期間保管しておくことも推奨します。
表示義務と表示推奨義務
（1）これまでの記事でも紹介してきたように、食品の原材料表示には「表示義務」と「表示推奨」があります。表示義務は卵、乳、小麦、エビ、カニ、落花生、そば、クルミの8品目だけで、推奨表示の記載はメーカーによって異なります（クルミのアレルギー表示義務は、2025年3月31日まで猶予期間）。推奨表示食品にアレルギーをもつ方は表示に記載がない場合、製造メーカーに原材料の詳細を確認しておきましょう。</t>
    <phoneticPr fontId="16"/>
  </si>
  <si>
    <t>子どものクルミアレルギー急増　食物アレルギー原因3位に　表示義務化も医師「中食・外食には注意」</t>
    <phoneticPr fontId="16"/>
  </si>
  <si>
    <t>今、子どものクルミアレルギーが急増しています。食物アレルギーの原因物質といえば「卵（鶏卵）」「乳」「小麦」が、長い間1～3位で不動の地位を保っていました。ところが、2020年の消費者庁の調査では「小麦」が3位から陥落。「木の実類」に取って代わられたのです。これを受けて23年3月には、アレルギーの特定原材料品目にクルミを表示することが義務化されました（完全施行は25年4月）。
　アナフィラキシーなど重い症状を引き起こし、時に命に関わることもある食物アレルギー。その最新情報を、週刊朝日ムック「手術数でわかるいい病院」編集チームが取材する連載企画「名医に聞く病気の予防と治し方」から、「子どもが気をつけたい食物アレルギー」と題して全3回でお届けします。第1回はクルミを含む木の実類のアレルギーを中心に取材しました。　原因物質の3位になった木の実類には、アーモンドやカシューナッツなどいろいろな木の実が含まれますが、その中で最も多くアレルギーを起こすのがクルミです。クルミのアレルギーは、木の実類によるアレルギー全体の56.5％を占めています。最近はコンビニなどにもナッツコーナーがあったり、ミックスナッツやグラノーラ、カレーやサラダ、料理のソースなどにも使われたり、子どもの口にも入りやすくなっています。クルミやいろいろな木の実で食物アレルギーを起こすことがある、ということを知っておくことが大切です。</t>
    <phoneticPr fontId="16"/>
  </si>
  <si>
    <t>輸入食品に対する検査命令の実施</t>
    <phoneticPr fontId="16"/>
  </si>
  <si>
    <t>本日、以下のとおり輸入者に対して、食品衛生法第26条第３項に基づく検査命令（輸入届出ごとの全ロットに対する検査の義務づけ）を実施することとし、各検疫所長あて通知しましたので、お知らせします。対象食品等	検査の項目	経緯　ベトナム産カラマンシー及びその加工品（簡易な加工に限る。）	プロフェノホス	検疫所におけるモニタリング検査の結果、ベトナム産カラマンシーからプロフェノホスを検出したことから、検査命令を実施するもの。
　プロフェノホスについて
１．農薬（殺虫剤）
２．許容一日摂取量（人が一生涯毎日摂取し続けても、健康への影響がないとされる一日当たりの摂取量）は、体重１kg当たり0.0005 mg/日であり、急性参照用量（人が24時間または、それより短い時間の間の経口摂取により、健康に影響がないとする摂取量）は体重１kg当たり0.05 mgです。
３．現実的ではありませんが、体重 60 kg の人が、プロフェノホスが 0.07 ppm残留したカラマンシーを毎日 0.4 kg摂取し続けたとしても、一生涯の平均的な摂取量が許容一日摂取量を超えることはなく、また、１日に42 kg摂取したとしても、急性参照用量を超えることはなく、直ちに健康に及ぼす影響はありません。
違反の内容
１．品名：冷凍カラマンシー
 輸入者：株式会社ネクストインターナショナル
 輸出者：PHAM GIA AGRICULTURAL PRODUCTS COMPANY LIMITED
 届出数量及び重量：50 CT、750.00 kg
 検査結果：プロフェノホス 0.07 ppm 検出(基準：0.01 ppm)
 届出先：東京検疫所
 日本への到着年月日：令和５年７月21日
 違反確定日：令和５年８月７日
 措置状況：全量廃棄済</t>
    <phoneticPr fontId="16"/>
  </si>
  <si>
    <t>https://www.mhlw.go.jp/stf/newpage_35022.html</t>
    <phoneticPr fontId="16"/>
  </si>
  <si>
    <t xml:space="preserve">【残留農薬】冷凍ドリアンからプロシミドン検出 - 食環境衛生研究所 </t>
    <phoneticPr fontId="16"/>
  </si>
  <si>
    <t>ベトナムから輸入された冷凍ドリアンから、人の健康を損なうおそれのない量として定める量を超えてプロシミドンが検出されました。
プロシミドンは、ジカルボキシイミド系の殺菌剤として用いられており、植物病原菌（灰色かび病、菌核病、灰星病、うり類のつる枯病など）に有効とされています。動物による各種毒性試験結果では、プロシミドン投与による影響は、主に肝臓（小葉中心性肝細胞肥大等）及び精巣（間細胞過形成等）に認められています。
食環境衛生研究所では、プロシミドンに関する検査を行っております。
検査をご希望のお客様はぜひご依頼ください。</t>
    <phoneticPr fontId="16"/>
  </si>
  <si>
    <t>https://www.shokukanken.com/post-12422/</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</si>
</sst>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sz val="19"/>
      <color rgb="FF000000"/>
      <name val="ＭＳ Ｐ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5"/>
      <color indexed="8"/>
      <name val="ＭＳ Ｐゴシック"/>
      <family val="3"/>
      <charset val="128"/>
    </font>
    <font>
      <b/>
      <sz val="14"/>
      <color rgb="FFFF0000"/>
      <name val="ＭＳ Ｐゴシック"/>
      <family val="3"/>
      <charset val="128"/>
    </font>
    <font>
      <b/>
      <sz val="12"/>
      <color indexed="18"/>
      <name val="游ゴシック"/>
      <family val="3"/>
      <charset val="128"/>
    </font>
    <font>
      <sz val="20"/>
      <color indexed="9"/>
      <name val="ＭＳ Ｐゴシック"/>
      <family val="3"/>
      <charset val="128"/>
    </font>
    <font>
      <sz val="14"/>
      <color indexed="63"/>
      <name val="Arial"/>
      <family val="2"/>
    </font>
    <font>
      <b/>
      <sz val="19"/>
      <color theme="1"/>
      <name val="ＭＳ Ｐゴシック"/>
      <family val="3"/>
      <charset val="128"/>
    </font>
    <font>
      <b/>
      <sz val="20"/>
      <color rgb="FF333333"/>
      <name val="メイリオ"/>
      <family val="3"/>
      <charset val="128"/>
    </font>
    <font>
      <sz val="8.8000000000000007"/>
      <color indexed="23"/>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8"/>
      <color indexed="10"/>
      <name val="ＭＳ Ｐゴシック"/>
      <family val="3"/>
      <charset val="128"/>
    </font>
    <font>
      <b/>
      <sz val="13"/>
      <name val="游ゴシック"/>
      <family val="3"/>
      <charset val="128"/>
    </font>
    <font>
      <b/>
      <sz val="14"/>
      <color rgb="FFC00000"/>
      <name val="ＭＳ Ｐゴシック"/>
      <family val="3"/>
      <charset val="128"/>
    </font>
    <font>
      <sz val="11"/>
      <color rgb="FFC00000"/>
      <name val="ＭＳ Ｐゴシック"/>
      <family val="3"/>
      <charset val="128"/>
    </font>
    <font>
      <b/>
      <sz val="11"/>
      <color indexed="9"/>
      <name val="ＭＳ Ｐゴシック"/>
      <family val="3"/>
      <charset val="128"/>
    </font>
    <font>
      <b/>
      <sz val="11"/>
      <color indexed="13"/>
      <name val="ＭＳ Ｐゴシック"/>
      <family val="3"/>
      <charset val="128"/>
    </font>
    <font>
      <sz val="14"/>
      <color indexed="63"/>
      <name val="ＭＳ Ｐゴシック"/>
      <family val="3"/>
      <charset val="128"/>
    </font>
    <font>
      <b/>
      <sz val="19"/>
      <color indexed="8"/>
      <name val="ＭＳ Ｐゴシック"/>
      <family val="3"/>
      <charset val="128"/>
    </font>
    <font>
      <b/>
      <sz val="13"/>
      <color rgb="FF333333"/>
      <name val="游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FAFEC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4FDC3"/>
        <bgColor indexed="64"/>
      </patternFill>
    </fill>
    <fill>
      <patternFill patternType="solid">
        <fgColor indexed="12"/>
        <bgColor indexed="64"/>
      </patternFill>
    </fill>
    <fill>
      <patternFill patternType="solid">
        <fgColor rgb="FFDFEAFF"/>
        <bgColor indexed="64"/>
      </patternFill>
    </fill>
    <fill>
      <patternFill patternType="solid">
        <fgColor theme="2" tint="-9.9978637043366805E-2"/>
        <bgColor indexed="64"/>
      </patternFill>
    </fill>
    <fill>
      <patternFill patternType="solid">
        <fgColor indexed="45"/>
        <bgColor indexed="64"/>
      </patternFill>
    </fill>
    <fill>
      <patternFill patternType="solid">
        <fgColor rgb="FFFFCC99"/>
        <bgColor indexed="64"/>
      </patternFill>
    </fill>
    <fill>
      <patternFill patternType="solid">
        <fgColor indexed="52"/>
        <bgColor indexed="64"/>
      </patternFill>
    </fill>
    <fill>
      <patternFill patternType="solid">
        <fgColor rgb="FFC00000"/>
        <bgColor indexed="64"/>
      </patternFill>
    </fill>
    <fill>
      <patternFill patternType="solid">
        <fgColor theme="7" tint="-0.249977111117893"/>
        <bgColor indexed="64"/>
      </patternFill>
    </fill>
    <fill>
      <patternFill patternType="solid">
        <fgColor rgb="FF6DDDF7"/>
        <bgColor indexed="64"/>
      </patternFill>
    </fill>
    <fill>
      <patternFill patternType="solid">
        <fgColor theme="7" tint="0.59999389629810485"/>
        <bgColor indexed="64"/>
      </patternFill>
    </fill>
  </fills>
  <borders count="255">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style="thick">
        <color auto="1"/>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auto="1"/>
      </right>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hair">
        <color indexed="64"/>
      </right>
      <top style="dashed">
        <color indexed="64"/>
      </top>
      <bottom style="thin">
        <color auto="1"/>
      </bottom>
      <diagonal/>
    </border>
    <border>
      <left style="hair">
        <color indexed="64"/>
      </left>
      <right style="hair">
        <color indexed="64"/>
      </right>
      <top style="dashed">
        <color indexed="64"/>
      </top>
      <bottom style="thin">
        <color auto="1"/>
      </bottom>
      <diagonal/>
    </border>
    <border>
      <left style="hair">
        <color indexed="64"/>
      </left>
      <right style="thin">
        <color auto="1"/>
      </right>
      <top style="dashed">
        <color indexed="64"/>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right/>
      <top style="thick">
        <color auto="1"/>
      </top>
      <bottom/>
      <diagonal/>
    </border>
    <border>
      <left/>
      <right style="thick">
        <color auto="1"/>
      </right>
      <top style="thick">
        <color auto="1"/>
      </top>
      <bottom/>
      <diagonal/>
    </border>
    <border>
      <left style="medium">
        <color indexed="64"/>
      </left>
      <right/>
      <top style="thin">
        <color indexed="64"/>
      </top>
      <bottom/>
      <diagonal/>
    </border>
    <border>
      <left/>
      <right style="medium">
        <color indexed="64"/>
      </right>
      <top style="thin">
        <color indexed="64"/>
      </top>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67">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8"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20"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4" fillId="5" borderId="17" xfId="2" applyFont="1" applyFill="1" applyBorder="1">
      <alignment vertical="center"/>
    </xf>
    <xf numFmtId="0" fontId="71" fillId="0" borderId="0" xfId="0" applyFont="1">
      <alignment vertical="center"/>
    </xf>
    <xf numFmtId="0" fontId="127" fillId="5" borderId="14" xfId="2" applyFont="1" applyFill="1" applyBorder="1">
      <alignment vertical="center"/>
    </xf>
    <xf numFmtId="0" fontId="126" fillId="0" borderId="136" xfId="0" applyFont="1" applyBorder="1">
      <alignment vertical="center"/>
    </xf>
    <xf numFmtId="0" fontId="125"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8" fillId="19" borderId="199" xfId="2" applyFont="1" applyFill="1" applyBorder="1" applyAlignment="1">
      <alignment horizontal="center" vertical="center"/>
    </xf>
    <xf numFmtId="177" fontId="138" fillId="19" borderId="199" xfId="2" applyNumberFormat="1" applyFont="1" applyFill="1" applyBorder="1" applyAlignment="1">
      <alignment horizontal="center" vertical="center" shrinkToFit="1"/>
    </xf>
    <xf numFmtId="0" fontId="139"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20" fillId="3" borderId="9" xfId="2" applyFont="1" applyFill="1" applyBorder="1" applyAlignment="1">
      <alignment horizontal="center" vertical="center" wrapText="1"/>
    </xf>
    <xf numFmtId="0" fontId="110" fillId="26" borderId="174" xfId="2" applyFont="1" applyFill="1" applyBorder="1" applyAlignment="1">
      <alignment horizontal="left" vertical="center" shrinkToFit="1"/>
    </xf>
    <xf numFmtId="0" fontId="140" fillId="0" borderId="194" xfId="1" applyFont="1" applyFill="1" applyBorder="1" applyAlignment="1" applyProtection="1">
      <alignment vertical="top" wrapText="1"/>
    </xf>
    <xf numFmtId="0" fontId="0" fillId="33" borderId="0" xfId="0" applyFill="1">
      <alignment vertical="center"/>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13" fillId="0" borderId="205" xfId="2" applyFont="1" applyBorder="1" applyAlignment="1">
      <alignment horizontal="center" vertical="center" wrapText="1"/>
    </xf>
    <xf numFmtId="180" fontId="50" fillId="11" borderId="206" xfId="17" applyNumberFormat="1" applyFont="1" applyFill="1" applyBorder="1" applyAlignment="1">
      <alignment horizontal="center" vertical="center"/>
    </xf>
    <xf numFmtId="0" fontId="85" fillId="0" borderId="122" xfId="0" applyFont="1" applyBorder="1" applyAlignment="1">
      <alignment horizontal="center" vertical="center" wrapText="1"/>
    </xf>
    <xf numFmtId="0" fontId="143" fillId="0" borderId="139" xfId="0" applyFont="1" applyBorder="1" applyAlignment="1">
      <alignment horizontal="left" vertical="top" wrapText="1"/>
    </xf>
    <xf numFmtId="0" fontId="144" fillId="0" borderId="0" xfId="0" applyFont="1">
      <alignment vertical="center"/>
    </xf>
    <xf numFmtId="0" fontId="146" fillId="21" borderId="153" xfId="2" applyFont="1" applyFill="1" applyBorder="1" applyAlignment="1">
      <alignment horizontal="center" vertical="center" wrapText="1"/>
    </xf>
    <xf numFmtId="0" fontId="8" fillId="0" borderId="209"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11"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4" borderId="198" xfId="2" applyNumberFormat="1" applyFont="1" applyFill="1" applyBorder="1" applyAlignment="1">
      <alignment horizontal="center" vertical="center" shrinkToFit="1"/>
    </xf>
    <xf numFmtId="180" fontId="50" fillId="11" borderId="212" xfId="17" applyNumberFormat="1" applyFont="1" applyFill="1" applyBorder="1" applyAlignment="1">
      <alignment horizontal="center" vertical="center"/>
    </xf>
    <xf numFmtId="0" fontId="94" fillId="19" borderId="0" xfId="0" applyFont="1" applyFill="1" applyAlignment="1">
      <alignment horizontal="center" vertical="center"/>
    </xf>
    <xf numFmtId="0" fontId="153" fillId="21" borderId="153" xfId="2" applyFont="1" applyFill="1" applyBorder="1" applyAlignment="1">
      <alignment horizontal="center" vertical="center" wrapText="1"/>
    </xf>
    <xf numFmtId="0" fontId="25" fillId="19" borderId="0" xfId="2" applyFont="1" applyFill="1">
      <alignment vertical="center"/>
    </xf>
    <xf numFmtId="0" fontId="155" fillId="0" borderId="0" xfId="0" applyFont="1" applyAlignment="1">
      <alignment vertical="top" wrapText="1"/>
    </xf>
    <xf numFmtId="0" fontId="154" fillId="31" borderId="0" xfId="0" applyFont="1" applyFill="1" applyAlignment="1">
      <alignment horizontal="center" vertical="center" wrapText="1"/>
    </xf>
    <xf numFmtId="0" fontId="140" fillId="0" borderId="210"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0" fillId="0" borderId="211"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13" xfId="2" applyFont="1" applyFill="1" applyBorder="1" applyAlignment="1">
      <alignment horizontal="left" vertical="center"/>
    </xf>
    <xf numFmtId="0" fontId="8" fillId="0" borderId="208" xfId="1" applyBorder="1" applyAlignment="1" applyProtection="1">
      <alignment vertical="center" wrapText="1"/>
    </xf>
    <xf numFmtId="0" fontId="143" fillId="0" borderId="207"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8"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19"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0" fontId="0" fillId="31" borderId="0" xfId="0" applyFill="1">
      <alignment vertical="center"/>
    </xf>
    <xf numFmtId="0" fontId="128" fillId="31" borderId="0" xfId="0" applyFont="1" applyFill="1">
      <alignment vertical="center"/>
    </xf>
    <xf numFmtId="0" fontId="148" fillId="31" borderId="0" xfId="0" applyFont="1" applyFill="1">
      <alignment vertical="center"/>
    </xf>
    <xf numFmtId="0" fontId="149" fillId="31" borderId="0" xfId="0" applyFont="1" applyFill="1">
      <alignment vertical="center"/>
    </xf>
    <xf numFmtId="0" fontId="147" fillId="31" borderId="0" xfId="0" applyFont="1" applyFill="1">
      <alignment vertical="center"/>
    </xf>
    <xf numFmtId="0" fontId="117" fillId="31" borderId="0" xfId="0" applyFont="1" applyFill="1">
      <alignment vertical="center"/>
    </xf>
    <xf numFmtId="0" fontId="145" fillId="31" borderId="0" xfId="0" applyFont="1" applyFill="1">
      <alignment vertical="center"/>
    </xf>
    <xf numFmtId="0" fontId="152" fillId="31" borderId="0" xfId="0" applyFont="1" applyFill="1">
      <alignment vertical="center"/>
    </xf>
    <xf numFmtId="0" fontId="136" fillId="31" borderId="0" xfId="0" applyFont="1" applyFill="1" applyAlignment="1">
      <alignment vertical="center" wrapText="1"/>
    </xf>
    <xf numFmtId="0" fontId="150" fillId="31" borderId="0" xfId="0" applyFont="1" applyFill="1">
      <alignment vertical="center"/>
    </xf>
    <xf numFmtId="0" fontId="151" fillId="31" borderId="0" xfId="0" applyFont="1" applyFill="1">
      <alignment vertical="center"/>
    </xf>
    <xf numFmtId="0" fontId="123" fillId="31" borderId="0" xfId="1" applyFont="1" applyFill="1" applyAlignment="1" applyProtection="1">
      <alignment vertical="center"/>
    </xf>
    <xf numFmtId="0" fontId="122" fillId="31" borderId="0" xfId="0" applyFont="1" applyFill="1">
      <alignment vertical="center"/>
    </xf>
    <xf numFmtId="14" fontId="129" fillId="19" borderId="135" xfId="0" applyNumberFormat="1" applyFont="1" applyFill="1" applyBorder="1" applyAlignment="1">
      <alignment horizontal="center" vertical="center"/>
    </xf>
    <xf numFmtId="0" fontId="142" fillId="0" borderId="121" xfId="1" applyFont="1" applyFill="1" applyBorder="1" applyAlignment="1" applyProtection="1">
      <alignment horizontal="left" vertical="top" wrapText="1"/>
    </xf>
    <xf numFmtId="0" fontId="140"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20" xfId="2" applyFont="1" applyFill="1" applyBorder="1" applyAlignment="1">
      <alignment horizontal="center" vertical="center"/>
    </xf>
    <xf numFmtId="14" fontId="91" fillId="21" borderId="220" xfId="2" applyNumberFormat="1" applyFont="1" applyFill="1" applyBorder="1" applyAlignment="1">
      <alignment horizontal="center" vertical="center"/>
    </xf>
    <xf numFmtId="14" fontId="91" fillId="21" borderId="221" xfId="2" applyNumberFormat="1" applyFont="1" applyFill="1" applyBorder="1" applyAlignment="1">
      <alignment horizontal="center" vertical="center"/>
    </xf>
    <xf numFmtId="0" fontId="92" fillId="21" borderId="222" xfId="2" applyFont="1" applyFill="1" applyBorder="1" applyAlignment="1">
      <alignment horizontal="center" vertical="center"/>
    </xf>
    <xf numFmtId="14" fontId="91" fillId="21" borderId="222" xfId="2" applyNumberFormat="1" applyFont="1" applyFill="1" applyBorder="1" applyAlignment="1">
      <alignment horizontal="center" vertical="center"/>
    </xf>
    <xf numFmtId="0" fontId="8" fillId="0" borderId="223" xfId="1" applyFill="1" applyBorder="1" applyAlignment="1" applyProtection="1">
      <alignment vertical="center" wrapText="1"/>
    </xf>
    <xf numFmtId="0" fontId="8" fillId="0" borderId="226" xfId="1" applyBorder="1" applyAlignment="1" applyProtection="1">
      <alignment vertical="top" wrapText="1"/>
    </xf>
    <xf numFmtId="0" fontId="140" fillId="0" borderId="225" xfId="2" applyFont="1" applyBorder="1" applyAlignment="1">
      <alignment vertical="top" wrapText="1"/>
    </xf>
    <xf numFmtId="0" fontId="32" fillId="23" borderId="224" xfId="2" applyFont="1" applyFill="1" applyBorder="1" applyAlignment="1">
      <alignment horizontal="center" vertical="center" wrapText="1"/>
    </xf>
    <xf numFmtId="0" fontId="157" fillId="21" borderId="221" xfId="2" applyFont="1" applyFill="1" applyBorder="1" applyAlignment="1">
      <alignment horizontal="center" vertical="center"/>
    </xf>
    <xf numFmtId="0" fontId="157" fillId="21" borderId="222" xfId="2" applyFont="1" applyFill="1" applyBorder="1" applyAlignment="1">
      <alignment horizontal="center" vertical="center"/>
    </xf>
    <xf numFmtId="0" fontId="157" fillId="21" borderId="220" xfId="2" applyFont="1" applyFill="1" applyBorder="1" applyAlignment="1">
      <alignment horizontal="center" vertical="center"/>
    </xf>
    <xf numFmtId="0" fontId="32" fillId="21" borderId="153" xfId="2" applyFont="1" applyFill="1" applyBorder="1" applyAlignment="1">
      <alignment horizontal="center" vertical="center" wrapText="1"/>
    </xf>
    <xf numFmtId="0" fontId="119" fillId="19" borderId="227" xfId="0" applyFont="1" applyFill="1" applyBorder="1" applyAlignment="1">
      <alignment horizontal="left" vertical="center"/>
    </xf>
    <xf numFmtId="0" fontId="119" fillId="19" borderId="228" xfId="0" applyFont="1" applyFill="1" applyBorder="1" applyAlignment="1">
      <alignment horizontal="left" vertical="center"/>
    </xf>
    <xf numFmtId="14" fontId="119" fillId="19" borderId="228" xfId="0" applyNumberFormat="1" applyFont="1" applyFill="1" applyBorder="1" applyAlignment="1">
      <alignment horizontal="center" vertical="center"/>
    </xf>
    <xf numFmtId="14" fontId="119" fillId="19" borderId="229" xfId="0" applyNumberFormat="1" applyFont="1" applyFill="1" applyBorder="1" applyAlignment="1">
      <alignment horizontal="center" vertical="center"/>
    </xf>
    <xf numFmtId="0" fontId="6" fillId="0" borderId="0" xfId="2" applyAlignment="1">
      <alignment horizontal="center" vertical="center" wrapText="1"/>
    </xf>
    <xf numFmtId="0" fontId="0" fillId="35" borderId="0" xfId="0" applyFill="1">
      <alignment vertical="center"/>
    </xf>
    <xf numFmtId="0" fontId="23" fillId="38" borderId="8" xfId="2" applyFont="1" applyFill="1" applyBorder="1" applyAlignment="1">
      <alignment horizontal="left" vertical="center"/>
    </xf>
    <xf numFmtId="0" fontId="138" fillId="38" borderId="10" xfId="2" applyFont="1" applyFill="1" applyBorder="1" applyAlignment="1">
      <alignment horizontal="center" vertical="center"/>
    </xf>
    <xf numFmtId="177" fontId="138" fillId="38" borderId="10" xfId="2" applyNumberFormat="1" applyFont="1" applyFill="1" applyBorder="1" applyAlignment="1">
      <alignment horizontal="center" vertical="center" shrinkToFit="1"/>
    </xf>
    <xf numFmtId="177" fontId="10" fillId="38" borderId="10" xfId="2" applyNumberFormat="1" applyFont="1" applyFill="1" applyBorder="1" applyAlignment="1">
      <alignment horizontal="center" vertical="center" wrapText="1"/>
    </xf>
    <xf numFmtId="177" fontId="115" fillId="38" borderId="8" xfId="2" applyNumberFormat="1" applyFont="1" applyFill="1" applyBorder="1" applyAlignment="1">
      <alignment horizontal="center" vertical="center" shrinkToFit="1"/>
    </xf>
    <xf numFmtId="177" fontId="116" fillId="38" borderId="8" xfId="2" applyNumberFormat="1" applyFont="1" applyFill="1" applyBorder="1" applyAlignment="1">
      <alignment horizontal="center" vertical="center" wrapText="1"/>
    </xf>
    <xf numFmtId="0" fontId="23" fillId="38" borderId="198" xfId="2" applyFont="1" applyFill="1" applyBorder="1" applyAlignment="1">
      <alignment horizontal="center" vertical="center" wrapText="1"/>
    </xf>
    <xf numFmtId="177" fontId="23" fillId="38" borderId="198" xfId="2" applyNumberFormat="1" applyFont="1" applyFill="1" applyBorder="1" applyAlignment="1">
      <alignment horizontal="center" vertical="center" shrinkToFit="1"/>
    </xf>
    <xf numFmtId="0" fontId="140"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25" fillId="0" borderId="210" xfId="1" applyFont="1" applyBorder="1" applyAlignment="1" applyProtection="1">
      <alignment vertical="top" wrapText="1"/>
    </xf>
    <xf numFmtId="0" fontId="141" fillId="0" borderId="191" xfId="1" applyFont="1" applyFill="1" applyBorder="1" applyAlignment="1" applyProtection="1">
      <alignment vertical="top" wrapText="1"/>
    </xf>
    <xf numFmtId="0" fontId="140" fillId="0" borderId="184" xfId="2" applyFont="1" applyBorder="1" applyAlignment="1">
      <alignment horizontal="left" vertical="top" wrapText="1"/>
    </xf>
    <xf numFmtId="0" fontId="160" fillId="0" borderId="30" xfId="1" applyFont="1" applyBorder="1" applyAlignment="1" applyProtection="1">
      <alignment horizontal="left" vertical="top" wrapText="1"/>
    </xf>
    <xf numFmtId="0" fontId="0" fillId="32" borderId="0" xfId="0" applyFill="1">
      <alignment vertical="center"/>
    </xf>
    <xf numFmtId="0" fontId="136" fillId="32" borderId="0" xfId="0" applyFont="1" applyFill="1" applyAlignment="1">
      <alignment vertical="center" wrapText="1"/>
    </xf>
    <xf numFmtId="0" fontId="163" fillId="3" borderId="9" xfId="2" applyFont="1" applyFill="1" applyBorder="1" applyAlignment="1">
      <alignment horizontal="center" vertical="center"/>
    </xf>
    <xf numFmtId="0" fontId="6" fillId="0" borderId="0" xfId="4"/>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85" fillId="40" borderId="122" xfId="0" applyFont="1" applyFill="1" applyBorder="1" applyAlignment="1">
      <alignment horizontal="center" vertical="center" wrapText="1"/>
    </xf>
    <xf numFmtId="0" fontId="166" fillId="21" borderId="159" xfId="1" applyFont="1" applyFill="1" applyBorder="1" applyAlignment="1" applyProtection="1">
      <alignment horizontal="center" vertical="center" wrapText="1"/>
    </xf>
    <xf numFmtId="0" fontId="85" fillId="0" borderId="162" xfId="0" applyFont="1" applyBorder="1" applyAlignment="1">
      <alignment horizontal="center" vertical="center" wrapText="1"/>
    </xf>
    <xf numFmtId="0" fontId="167" fillId="41" borderId="0" xfId="0" applyFont="1" applyFill="1" applyAlignment="1">
      <alignment horizontal="center" vertical="center" wrapText="1"/>
    </xf>
    <xf numFmtId="0" fontId="8" fillId="0" borderId="226" xfId="1" applyBorder="1" applyAlignment="1" applyProtection="1">
      <alignment vertical="center" wrapText="1"/>
    </xf>
    <xf numFmtId="0" fontId="140" fillId="0" borderId="0" xfId="0" applyFont="1" applyAlignment="1">
      <alignment vertical="top" wrapText="1"/>
    </xf>
    <xf numFmtId="0" fontId="85" fillId="43" borderId="122" xfId="0" applyFont="1" applyFill="1" applyBorder="1" applyAlignment="1">
      <alignment horizontal="center" vertical="center" wrapText="1"/>
    </xf>
    <xf numFmtId="0" fontId="174" fillId="0" borderId="155" xfId="1" applyFont="1" applyFill="1" applyBorder="1" applyAlignment="1" applyProtection="1">
      <alignment vertical="top" wrapText="1"/>
    </xf>
    <xf numFmtId="0" fontId="0" fillId="35" borderId="105" xfId="0" applyFill="1" applyBorder="1">
      <alignment vertical="center"/>
    </xf>
    <xf numFmtId="0" fontId="0" fillId="35" borderId="238" xfId="0" applyFill="1" applyBorder="1">
      <alignment vertical="center"/>
    </xf>
    <xf numFmtId="0" fontId="6" fillId="19" borderId="239" xfId="2" applyFill="1" applyBorder="1" applyAlignment="1">
      <alignment horizontal="center" vertical="center" wrapText="1"/>
    </xf>
    <xf numFmtId="0" fontId="6" fillId="19" borderId="240" xfId="2" applyFill="1" applyBorder="1" applyAlignment="1">
      <alignment horizontal="center" vertical="center"/>
    </xf>
    <xf numFmtId="0" fontId="6" fillId="19" borderId="240" xfId="2" applyFill="1" applyBorder="1" applyAlignment="1">
      <alignment horizontal="center" vertical="center" wrapText="1"/>
    </xf>
    <xf numFmtId="0" fontId="6" fillId="19" borderId="241" xfId="2" applyFill="1" applyBorder="1" applyAlignment="1">
      <alignment horizontal="center" vertical="center"/>
    </xf>
    <xf numFmtId="0" fontId="6" fillId="19" borderId="242" xfId="2" applyFill="1" applyBorder="1" applyAlignment="1">
      <alignment horizontal="center" vertical="center" wrapText="1"/>
    </xf>
    <xf numFmtId="0" fontId="6" fillId="19" borderId="243" xfId="2" applyFill="1" applyBorder="1" applyAlignment="1">
      <alignment horizontal="center" vertical="center"/>
    </xf>
    <xf numFmtId="0" fontId="6" fillId="19" borderId="243" xfId="2" applyFill="1" applyBorder="1" applyAlignment="1">
      <alignment horizontal="center" vertical="center" wrapText="1"/>
    </xf>
    <xf numFmtId="0" fontId="6" fillId="19" borderId="244" xfId="2" applyFill="1" applyBorder="1" applyAlignment="1">
      <alignment horizontal="center" vertical="center"/>
    </xf>
    <xf numFmtId="0" fontId="0" fillId="19" borderId="245" xfId="0" applyFill="1" applyBorder="1">
      <alignment vertical="center"/>
    </xf>
    <xf numFmtId="0" fontId="0" fillId="19" borderId="246" xfId="0" applyFill="1" applyBorder="1">
      <alignment vertical="center"/>
    </xf>
    <xf numFmtId="0" fontId="0" fillId="19" borderId="247" xfId="0" applyFill="1" applyBorder="1">
      <alignment vertical="center"/>
    </xf>
    <xf numFmtId="0" fontId="71" fillId="29" borderId="250" xfId="0" applyFont="1" applyFill="1" applyBorder="1" applyAlignment="1">
      <alignment horizontal="center" vertical="center"/>
    </xf>
    <xf numFmtId="0" fontId="0" fillId="23" borderId="248" xfId="0" applyFill="1" applyBorder="1" applyAlignment="1">
      <alignment horizontal="left" vertical="center"/>
    </xf>
    <xf numFmtId="0" fontId="0" fillId="23" borderId="249" xfId="0" applyFill="1" applyBorder="1" applyAlignment="1">
      <alignment horizontal="left" vertical="center"/>
    </xf>
    <xf numFmtId="0" fontId="71" fillId="29" borderId="249" xfId="0" applyFont="1" applyFill="1" applyBorder="1" applyAlignment="1">
      <alignment horizontal="left" vertical="center"/>
    </xf>
    <xf numFmtId="184" fontId="0" fillId="36" borderId="245" xfId="0" applyNumberFormat="1" applyFill="1" applyBorder="1">
      <alignment vertical="center"/>
    </xf>
    <xf numFmtId="0" fontId="140" fillId="0" borderId="225" xfId="1" applyFont="1" applyBorder="1" applyAlignment="1" applyProtection="1">
      <alignment vertical="top" wrapText="1"/>
    </xf>
    <xf numFmtId="0" fontId="168" fillId="0" borderId="0" xfId="2" applyFont="1">
      <alignment vertical="center"/>
    </xf>
    <xf numFmtId="0" fontId="165" fillId="0" borderId="0" xfId="2" applyFont="1">
      <alignment vertical="center"/>
    </xf>
    <xf numFmtId="0" fontId="7" fillId="44" borderId="0" xfId="4" applyFont="1" applyFill="1" applyAlignment="1">
      <alignment vertical="top"/>
    </xf>
    <xf numFmtId="0" fontId="135" fillId="44" borderId="0" xfId="2" applyFont="1" applyFill="1" applyAlignment="1">
      <alignment vertical="top"/>
    </xf>
    <xf numFmtId="0" fontId="7" fillId="44" borderId="0" xfId="2" applyFont="1" applyFill="1" applyAlignment="1">
      <alignment vertical="top"/>
    </xf>
    <xf numFmtId="0" fontId="179" fillId="0" borderId="0" xfId="2" applyFont="1">
      <alignment vertical="center"/>
    </xf>
    <xf numFmtId="0" fontId="172" fillId="44" borderId="0" xfId="2" applyFont="1" applyFill="1" applyAlignment="1">
      <alignment vertical="top"/>
    </xf>
    <xf numFmtId="0" fontId="34" fillId="44" borderId="0" xfId="2" applyFont="1" applyFill="1" applyAlignment="1">
      <alignment vertical="top"/>
    </xf>
    <xf numFmtId="0" fontId="173" fillId="44" borderId="0" xfId="2" applyFont="1" applyFill="1" applyAlignment="1">
      <alignment vertical="top"/>
    </xf>
    <xf numFmtId="0" fontId="35" fillId="15" borderId="0" xfId="4" applyFont="1" applyFill="1"/>
    <xf numFmtId="0" fontId="135" fillId="15" borderId="0" xfId="4" applyFont="1" applyFill="1"/>
    <xf numFmtId="0" fontId="6" fillId="15" borderId="0" xfId="4" applyFill="1"/>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109" fillId="31" borderId="0" xfId="0" applyFont="1" applyFill="1" applyAlignment="1">
      <alignment horizontal="left" vertical="top" wrapText="1"/>
    </xf>
    <xf numFmtId="0" fontId="43" fillId="19" borderId="0" xfId="17" applyFont="1" applyFill="1" applyAlignment="1">
      <alignment horizontal="left" vertical="center"/>
    </xf>
    <xf numFmtId="0" fontId="10" fillId="6" borderId="203" xfId="17" applyFont="1" applyFill="1" applyBorder="1" applyAlignment="1">
      <alignment horizontal="left" vertical="center" wrapText="1"/>
    </xf>
    <xf numFmtId="0" fontId="10" fillId="6" borderId="204" xfId="17" applyFont="1" applyFill="1" applyBorder="1" applyAlignment="1">
      <alignment horizontal="left" vertical="center" wrapText="1"/>
    </xf>
    <xf numFmtId="0" fontId="10" fillId="6" borderId="205" xfId="17" applyFont="1" applyFill="1" applyBorder="1" applyAlignment="1">
      <alignment horizontal="left"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3" xfId="17" applyFont="1" applyFill="1" applyBorder="1" applyAlignment="1">
      <alignment horizontal="left" vertical="top" wrapText="1"/>
    </xf>
    <xf numFmtId="0" fontId="112" fillId="19" borderId="164" xfId="17" applyFont="1" applyFill="1" applyBorder="1" applyAlignment="1">
      <alignment horizontal="left" vertical="top" wrapText="1"/>
    </xf>
    <xf numFmtId="0" fontId="112" fillId="19" borderId="165" xfId="17" applyFont="1" applyFill="1" applyBorder="1" applyAlignment="1">
      <alignment horizontal="left" vertical="top" wrapText="1"/>
    </xf>
    <xf numFmtId="0" fontId="177" fillId="46" borderId="230" xfId="4" applyFont="1" applyFill="1" applyBorder="1" applyAlignment="1">
      <alignment horizontal="left" vertical="center" wrapText="1" indent="1"/>
    </xf>
    <xf numFmtId="0" fontId="177" fillId="46" borderId="251" xfId="4" applyFont="1" applyFill="1" applyBorder="1" applyAlignment="1">
      <alignment horizontal="left" vertical="center" wrapText="1" indent="1"/>
    </xf>
    <xf numFmtId="0" fontId="177" fillId="46" borderId="252" xfId="4" applyFont="1" applyFill="1" applyBorder="1" applyAlignment="1">
      <alignment horizontal="left" vertical="center" wrapText="1" indent="1"/>
    </xf>
    <xf numFmtId="0" fontId="177" fillId="46" borderId="231" xfId="4" applyFont="1" applyFill="1" applyBorder="1" applyAlignment="1">
      <alignment horizontal="left" vertical="center" wrapText="1" indent="1"/>
    </xf>
    <xf numFmtId="0" fontId="177" fillId="46" borderId="0" xfId="4" applyFont="1" applyFill="1" applyAlignment="1">
      <alignment horizontal="left" vertical="center" wrapText="1" indent="1"/>
    </xf>
    <xf numFmtId="0" fontId="177" fillId="46" borderId="232" xfId="4" applyFont="1" applyFill="1" applyBorder="1" applyAlignment="1">
      <alignment horizontal="left" vertical="center" wrapText="1" indent="1"/>
    </xf>
    <xf numFmtId="0" fontId="177" fillId="46" borderId="233" xfId="4" applyFont="1" applyFill="1" applyBorder="1" applyAlignment="1">
      <alignment horizontal="left" vertical="center" wrapText="1" indent="1"/>
    </xf>
    <xf numFmtId="0" fontId="177" fillId="46" borderId="234" xfId="4" applyFont="1" applyFill="1" applyBorder="1" applyAlignment="1">
      <alignment horizontal="left" vertical="center" wrapText="1" indent="1"/>
    </xf>
    <xf numFmtId="0" fontId="177" fillId="46" borderId="235" xfId="4" applyFont="1" applyFill="1" applyBorder="1" applyAlignment="1">
      <alignment horizontal="left" vertical="center" wrapText="1" indent="1"/>
    </xf>
    <xf numFmtId="0" fontId="164" fillId="39" borderId="0" xfId="2" applyFont="1" applyFill="1" applyAlignment="1">
      <alignment horizontal="center" vertical="center"/>
    </xf>
    <xf numFmtId="0" fontId="6" fillId="0" borderId="0" xfId="2">
      <alignment vertical="center"/>
    </xf>
    <xf numFmtId="0" fontId="87" fillId="0" borderId="0" xfId="2" applyFont="1" applyAlignment="1">
      <alignment horizontal="center" vertical="center"/>
    </xf>
    <xf numFmtId="0" fontId="21" fillId="0" borderId="0" xfId="2" applyFont="1" applyAlignment="1">
      <alignment horizontal="center" vertical="center"/>
    </xf>
    <xf numFmtId="0" fontId="87" fillId="42" borderId="0" xfId="2" applyFont="1" applyFill="1" applyAlignment="1">
      <alignment horizontal="center" vertical="center" wrapText="1" shrinkToFit="1"/>
    </xf>
    <xf numFmtId="0" fontId="21" fillId="42" borderId="0" xfId="2" applyFont="1" applyFill="1" applyAlignment="1">
      <alignment horizontal="center" vertical="center" wrapText="1" shrinkToFit="1"/>
    </xf>
    <xf numFmtId="0" fontId="169" fillId="0" borderId="0" xfId="2" applyFont="1">
      <alignment vertical="center"/>
    </xf>
    <xf numFmtId="0" fontId="175" fillId="0" borderId="0" xfId="2" applyFont="1" applyAlignment="1">
      <alignment horizontal="center" vertical="center"/>
    </xf>
    <xf numFmtId="0" fontId="176" fillId="0" borderId="0" xfId="2" applyFont="1" applyAlignment="1">
      <alignment horizontal="center" vertical="center"/>
    </xf>
    <xf numFmtId="0" fontId="170" fillId="44" borderId="0" xfId="2" applyFont="1" applyFill="1" applyAlignment="1">
      <alignment vertical="top" wrapText="1"/>
    </xf>
    <xf numFmtId="0" fontId="171" fillId="44" borderId="0" xfId="2" applyFont="1" applyFill="1" applyAlignment="1">
      <alignment vertical="top" wrapText="1"/>
    </xf>
    <xf numFmtId="0" fontId="6" fillId="44" borderId="0" xfId="2" applyFill="1" applyAlignment="1">
      <alignment vertical="top" wrapText="1"/>
    </xf>
    <xf numFmtId="0" fontId="177" fillId="45" borderId="0" xfId="2" applyFont="1" applyFill="1" applyAlignment="1">
      <alignment horizontal="left" vertical="center" wrapText="1" indent="1"/>
    </xf>
    <xf numFmtId="0" fontId="17" fillId="45" borderId="0" xfId="2" applyFont="1" applyFill="1" applyAlignment="1">
      <alignment horizontal="left" vertical="center" wrapText="1" inden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8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0" fontId="14" fillId="5" borderId="214" xfId="2" applyFont="1" applyFill="1" applyBorder="1" applyAlignment="1">
      <alignment horizontal="center" vertical="center"/>
    </xf>
    <xf numFmtId="0" fontId="14" fillId="5" borderId="215" xfId="2" applyFont="1" applyFill="1" applyBorder="1" applyAlignment="1">
      <alignment horizontal="center" vertical="center"/>
    </xf>
    <xf numFmtId="0" fontId="14" fillId="5" borderId="21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6" fillId="0" borderId="0" xfId="2" applyAlignment="1">
      <alignment horizontal="center" vertical="center" wrapText="1"/>
    </xf>
    <xf numFmtId="0" fontId="23" fillId="37" borderId="0" xfId="2" applyFont="1" applyFill="1" applyAlignment="1">
      <alignment horizontal="left" vertical="center" wrapText="1"/>
    </xf>
    <xf numFmtId="0" fontId="23" fillId="37"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0" fillId="23" borderId="236"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37" xfId="0" applyFont="1" applyFill="1" applyBorder="1" applyAlignment="1">
      <alignment horizontal="center" vertical="center"/>
    </xf>
    <xf numFmtId="0" fontId="0" fillId="23" borderId="0" xfId="0" applyFill="1" applyAlignment="1">
      <alignment horizontal="center" vertical="center"/>
    </xf>
    <xf numFmtId="0" fontId="71" fillId="29" borderId="0" xfId="0" applyFont="1" applyFill="1" applyAlignment="1">
      <alignment horizontal="center" vertical="center"/>
    </xf>
    <xf numFmtId="0" fontId="0" fillId="23" borderId="248" xfId="0" applyFill="1" applyBorder="1" applyAlignment="1">
      <alignment horizontal="center" vertical="center"/>
    </xf>
    <xf numFmtId="0" fontId="0" fillId="23" borderId="249" xfId="0" applyFill="1" applyBorder="1" applyAlignment="1">
      <alignment horizontal="center" vertical="center"/>
    </xf>
    <xf numFmtId="0" fontId="71" fillId="29" borderId="249" xfId="0" applyFont="1" applyFill="1" applyBorder="1" applyAlignment="1">
      <alignment horizontal="center" vertical="center"/>
    </xf>
    <xf numFmtId="0" fontId="71" fillId="29" borderId="250" xfId="0" applyFont="1" applyFill="1" applyBorder="1" applyAlignment="1">
      <alignment horizontal="center" vertical="center"/>
    </xf>
    <xf numFmtId="0" fontId="26" fillId="19" borderId="0" xfId="19" applyFont="1" applyFill="1" applyAlignment="1">
      <alignment vertical="center"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42"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61" fillId="29" borderId="55" xfId="2" applyFont="1" applyFill="1" applyBorder="1" applyAlignment="1">
      <alignment horizontal="left" vertical="top" wrapText="1" shrinkToFit="1"/>
    </xf>
    <xf numFmtId="0" fontId="161" fillId="29" borderId="56" xfId="2" applyFont="1" applyFill="1" applyBorder="1" applyAlignment="1">
      <alignment horizontal="left" vertical="top" wrapText="1" shrinkToFit="1"/>
    </xf>
    <xf numFmtId="0" fontId="161"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1"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0"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56" fillId="29" borderId="97" xfId="2" applyFont="1" applyFill="1" applyBorder="1" applyAlignment="1">
      <alignment horizontal="center" vertical="center" wrapText="1" shrinkToFit="1"/>
    </xf>
    <xf numFmtId="0" fontId="32" fillId="29" borderId="28" xfId="2" applyFont="1" applyFill="1" applyBorder="1" applyAlignment="1">
      <alignment horizontal="center" vertical="center" shrinkToFit="1"/>
    </xf>
    <xf numFmtId="0" fontId="32" fillId="29"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0" fillId="0" borderId="245" xfId="0" applyBorder="1">
      <alignment vertical="center"/>
    </xf>
    <xf numFmtId="0" fontId="0" fillId="0" borderId="246" xfId="0" applyBorder="1">
      <alignment vertical="center"/>
    </xf>
    <xf numFmtId="0" fontId="0" fillId="0" borderId="247" xfId="0" applyBorder="1">
      <alignment vertical="center"/>
    </xf>
    <xf numFmtId="0" fontId="119" fillId="21" borderId="228" xfId="0" applyFont="1" applyFill="1" applyBorder="1" applyAlignment="1">
      <alignment horizontal="left" vertical="center"/>
    </xf>
    <xf numFmtId="0" fontId="119" fillId="29" borderId="228" xfId="0" applyFont="1" applyFill="1" applyBorder="1" applyAlignment="1">
      <alignment horizontal="left" vertical="center"/>
    </xf>
    <xf numFmtId="0" fontId="119" fillId="28" borderId="228" xfId="0" applyFont="1" applyFill="1" applyBorder="1" applyAlignment="1">
      <alignment horizontal="left" vertical="center"/>
    </xf>
    <xf numFmtId="0" fontId="119" fillId="36" borderId="228" xfId="0" applyFont="1" applyFill="1" applyBorder="1" applyAlignment="1">
      <alignment horizontal="left" vertical="center"/>
    </xf>
    <xf numFmtId="0" fontId="119" fillId="47" borderId="228" xfId="0" applyFont="1" applyFill="1" applyBorder="1" applyAlignment="1">
      <alignment horizontal="left" vertical="center"/>
    </xf>
    <xf numFmtId="0" fontId="119" fillId="48" borderId="228" xfId="0" applyFont="1" applyFill="1" applyBorder="1" applyAlignment="1">
      <alignment horizontal="left" vertical="center"/>
    </xf>
    <xf numFmtId="14" fontId="87" fillId="21" borderId="190" xfId="1" applyNumberFormat="1" applyFont="1" applyFill="1" applyBorder="1" applyAlignment="1" applyProtection="1">
      <alignment horizontal="center" vertical="center" wrapText="1"/>
    </xf>
    <xf numFmtId="0" fontId="153" fillId="21" borderId="148" xfId="1" applyFont="1" applyFill="1" applyBorder="1" applyAlignment="1" applyProtection="1">
      <alignment horizontal="center" vertical="center" wrapText="1"/>
    </xf>
    <xf numFmtId="0" fontId="87" fillId="21" borderId="157" xfId="1" applyFont="1" applyFill="1" applyBorder="1" applyAlignment="1" applyProtection="1">
      <alignment horizontal="center" vertical="center" wrapText="1"/>
    </xf>
    <xf numFmtId="0" fontId="180" fillId="21" borderId="187" xfId="0" applyFont="1" applyFill="1" applyBorder="1" applyAlignment="1">
      <alignment horizontal="center" vertical="center" wrapText="1"/>
    </xf>
    <xf numFmtId="0" fontId="181" fillId="0" borderId="139" xfId="0" applyFont="1" applyBorder="1" applyAlignment="1">
      <alignment horizontal="left" vertical="top" wrapText="1"/>
    </xf>
    <xf numFmtId="0" fontId="87" fillId="23" borderId="0" xfId="2" applyFont="1" applyFill="1" applyAlignment="1">
      <alignment vertical="top" wrapText="1"/>
    </xf>
    <xf numFmtId="0" fontId="142" fillId="29" borderId="253" xfId="1" applyFont="1" applyFill="1" applyBorder="1" applyAlignment="1" applyProtection="1">
      <alignment horizontal="left" vertical="top" wrapText="1"/>
    </xf>
    <xf numFmtId="0" fontId="142" fillId="29" borderId="107" xfId="1" applyFont="1" applyFill="1" applyBorder="1" applyAlignment="1" applyProtection="1">
      <alignment horizontal="left" vertical="top" wrapText="1"/>
    </xf>
    <xf numFmtId="0" fontId="142" fillId="29" borderId="254" xfId="1" applyFont="1" applyFill="1" applyBorder="1" applyAlignment="1" applyProtection="1">
      <alignment horizontal="left" vertical="top" wrapText="1"/>
    </xf>
    <xf numFmtId="0" fontId="142" fillId="29" borderId="35" xfId="1" applyFont="1" applyFill="1" applyBorder="1" applyAlignment="1" applyProtection="1">
      <alignment horizontal="left" vertical="top" wrapText="1"/>
    </xf>
    <xf numFmtId="0" fontId="142" fillId="29" borderId="36" xfId="1" applyFont="1" applyFill="1" applyBorder="1" applyAlignment="1" applyProtection="1">
      <alignment horizontal="left" vertical="top" wrapText="1"/>
    </xf>
    <xf numFmtId="0" fontId="142" fillId="29" borderId="37" xfId="1" applyFont="1" applyFill="1" applyBorder="1" applyAlignment="1" applyProtection="1">
      <alignment horizontal="left" vertical="top"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CC00"/>
      <color rgb="FFFF99FF"/>
      <color rgb="FFD4FDC3"/>
      <color rgb="FFFAFEC2"/>
      <color rgb="FF66CCFF"/>
      <color rgb="FF3399FF"/>
      <color rgb="FF00CC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'35　感染症統計'!$A$7</c:f>
              <c:strCache>
                <c:ptCount val="1"/>
                <c:pt idx="0">
                  <c:v>2023年</c:v>
                </c:pt>
              </c:strCache>
            </c:strRef>
          </c:tx>
          <c:spPr>
            <a:ln w="63500" cap="rnd">
              <a:solidFill>
                <a:srgbClr val="FF0000"/>
              </a:solidFill>
              <a:round/>
            </a:ln>
            <a:effectLst/>
          </c:spPr>
          <c:marker>
            <c:symbol val="none"/>
          </c:marker>
          <c:val>
            <c:numRef>
              <c:f>'35　感染症統計'!$B$7:$I$7</c:f>
              <c:numCache>
                <c:formatCode>#,##0_ </c:formatCode>
                <c:ptCount val="8"/>
                <c:pt idx="0" formatCode="General">
                  <c:v>82</c:v>
                </c:pt>
                <c:pt idx="1">
                  <c:v>62</c:v>
                </c:pt>
                <c:pt idx="2">
                  <c:v>99</c:v>
                </c:pt>
                <c:pt idx="3">
                  <c:v>112</c:v>
                </c:pt>
                <c:pt idx="4" formatCode="General">
                  <c:v>224</c:v>
                </c:pt>
                <c:pt idx="5" formatCode="General">
                  <c:v>524</c:v>
                </c:pt>
                <c:pt idx="6" formatCode="General">
                  <c:v>518</c:v>
                </c:pt>
                <c:pt idx="7">
                  <c:v>705</c:v>
                </c:pt>
              </c:numCache>
            </c:numRef>
          </c:val>
          <c:smooth val="0"/>
          <c:extLst>
            <c:ext xmlns:c16="http://schemas.microsoft.com/office/drawing/2014/chart" uri="{C3380CC4-5D6E-409C-BE32-E72D297353CC}">
              <c16:uniqueId val="{00000000-EF25-4824-8530-875CCEE0B185}"/>
            </c:ext>
          </c:extLst>
        </c:ser>
        <c:ser>
          <c:idx val="7"/>
          <c:order val="1"/>
          <c:tx>
            <c:strRef>
              <c:f>'35　感染症統計'!$A$8</c:f>
              <c:strCache>
                <c:ptCount val="1"/>
                <c:pt idx="0">
                  <c:v>2022年</c:v>
                </c:pt>
              </c:strCache>
            </c:strRef>
          </c:tx>
          <c:spPr>
            <a:ln w="25400" cap="rnd">
              <a:solidFill>
                <a:schemeClr val="accent6">
                  <a:lumMod val="75000"/>
                </a:schemeClr>
              </a:solidFill>
              <a:round/>
            </a:ln>
            <a:effectLst/>
          </c:spPr>
          <c:marker>
            <c:symbol val="none"/>
          </c:marker>
          <c:val>
            <c:numRef>
              <c:f>'35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'35　感染症統計'!$A$9</c:f>
              <c:strCache>
                <c:ptCount val="1"/>
                <c:pt idx="0">
                  <c:v>2021年</c:v>
                </c:pt>
              </c:strCache>
            </c:strRef>
          </c:tx>
          <c:spPr>
            <a:ln w="28575" cap="rnd">
              <a:solidFill>
                <a:schemeClr val="accent6"/>
              </a:solidFill>
              <a:round/>
            </a:ln>
            <a:effectLst/>
          </c:spPr>
          <c:marker>
            <c:symbol val="none"/>
          </c:marker>
          <c:val>
            <c:numRef>
              <c:f>'35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'35　感染症統計'!$A$10</c:f>
              <c:strCache>
                <c:ptCount val="1"/>
                <c:pt idx="0">
                  <c:v>2020年</c:v>
                </c:pt>
              </c:strCache>
            </c:strRef>
          </c:tx>
          <c:spPr>
            <a:ln w="12700" cap="rnd">
              <a:solidFill>
                <a:srgbClr val="FF0066"/>
              </a:solidFill>
              <a:round/>
            </a:ln>
            <a:effectLst/>
          </c:spPr>
          <c:marker>
            <c:symbol val="none"/>
          </c:marker>
          <c:val>
            <c:numRef>
              <c:f>'35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'35　感染症統計'!$A$11</c:f>
              <c:strCache>
                <c:ptCount val="1"/>
                <c:pt idx="0">
                  <c:v>2019年</c:v>
                </c:pt>
              </c:strCache>
            </c:strRef>
          </c:tx>
          <c:spPr>
            <a:ln w="19050" cap="rnd">
              <a:solidFill>
                <a:srgbClr val="0070C0"/>
              </a:solidFill>
              <a:round/>
            </a:ln>
            <a:effectLst/>
          </c:spPr>
          <c:marker>
            <c:symbol val="none"/>
          </c:marker>
          <c:val>
            <c:numRef>
              <c:f>'35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'35　感染症統計'!$A$12</c:f>
              <c:strCache>
                <c:ptCount val="1"/>
                <c:pt idx="0">
                  <c:v>2018年</c:v>
                </c:pt>
              </c:strCache>
            </c:strRef>
          </c:tx>
          <c:spPr>
            <a:ln w="12700" cap="rnd">
              <a:solidFill>
                <a:schemeClr val="accent4"/>
              </a:solidFill>
              <a:round/>
            </a:ln>
            <a:effectLst/>
          </c:spPr>
          <c:marker>
            <c:symbol val="none"/>
          </c:marker>
          <c:val>
            <c:numRef>
              <c:f>'35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'35　感染症統計'!$A$13</c:f>
              <c:strCache>
                <c:ptCount val="1"/>
                <c:pt idx="0">
                  <c:v>2017年</c:v>
                </c:pt>
              </c:strCache>
            </c:strRef>
          </c:tx>
          <c:spPr>
            <a:ln w="12700" cap="rnd">
              <a:solidFill>
                <a:schemeClr val="accent5"/>
              </a:solidFill>
              <a:round/>
            </a:ln>
            <a:effectLst/>
          </c:spPr>
          <c:marker>
            <c:symbol val="none"/>
          </c:marker>
          <c:val>
            <c:numRef>
              <c:f>'35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'35　感染症統計'!$A$14</c:f>
              <c:strCache>
                <c:ptCount val="1"/>
                <c:pt idx="0">
                  <c:v>2016年</c:v>
                </c:pt>
              </c:strCache>
            </c:strRef>
          </c:tx>
          <c:spPr>
            <a:ln w="12700" cap="rnd">
              <a:solidFill>
                <a:schemeClr val="tx2"/>
              </a:solidFill>
              <a:round/>
            </a:ln>
            <a:effectLst/>
          </c:spPr>
          <c:marker>
            <c:symbol val="none"/>
          </c:marker>
          <c:val>
            <c:numRef>
              <c:f>'35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'35　感染症統計'!$A$15</c:f>
              <c:strCache>
                <c:ptCount val="1"/>
                <c:pt idx="0">
                  <c:v>2015年</c:v>
                </c:pt>
              </c:strCache>
            </c:strRef>
          </c:tx>
          <c:spPr>
            <a:ln w="28575" cap="rnd">
              <a:solidFill>
                <a:schemeClr val="accent3">
                  <a:lumMod val="60000"/>
                </a:schemeClr>
              </a:solidFill>
              <a:round/>
            </a:ln>
            <a:effectLst/>
          </c:spPr>
          <c:marker>
            <c:symbol val="none"/>
          </c:marker>
          <c:val>
            <c:numRef>
              <c:f>'35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'35　感染症統計'!$P$7</c:f>
              <c:strCache>
                <c:ptCount val="1"/>
                <c:pt idx="0">
                  <c:v>2023年</c:v>
                </c:pt>
              </c:strCache>
            </c:strRef>
          </c:tx>
          <c:spPr>
            <a:ln w="63500" cap="rnd">
              <a:solidFill>
                <a:srgbClr val="FF0000"/>
              </a:solidFill>
              <a:round/>
            </a:ln>
            <a:effectLst/>
          </c:spPr>
          <c:marker>
            <c:symbol val="none"/>
          </c:marker>
          <c:val>
            <c:numRef>
              <c:f>'35　感染症統計'!$Q$7:$AB$7</c:f>
              <c:numCache>
                <c:formatCode>#,##0_ </c:formatCode>
                <c:ptCount val="12"/>
                <c:pt idx="0" formatCode="General">
                  <c:v>1</c:v>
                </c:pt>
                <c:pt idx="1">
                  <c:v>1</c:v>
                </c:pt>
                <c:pt idx="2">
                  <c:v>4</c:v>
                </c:pt>
                <c:pt idx="3">
                  <c:v>2</c:v>
                </c:pt>
                <c:pt idx="4">
                  <c:v>2</c:v>
                </c:pt>
                <c:pt idx="5">
                  <c:v>7</c:v>
                </c:pt>
                <c:pt idx="6">
                  <c:v>7</c:v>
                </c:pt>
                <c:pt idx="7">
                  <c:v>3</c:v>
                </c:pt>
              </c:numCache>
            </c:numRef>
          </c:val>
          <c:smooth val="0"/>
          <c:extLst>
            <c:ext xmlns:c16="http://schemas.microsoft.com/office/drawing/2014/chart" uri="{C3380CC4-5D6E-409C-BE32-E72D297353CC}">
              <c16:uniqueId val="{00000000-691A-4A61-BF12-3A5977548A2F}"/>
            </c:ext>
          </c:extLst>
        </c:ser>
        <c:ser>
          <c:idx val="7"/>
          <c:order val="1"/>
          <c:tx>
            <c:strRef>
              <c:f>'35　感染症統計'!$P$8</c:f>
              <c:strCache>
                <c:ptCount val="1"/>
                <c:pt idx="0">
                  <c:v>2022年</c:v>
                </c:pt>
              </c:strCache>
            </c:strRef>
          </c:tx>
          <c:spPr>
            <a:ln w="25400" cap="rnd">
              <a:solidFill>
                <a:schemeClr val="accent6">
                  <a:lumMod val="75000"/>
                </a:schemeClr>
              </a:solidFill>
              <a:round/>
            </a:ln>
            <a:effectLst/>
          </c:spPr>
          <c:marker>
            <c:symbol val="none"/>
          </c:marker>
          <c:val>
            <c:numRef>
              <c:f>'35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'35　感染症統計'!$P$9</c:f>
              <c:strCache>
                <c:ptCount val="1"/>
                <c:pt idx="0">
                  <c:v>2021年</c:v>
                </c:pt>
              </c:strCache>
            </c:strRef>
          </c:tx>
          <c:spPr>
            <a:ln w="28575" cap="rnd">
              <a:solidFill>
                <a:srgbClr val="FF0066"/>
              </a:solidFill>
              <a:round/>
            </a:ln>
            <a:effectLst/>
          </c:spPr>
          <c:marker>
            <c:symbol val="none"/>
          </c:marker>
          <c:val>
            <c:numRef>
              <c:f>'35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'35　感染症統計'!$P$10</c:f>
              <c:strCache>
                <c:ptCount val="1"/>
                <c:pt idx="0">
                  <c:v>2020年</c:v>
                </c:pt>
              </c:strCache>
            </c:strRef>
          </c:tx>
          <c:spPr>
            <a:ln w="28575" cap="rnd">
              <a:solidFill>
                <a:schemeClr val="accent2"/>
              </a:solidFill>
              <a:round/>
            </a:ln>
            <a:effectLst/>
          </c:spPr>
          <c:marker>
            <c:symbol val="none"/>
          </c:marker>
          <c:val>
            <c:numRef>
              <c:f>'35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'35　感染症統計'!$P$11</c:f>
              <c:strCache>
                <c:ptCount val="1"/>
                <c:pt idx="0">
                  <c:v>2019年</c:v>
                </c:pt>
              </c:strCache>
            </c:strRef>
          </c:tx>
          <c:spPr>
            <a:ln w="28575" cap="rnd">
              <a:solidFill>
                <a:schemeClr val="accent3">
                  <a:lumMod val="50000"/>
                </a:schemeClr>
              </a:solidFill>
              <a:round/>
            </a:ln>
            <a:effectLst/>
          </c:spPr>
          <c:marker>
            <c:symbol val="none"/>
          </c:marker>
          <c:val>
            <c:numRef>
              <c:f>'35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'35　感染症統計'!$P$12</c:f>
              <c:strCache>
                <c:ptCount val="1"/>
                <c:pt idx="0">
                  <c:v>2018年</c:v>
                </c:pt>
              </c:strCache>
            </c:strRef>
          </c:tx>
          <c:spPr>
            <a:ln w="28575" cap="rnd">
              <a:solidFill>
                <a:schemeClr val="accent4">
                  <a:lumMod val="75000"/>
                </a:schemeClr>
              </a:solidFill>
              <a:round/>
            </a:ln>
            <a:effectLst/>
          </c:spPr>
          <c:marker>
            <c:symbol val="none"/>
          </c:marker>
          <c:val>
            <c:numRef>
              <c:f>'35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'35　感染症統計'!$P$13</c:f>
              <c:strCache>
                <c:ptCount val="1"/>
                <c:pt idx="0">
                  <c:v>2017年</c:v>
                </c:pt>
              </c:strCache>
            </c:strRef>
          </c:tx>
          <c:spPr>
            <a:ln w="28575" cap="rnd">
              <a:solidFill>
                <a:schemeClr val="accent5"/>
              </a:solidFill>
              <a:round/>
            </a:ln>
            <a:effectLst/>
          </c:spPr>
          <c:marker>
            <c:symbol val="none"/>
          </c:marker>
          <c:val>
            <c:numRef>
              <c:f>'35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'35　感染症統計'!$P$14</c:f>
              <c:strCache>
                <c:ptCount val="1"/>
                <c:pt idx="0">
                  <c:v>2016年</c:v>
                </c:pt>
              </c:strCache>
            </c:strRef>
          </c:tx>
          <c:spPr>
            <a:ln w="28575" cap="rnd">
              <a:solidFill>
                <a:srgbClr val="3399FF"/>
              </a:solidFill>
              <a:round/>
            </a:ln>
            <a:effectLst/>
          </c:spPr>
          <c:marker>
            <c:symbol val="none"/>
          </c:marker>
          <c:val>
            <c:numRef>
              <c:f>'35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5" Type="http://schemas.openxmlformats.org/officeDocument/2006/relationships/image" Target="../media/image7.pn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15240</xdr:rowOff>
    </xdr:from>
    <xdr:to>
      <xdr:col>24</xdr:col>
      <xdr:colOff>594464</xdr:colOff>
      <xdr:row>43</xdr:row>
      <xdr:rowOff>22860</xdr:rowOff>
    </xdr:to>
    <xdr:pic>
      <xdr:nvPicPr>
        <xdr:cNvPr id="5" name="図 4">
          <a:extLst>
            <a:ext uri="{FF2B5EF4-FFF2-40B4-BE49-F238E27FC236}">
              <a16:creationId xmlns:a16="http://schemas.microsoft.com/office/drawing/2014/main" id="{3374BE0F-A348-5574-9C4F-CF14D210A0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240"/>
          <a:ext cx="14059004" cy="7856220"/>
        </a:xfrm>
        <a:prstGeom prst="rect">
          <a:avLst/>
        </a:prstGeom>
      </xdr:spPr>
    </xdr:pic>
    <xdr:clientData/>
  </xdr:twoCellAnchor>
  <xdr:twoCellAnchor>
    <xdr:from>
      <xdr:col>15</xdr:col>
      <xdr:colOff>167640</xdr:colOff>
      <xdr:row>6</xdr:row>
      <xdr:rowOff>91440</xdr:rowOff>
    </xdr:from>
    <xdr:to>
      <xdr:col>24</xdr:col>
      <xdr:colOff>259080</xdr:colOff>
      <xdr:row>14</xdr:row>
      <xdr:rowOff>129540</xdr:rowOff>
    </xdr:to>
    <xdr:sp macro="" textlink="">
      <xdr:nvSpPr>
        <xdr:cNvPr id="10" name="正方形/長方形 9">
          <a:extLst>
            <a:ext uri="{FF2B5EF4-FFF2-40B4-BE49-F238E27FC236}">
              <a16:creationId xmlns:a16="http://schemas.microsoft.com/office/drawing/2014/main" id="{DD128EE4-33B6-96A8-349F-6B6C2FADFA41}"/>
            </a:ext>
          </a:extLst>
        </xdr:cNvPr>
        <xdr:cNvSpPr/>
      </xdr:nvSpPr>
      <xdr:spPr>
        <a:xfrm>
          <a:off x="8145780" y="1600200"/>
          <a:ext cx="5577840" cy="1478280"/>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198120</xdr:colOff>
      <xdr:row>1</xdr:row>
      <xdr:rowOff>182880</xdr:rowOff>
    </xdr:from>
    <xdr:to>
      <xdr:col>24</xdr:col>
      <xdr:colOff>167640</xdr:colOff>
      <xdr:row>5</xdr:row>
      <xdr:rowOff>22860</xdr:rowOff>
    </xdr:to>
    <xdr:sp macro="" textlink="">
      <xdr:nvSpPr>
        <xdr:cNvPr id="11" name="吹き出し: 線 10">
          <a:extLst>
            <a:ext uri="{FF2B5EF4-FFF2-40B4-BE49-F238E27FC236}">
              <a16:creationId xmlns:a16="http://schemas.microsoft.com/office/drawing/2014/main" id="{60BED549-33C8-F312-642B-EE0C388563C5}"/>
            </a:ext>
          </a:extLst>
        </xdr:cNvPr>
        <xdr:cNvSpPr/>
      </xdr:nvSpPr>
      <xdr:spPr>
        <a:xfrm>
          <a:off x="11833860" y="495300"/>
          <a:ext cx="1798320" cy="868680"/>
        </a:xfrm>
        <a:prstGeom prst="borderCallout1">
          <a:avLst>
            <a:gd name="adj1" fmla="val 18750"/>
            <a:gd name="adj2" fmla="val -8333"/>
            <a:gd name="adj3" fmla="val 137061"/>
            <a:gd name="adj4" fmla="val -41723"/>
          </a:avLst>
        </a:prstGeom>
        <a:solidFill>
          <a:schemeClr val="accent6">
            <a:lumMod val="40000"/>
            <a:lumOff val="6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400" b="1">
              <a:solidFill>
                <a:srgbClr val="0070C0"/>
              </a:solidFill>
              <a:latin typeface="AR Pゴシック体S" panose="020B0A00000000000000" pitchFamily="50" charset="-128"/>
              <a:ea typeface="AR Pゴシック体S" panose="020B0A00000000000000" pitchFamily="50" charset="-128"/>
            </a:rPr>
            <a:t>お役立ちしています</a:t>
          </a:r>
        </a:p>
      </xdr:txBody>
    </xdr:sp>
    <xdr:clientData/>
  </xdr:twoCellAnchor>
  <xdr:twoCellAnchor editAs="oneCell">
    <xdr:from>
      <xdr:col>26</xdr:col>
      <xdr:colOff>0</xdr:colOff>
      <xdr:row>30</xdr:row>
      <xdr:rowOff>0</xdr:rowOff>
    </xdr:from>
    <xdr:to>
      <xdr:col>38</xdr:col>
      <xdr:colOff>457200</xdr:colOff>
      <xdr:row>55</xdr:row>
      <xdr:rowOff>152244</xdr:rowOff>
    </xdr:to>
    <xdr:pic>
      <xdr:nvPicPr>
        <xdr:cNvPr id="3" name="図 2">
          <a:extLst>
            <a:ext uri="{FF2B5EF4-FFF2-40B4-BE49-F238E27FC236}">
              <a16:creationId xmlns:a16="http://schemas.microsoft.com/office/drawing/2014/main" id="{9EBD6A4E-A9F5-D57B-B32D-C4340D1914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83740" y="5669280"/>
          <a:ext cx="7772400" cy="4343244"/>
        </a:xfrm>
        <a:prstGeom prst="rect">
          <a:avLst/>
        </a:prstGeom>
      </xdr:spPr>
    </xdr:pic>
    <xdr:clientData/>
  </xdr:twoCellAnchor>
  <xdr:twoCellAnchor editAs="oneCell">
    <xdr:from>
      <xdr:col>14</xdr:col>
      <xdr:colOff>541020</xdr:colOff>
      <xdr:row>19</xdr:row>
      <xdr:rowOff>160021</xdr:rowOff>
    </xdr:from>
    <xdr:to>
      <xdr:col>24</xdr:col>
      <xdr:colOff>577968</xdr:colOff>
      <xdr:row>31</xdr:row>
      <xdr:rowOff>68581</xdr:rowOff>
    </xdr:to>
    <xdr:pic>
      <xdr:nvPicPr>
        <xdr:cNvPr id="19" name="図 18">
          <a:extLst>
            <a:ext uri="{FF2B5EF4-FFF2-40B4-BE49-F238E27FC236}">
              <a16:creationId xmlns:a16="http://schemas.microsoft.com/office/drawing/2014/main" id="{0D0549A4-E238-21C8-0860-ECB9763E37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9560" y="3947161"/>
          <a:ext cx="6132948" cy="1958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144780</xdr:colOff>
      <xdr:row>17</xdr:row>
      <xdr:rowOff>487680</xdr:rowOff>
    </xdr:to>
    <xdr:pic>
      <xdr:nvPicPr>
        <xdr:cNvPr id="28" name="図 27" descr="感染性胃腸炎患者報告数　直近5シーズン">
          <a:extLst>
            <a:ext uri="{FF2B5EF4-FFF2-40B4-BE49-F238E27FC236}">
              <a16:creationId xmlns:a16="http://schemas.microsoft.com/office/drawing/2014/main" id="{ECFC6447-2C2E-3BB3-C291-CBDA3DFC97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353300" cy="2804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3.19</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599902</xdr:colOff>
      <xdr:row>4</xdr:row>
      <xdr:rowOff>145151</xdr:rowOff>
    </xdr:from>
    <xdr:to>
      <xdr:col>13</xdr:col>
      <xdr:colOff>733631</xdr:colOff>
      <xdr:row>8</xdr:row>
      <xdr:rowOff>15423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1062" y="1135751"/>
          <a:ext cx="2594989" cy="594172"/>
        </a:xfrm>
        <a:prstGeom prst="borderCallout2">
          <a:avLst>
            <a:gd name="adj1" fmla="val 101279"/>
            <a:gd name="adj2" fmla="val 51060"/>
            <a:gd name="adj3" fmla="val 210486"/>
            <a:gd name="adj4" fmla="val 51057"/>
            <a:gd name="adj5" fmla="val 309605"/>
            <a:gd name="adj6" fmla="val 5829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12</xdr:col>
      <xdr:colOff>427444</xdr:colOff>
      <xdr:row>14</xdr:row>
      <xdr:rowOff>121920</xdr:rowOff>
    </xdr:from>
    <xdr:to>
      <xdr:col>12</xdr:col>
      <xdr:colOff>750262</xdr:colOff>
      <xdr:row>16</xdr:row>
      <xdr:rowOff>91440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1247844" y="284226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78105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7A8635DC-1AD6-4BC5-B08D-083062EDE074}"/>
            </a:ext>
          </a:extLst>
        </xdr:cNvPr>
        <xdr:cNvSpPr>
          <a:spLocks noChangeAspect="1" noChangeArrowheads="1"/>
        </xdr:cNvSpPr>
      </xdr:nvSpPr>
      <xdr:spPr bwMode="auto">
        <a:xfrm>
          <a:off x="4655820" y="4236720"/>
          <a:ext cx="304800" cy="299085"/>
        </a:xfrm>
        <a:prstGeom prst="rect">
          <a:avLst/>
        </a:prstGeom>
        <a:noFill/>
        <a:ln w="9525">
          <a:noFill/>
          <a:miter lim="800000"/>
          <a:headEnd/>
          <a:tailEnd/>
        </a:ln>
      </xdr:spPr>
    </xdr:sp>
    <xdr:clientData/>
  </xdr:twoCellAnchor>
  <xdr:twoCellAnchor>
    <xdr:from>
      <xdr:col>5</xdr:col>
      <xdr:colOff>257175</xdr:colOff>
      <xdr:row>7</xdr:row>
      <xdr:rowOff>38100</xdr:rowOff>
    </xdr:from>
    <xdr:to>
      <xdr:col>6</xdr:col>
      <xdr:colOff>485775</xdr:colOff>
      <xdr:row>10</xdr:row>
      <xdr:rowOff>114300</xdr:rowOff>
    </xdr:to>
    <xdr:sp macro="" textlink="">
      <xdr:nvSpPr>
        <xdr:cNvPr id="3" name="右矢印 2">
          <a:extLst>
            <a:ext uri="{FF2B5EF4-FFF2-40B4-BE49-F238E27FC236}">
              <a16:creationId xmlns:a16="http://schemas.microsoft.com/office/drawing/2014/main" id="{7BF9DE67-B5BE-4DA2-8343-FF9FB9B9074B}"/>
            </a:ext>
          </a:extLst>
        </xdr:cNvPr>
        <xdr:cNvSpPr/>
      </xdr:nvSpPr>
      <xdr:spPr>
        <a:xfrm>
          <a:off x="3061335" y="1866900"/>
          <a:ext cx="845820" cy="899160"/>
        </a:xfrm>
        <a:prstGeom prst="rightArrow">
          <a:avLst/>
        </a:prstGeom>
        <a:gradFill>
          <a:gsLst>
            <a:gs pos="0">
              <a:schemeClr val="accent3">
                <a:lumMod val="75000"/>
              </a:schemeClr>
            </a:gs>
            <a:gs pos="0">
              <a:schemeClr val="accent1">
                <a:tint val="44500"/>
                <a:satMod val="160000"/>
              </a:schemeClr>
            </a:gs>
            <a:gs pos="100000">
              <a:schemeClr val="accent1">
                <a:tint val="23500"/>
                <a:satMod val="160000"/>
              </a:schemeClr>
            </a:gs>
          </a:gsLst>
          <a:lin ang="5400000" scaled="0"/>
        </a:gradFill>
        <a:ln>
          <a:solidFill>
            <a:schemeClr val="bg1"/>
          </a:solidFill>
        </a:ln>
        <a:effectLst>
          <a:outerShdw blurRad="50800" dist="50800" dir="5400000" algn="ctr" rotWithShape="0">
            <a:schemeClr val="bg1">
              <a:lumMod val="8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100AD32A-750F-46F0-8BB3-50A6364EE9BB}"/>
            </a:ext>
          </a:extLst>
        </xdr:cNvPr>
        <xdr:cNvSpPr>
          <a:spLocks noChangeAspect="1" noChangeArrowheads="1"/>
        </xdr:cNvSpPr>
      </xdr:nvSpPr>
      <xdr:spPr bwMode="auto">
        <a:xfrm>
          <a:off x="8671560" y="2926080"/>
          <a:ext cx="304800" cy="302895"/>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ACB85A68-CEAE-48F6-841E-E5EC42758FE6}"/>
            </a:ext>
          </a:extLst>
        </xdr:cNvPr>
        <xdr:cNvSpPr>
          <a:spLocks noChangeAspect="1" noChangeArrowheads="1"/>
        </xdr:cNvSpPr>
      </xdr:nvSpPr>
      <xdr:spPr bwMode="auto">
        <a:xfrm>
          <a:off x="8671560" y="2926080"/>
          <a:ext cx="304800" cy="302895"/>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395F1417-0D31-4FF6-AEC9-74C5377F7962}"/>
            </a:ext>
          </a:extLst>
        </xdr:cNvPr>
        <xdr:cNvSpPr>
          <a:spLocks noChangeAspect="1" noChangeArrowheads="1"/>
        </xdr:cNvSpPr>
      </xdr:nvSpPr>
      <xdr:spPr bwMode="auto">
        <a:xfrm>
          <a:off x="8671560" y="2926080"/>
          <a:ext cx="304800" cy="302895"/>
        </a:xfrm>
        <a:prstGeom prst="rect">
          <a:avLst/>
        </a:prstGeom>
        <a:noFill/>
        <a:ln w="9525">
          <a:noFill/>
          <a:miter lim="800000"/>
          <a:headEnd/>
          <a:tailEnd/>
        </a:ln>
      </xdr:spPr>
    </xdr:sp>
    <xdr:clientData/>
  </xdr:twoCellAnchor>
  <xdr:twoCellAnchor editAs="oneCell">
    <xdr:from>
      <xdr:col>17</xdr:col>
      <xdr:colOff>0</xdr:colOff>
      <xdr:row>5</xdr:row>
      <xdr:rowOff>0</xdr:rowOff>
    </xdr:from>
    <xdr:to>
      <xdr:col>17</xdr:col>
      <xdr:colOff>304800</xdr:colOff>
      <xdr:row>6</xdr:row>
      <xdr:rowOff>28575</xdr:rowOff>
    </xdr:to>
    <xdr:sp macro="" textlink="">
      <xdr:nvSpPr>
        <xdr:cNvPr id="7" name="AutoShape 285" descr="Z">
          <a:hlinkClick xmlns:r="http://schemas.openxmlformats.org/officeDocument/2006/relationships" r:id="rId4"/>
          <a:extLst>
            <a:ext uri="{FF2B5EF4-FFF2-40B4-BE49-F238E27FC236}">
              <a16:creationId xmlns:a16="http://schemas.microsoft.com/office/drawing/2014/main" id="{E441DFF9-DABF-40B4-93E3-05D0060D4C30}"/>
            </a:ext>
          </a:extLst>
        </xdr:cNvPr>
        <xdr:cNvSpPr>
          <a:spLocks noChangeAspect="1" noChangeArrowheads="1"/>
        </xdr:cNvSpPr>
      </xdr:nvSpPr>
      <xdr:spPr bwMode="auto">
        <a:xfrm>
          <a:off x="10523220" y="1280160"/>
          <a:ext cx="304800" cy="302895"/>
        </a:xfrm>
        <a:prstGeom prst="rect">
          <a:avLst/>
        </a:prstGeom>
        <a:noFill/>
        <a:ln w="9525">
          <a:noFill/>
          <a:miter lim="800000"/>
          <a:headEnd/>
          <a:tailEnd/>
        </a:ln>
      </xdr:spPr>
    </xdr:sp>
    <xdr:clientData/>
  </xdr:twoCellAnchor>
  <xdr:twoCellAnchor editAs="oneCell">
    <xdr:from>
      <xdr:col>0</xdr:col>
      <xdr:colOff>142875</xdr:colOff>
      <xdr:row>4</xdr:row>
      <xdr:rowOff>152400</xdr:rowOff>
    </xdr:from>
    <xdr:to>
      <xdr:col>5</xdr:col>
      <xdr:colOff>95250</xdr:colOff>
      <xdr:row>14</xdr:row>
      <xdr:rowOff>9525</xdr:rowOff>
    </xdr:to>
    <xdr:pic>
      <xdr:nvPicPr>
        <xdr:cNvPr id="8" name="Picture 832">
          <a:extLst>
            <a:ext uri="{FF2B5EF4-FFF2-40B4-BE49-F238E27FC236}">
              <a16:creationId xmlns:a16="http://schemas.microsoft.com/office/drawing/2014/main" id="{52CE0320-B2A0-4E6C-B388-127BF439C9B1}"/>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42875" y="1226820"/>
          <a:ext cx="2756535" cy="2531745"/>
        </a:xfrm>
        <a:prstGeom prst="rect">
          <a:avLst/>
        </a:prstGeom>
        <a:noFill/>
        <a:ln w="9525">
          <a:noFill/>
          <a:miter lim="800000"/>
          <a:headEnd/>
          <a:tailEnd/>
        </a:ln>
      </xdr:spPr>
    </xdr:pic>
    <xdr:clientData/>
  </xdr:twoCellAnchor>
  <xdr:twoCellAnchor>
    <xdr:from>
      <xdr:col>3</xdr:col>
      <xdr:colOff>152400</xdr:colOff>
      <xdr:row>6</xdr:row>
      <xdr:rowOff>0</xdr:rowOff>
    </xdr:from>
    <xdr:to>
      <xdr:col>4</xdr:col>
      <xdr:colOff>552450</xdr:colOff>
      <xdr:row>6</xdr:row>
      <xdr:rowOff>0</xdr:rowOff>
    </xdr:to>
    <xdr:cxnSp macro="">
      <xdr:nvCxnSpPr>
        <xdr:cNvPr id="9" name="直線コネクタ 8">
          <a:extLst>
            <a:ext uri="{FF2B5EF4-FFF2-40B4-BE49-F238E27FC236}">
              <a16:creationId xmlns:a16="http://schemas.microsoft.com/office/drawing/2014/main" id="{6D4AFB38-AA1A-4408-A446-C305F45D1EAD}"/>
            </a:ext>
          </a:extLst>
        </xdr:cNvPr>
        <xdr:cNvCxnSpPr/>
      </xdr:nvCxnSpPr>
      <xdr:spPr>
        <a:xfrm>
          <a:off x="1722120" y="1554480"/>
          <a:ext cx="1017270" cy="0"/>
        </a:xfrm>
        <a:prstGeom prst="line">
          <a:avLst/>
        </a:prstGeom>
      </xdr:spPr>
      <xdr:style>
        <a:lnRef idx="2">
          <a:schemeClr val="accent6"/>
        </a:lnRef>
        <a:fillRef idx="0">
          <a:schemeClr val="accent6"/>
        </a:fillRef>
        <a:effectRef idx="1">
          <a:schemeClr val="accent6"/>
        </a:effectRef>
        <a:fontRef idx="minor">
          <a:schemeClr val="tx1"/>
        </a:fontRef>
      </xdr:style>
    </xdr:cxnSp>
    <xdr:clientData/>
  </xdr:twoCellAnchor>
  <xdr:twoCellAnchor>
    <xdr:from>
      <xdr:col>3</xdr:col>
      <xdr:colOff>438150</xdr:colOff>
      <xdr:row>11</xdr:row>
      <xdr:rowOff>57150</xdr:rowOff>
    </xdr:from>
    <xdr:to>
      <xdr:col>4</xdr:col>
      <xdr:colOff>628650</xdr:colOff>
      <xdr:row>11</xdr:row>
      <xdr:rowOff>57150</xdr:rowOff>
    </xdr:to>
    <xdr:cxnSp macro="">
      <xdr:nvCxnSpPr>
        <xdr:cNvPr id="10" name="直線コネクタ 9">
          <a:extLst>
            <a:ext uri="{FF2B5EF4-FFF2-40B4-BE49-F238E27FC236}">
              <a16:creationId xmlns:a16="http://schemas.microsoft.com/office/drawing/2014/main" id="{A7EDC304-E84D-41C2-AF24-B82D52179977}"/>
            </a:ext>
          </a:extLst>
        </xdr:cNvPr>
        <xdr:cNvCxnSpPr/>
      </xdr:nvCxnSpPr>
      <xdr:spPr>
        <a:xfrm>
          <a:off x="2007870" y="2983230"/>
          <a:ext cx="792480"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28575</xdr:colOff>
      <xdr:row>11</xdr:row>
      <xdr:rowOff>200025</xdr:rowOff>
    </xdr:from>
    <xdr:to>
      <xdr:col>3</xdr:col>
      <xdr:colOff>76200</xdr:colOff>
      <xdr:row>11</xdr:row>
      <xdr:rowOff>200025</xdr:rowOff>
    </xdr:to>
    <xdr:cxnSp macro="">
      <xdr:nvCxnSpPr>
        <xdr:cNvPr id="11" name="直線コネクタ 10">
          <a:extLst>
            <a:ext uri="{FF2B5EF4-FFF2-40B4-BE49-F238E27FC236}">
              <a16:creationId xmlns:a16="http://schemas.microsoft.com/office/drawing/2014/main" id="{F3CB56CC-34CA-40EA-AC88-20D648B1CC43}"/>
            </a:ext>
          </a:extLst>
        </xdr:cNvPr>
        <xdr:cNvCxnSpPr/>
      </xdr:nvCxnSpPr>
      <xdr:spPr>
        <a:xfrm>
          <a:off x="981075" y="3126105"/>
          <a:ext cx="664845"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219075</xdr:colOff>
      <xdr:row>11</xdr:row>
      <xdr:rowOff>9525</xdr:rowOff>
    </xdr:from>
    <xdr:to>
      <xdr:col>1</xdr:col>
      <xdr:colOff>600075</xdr:colOff>
      <xdr:row>11</xdr:row>
      <xdr:rowOff>19050</xdr:rowOff>
    </xdr:to>
    <xdr:cxnSp macro="">
      <xdr:nvCxnSpPr>
        <xdr:cNvPr id="12" name="直線コネクタ 11">
          <a:extLst>
            <a:ext uri="{FF2B5EF4-FFF2-40B4-BE49-F238E27FC236}">
              <a16:creationId xmlns:a16="http://schemas.microsoft.com/office/drawing/2014/main" id="{24ECA09C-7FFD-4824-B369-08B78F40D61A}"/>
            </a:ext>
          </a:extLst>
        </xdr:cNvPr>
        <xdr:cNvCxnSpPr/>
      </xdr:nvCxnSpPr>
      <xdr:spPr>
        <a:xfrm>
          <a:off x="219075" y="2935605"/>
          <a:ext cx="716280" cy="9525"/>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95251</xdr:colOff>
      <xdr:row>15</xdr:row>
      <xdr:rowOff>0</xdr:rowOff>
    </xdr:from>
    <xdr:to>
      <xdr:col>2</xdr:col>
      <xdr:colOff>4325939</xdr:colOff>
      <xdr:row>32</xdr:row>
      <xdr:rowOff>134887</xdr:rowOff>
    </xdr:to>
    <xdr:pic>
      <xdr:nvPicPr>
        <xdr:cNvPr id="5" name="図 4">
          <a:extLst>
            <a:ext uri="{FF2B5EF4-FFF2-40B4-BE49-F238E27FC236}">
              <a16:creationId xmlns:a16="http://schemas.microsoft.com/office/drawing/2014/main" id="{3EDB331F-9DF0-C92D-E28F-C890249FFD20}"/>
            </a:ext>
          </a:extLst>
        </xdr:cNvPr>
        <xdr:cNvPicPr>
          <a:picLocks noChangeAspect="1"/>
        </xdr:cNvPicPr>
      </xdr:nvPicPr>
      <xdr:blipFill>
        <a:blip xmlns:r="http://schemas.openxmlformats.org/officeDocument/2006/relationships" r:embed="rId2"/>
        <a:stretch>
          <a:fillRect/>
        </a:stretch>
      </xdr:blipFill>
      <xdr:spPr>
        <a:xfrm>
          <a:off x="2206626" y="7318375"/>
          <a:ext cx="4230688" cy="3016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137160</xdr:colOff>
      <xdr:row>25</xdr:row>
      <xdr:rowOff>22860</xdr:rowOff>
    </xdr:from>
    <xdr:to>
      <xdr:col>13</xdr:col>
      <xdr:colOff>563880</xdr:colOff>
      <xdr:row>52</xdr:row>
      <xdr:rowOff>68580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21</xdr:col>
      <xdr:colOff>434340</xdr:colOff>
      <xdr:row>44</xdr:row>
      <xdr:rowOff>160020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809913" cy="373996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7</xdr:col>
      <xdr:colOff>365760</xdr:colOff>
      <xdr:row>37</xdr:row>
      <xdr:rowOff>106680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1754141" cy="251719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hokukanken.com/post-12422/" TargetMode="External"/><Relationship Id="rId1" Type="http://schemas.openxmlformats.org/officeDocument/2006/relationships/hyperlink" Target="https://www.mhlw.go.jp/stf/newpage_3502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pref.fukuoka.lg.jp/press-release/syokuchudoku20230905.html" TargetMode="External"/><Relationship Id="rId13" Type="http://schemas.openxmlformats.org/officeDocument/2006/relationships/hyperlink" Target="https://news.livedoor.com/article/detail/24940767/" TargetMode="External"/><Relationship Id="rId3" Type="http://schemas.openxmlformats.org/officeDocument/2006/relationships/hyperlink" Target="https://www.asahi.com/articles/ASR9864L2R98OXIE039.html" TargetMode="External"/><Relationship Id="rId7" Type="http://schemas.openxmlformats.org/officeDocument/2006/relationships/hyperlink" Target="https://yomidr.yomiuri.co.jp/article/20230906-OYT1T50101/" TargetMode="External"/><Relationship Id="rId12" Type="http://schemas.openxmlformats.org/officeDocument/2006/relationships/hyperlink" Target="https://news.yahoo.co.jp/articles/a2920033c9ee68ed1781a3ab6fba0e995a17ace0" TargetMode="External"/><Relationship Id="rId2" Type="http://schemas.openxmlformats.org/officeDocument/2006/relationships/hyperlink" Target="https://topics.smt.docomo.ne.jp/article/uty/region/uty-711067?redirect=1" TargetMode="External"/><Relationship Id="rId1" Type="http://schemas.openxmlformats.org/officeDocument/2006/relationships/hyperlink" Target="https://www.sankei.com/article/20230909-LTVSWEBTZJPTZDWGST23JVAEII/" TargetMode="External"/><Relationship Id="rId6" Type="http://schemas.openxmlformats.org/officeDocument/2006/relationships/hyperlink" Target="https://newsdig.tbs.co.jp/articles/-/708627?display=1" TargetMode="External"/><Relationship Id="rId11" Type="http://schemas.openxmlformats.org/officeDocument/2006/relationships/hyperlink" Target="https://news.tv-asahi.co.jp/news_society/articles/000314679.html" TargetMode="External"/><Relationship Id="rId5" Type="http://schemas.openxmlformats.org/officeDocument/2006/relationships/hyperlink" Target="https://www.qlifepro.com/news/20230908/pleurocybella-porrigens.html" TargetMode="External"/><Relationship Id="rId10" Type="http://schemas.openxmlformats.org/officeDocument/2006/relationships/hyperlink" Target="https://www.macaushimbun.com/archives/45908" TargetMode="External"/><Relationship Id="rId4" Type="http://schemas.openxmlformats.org/officeDocument/2006/relationships/hyperlink" Target="https://www.agara.co.jp/article/304445" TargetMode="External"/><Relationship Id="rId9" Type="http://schemas.openxmlformats.org/officeDocument/2006/relationships/hyperlink" Target="https://newsdig.tbs.co.jp/articles/bss/698877?display=1"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mhlw.go.jp/stf/covid-19/kokunainohasseijoukyou.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biznews/2023/09/976ac651124700d6.html" TargetMode="External"/><Relationship Id="rId3" Type="http://schemas.openxmlformats.org/officeDocument/2006/relationships/hyperlink" Target="https://www.nikkei.com/article/DGXZQOUC057ZD0V00C23A9000000/" TargetMode="External"/><Relationship Id="rId7" Type="http://schemas.openxmlformats.org/officeDocument/2006/relationships/hyperlink" Target="https://news.yahoo.co.jp/articles/e7a22fa270dc921017feba4ae2da0b854f47a906" TargetMode="External"/><Relationship Id="rId2" Type="http://schemas.openxmlformats.org/officeDocument/2006/relationships/hyperlink" Target="https://prtimes.jp/main/html/rd/p/000000004.000120880.html" TargetMode="External"/><Relationship Id="rId1" Type="http://schemas.openxmlformats.org/officeDocument/2006/relationships/hyperlink" Target="https://news.nissyoku.co.jp/restaurant/tanakak20230830051852588" TargetMode="External"/><Relationship Id="rId6" Type="http://schemas.openxmlformats.org/officeDocument/2006/relationships/hyperlink" Target="https://news.yahoo.co.jp/articles/514b6b05b2abc81033553707c845f7758399b023" TargetMode="External"/><Relationship Id="rId11" Type="http://schemas.openxmlformats.org/officeDocument/2006/relationships/printerSettings" Target="../printerSettings/printerSettings7.bin"/><Relationship Id="rId5" Type="http://schemas.openxmlformats.org/officeDocument/2006/relationships/hyperlink" Target="https://news.nissyoku.co.jp/news/kwsk20230828074249961" TargetMode="External"/><Relationship Id="rId10" Type="http://schemas.openxmlformats.org/officeDocument/2006/relationships/hyperlink" Target="https://www.nikkei.com/article/DGXZQOGR16BNF0W3A810C2000000/" TargetMode="External"/><Relationship Id="rId4" Type="http://schemas.openxmlformats.org/officeDocument/2006/relationships/hyperlink" Target="https://jp.reuters.com/article/france-food-meat-idJPL6N3AG0GW" TargetMode="External"/><Relationship Id="rId9" Type="http://schemas.openxmlformats.org/officeDocument/2006/relationships/hyperlink" Target="https://news.yahoo.co.jp/articles/7d44795bb668b0b27fd5aa4fe6a41b04468ac7c0"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A2" sqref="A2"/>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244</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14" t="s">
        <v>28</v>
      </c>
      <c r="B3" s="515"/>
      <c r="C3" s="515"/>
      <c r="D3" s="515"/>
      <c r="E3" s="515"/>
      <c r="F3" s="515"/>
      <c r="G3" s="515"/>
      <c r="H3" s="516"/>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3" t="s">
        <v>178</v>
      </c>
      <c r="C9" s="173"/>
      <c r="D9" s="173"/>
      <c r="E9" s="173"/>
      <c r="F9" s="173"/>
      <c r="G9" s="173"/>
      <c r="H9" s="173"/>
      <c r="I9" s="101"/>
    </row>
    <row r="10" spans="1:9" ht="15" customHeight="1">
      <c r="A10" s="363" t="s">
        <v>183</v>
      </c>
      <c r="B10" s="172"/>
      <c r="C10" s="173"/>
      <c r="D10" s="173"/>
      <c r="E10" s="173"/>
      <c r="F10" s="173"/>
      <c r="G10" s="173"/>
      <c r="H10" s="173"/>
      <c r="I10" s="101"/>
    </row>
    <row r="11" spans="1:9" ht="15" customHeight="1">
      <c r="A11" s="363" t="s">
        <v>184</v>
      </c>
      <c r="B11" s="172"/>
      <c r="C11" s="173"/>
      <c r="D11" s="173"/>
      <c r="E11" s="173"/>
      <c r="F11" s="173"/>
      <c r="G11" s="173"/>
      <c r="H11" s="173"/>
      <c r="I11" s="101"/>
    </row>
    <row r="12" spans="1:9" ht="15" customHeight="1">
      <c r="A12" s="363" t="s">
        <v>185</v>
      </c>
      <c r="G12" s="173" t="s">
        <v>28</v>
      </c>
      <c r="H12" s="173"/>
      <c r="I12" s="101"/>
    </row>
    <row r="13" spans="1:9" ht="15" customHeight="1">
      <c r="A13" s="363"/>
      <c r="G13" s="173"/>
      <c r="H13" s="173"/>
      <c r="I13" s="101"/>
    </row>
    <row r="14" spans="1:9" ht="15" customHeight="1">
      <c r="A14" s="363" t="s">
        <v>186</v>
      </c>
      <c r="B14" s="172" t="str">
        <f>+'35　食中毒記事等 '!A5</f>
        <v xml:space="preserve">ウエルシュ菌の食中毒 3人が下痢や腹痛 飲食店を3日間の営業停止措置 </v>
      </c>
      <c r="C14" s="172"/>
      <c r="D14" s="174"/>
      <c r="E14" s="172"/>
      <c r="F14" s="175"/>
      <c r="G14" s="173"/>
      <c r="H14" s="173"/>
      <c r="I14" s="101"/>
    </row>
    <row r="15" spans="1:9" ht="15" customHeight="1">
      <c r="A15" s="363" t="s">
        <v>187</v>
      </c>
      <c r="B15" s="172" t="s">
        <v>188</v>
      </c>
      <c r="C15" s="172"/>
      <c r="D15" s="172" t="s">
        <v>189</v>
      </c>
      <c r="E15" s="172"/>
      <c r="F15" s="174">
        <f>+'35　ノロウイルス関連情報 '!G73</f>
        <v>3.19</v>
      </c>
      <c r="G15" s="172" t="str">
        <f>+'35　ノロウイルス関連情報 '!H73</f>
        <v>　：先週より</v>
      </c>
      <c r="H15" s="411">
        <f>+'35　ノロウイルス関連情報 '!I73</f>
        <v>0.43000000000000016</v>
      </c>
      <c r="I15" s="101"/>
    </row>
    <row r="16" spans="1:9" s="113" customFormat="1" ht="15" customHeight="1">
      <c r="A16" s="176" t="s">
        <v>120</v>
      </c>
      <c r="B16" s="520" t="str">
        <f>+'35　残留農薬　等 '!A2</f>
        <v>輸入食品に対する検査命令の実施</v>
      </c>
      <c r="C16" s="520"/>
      <c r="D16" s="520"/>
      <c r="E16" s="520"/>
      <c r="F16" s="520"/>
      <c r="G16" s="520"/>
      <c r="H16" s="177"/>
      <c r="I16" s="112"/>
    </row>
    <row r="17" spans="1:16" ht="15" customHeight="1">
      <c r="A17" s="171" t="s">
        <v>121</v>
      </c>
      <c r="B17" s="520" t="str">
        <f>+'35　食品表示'!A2</f>
        <v>シャトレーゼ子会社に指導</v>
      </c>
      <c r="C17" s="520"/>
      <c r="D17" s="520"/>
      <c r="E17" s="520"/>
      <c r="F17" s="520"/>
      <c r="G17" s="520"/>
      <c r="H17" s="173"/>
      <c r="I17" s="101"/>
    </row>
    <row r="18" spans="1:16" ht="15" customHeight="1">
      <c r="A18" s="171" t="s">
        <v>122</v>
      </c>
      <c r="B18" s="173" t="e">
        <f>+'35　海外情報'!#REF!</f>
        <v>#REF!</v>
      </c>
      <c r="D18" s="173"/>
      <c r="E18" s="173"/>
      <c r="F18" s="173"/>
      <c r="G18" s="173"/>
      <c r="H18" s="173"/>
      <c r="I18" s="101"/>
    </row>
    <row r="19" spans="1:16" ht="15" customHeight="1">
      <c r="A19" s="178" t="s">
        <v>123</v>
      </c>
      <c r="B19" s="179" t="str">
        <f>+'35　海外情報'!A2</f>
        <v>海外通信　外食ビジネスの新発想（68）アメリカ流の丼</v>
      </c>
      <c r="C19" s="517" t="s">
        <v>195</v>
      </c>
      <c r="D19" s="517"/>
      <c r="E19" s="517"/>
      <c r="F19" s="517"/>
      <c r="G19" s="517"/>
      <c r="H19" s="518"/>
      <c r="I19" s="101"/>
    </row>
    <row r="20" spans="1:16" ht="15" customHeight="1">
      <c r="A20" s="171" t="s">
        <v>124</v>
      </c>
      <c r="B20" s="172" t="str">
        <f>+'35　感染症統計'!A21</f>
        <v>※2023年 第35週（8/28～9/3） 現在</v>
      </c>
      <c r="C20" s="173"/>
      <c r="D20" s="172" t="s">
        <v>21</v>
      </c>
      <c r="E20" s="173"/>
      <c r="F20" s="173"/>
      <c r="G20" s="173"/>
      <c r="H20" s="173"/>
      <c r="I20" s="101"/>
    </row>
    <row r="21" spans="1:16" ht="15" customHeight="1">
      <c r="A21" s="171" t="s">
        <v>125</v>
      </c>
      <c r="B21" s="519" t="str">
        <f>+'34　感染症情報'!B2</f>
        <v>2023年 第34週（8月21日〜 8月27日）</v>
      </c>
      <c r="C21" s="519"/>
      <c r="D21" s="519"/>
      <c r="E21" s="519"/>
      <c r="F21" s="519"/>
      <c r="G21" s="519"/>
      <c r="H21" s="173"/>
      <c r="I21" s="101"/>
    </row>
    <row r="22" spans="1:16" ht="15" customHeight="1">
      <c r="A22" s="171" t="s">
        <v>163</v>
      </c>
      <c r="B22" s="286" t="e">
        <f>+#REF!</f>
        <v>#REF!</v>
      </c>
      <c r="C22" s="173"/>
      <c r="D22" s="173"/>
      <c r="E22" s="173"/>
      <c r="F22" s="180"/>
      <c r="G22" s="173"/>
      <c r="H22" s="173"/>
      <c r="I22" s="101"/>
    </row>
    <row r="23" spans="1:16" ht="15" customHeight="1">
      <c r="A23" s="171" t="s">
        <v>225</v>
      </c>
      <c r="B23" s="318" t="s">
        <v>221</v>
      </c>
      <c r="C23" s="173"/>
      <c r="D23" s="173"/>
      <c r="E23" s="173"/>
      <c r="F23" s="173" t="s">
        <v>21</v>
      </c>
      <c r="G23" s="173"/>
      <c r="H23" s="173"/>
      <c r="I23" s="101"/>
      <c r="P23" t="s">
        <v>173</v>
      </c>
    </row>
    <row r="24" spans="1:16" ht="15" customHeight="1">
      <c r="A24" s="171" t="s">
        <v>21</v>
      </c>
      <c r="C24" s="173"/>
      <c r="D24" s="173"/>
      <c r="E24" s="173"/>
      <c r="F24" s="173"/>
      <c r="G24" s="173"/>
      <c r="H24" s="173"/>
      <c r="I24" s="101"/>
      <c r="L24" t="s">
        <v>174</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176</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21" t="s">
        <v>130</v>
      </c>
      <c r="B43" s="521"/>
      <c r="C43" s="521"/>
      <c r="D43" s="521"/>
      <c r="E43" s="521"/>
      <c r="F43" s="521"/>
      <c r="G43" s="521"/>
    </row>
    <row r="44" spans="1:9" ht="30.75" customHeight="1">
      <c r="A44" s="525" t="s">
        <v>131</v>
      </c>
      <c r="B44" s="525"/>
      <c r="C44" s="525"/>
      <c r="D44" s="525"/>
      <c r="E44" s="525"/>
      <c r="F44" s="525"/>
      <c r="G44" s="525"/>
    </row>
    <row r="45" spans="1:9" ht="15">
      <c r="A45" s="118"/>
    </row>
    <row r="46" spans="1:9" ht="69.75" customHeight="1">
      <c r="A46" s="523" t="s">
        <v>139</v>
      </c>
      <c r="B46" s="523"/>
      <c r="C46" s="523"/>
      <c r="D46" s="523"/>
      <c r="E46" s="523"/>
      <c r="F46" s="523"/>
      <c r="G46" s="523"/>
    </row>
    <row r="47" spans="1:9" ht="35.25" customHeight="1">
      <c r="A47" s="525" t="s">
        <v>132</v>
      </c>
      <c r="B47" s="525"/>
      <c r="C47" s="525"/>
      <c r="D47" s="525"/>
      <c r="E47" s="525"/>
      <c r="F47" s="525"/>
      <c r="G47" s="525"/>
    </row>
    <row r="48" spans="1:9" ht="59.25" customHeight="1">
      <c r="A48" s="523" t="s">
        <v>133</v>
      </c>
      <c r="B48" s="523"/>
      <c r="C48" s="523"/>
      <c r="D48" s="523"/>
      <c r="E48" s="523"/>
      <c r="F48" s="523"/>
      <c r="G48" s="523"/>
    </row>
    <row r="49" spans="1:7" ht="15">
      <c r="A49" s="119"/>
    </row>
    <row r="50" spans="1:7" ht="27.75" customHeight="1">
      <c r="A50" s="524" t="s">
        <v>134</v>
      </c>
      <c r="B50" s="524"/>
      <c r="C50" s="524"/>
      <c r="D50" s="524"/>
      <c r="E50" s="524"/>
      <c r="F50" s="524"/>
      <c r="G50" s="524"/>
    </row>
    <row r="51" spans="1:7" ht="53.25" customHeight="1">
      <c r="A51" s="522" t="s">
        <v>140</v>
      </c>
      <c r="B51" s="523"/>
      <c r="C51" s="523"/>
      <c r="D51" s="523"/>
      <c r="E51" s="523"/>
      <c r="F51" s="523"/>
      <c r="G51" s="523"/>
    </row>
    <row r="52" spans="1:7" ht="15">
      <c r="A52" s="119"/>
    </row>
    <row r="53" spans="1:7" ht="32.25" customHeight="1">
      <c r="A53" s="524" t="s">
        <v>135</v>
      </c>
      <c r="B53" s="524"/>
      <c r="C53" s="524"/>
      <c r="D53" s="524"/>
      <c r="E53" s="524"/>
      <c r="F53" s="524"/>
      <c r="G53" s="524"/>
    </row>
    <row r="54" spans="1:7" ht="15">
      <c r="A54" s="118"/>
    </row>
    <row r="55" spans="1:7" ht="87" customHeight="1">
      <c r="A55" s="522" t="s">
        <v>141</v>
      </c>
      <c r="B55" s="523"/>
      <c r="C55" s="523"/>
      <c r="D55" s="523"/>
      <c r="E55" s="523"/>
      <c r="F55" s="523"/>
      <c r="G55" s="523"/>
    </row>
    <row r="56" spans="1:7" ht="15">
      <c r="A56" s="119"/>
    </row>
    <row r="57" spans="1:7" ht="32.25" customHeight="1">
      <c r="A57" s="524" t="s">
        <v>136</v>
      </c>
      <c r="B57" s="524"/>
      <c r="C57" s="524"/>
      <c r="D57" s="524"/>
      <c r="E57" s="524"/>
      <c r="F57" s="524"/>
      <c r="G57" s="524"/>
    </row>
    <row r="58" spans="1:7" ht="29.25" customHeight="1">
      <c r="A58" s="523" t="s">
        <v>137</v>
      </c>
      <c r="B58" s="523"/>
      <c r="C58" s="523"/>
      <c r="D58" s="523"/>
      <c r="E58" s="523"/>
      <c r="F58" s="523"/>
      <c r="G58" s="523"/>
    </row>
    <row r="59" spans="1:7" ht="15">
      <c r="A59" s="119"/>
    </row>
    <row r="60" spans="1:7" s="113" customFormat="1" ht="110.25" customHeight="1">
      <c r="A60" s="526" t="s">
        <v>142</v>
      </c>
      <c r="B60" s="527"/>
      <c r="C60" s="527"/>
      <c r="D60" s="527"/>
      <c r="E60" s="527"/>
      <c r="F60" s="527"/>
      <c r="G60" s="527"/>
    </row>
    <row r="61" spans="1:7" ht="34.5" customHeight="1">
      <c r="A61" s="525" t="s">
        <v>138</v>
      </c>
      <c r="B61" s="525"/>
      <c r="C61" s="525"/>
      <c r="D61" s="525"/>
      <c r="E61" s="525"/>
      <c r="F61" s="525"/>
      <c r="G61" s="525"/>
    </row>
    <row r="62" spans="1:7" ht="114" customHeight="1">
      <c r="A62" s="522" t="s">
        <v>143</v>
      </c>
      <c r="B62" s="523"/>
      <c r="C62" s="523"/>
      <c r="D62" s="523"/>
      <c r="E62" s="523"/>
      <c r="F62" s="523"/>
      <c r="G62" s="523"/>
    </row>
    <row r="63" spans="1:7" ht="109.5" customHeight="1">
      <c r="A63" s="523"/>
      <c r="B63" s="523"/>
      <c r="C63" s="523"/>
      <c r="D63" s="523"/>
      <c r="E63" s="523"/>
      <c r="F63" s="523"/>
      <c r="G63" s="523"/>
    </row>
    <row r="64" spans="1:7" ht="15">
      <c r="A64" s="119"/>
    </row>
    <row r="65" spans="1:7" s="116" customFormat="1" ht="57.75" customHeight="1">
      <c r="A65" s="523"/>
      <c r="B65" s="523"/>
      <c r="C65" s="523"/>
      <c r="D65" s="523"/>
      <c r="E65" s="523"/>
      <c r="F65" s="523"/>
      <c r="G65" s="523"/>
    </row>
  </sheetData>
  <mergeCells count="21">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 ref="B17:G17"/>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8"/>
  <sheetViews>
    <sheetView view="pageBreakPreview" topLeftCell="B1" zoomScale="102" zoomScaleNormal="100" zoomScaleSheetLayoutView="102" workbookViewId="0">
      <selection activeCell="G2" sqref="G2"/>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239</v>
      </c>
      <c r="B1" s="275" t="s">
        <v>157</v>
      </c>
      <c r="C1" s="343" t="s">
        <v>172</v>
      </c>
      <c r="D1" s="276" t="s">
        <v>25</v>
      </c>
      <c r="E1" s="277" t="s">
        <v>26</v>
      </c>
    </row>
    <row r="2" spans="1:5" s="106" customFormat="1" ht="22.95" customHeight="1">
      <c r="A2" s="449" t="s">
        <v>227</v>
      </c>
      <c r="B2" s="450" t="s">
        <v>250</v>
      </c>
      <c r="C2" s="751" t="s">
        <v>290</v>
      </c>
      <c r="D2" s="451">
        <v>45176</v>
      </c>
      <c r="E2" s="452">
        <v>45177</v>
      </c>
    </row>
    <row r="3" spans="1:5" s="106" customFormat="1" ht="22.95" customHeight="1">
      <c r="A3" s="449" t="s">
        <v>227</v>
      </c>
      <c r="B3" s="450" t="s">
        <v>251</v>
      </c>
      <c r="C3" s="450" t="s">
        <v>291</v>
      </c>
      <c r="D3" s="451">
        <v>45176</v>
      </c>
      <c r="E3" s="452">
        <v>45177</v>
      </c>
    </row>
    <row r="4" spans="1:5" s="106" customFormat="1" ht="22.95" customHeight="1">
      <c r="A4" s="449" t="s">
        <v>227</v>
      </c>
      <c r="B4" s="450" t="s">
        <v>252</v>
      </c>
      <c r="C4" s="750" t="s">
        <v>292</v>
      </c>
      <c r="D4" s="451">
        <v>45176</v>
      </c>
      <c r="E4" s="452">
        <v>45177</v>
      </c>
    </row>
    <row r="5" spans="1:5" s="106" customFormat="1" ht="22.95" customHeight="1">
      <c r="A5" s="449" t="s">
        <v>227</v>
      </c>
      <c r="B5" s="450" t="s">
        <v>253</v>
      </c>
      <c r="C5" s="450" t="s">
        <v>293</v>
      </c>
      <c r="D5" s="451">
        <v>45176</v>
      </c>
      <c r="E5" s="452">
        <v>45177</v>
      </c>
    </row>
    <row r="6" spans="1:5" s="106" customFormat="1" ht="22.95" customHeight="1">
      <c r="A6" s="449" t="s">
        <v>228</v>
      </c>
      <c r="B6" s="450" t="s">
        <v>254</v>
      </c>
      <c r="C6" s="751" t="s">
        <v>294</v>
      </c>
      <c r="D6" s="451">
        <v>45176</v>
      </c>
      <c r="E6" s="452">
        <v>45177</v>
      </c>
    </row>
    <row r="7" spans="1:5" s="106" customFormat="1" ht="22.95" customHeight="1">
      <c r="A7" s="449" t="s">
        <v>229</v>
      </c>
      <c r="B7" s="450" t="s">
        <v>255</v>
      </c>
      <c r="C7" s="753" t="s">
        <v>295</v>
      </c>
      <c r="D7" s="451">
        <v>45177</v>
      </c>
      <c r="E7" s="452">
        <v>45177</v>
      </c>
    </row>
    <row r="8" spans="1:5" s="106" customFormat="1" ht="22.95" customHeight="1">
      <c r="A8" s="449" t="s">
        <v>227</v>
      </c>
      <c r="B8" s="450" t="s">
        <v>256</v>
      </c>
      <c r="C8" s="750" t="s">
        <v>296</v>
      </c>
      <c r="D8" s="451">
        <v>45176</v>
      </c>
      <c r="E8" s="452">
        <v>45177</v>
      </c>
    </row>
    <row r="9" spans="1:5" s="106" customFormat="1" ht="22.95" customHeight="1">
      <c r="A9" s="449" t="s">
        <v>227</v>
      </c>
      <c r="B9" s="450" t="s">
        <v>257</v>
      </c>
      <c r="C9" s="450" t="s">
        <v>297</v>
      </c>
      <c r="D9" s="451">
        <v>45176</v>
      </c>
      <c r="E9" s="452">
        <v>45177</v>
      </c>
    </row>
    <row r="10" spans="1:5" s="106" customFormat="1" ht="22.95" customHeight="1">
      <c r="A10" s="449" t="s">
        <v>227</v>
      </c>
      <c r="B10" s="450" t="s">
        <v>258</v>
      </c>
      <c r="C10" s="750" t="s">
        <v>298</v>
      </c>
      <c r="D10" s="451">
        <v>45176</v>
      </c>
      <c r="E10" s="452">
        <v>45176</v>
      </c>
    </row>
    <row r="11" spans="1:5" s="106" customFormat="1" ht="22.95" customHeight="1">
      <c r="A11" s="449" t="s">
        <v>227</v>
      </c>
      <c r="B11" s="450" t="s">
        <v>259</v>
      </c>
      <c r="C11" s="749" t="s">
        <v>299</v>
      </c>
      <c r="D11" s="451">
        <v>45176</v>
      </c>
      <c r="E11" s="452">
        <v>45176</v>
      </c>
    </row>
    <row r="12" spans="1:5" s="106" customFormat="1" ht="22.95" customHeight="1">
      <c r="A12" s="449" t="s">
        <v>227</v>
      </c>
      <c r="B12" s="450" t="s">
        <v>260</v>
      </c>
      <c r="C12" s="751" t="s">
        <v>300</v>
      </c>
      <c r="D12" s="451">
        <v>45176</v>
      </c>
      <c r="E12" s="452">
        <v>45176</v>
      </c>
    </row>
    <row r="13" spans="1:5" s="106" customFormat="1" ht="22.95" customHeight="1">
      <c r="A13" s="449" t="s">
        <v>227</v>
      </c>
      <c r="B13" s="450" t="s">
        <v>261</v>
      </c>
      <c r="C13" s="749" t="s">
        <v>301</v>
      </c>
      <c r="D13" s="451">
        <v>45176</v>
      </c>
      <c r="E13" s="452">
        <v>45176</v>
      </c>
    </row>
    <row r="14" spans="1:5" s="106" customFormat="1" ht="22.95" customHeight="1">
      <c r="A14" s="449" t="s">
        <v>227</v>
      </c>
      <c r="B14" s="450" t="s">
        <v>262</v>
      </c>
      <c r="C14" s="749" t="s">
        <v>302</v>
      </c>
      <c r="D14" s="451">
        <v>45176</v>
      </c>
      <c r="E14" s="452">
        <v>45176</v>
      </c>
    </row>
    <row r="15" spans="1:5" s="106" customFormat="1" ht="22.95" customHeight="1">
      <c r="A15" s="449" t="s">
        <v>230</v>
      </c>
      <c r="B15" s="450" t="s">
        <v>263</v>
      </c>
      <c r="C15" s="450" t="s">
        <v>303</v>
      </c>
      <c r="D15" s="451">
        <v>45176</v>
      </c>
      <c r="E15" s="452">
        <v>45176</v>
      </c>
    </row>
    <row r="16" spans="1:5" s="106" customFormat="1" ht="22.95" customHeight="1">
      <c r="A16" s="449" t="s">
        <v>228</v>
      </c>
      <c r="B16" s="450" t="s">
        <v>264</v>
      </c>
      <c r="C16" s="751" t="s">
        <v>304</v>
      </c>
      <c r="D16" s="451">
        <v>45175</v>
      </c>
      <c r="E16" s="452">
        <v>45176</v>
      </c>
    </row>
    <row r="17" spans="1:5" s="106" customFormat="1" ht="22.95" customHeight="1">
      <c r="A17" s="449" t="s">
        <v>227</v>
      </c>
      <c r="B17" s="450" t="s">
        <v>262</v>
      </c>
      <c r="C17" s="753" t="s">
        <v>305</v>
      </c>
      <c r="D17" s="451">
        <v>45175</v>
      </c>
      <c r="E17" s="452">
        <v>45176</v>
      </c>
    </row>
    <row r="18" spans="1:5" s="106" customFormat="1" ht="22.95" customHeight="1">
      <c r="A18" s="449" t="s">
        <v>230</v>
      </c>
      <c r="B18" s="450" t="s">
        <v>265</v>
      </c>
      <c r="C18" s="752" t="s">
        <v>306</v>
      </c>
      <c r="D18" s="451">
        <v>45175</v>
      </c>
      <c r="E18" s="452">
        <v>45176</v>
      </c>
    </row>
    <row r="19" spans="1:5" s="106" customFormat="1" ht="22.95" customHeight="1">
      <c r="A19" s="449" t="s">
        <v>228</v>
      </c>
      <c r="B19" s="450" t="s">
        <v>266</v>
      </c>
      <c r="C19" s="749" t="s">
        <v>307</v>
      </c>
      <c r="D19" s="451">
        <v>45175</v>
      </c>
      <c r="E19" s="452">
        <v>45176</v>
      </c>
    </row>
    <row r="20" spans="1:5" s="106" customFormat="1" ht="22.95" customHeight="1">
      <c r="A20" s="449" t="s">
        <v>227</v>
      </c>
      <c r="B20" s="450" t="s">
        <v>267</v>
      </c>
      <c r="C20" s="450" t="s">
        <v>308</v>
      </c>
      <c r="D20" s="451">
        <v>45175</v>
      </c>
      <c r="E20" s="452">
        <v>45176</v>
      </c>
    </row>
    <row r="21" spans="1:5" s="106" customFormat="1" ht="22.95" customHeight="1">
      <c r="A21" s="449" t="s">
        <v>227</v>
      </c>
      <c r="B21" s="450" t="s">
        <v>268</v>
      </c>
      <c r="C21" s="749" t="s">
        <v>309</v>
      </c>
      <c r="D21" s="451">
        <v>45175</v>
      </c>
      <c r="E21" s="452">
        <v>45175</v>
      </c>
    </row>
    <row r="22" spans="1:5" s="106" customFormat="1" ht="22.95" customHeight="1">
      <c r="A22" s="449" t="s">
        <v>227</v>
      </c>
      <c r="B22" s="450" t="s">
        <v>269</v>
      </c>
      <c r="C22" s="750" t="s">
        <v>310</v>
      </c>
      <c r="D22" s="451">
        <v>45175</v>
      </c>
      <c r="E22" s="452">
        <v>45175</v>
      </c>
    </row>
    <row r="23" spans="1:5" s="106" customFormat="1" ht="22.95" customHeight="1">
      <c r="A23" s="449" t="s">
        <v>227</v>
      </c>
      <c r="B23" s="450" t="s">
        <v>270</v>
      </c>
      <c r="C23" s="753" t="s">
        <v>271</v>
      </c>
      <c r="D23" s="451">
        <v>45174</v>
      </c>
      <c r="E23" s="452">
        <v>45175</v>
      </c>
    </row>
    <row r="24" spans="1:5" s="106" customFormat="1" ht="22.95" customHeight="1">
      <c r="A24" s="449" t="s">
        <v>229</v>
      </c>
      <c r="B24" s="450" t="s">
        <v>272</v>
      </c>
      <c r="C24" s="753" t="s">
        <v>273</v>
      </c>
      <c r="D24" s="451">
        <v>45174</v>
      </c>
      <c r="E24" s="452">
        <v>45174</v>
      </c>
    </row>
    <row r="25" spans="1:5" s="106" customFormat="1" ht="22.95" customHeight="1">
      <c r="A25" s="449" t="s">
        <v>227</v>
      </c>
      <c r="B25" s="450" t="s">
        <v>274</v>
      </c>
      <c r="C25" s="754" t="s">
        <v>275</v>
      </c>
      <c r="D25" s="451">
        <v>45173</v>
      </c>
      <c r="E25" s="452">
        <v>45174</v>
      </c>
    </row>
    <row r="26" spans="1:5" s="106" customFormat="1" ht="22.95" customHeight="1">
      <c r="A26" s="449" t="s">
        <v>227</v>
      </c>
      <c r="B26" s="450" t="s">
        <v>276</v>
      </c>
      <c r="C26" s="753" t="s">
        <v>277</v>
      </c>
      <c r="D26" s="451">
        <v>45173</v>
      </c>
      <c r="E26" s="452">
        <v>45174</v>
      </c>
    </row>
    <row r="27" spans="1:5" s="106" customFormat="1" ht="22.95" customHeight="1">
      <c r="A27" s="449" t="s">
        <v>229</v>
      </c>
      <c r="B27" s="450" t="s">
        <v>278</v>
      </c>
      <c r="C27" s="751" t="s">
        <v>279</v>
      </c>
      <c r="D27" s="451">
        <v>45173</v>
      </c>
      <c r="E27" s="452">
        <v>45174</v>
      </c>
    </row>
    <row r="28" spans="1:5" s="106" customFormat="1" ht="22.95" customHeight="1">
      <c r="A28" s="449" t="s">
        <v>227</v>
      </c>
      <c r="B28" s="450" t="s">
        <v>280</v>
      </c>
      <c r="C28" s="750" t="s">
        <v>281</v>
      </c>
      <c r="D28" s="451">
        <v>45173</v>
      </c>
      <c r="E28" s="452">
        <v>45173</v>
      </c>
    </row>
    <row r="29" spans="1:5" s="106" customFormat="1" ht="22.95" customHeight="1">
      <c r="A29" s="449" t="s">
        <v>228</v>
      </c>
      <c r="B29" s="450" t="s">
        <v>282</v>
      </c>
      <c r="C29" s="749" t="s">
        <v>283</v>
      </c>
      <c r="D29" s="451">
        <v>45173</v>
      </c>
      <c r="E29" s="452">
        <v>45173</v>
      </c>
    </row>
    <row r="30" spans="1:5" s="106" customFormat="1" ht="22.95" customHeight="1">
      <c r="A30" s="449" t="s">
        <v>228</v>
      </c>
      <c r="B30" s="450" t="s">
        <v>284</v>
      </c>
      <c r="C30" s="751" t="s">
        <v>285</v>
      </c>
      <c r="D30" s="451">
        <v>45170</v>
      </c>
      <c r="E30" s="452">
        <v>45173</v>
      </c>
    </row>
    <row r="31" spans="1:5" s="106" customFormat="1" ht="22.95" customHeight="1">
      <c r="A31" s="449" t="s">
        <v>227</v>
      </c>
      <c r="B31" s="450" t="s">
        <v>286</v>
      </c>
      <c r="C31" s="754" t="s">
        <v>287</v>
      </c>
      <c r="D31" s="451">
        <v>45170</v>
      </c>
      <c r="E31" s="452">
        <v>45173</v>
      </c>
    </row>
    <row r="32" spans="1:5" s="106" customFormat="1" ht="22.95" customHeight="1">
      <c r="A32" s="449" t="s">
        <v>227</v>
      </c>
      <c r="B32" s="450" t="s">
        <v>288</v>
      </c>
      <c r="C32" s="753" t="s">
        <v>289</v>
      </c>
      <c r="D32" s="451">
        <v>45170</v>
      </c>
      <c r="E32" s="452">
        <v>45173</v>
      </c>
    </row>
    <row r="33" spans="1:11" s="106" customFormat="1" ht="22.95" customHeight="1">
      <c r="A33" s="449"/>
      <c r="B33" s="450"/>
      <c r="C33" s="450"/>
      <c r="D33" s="451"/>
      <c r="E33" s="452"/>
    </row>
    <row r="34" spans="1:11" ht="20.25" customHeight="1">
      <c r="A34" s="309"/>
      <c r="B34" s="310"/>
      <c r="C34" s="258"/>
      <c r="D34" s="311"/>
      <c r="E34" s="311"/>
      <c r="J34" s="124"/>
      <c r="K34" s="124"/>
    </row>
    <row r="35" spans="1:11" ht="20.25" customHeight="1">
      <c r="A35" s="39"/>
      <c r="B35" s="40"/>
      <c r="C35" s="258" t="s">
        <v>168</v>
      </c>
      <c r="D35" s="41"/>
      <c r="E35" s="41"/>
      <c r="J35" s="124"/>
      <c r="K35" s="124"/>
    </row>
    <row r="36" spans="1:11" ht="20.25" customHeight="1">
      <c r="A36" s="309"/>
      <c r="B36" s="310"/>
      <c r="C36" s="258"/>
      <c r="D36" s="311"/>
      <c r="E36" s="311"/>
      <c r="J36" s="124"/>
      <c r="K36" s="124"/>
    </row>
    <row r="37" spans="1:11">
      <c r="A37" s="259" t="s">
        <v>144</v>
      </c>
      <c r="B37" s="259"/>
      <c r="C37" s="259"/>
      <c r="D37" s="312"/>
      <c r="E37" s="312"/>
    </row>
    <row r="38" spans="1:11">
      <c r="A38" s="710" t="s">
        <v>27</v>
      </c>
      <c r="B38" s="710"/>
      <c r="C38" s="710"/>
      <c r="D38" s="313"/>
      <c r="E38" s="313"/>
    </row>
  </sheetData>
  <mergeCells count="1">
    <mergeCell ref="A38:C38"/>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7"/>
  <sheetViews>
    <sheetView zoomScale="92" zoomScaleNormal="92" zoomScaleSheetLayoutView="100" workbookViewId="0">
      <selection activeCell="N15" sqref="N15"/>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32" t="s">
        <v>240</v>
      </c>
      <c r="B1" s="733"/>
      <c r="C1" s="733"/>
      <c r="D1" s="733"/>
      <c r="E1" s="733"/>
      <c r="F1" s="733"/>
      <c r="G1" s="733"/>
      <c r="H1" s="733"/>
      <c r="I1" s="733"/>
      <c r="J1" s="733"/>
      <c r="K1" s="733"/>
      <c r="L1" s="733"/>
      <c r="M1" s="733"/>
      <c r="N1" s="734"/>
    </row>
    <row r="2" spans="1:16" ht="47.4" customHeight="1">
      <c r="A2" s="735" t="s">
        <v>428</v>
      </c>
      <c r="B2" s="736"/>
      <c r="C2" s="736"/>
      <c r="D2" s="736"/>
      <c r="E2" s="736"/>
      <c r="F2" s="736"/>
      <c r="G2" s="736"/>
      <c r="H2" s="736"/>
      <c r="I2" s="736"/>
      <c r="J2" s="736"/>
      <c r="K2" s="736"/>
      <c r="L2" s="736"/>
      <c r="M2" s="736"/>
      <c r="N2" s="737"/>
    </row>
    <row r="3" spans="1:16" ht="96.6" customHeight="1" thickBot="1">
      <c r="A3" s="738" t="s">
        <v>429</v>
      </c>
      <c r="B3" s="739"/>
      <c r="C3" s="739"/>
      <c r="D3" s="739"/>
      <c r="E3" s="739"/>
      <c r="F3" s="739"/>
      <c r="G3" s="739"/>
      <c r="H3" s="739"/>
      <c r="I3" s="739"/>
      <c r="J3" s="739"/>
      <c r="K3" s="739"/>
      <c r="L3" s="739"/>
      <c r="M3" s="739"/>
      <c r="N3" s="740"/>
      <c r="P3" s="299"/>
    </row>
    <row r="4" spans="1:16" ht="54.6" customHeight="1">
      <c r="A4" s="741" t="s">
        <v>430</v>
      </c>
      <c r="B4" s="742"/>
      <c r="C4" s="742"/>
      <c r="D4" s="742"/>
      <c r="E4" s="742"/>
      <c r="F4" s="742"/>
      <c r="G4" s="742"/>
      <c r="H4" s="742"/>
      <c r="I4" s="742"/>
      <c r="J4" s="742"/>
      <c r="K4" s="742"/>
      <c r="L4" s="742"/>
      <c r="M4" s="742"/>
      <c r="N4" s="743"/>
    </row>
    <row r="5" spans="1:16" ht="409.2" customHeight="1">
      <c r="A5" s="761" t="s">
        <v>431</v>
      </c>
      <c r="B5" s="762"/>
      <c r="C5" s="762"/>
      <c r="D5" s="762"/>
      <c r="E5" s="762"/>
      <c r="F5" s="762"/>
      <c r="G5" s="762"/>
      <c r="H5" s="762"/>
      <c r="I5" s="762"/>
      <c r="J5" s="762"/>
      <c r="K5" s="762"/>
      <c r="L5" s="762"/>
      <c r="M5" s="762"/>
      <c r="N5" s="763"/>
    </row>
    <row r="6" spans="1:16" ht="66.599999999999994" customHeight="1" thickBot="1">
      <c r="A6" s="764"/>
      <c r="B6" s="765"/>
      <c r="C6" s="765"/>
      <c r="D6" s="765"/>
      <c r="E6" s="765"/>
      <c r="F6" s="765"/>
      <c r="G6" s="765"/>
      <c r="H6" s="765"/>
      <c r="I6" s="765"/>
      <c r="J6" s="765"/>
      <c r="K6" s="765"/>
      <c r="L6" s="765"/>
      <c r="M6" s="765"/>
      <c r="N6" s="766"/>
    </row>
    <row r="7" spans="1:16" ht="58.2" customHeight="1" thickBot="1">
      <c r="A7" s="711" t="s">
        <v>432</v>
      </c>
      <c r="B7" s="712"/>
      <c r="C7" s="712"/>
      <c r="D7" s="712"/>
      <c r="E7" s="712"/>
      <c r="F7" s="712"/>
      <c r="G7" s="712"/>
      <c r="H7" s="712"/>
      <c r="I7" s="712"/>
      <c r="J7" s="712"/>
      <c r="K7" s="712"/>
      <c r="L7" s="712"/>
      <c r="M7" s="712"/>
      <c r="N7" s="713"/>
    </row>
    <row r="8" spans="1:16" ht="233.4" customHeight="1" thickBot="1">
      <c r="A8" s="714" t="s">
        <v>433</v>
      </c>
      <c r="B8" s="715"/>
      <c r="C8" s="715"/>
      <c r="D8" s="715"/>
      <c r="E8" s="715"/>
      <c r="F8" s="715"/>
      <c r="G8" s="715"/>
      <c r="H8" s="715"/>
      <c r="I8" s="715"/>
      <c r="J8" s="715"/>
      <c r="K8" s="715"/>
      <c r="L8" s="715"/>
      <c r="M8" s="715"/>
      <c r="N8" s="716"/>
      <c r="O8" s="44" t="s">
        <v>191</v>
      </c>
    </row>
    <row r="9" spans="1:16" ht="50.4" customHeight="1" thickBot="1">
      <c r="A9" s="720" t="s">
        <v>434</v>
      </c>
      <c r="B9" s="721"/>
      <c r="C9" s="721"/>
      <c r="D9" s="721"/>
      <c r="E9" s="721"/>
      <c r="F9" s="721"/>
      <c r="G9" s="721"/>
      <c r="H9" s="721"/>
      <c r="I9" s="721"/>
      <c r="J9" s="721"/>
      <c r="K9" s="721"/>
      <c r="L9" s="721"/>
      <c r="M9" s="721"/>
      <c r="N9" s="722"/>
      <c r="O9" s="47"/>
    </row>
    <row r="10" spans="1:16" ht="266.39999999999998" customHeight="1" thickBot="1">
      <c r="A10" s="723" t="s">
        <v>435</v>
      </c>
      <c r="B10" s="724"/>
      <c r="C10" s="724"/>
      <c r="D10" s="724"/>
      <c r="E10" s="724"/>
      <c r="F10" s="724"/>
      <c r="G10" s="724"/>
      <c r="H10" s="724"/>
      <c r="I10" s="724"/>
      <c r="J10" s="724"/>
      <c r="K10" s="724"/>
      <c r="L10" s="724"/>
      <c r="M10" s="724"/>
      <c r="N10" s="725"/>
      <c r="O10" s="47"/>
    </row>
    <row r="11" spans="1:16" s="106" customFormat="1" ht="39.6" customHeight="1">
      <c r="A11" s="726" t="s">
        <v>436</v>
      </c>
      <c r="B11" s="727"/>
      <c r="C11" s="727"/>
      <c r="D11" s="727"/>
      <c r="E11" s="727"/>
      <c r="F11" s="727"/>
      <c r="G11" s="727"/>
      <c r="H11" s="727"/>
      <c r="I11" s="727"/>
      <c r="J11" s="727"/>
      <c r="K11" s="727"/>
      <c r="L11" s="727"/>
      <c r="M11" s="727"/>
      <c r="N11" s="728"/>
      <c r="O11" s="280"/>
    </row>
    <row r="12" spans="1:16" s="106" customFormat="1" ht="190.2" customHeight="1" thickBot="1">
      <c r="A12" s="729" t="s">
        <v>437</v>
      </c>
      <c r="B12" s="730"/>
      <c r="C12" s="730"/>
      <c r="D12" s="730"/>
      <c r="E12" s="730"/>
      <c r="F12" s="730"/>
      <c r="G12" s="730"/>
      <c r="H12" s="730"/>
      <c r="I12" s="730"/>
      <c r="J12" s="730"/>
      <c r="K12" s="730"/>
      <c r="L12" s="730"/>
      <c r="M12" s="730"/>
      <c r="N12" s="731"/>
      <c r="O12" s="280"/>
    </row>
    <row r="13" spans="1:16" ht="39.6" customHeight="1">
      <c r="A13" s="719" t="s">
        <v>28</v>
      </c>
      <c r="B13" s="719"/>
      <c r="C13" s="719"/>
      <c r="D13" s="719"/>
      <c r="E13" s="719"/>
      <c r="F13" s="719"/>
      <c r="G13" s="719"/>
      <c r="H13" s="719"/>
      <c r="I13" s="719"/>
      <c r="J13" s="719"/>
      <c r="K13" s="719"/>
      <c r="L13" s="719"/>
      <c r="M13" s="719"/>
      <c r="N13" s="719"/>
    </row>
    <row r="14" spans="1:16" ht="34.799999999999997" customHeight="1">
      <c r="A14" s="717" t="s">
        <v>27</v>
      </c>
      <c r="B14" s="718"/>
      <c r="C14" s="718"/>
      <c r="D14" s="718"/>
      <c r="E14" s="718"/>
      <c r="F14" s="718"/>
      <c r="G14" s="718"/>
      <c r="H14" s="718"/>
      <c r="I14" s="718"/>
      <c r="J14" s="718"/>
      <c r="K14" s="718"/>
      <c r="L14" s="718"/>
      <c r="M14" s="718"/>
      <c r="N14" s="718"/>
    </row>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sheetData>
  <mergeCells count="13">
    <mergeCell ref="A1:N1"/>
    <mergeCell ref="A2:N2"/>
    <mergeCell ref="A3:N3"/>
    <mergeCell ref="A4:N4"/>
    <mergeCell ref="A5:N6"/>
    <mergeCell ref="A7:N7"/>
    <mergeCell ref="A8:N8"/>
    <mergeCell ref="A14:N14"/>
    <mergeCell ref="A13:N13"/>
    <mergeCell ref="A9:N9"/>
    <mergeCell ref="A10:N10"/>
    <mergeCell ref="A11:N11"/>
    <mergeCell ref="A12:N12"/>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tabSelected="1" view="pageBreakPreview" zoomScale="50" zoomScaleNormal="75" zoomScaleSheetLayoutView="50" workbookViewId="0">
      <selection activeCell="A25" sqref="A25"/>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241</v>
      </c>
      <c r="B1" s="45" t="s">
        <v>0</v>
      </c>
      <c r="C1" s="46" t="s">
        <v>2</v>
      </c>
    </row>
    <row r="2" spans="1:3" ht="33" customHeight="1">
      <c r="A2" s="306" t="s">
        <v>438</v>
      </c>
      <c r="B2" s="2"/>
      <c r="C2" s="744"/>
    </row>
    <row r="3" spans="1:3" ht="409.2" customHeight="1">
      <c r="A3" s="468" t="s">
        <v>439</v>
      </c>
      <c r="B3" s="48"/>
      <c r="C3" s="745"/>
    </row>
    <row r="4" spans="1:3" ht="34.799999999999997" customHeight="1" thickBot="1">
      <c r="A4" s="120" t="s">
        <v>440</v>
      </c>
      <c r="B4" s="1"/>
      <c r="C4" s="1"/>
    </row>
    <row r="5" spans="1:3" ht="41.4" customHeight="1">
      <c r="A5" s="478" t="s">
        <v>441</v>
      </c>
      <c r="B5" s="2"/>
      <c r="C5" s="744"/>
    </row>
    <row r="6" spans="1:3" ht="129.6" customHeight="1">
      <c r="A6" s="395" t="s">
        <v>442</v>
      </c>
      <c r="B6" s="48"/>
      <c r="C6" s="745"/>
    </row>
    <row r="7" spans="1:3" ht="33.6" customHeight="1">
      <c r="A7" s="299" t="s">
        <v>443</v>
      </c>
      <c r="B7" s="1"/>
      <c r="C7" s="1"/>
    </row>
    <row r="8" spans="1:3" ht="43.2" hidden="1" customHeight="1">
      <c r="A8" s="396"/>
      <c r="B8" s="157"/>
      <c r="C8" s="744"/>
    </row>
    <row r="9" spans="1:3" ht="216.6" hidden="1" customHeight="1" thickBot="1">
      <c r="A9" s="433"/>
      <c r="B9" s="158"/>
      <c r="C9" s="745"/>
    </row>
    <row r="10" spans="1:3" ht="35.4" hidden="1" customHeight="1">
      <c r="A10" s="354"/>
      <c r="B10" s="1"/>
      <c r="C10" s="1"/>
    </row>
    <row r="11" spans="1:3" s="357" customFormat="1" ht="42.6" hidden="1" customHeight="1">
      <c r="A11" s="355"/>
      <c r="B11" s="356"/>
      <c r="C11" s="356"/>
    </row>
    <row r="12" spans="1:3" ht="187.2" hidden="1" customHeight="1" thickBot="1">
      <c r="A12" s="397"/>
      <c r="B12" s="358"/>
      <c r="C12" s="358"/>
    </row>
    <row r="13" spans="1:3" s="360" customFormat="1" ht="34.200000000000003" hidden="1" customHeight="1">
      <c r="A13" s="359"/>
    </row>
    <row r="14" spans="1:3" s="357" customFormat="1" ht="42.6" hidden="1" customHeight="1">
      <c r="A14" s="355"/>
      <c r="B14" s="356"/>
      <c r="C14" s="356"/>
    </row>
    <row r="15" spans="1:3" ht="222" hidden="1" customHeight="1" thickBot="1">
      <c r="A15" s="465"/>
      <c r="B15" s="358"/>
      <c r="C15" s="358"/>
    </row>
    <row r="16" spans="1:3" ht="33.6" hidden="1" customHeight="1">
      <c r="A16" s="362"/>
      <c r="B16" s="361"/>
      <c r="C16" s="361"/>
    </row>
    <row r="17" spans="1:3" ht="33.6" hidden="1" customHeight="1">
      <c r="A17" s="398"/>
      <c r="B17" s="361"/>
      <c r="C17" s="361"/>
    </row>
    <row r="18" spans="1:3" s="360" customFormat="1" ht="126.6" hidden="1" customHeight="1">
      <c r="A18" s="400"/>
    </row>
    <row r="19" spans="1:3" ht="29.4" customHeight="1">
      <c r="A19" s="399"/>
      <c r="B19" s="1"/>
      <c r="C19" s="1"/>
    </row>
    <row r="20" spans="1:3" ht="29.4" customHeight="1">
      <c r="A20" s="399"/>
      <c r="B20" s="1"/>
      <c r="C20" s="1"/>
    </row>
    <row r="21" spans="1:3" ht="39" customHeight="1">
      <c r="A21" s="1" t="s">
        <v>155</v>
      </c>
      <c r="B21" s="1"/>
      <c r="C21" s="1"/>
    </row>
    <row r="22" spans="1:3" ht="32.25" customHeight="1">
      <c r="A22" s="1" t="s">
        <v>156</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BB085FD8-8374-4829-B281-4FBBE5D8C599}"/>
    <hyperlink ref="A7" r:id="rId2" xr:uid="{1FD4C351-0F80-4040-A2D6-74142696902E}"/>
  </hyperlinks>
  <pageMargins left="0" right="0" top="0.19685039370078741" bottom="0.39370078740157483" header="0" footer="0.19685039370078741"/>
  <pageSetup paperSize="9" scale="66" orientation="portrait" r:id="rId3"/>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AE58"/>
  <sheetViews>
    <sheetView view="pageBreakPreview" zoomScaleNormal="100" zoomScaleSheetLayoutView="100" workbookViewId="0">
      <selection activeCell="F10" sqref="F10"/>
    </sheetView>
  </sheetViews>
  <sheetFormatPr defaultRowHeight="13.2"/>
  <cols>
    <col min="7" max="7" width="8.88671875" customWidth="1"/>
    <col min="8" max="8" width="8.88671875" hidden="1" customWidth="1"/>
    <col min="9" max="9" width="0.77734375" customWidth="1"/>
  </cols>
  <sheetData>
    <row r="1" spans="1:31" ht="24.6" customHeight="1">
      <c r="A1" s="419"/>
      <c r="B1" s="419"/>
      <c r="C1" s="419"/>
      <c r="D1" s="419"/>
      <c r="E1" s="419"/>
      <c r="F1" s="419"/>
      <c r="G1" s="419"/>
      <c r="H1" s="419"/>
      <c r="I1" s="419"/>
      <c r="J1" s="419"/>
      <c r="K1" s="419"/>
      <c r="L1" s="419"/>
      <c r="M1" s="419"/>
      <c r="N1" s="419"/>
      <c r="O1" s="419"/>
      <c r="P1" s="419"/>
      <c r="Q1" s="419"/>
      <c r="R1" s="419"/>
      <c r="S1" s="419"/>
      <c r="T1" s="469"/>
      <c r="U1" s="469"/>
      <c r="V1" s="469"/>
      <c r="W1" s="469"/>
      <c r="X1" s="469"/>
      <c r="Y1" s="469"/>
      <c r="Z1" s="469"/>
      <c r="AA1" s="469"/>
      <c r="AB1" s="469"/>
      <c r="AC1" s="469"/>
      <c r="AD1" s="469"/>
      <c r="AE1" s="469"/>
    </row>
    <row r="2" spans="1:31" ht="24.6" customHeight="1">
      <c r="A2" s="420"/>
      <c r="B2" s="421"/>
      <c r="C2" s="422"/>
      <c r="D2" s="422"/>
      <c r="E2" s="422"/>
      <c r="F2" s="422"/>
      <c r="G2" s="422"/>
      <c r="H2" s="422"/>
      <c r="I2" s="422"/>
      <c r="J2" s="422"/>
      <c r="K2" s="422"/>
      <c r="L2" s="422"/>
      <c r="M2" s="422"/>
      <c r="N2" s="422"/>
      <c r="O2" s="423"/>
      <c r="P2" s="419"/>
      <c r="Q2" s="419"/>
      <c r="R2" s="419"/>
      <c r="S2" s="419"/>
      <c r="T2" s="469"/>
      <c r="U2" s="469"/>
      <c r="V2" s="469"/>
      <c r="W2" s="469"/>
      <c r="X2" s="469"/>
      <c r="Y2" s="469"/>
      <c r="Z2" s="469"/>
      <c r="AA2" s="469"/>
      <c r="AB2" s="469"/>
      <c r="AC2" s="469"/>
      <c r="AD2" s="469"/>
      <c r="AE2" s="469"/>
    </row>
    <row r="3" spans="1:31" ht="24.6" customHeight="1">
      <c r="A3" s="419"/>
      <c r="B3" s="424"/>
      <c r="C3" s="425"/>
      <c r="D3" s="425"/>
      <c r="E3" s="425"/>
      <c r="F3" s="425"/>
      <c r="G3" s="425"/>
      <c r="H3" s="425"/>
      <c r="I3" s="425"/>
      <c r="J3" s="425"/>
      <c r="K3" s="425"/>
      <c r="L3" s="426"/>
      <c r="M3" s="426"/>
      <c r="N3" s="426"/>
      <c r="O3" s="426"/>
      <c r="P3" s="419"/>
      <c r="Q3" s="419"/>
      <c r="R3" s="419"/>
      <c r="S3" s="419"/>
      <c r="T3" s="469"/>
      <c r="U3" s="469"/>
      <c r="V3" s="469"/>
      <c r="W3" s="469"/>
      <c r="X3" s="469"/>
      <c r="Y3" s="469"/>
      <c r="Z3" s="469"/>
      <c r="AA3" s="469"/>
      <c r="AB3" s="469"/>
      <c r="AC3" s="469"/>
      <c r="AD3" s="469"/>
      <c r="AE3" s="469"/>
    </row>
    <row r="4" spans="1:31" ht="7.2" customHeight="1">
      <c r="A4" s="419"/>
      <c r="B4" s="424"/>
      <c r="C4" s="419"/>
      <c r="D4" s="419"/>
      <c r="E4" s="419"/>
      <c r="F4" s="419"/>
      <c r="G4" s="427"/>
      <c r="H4" s="427"/>
      <c r="I4" s="427"/>
      <c r="J4" s="427"/>
      <c r="K4" s="427"/>
      <c r="L4" s="427"/>
      <c r="M4" s="427"/>
      <c r="N4" s="427"/>
      <c r="O4" s="427"/>
      <c r="P4" s="419"/>
      <c r="Q4" s="419"/>
      <c r="R4" s="419"/>
      <c r="S4" s="419"/>
      <c r="T4" s="469"/>
      <c r="U4" s="469"/>
      <c r="V4" s="469"/>
      <c r="W4" s="469"/>
      <c r="X4" s="469"/>
      <c r="Y4" s="469"/>
      <c r="Z4" s="469"/>
      <c r="AA4" s="469"/>
      <c r="AB4" s="469"/>
      <c r="AC4" s="469"/>
      <c r="AD4" s="469"/>
      <c r="AE4" s="469"/>
    </row>
    <row r="5" spans="1:31" ht="24.6" customHeight="1">
      <c r="A5" s="419"/>
      <c r="B5" s="428"/>
      <c r="C5" s="429"/>
      <c r="D5" s="429"/>
      <c r="E5" s="429"/>
      <c r="F5" s="429"/>
      <c r="G5" s="429"/>
      <c r="H5" s="429"/>
      <c r="I5" s="429"/>
      <c r="J5" s="429"/>
      <c r="K5" s="429"/>
      <c r="L5" s="429"/>
      <c r="M5" s="429"/>
      <c r="N5" s="429"/>
      <c r="O5" s="429"/>
      <c r="P5" s="419"/>
      <c r="Q5" s="419"/>
      <c r="R5" s="419"/>
      <c r="S5" s="419"/>
      <c r="T5" s="469"/>
      <c r="U5" s="469"/>
      <c r="V5" s="469"/>
      <c r="W5" s="469"/>
      <c r="X5" s="469"/>
      <c r="Y5" s="469"/>
      <c r="Z5" s="469"/>
      <c r="AA5" s="469"/>
      <c r="AB5" s="469"/>
      <c r="AC5" s="469"/>
      <c r="AD5" s="469"/>
      <c r="AE5" s="469"/>
    </row>
    <row r="6" spans="1:31" ht="13.2" customHeight="1">
      <c r="A6" s="419"/>
      <c r="B6" s="419"/>
      <c r="C6" s="419"/>
      <c r="D6" s="419"/>
      <c r="E6" s="419"/>
      <c r="F6" s="419"/>
      <c r="G6" s="427"/>
      <c r="H6" s="427"/>
      <c r="I6" s="427"/>
      <c r="J6" s="427"/>
      <c r="K6" s="427"/>
      <c r="L6" s="427"/>
      <c r="M6" s="427"/>
      <c r="N6" s="427"/>
      <c r="O6" s="427"/>
      <c r="P6" s="419"/>
      <c r="Q6" s="419"/>
      <c r="R6" s="419"/>
      <c r="S6" s="419"/>
      <c r="T6" s="469"/>
      <c r="U6" s="469"/>
      <c r="V6" s="469"/>
      <c r="W6" s="469"/>
      <c r="X6" s="469"/>
      <c r="Y6" s="469"/>
      <c r="Z6" s="469"/>
      <c r="AA6" s="469"/>
      <c r="AB6" s="469"/>
      <c r="AC6" s="469"/>
      <c r="AD6" s="469"/>
      <c r="AE6" s="469"/>
    </row>
    <row r="7" spans="1:31" ht="13.2" customHeight="1">
      <c r="A7" s="419"/>
      <c r="B7" s="419"/>
      <c r="C7" s="419"/>
      <c r="D7" s="419"/>
      <c r="E7" s="419"/>
      <c r="F7" s="419"/>
      <c r="G7" s="427"/>
      <c r="H7" s="427"/>
      <c r="I7" s="427"/>
      <c r="J7" s="427"/>
      <c r="K7" s="427"/>
      <c r="L7" s="427"/>
      <c r="M7" s="427"/>
      <c r="N7" s="427"/>
      <c r="O7" s="427"/>
      <c r="P7" s="419"/>
      <c r="Q7" s="419"/>
      <c r="R7" s="419"/>
      <c r="S7" s="419"/>
      <c r="T7" s="469"/>
      <c r="U7" s="469"/>
      <c r="V7" s="469"/>
      <c r="W7" s="469"/>
      <c r="X7" s="469"/>
      <c r="Y7" s="469"/>
      <c r="Z7" s="469"/>
      <c r="AA7" s="469"/>
      <c r="AB7" s="469"/>
      <c r="AC7" s="469"/>
      <c r="AD7" s="469"/>
      <c r="AE7" s="469"/>
    </row>
    <row r="8" spans="1:31" ht="13.2" customHeight="1">
      <c r="A8" s="419"/>
      <c r="B8" s="419"/>
      <c r="C8" s="419"/>
      <c r="D8" s="419"/>
      <c r="E8" s="419"/>
      <c r="F8" s="419"/>
      <c r="G8" s="427"/>
      <c r="H8" s="427"/>
      <c r="I8" s="427"/>
      <c r="J8" s="427"/>
      <c r="K8" s="427"/>
      <c r="L8" s="427"/>
      <c r="M8" s="427"/>
      <c r="N8" s="427"/>
      <c r="O8" s="427"/>
      <c r="P8" s="427"/>
      <c r="Q8" s="427"/>
      <c r="R8" s="427"/>
      <c r="S8" s="427"/>
      <c r="T8" s="470"/>
      <c r="U8" s="469"/>
      <c r="V8" s="469"/>
      <c r="W8" s="469"/>
      <c r="X8" s="469"/>
      <c r="Y8" s="469"/>
      <c r="Z8" s="469"/>
      <c r="AA8" s="469"/>
      <c r="AB8" s="469"/>
      <c r="AC8" s="469"/>
      <c r="AD8" s="469"/>
      <c r="AE8" s="469"/>
    </row>
    <row r="9" spans="1:31" ht="13.2" customHeight="1">
      <c r="A9" s="419"/>
      <c r="B9" s="419"/>
      <c r="C9" s="419"/>
      <c r="D9" s="419"/>
      <c r="E9" s="419"/>
      <c r="F9" s="419"/>
      <c r="G9" s="427"/>
      <c r="H9" s="427"/>
      <c r="I9" s="427"/>
      <c r="J9" s="427"/>
      <c r="K9" s="427"/>
      <c r="L9" s="427"/>
      <c r="M9" s="427"/>
      <c r="N9" s="427"/>
      <c r="O9" s="427"/>
      <c r="P9" s="427"/>
      <c r="Q9" s="427"/>
      <c r="R9" s="427"/>
      <c r="S9" s="427"/>
      <c r="T9" s="470"/>
      <c r="U9" s="469"/>
      <c r="V9" s="469"/>
      <c r="W9" s="469"/>
      <c r="X9" s="469"/>
      <c r="Y9" s="469"/>
      <c r="Z9" s="469"/>
      <c r="AA9" s="469"/>
      <c r="AB9" s="469"/>
      <c r="AC9" s="469"/>
      <c r="AD9" s="469"/>
      <c r="AE9" s="469"/>
    </row>
    <row r="10" spans="1:31">
      <c r="A10" s="419"/>
      <c r="B10" s="419"/>
      <c r="C10" s="419"/>
      <c r="D10" s="419"/>
      <c r="E10" s="419"/>
      <c r="F10" s="419"/>
      <c r="G10" s="419"/>
      <c r="H10" s="419"/>
      <c r="I10" s="419"/>
      <c r="J10" s="419"/>
      <c r="K10" s="419"/>
      <c r="L10" s="419"/>
      <c r="M10" s="419"/>
      <c r="N10" s="419"/>
      <c r="O10" s="419"/>
      <c r="P10" s="419"/>
      <c r="Q10" s="419"/>
      <c r="R10" s="419"/>
      <c r="S10" s="419"/>
      <c r="T10" s="469"/>
      <c r="U10" s="469"/>
      <c r="V10" s="469"/>
      <c r="W10" s="469"/>
      <c r="X10" s="469"/>
      <c r="Y10" s="469"/>
      <c r="Z10" s="469"/>
      <c r="AA10" s="469"/>
      <c r="AB10" s="469"/>
      <c r="AC10" s="469"/>
      <c r="AD10" s="469"/>
      <c r="AE10" s="469"/>
    </row>
    <row r="11" spans="1:31" ht="21" customHeight="1">
      <c r="A11" s="419"/>
      <c r="B11" s="419"/>
      <c r="C11" s="419"/>
      <c r="D11" s="419"/>
      <c r="E11" s="419"/>
      <c r="F11" s="419"/>
      <c r="G11" s="419"/>
      <c r="H11" s="419"/>
      <c r="I11" s="419"/>
      <c r="J11" s="419"/>
      <c r="K11" s="419"/>
      <c r="L11" s="419"/>
      <c r="M11" s="419"/>
      <c r="N11" s="419"/>
      <c r="O11" s="419"/>
      <c r="P11" s="419"/>
      <c r="Q11" s="419"/>
      <c r="R11" s="419"/>
      <c r="S11" s="419"/>
      <c r="T11" s="469"/>
      <c r="U11" s="469"/>
      <c r="V11" s="469"/>
      <c r="W11" s="469"/>
      <c r="X11" s="469"/>
      <c r="Y11" s="469"/>
      <c r="Z11" s="469"/>
      <c r="AA11" s="469"/>
      <c r="AB11" s="469"/>
      <c r="AC11" s="469"/>
      <c r="AD11" s="469"/>
      <c r="AE11" s="469"/>
    </row>
    <row r="12" spans="1:31" ht="13.2" customHeight="1">
      <c r="A12" s="419"/>
      <c r="B12" s="419"/>
      <c r="C12" s="419"/>
      <c r="D12" s="419"/>
      <c r="E12" s="419"/>
      <c r="F12" s="419"/>
      <c r="G12" s="419"/>
      <c r="H12" s="419"/>
      <c r="I12" s="419"/>
      <c r="J12" s="419"/>
      <c r="K12" s="419"/>
      <c r="L12" s="419"/>
      <c r="M12" s="419"/>
      <c r="N12" s="419"/>
      <c r="O12" s="419"/>
      <c r="P12" s="419"/>
      <c r="Q12" s="419"/>
      <c r="R12" s="419"/>
      <c r="S12" s="419"/>
      <c r="T12" s="469"/>
      <c r="U12" s="469"/>
      <c r="V12" s="469"/>
      <c r="W12" s="469"/>
      <c r="X12" s="469"/>
      <c r="Y12" s="469"/>
      <c r="Z12" s="469"/>
      <c r="AA12" s="469"/>
      <c r="AB12" s="469"/>
      <c r="AC12" s="469"/>
      <c r="AD12" s="469"/>
      <c r="AE12" s="469"/>
    </row>
    <row r="13" spans="1:31" ht="13.2" customHeight="1">
      <c r="A13" s="419"/>
      <c r="B13" s="419"/>
      <c r="C13" s="419"/>
      <c r="D13" s="419"/>
      <c r="E13" s="419"/>
      <c r="F13" s="419"/>
      <c r="G13" s="419"/>
      <c r="H13" s="419"/>
      <c r="I13" s="419"/>
      <c r="J13" s="419"/>
      <c r="K13" s="419"/>
      <c r="L13" s="419"/>
      <c r="M13" s="419"/>
      <c r="N13" s="419"/>
      <c r="O13" s="419"/>
      <c r="P13" s="419"/>
      <c r="Q13" s="419"/>
      <c r="R13" s="419"/>
      <c r="S13" s="419"/>
      <c r="T13" s="469"/>
      <c r="U13" s="469"/>
      <c r="V13" s="469"/>
      <c r="W13" s="469"/>
      <c r="X13" s="469"/>
      <c r="Y13" s="469"/>
      <c r="Z13" s="469"/>
      <c r="AA13" s="469"/>
      <c r="AB13" s="469"/>
      <c r="AC13" s="469"/>
      <c r="AD13" s="469"/>
      <c r="AE13" s="469"/>
    </row>
    <row r="14" spans="1:31">
      <c r="A14" s="419"/>
      <c r="B14" s="419"/>
      <c r="C14" s="419"/>
      <c r="D14" s="419"/>
      <c r="E14" s="419"/>
      <c r="F14" s="419"/>
      <c r="G14" s="419"/>
      <c r="H14" s="419"/>
      <c r="I14" s="419"/>
      <c r="J14" s="419"/>
      <c r="K14" s="419"/>
      <c r="L14" s="419"/>
      <c r="M14" s="419"/>
      <c r="N14" s="419"/>
      <c r="O14" s="419"/>
      <c r="P14" s="419"/>
      <c r="Q14" s="419"/>
      <c r="R14" s="419"/>
      <c r="S14" s="419"/>
      <c r="T14" s="469"/>
      <c r="U14" s="469"/>
      <c r="V14" s="469"/>
      <c r="W14" s="469"/>
      <c r="X14" s="469"/>
      <c r="Y14" s="469"/>
      <c r="Z14" s="469"/>
      <c r="AA14" s="469"/>
      <c r="AB14" s="469"/>
      <c r="AC14" s="469"/>
      <c r="AD14" s="469"/>
      <c r="AE14" s="469"/>
    </row>
    <row r="15" spans="1:31">
      <c r="A15" s="419"/>
      <c r="B15" s="419"/>
      <c r="C15" s="419"/>
      <c r="D15" s="419"/>
      <c r="E15" s="419"/>
      <c r="F15" s="419"/>
      <c r="G15" s="419"/>
      <c r="H15" s="419"/>
      <c r="I15" s="419"/>
      <c r="J15" s="419"/>
      <c r="K15" s="419"/>
      <c r="L15" s="419"/>
      <c r="M15" s="419"/>
      <c r="N15" s="419"/>
      <c r="O15" s="419"/>
      <c r="P15" s="419"/>
      <c r="Q15" s="419"/>
      <c r="R15" s="419"/>
      <c r="S15" s="419"/>
      <c r="T15" s="469"/>
      <c r="U15" s="469"/>
      <c r="V15" s="469"/>
      <c r="W15" s="469"/>
      <c r="X15" s="469"/>
      <c r="Y15" s="469"/>
      <c r="Z15" s="469"/>
      <c r="AA15" s="469"/>
      <c r="AB15" s="469"/>
      <c r="AC15" s="469"/>
      <c r="AD15" s="469"/>
      <c r="AE15" s="469"/>
    </row>
    <row r="16" spans="1:31">
      <c r="A16" s="419"/>
      <c r="B16" s="419"/>
      <c r="C16" s="419"/>
      <c r="D16" s="419"/>
      <c r="E16" s="419"/>
      <c r="F16" s="419"/>
      <c r="G16" s="419"/>
      <c r="H16" s="419"/>
      <c r="I16" s="419"/>
      <c r="J16" s="419"/>
      <c r="K16" s="419"/>
      <c r="L16" s="419"/>
      <c r="M16" s="419"/>
      <c r="N16" s="419"/>
      <c r="O16" s="419"/>
      <c r="P16" s="419"/>
      <c r="Q16" s="419"/>
      <c r="R16" s="419"/>
      <c r="S16" s="419"/>
      <c r="T16" s="469"/>
      <c r="U16" s="469"/>
      <c r="V16" s="469"/>
      <c r="W16" s="469"/>
      <c r="X16" s="469"/>
      <c r="Y16" s="469"/>
      <c r="Z16" s="469"/>
      <c r="AA16" s="469"/>
      <c r="AB16" s="469"/>
      <c r="AC16" s="469"/>
      <c r="AD16" s="469"/>
      <c r="AE16" s="469"/>
    </row>
    <row r="17" spans="1:31">
      <c r="A17" s="528"/>
      <c r="B17" s="528"/>
      <c r="C17" s="528"/>
      <c r="D17" s="528"/>
      <c r="E17" s="528"/>
      <c r="F17" s="528"/>
      <c r="G17" s="419"/>
      <c r="H17" s="419"/>
      <c r="I17" s="419"/>
      <c r="J17" s="419"/>
      <c r="K17" s="419"/>
      <c r="L17" s="419"/>
      <c r="M17" s="419"/>
      <c r="N17" s="419"/>
      <c r="O17" s="419"/>
      <c r="P17" s="419"/>
      <c r="Q17" s="419"/>
      <c r="R17" s="419"/>
      <c r="S17" s="419"/>
      <c r="T17" s="469"/>
      <c r="U17" s="469"/>
      <c r="V17" s="469"/>
      <c r="W17" s="469"/>
      <c r="X17" s="469"/>
      <c r="Y17" s="469"/>
      <c r="Z17" s="469"/>
      <c r="AA17" s="469"/>
      <c r="AB17" s="469"/>
      <c r="AC17" s="469"/>
      <c r="AD17" s="469"/>
      <c r="AE17" s="469"/>
    </row>
    <row r="18" spans="1:31">
      <c r="A18" s="528"/>
      <c r="B18" s="528"/>
      <c r="C18" s="528"/>
      <c r="D18" s="528"/>
      <c r="E18" s="528"/>
      <c r="F18" s="528"/>
      <c r="G18" s="419"/>
      <c r="H18" s="419"/>
      <c r="I18" s="419"/>
      <c r="J18" s="419"/>
      <c r="K18" s="419"/>
      <c r="L18" s="419"/>
      <c r="M18" s="419"/>
      <c r="N18" s="419"/>
      <c r="O18" s="419"/>
      <c r="P18" s="419"/>
      <c r="Q18" s="419"/>
      <c r="R18" s="419"/>
      <c r="S18" s="419"/>
      <c r="T18" s="469"/>
      <c r="U18" s="469"/>
      <c r="V18" s="469"/>
      <c r="W18" s="469"/>
      <c r="X18" s="469"/>
      <c r="Y18" s="469"/>
      <c r="Z18" s="469"/>
      <c r="AA18" s="469"/>
      <c r="AB18" s="469"/>
      <c r="AC18" s="469"/>
      <c r="AD18" s="469"/>
      <c r="AE18" s="469"/>
    </row>
    <row r="19" spans="1:31">
      <c r="A19" s="528"/>
      <c r="B19" s="528"/>
      <c r="C19" s="528"/>
      <c r="D19" s="528"/>
      <c r="E19" s="528"/>
      <c r="F19" s="528"/>
      <c r="G19" s="419"/>
      <c r="H19" s="419"/>
      <c r="I19" s="419"/>
      <c r="J19" s="419"/>
      <c r="K19" s="419"/>
      <c r="L19" s="419"/>
      <c r="M19" s="419"/>
      <c r="N19" s="419"/>
      <c r="O19" s="419"/>
      <c r="P19" s="419"/>
      <c r="Q19" s="419"/>
      <c r="R19" s="419"/>
      <c r="S19" s="419"/>
      <c r="T19" s="469"/>
      <c r="U19" s="469"/>
      <c r="V19" s="469"/>
      <c r="W19" s="469"/>
      <c r="X19" s="469"/>
      <c r="Y19" s="469"/>
      <c r="Z19" s="469"/>
      <c r="AA19" s="469"/>
      <c r="AB19" s="469"/>
      <c r="AC19" s="469"/>
      <c r="AD19" s="469"/>
      <c r="AE19" s="469"/>
    </row>
    <row r="20" spans="1:31">
      <c r="A20" s="528"/>
      <c r="B20" s="528"/>
      <c r="C20" s="528"/>
      <c r="D20" s="528"/>
      <c r="E20" s="528"/>
      <c r="F20" s="528"/>
      <c r="G20" s="419"/>
      <c r="H20" s="419"/>
      <c r="I20" s="419"/>
      <c r="J20" s="419"/>
      <c r="K20" s="419"/>
      <c r="L20" s="419"/>
      <c r="M20" s="419"/>
      <c r="N20" s="419"/>
      <c r="O20" s="419"/>
      <c r="P20" s="419"/>
      <c r="Q20" s="419"/>
      <c r="R20" s="419"/>
      <c r="S20" s="419"/>
      <c r="T20" s="469"/>
      <c r="U20" s="469"/>
      <c r="V20" s="469"/>
      <c r="W20" s="469"/>
      <c r="X20" s="469"/>
      <c r="Y20" s="469"/>
      <c r="Z20" s="469"/>
      <c r="AA20" s="469"/>
      <c r="AB20" s="469"/>
      <c r="AC20" s="469"/>
      <c r="AD20" s="469"/>
      <c r="AE20" s="469"/>
    </row>
    <row r="21" spans="1:31">
      <c r="A21" s="528"/>
      <c r="B21" s="528"/>
      <c r="C21" s="528"/>
      <c r="D21" s="528"/>
      <c r="E21" s="528"/>
      <c r="F21" s="528"/>
      <c r="G21" s="419"/>
      <c r="H21" s="419"/>
      <c r="I21" s="419"/>
      <c r="J21" s="419"/>
      <c r="K21" s="419"/>
      <c r="L21" s="419"/>
      <c r="M21" s="419"/>
      <c r="N21" s="419"/>
      <c r="O21" s="419"/>
      <c r="P21" s="419"/>
      <c r="Q21" s="419"/>
      <c r="R21" s="419"/>
      <c r="S21" s="419"/>
      <c r="T21" s="469"/>
      <c r="U21" s="469"/>
      <c r="V21" s="469"/>
      <c r="W21" s="469"/>
      <c r="X21" s="469"/>
      <c r="Y21" s="469"/>
      <c r="Z21" s="469"/>
      <c r="AA21" s="469"/>
      <c r="AB21" s="469"/>
      <c r="AC21" s="469"/>
      <c r="AD21" s="469"/>
      <c r="AE21" s="469"/>
    </row>
    <row r="22" spans="1:31">
      <c r="A22" s="528"/>
      <c r="B22" s="528"/>
      <c r="C22" s="528"/>
      <c r="D22" s="528"/>
      <c r="E22" s="528"/>
      <c r="F22" s="528"/>
      <c r="G22" s="419"/>
      <c r="H22" s="419"/>
      <c r="I22" s="419"/>
      <c r="J22" s="419"/>
      <c r="K22" s="419"/>
      <c r="L22" s="419"/>
      <c r="M22" s="419"/>
      <c r="N22" s="419"/>
      <c r="O22" s="419"/>
      <c r="P22" s="419"/>
      <c r="Q22" s="419"/>
      <c r="R22" s="419"/>
      <c r="S22" s="419"/>
      <c r="T22" s="469"/>
      <c r="U22" s="469"/>
      <c r="V22" s="469"/>
      <c r="W22" s="469"/>
      <c r="X22" s="469"/>
      <c r="Y22" s="469"/>
      <c r="Z22" s="469"/>
      <c r="AA22" s="469"/>
      <c r="AB22" s="469"/>
      <c r="AC22" s="469"/>
      <c r="AD22" s="469"/>
      <c r="AE22" s="469"/>
    </row>
    <row r="23" spans="1:31">
      <c r="A23" s="528"/>
      <c r="B23" s="528"/>
      <c r="C23" s="528"/>
      <c r="D23" s="528"/>
      <c r="E23" s="528"/>
      <c r="F23" s="528"/>
      <c r="G23" s="419"/>
      <c r="H23" s="419"/>
      <c r="I23" s="419"/>
      <c r="J23" s="419"/>
      <c r="K23" s="419"/>
      <c r="L23" s="419"/>
      <c r="M23" s="419"/>
      <c r="N23" s="419"/>
      <c r="O23" s="419"/>
      <c r="P23" s="419"/>
      <c r="Q23" s="419"/>
      <c r="R23" s="419"/>
      <c r="S23" s="419"/>
      <c r="T23" s="469"/>
      <c r="U23" s="469"/>
      <c r="V23" s="469"/>
      <c r="W23" s="469"/>
      <c r="X23" s="469"/>
      <c r="Y23" s="469"/>
      <c r="Z23" s="469"/>
      <c r="AA23" s="469"/>
      <c r="AB23" s="469"/>
      <c r="AC23" s="469"/>
      <c r="AD23" s="469"/>
      <c r="AE23" s="469"/>
    </row>
    <row r="24" spans="1:31">
      <c r="A24" s="528"/>
      <c r="B24" s="528"/>
      <c r="C24" s="528"/>
      <c r="D24" s="528"/>
      <c r="E24" s="528"/>
      <c r="F24" s="528"/>
      <c r="G24" s="419"/>
      <c r="H24" s="419"/>
      <c r="I24" s="419"/>
      <c r="J24" s="419"/>
      <c r="K24" s="419"/>
      <c r="L24" s="419"/>
      <c r="M24" s="419"/>
      <c r="N24" s="419"/>
      <c r="O24" s="419"/>
      <c r="P24" s="419"/>
      <c r="Q24" s="419"/>
      <c r="R24" s="419"/>
      <c r="S24" s="419"/>
      <c r="T24" s="469"/>
      <c r="U24" s="469"/>
      <c r="V24" s="469"/>
      <c r="W24" s="469"/>
      <c r="X24" s="469"/>
      <c r="Y24" s="469"/>
      <c r="Z24" s="469"/>
      <c r="AA24" s="469"/>
      <c r="AB24" s="469"/>
      <c r="AC24" s="469"/>
      <c r="AD24" s="469"/>
      <c r="AE24" s="469"/>
    </row>
    <row r="25" spans="1:31">
      <c r="A25" s="528"/>
      <c r="B25" s="528"/>
      <c r="C25" s="528"/>
      <c r="D25" s="528"/>
      <c r="E25" s="528"/>
      <c r="F25" s="528"/>
      <c r="G25" s="419"/>
      <c r="H25" s="419"/>
      <c r="I25" s="419"/>
      <c r="J25" s="419"/>
      <c r="K25" s="419"/>
      <c r="L25" s="419"/>
      <c r="M25" s="419"/>
      <c r="N25" s="419"/>
      <c r="O25" s="419"/>
      <c r="P25" s="419"/>
      <c r="Q25" s="419"/>
      <c r="R25" s="419"/>
      <c r="S25" s="419"/>
      <c r="T25" s="469"/>
      <c r="U25" s="469"/>
      <c r="V25" s="469"/>
      <c r="W25" s="469"/>
      <c r="X25" s="469"/>
      <c r="Y25" s="469"/>
      <c r="Z25" s="469"/>
      <c r="AA25" s="469"/>
      <c r="AB25" s="469"/>
      <c r="AC25" s="469"/>
      <c r="AD25" s="469"/>
      <c r="AE25" s="469"/>
    </row>
    <row r="26" spans="1:31">
      <c r="A26" s="528"/>
      <c r="B26" s="528"/>
      <c r="C26" s="528"/>
      <c r="D26" s="528"/>
      <c r="E26" s="528"/>
      <c r="F26" s="528"/>
      <c r="G26" s="419"/>
      <c r="H26" s="419"/>
      <c r="I26" s="419"/>
      <c r="J26" s="419"/>
      <c r="K26" s="419"/>
      <c r="L26" s="419"/>
      <c r="M26" s="419"/>
      <c r="N26" s="419"/>
      <c r="O26" s="419"/>
      <c r="P26" s="419"/>
      <c r="Q26" s="419"/>
      <c r="R26" s="419"/>
      <c r="S26" s="419"/>
      <c r="T26" s="469"/>
      <c r="U26" s="469"/>
      <c r="V26" s="469"/>
      <c r="W26" s="469"/>
      <c r="X26" s="469"/>
      <c r="Y26" s="469"/>
      <c r="Z26" s="469"/>
      <c r="AA26" s="469"/>
      <c r="AB26" s="469"/>
      <c r="AC26" s="469"/>
      <c r="AD26" s="469"/>
      <c r="AE26" s="469"/>
    </row>
    <row r="27" spans="1:31">
      <c r="A27" s="528"/>
      <c r="B27" s="528"/>
      <c r="C27" s="528"/>
      <c r="D27" s="528"/>
      <c r="E27" s="528"/>
      <c r="F27" s="528"/>
      <c r="G27" s="419"/>
      <c r="H27" s="419"/>
      <c r="I27" s="419"/>
      <c r="J27" s="419"/>
      <c r="K27" s="419"/>
      <c r="L27" s="419"/>
      <c r="M27" s="419"/>
      <c r="N27" s="419"/>
      <c r="O27" s="419"/>
      <c r="P27" s="419"/>
      <c r="Q27" s="419"/>
      <c r="R27" s="419"/>
      <c r="S27" s="419"/>
      <c r="T27" s="469"/>
      <c r="U27" s="469"/>
      <c r="V27" s="469"/>
      <c r="W27" s="469"/>
      <c r="X27" s="469"/>
      <c r="Y27" s="469"/>
      <c r="Z27" s="469"/>
      <c r="AA27" s="469"/>
      <c r="AB27" s="469"/>
      <c r="AC27" s="469"/>
      <c r="AD27" s="469"/>
      <c r="AE27" s="469"/>
    </row>
    <row r="28" spans="1:31">
      <c r="A28" s="419"/>
      <c r="B28" s="419"/>
      <c r="C28" s="419"/>
      <c r="D28" s="419"/>
      <c r="E28" s="419"/>
      <c r="F28" s="419"/>
      <c r="G28" s="419"/>
      <c r="H28" s="419"/>
      <c r="I28" s="419"/>
      <c r="J28" s="419"/>
      <c r="K28" s="419"/>
      <c r="L28" s="419"/>
      <c r="M28" s="419"/>
      <c r="N28" s="419"/>
      <c r="O28" s="419"/>
      <c r="P28" s="419"/>
      <c r="Q28" s="419"/>
      <c r="R28" s="419"/>
      <c r="S28" s="419"/>
      <c r="T28" s="469"/>
      <c r="U28" s="469"/>
      <c r="V28" s="469"/>
      <c r="W28" s="469"/>
      <c r="X28" s="469"/>
      <c r="Y28" s="469"/>
      <c r="Z28" s="469"/>
      <c r="AA28" s="469"/>
      <c r="AB28" s="469"/>
      <c r="AC28" s="469"/>
      <c r="AD28" s="469"/>
      <c r="AE28" s="469"/>
    </row>
    <row r="29" spans="1:31" ht="16.2">
      <c r="A29" s="430"/>
      <c r="B29" s="431"/>
      <c r="C29" s="431"/>
      <c r="D29" s="431"/>
      <c r="E29" s="431"/>
      <c r="F29" s="431"/>
      <c r="G29" s="431"/>
      <c r="H29" s="419"/>
      <c r="I29" s="419"/>
      <c r="J29" s="419"/>
      <c r="K29" s="419"/>
      <c r="L29" s="419"/>
      <c r="M29" s="419"/>
      <c r="N29" s="419"/>
      <c r="O29" s="419"/>
      <c r="P29" s="419"/>
      <c r="Q29" s="419"/>
      <c r="R29" s="419"/>
      <c r="S29" s="419"/>
      <c r="T29" s="469"/>
      <c r="U29" s="469"/>
      <c r="V29" s="469"/>
      <c r="W29" s="469"/>
      <c r="X29" s="469"/>
      <c r="Y29" s="469"/>
      <c r="Z29" s="469"/>
      <c r="AA29" s="469"/>
      <c r="AB29" s="469"/>
      <c r="AC29" s="469"/>
      <c r="AD29" s="469"/>
      <c r="AE29" s="469"/>
    </row>
    <row r="30" spans="1:31">
      <c r="A30" s="419"/>
      <c r="B30" s="419"/>
      <c r="C30" s="419"/>
      <c r="D30" s="419"/>
      <c r="E30" s="419"/>
      <c r="F30" s="419"/>
      <c r="G30" s="419"/>
      <c r="H30" s="419"/>
      <c r="I30" s="419"/>
      <c r="J30" s="419"/>
      <c r="K30" s="419"/>
      <c r="L30" s="419"/>
      <c r="M30" s="419"/>
      <c r="N30" s="419"/>
      <c r="O30" s="419"/>
      <c r="P30" s="419"/>
      <c r="Q30" s="419"/>
      <c r="R30" s="419"/>
      <c r="S30" s="419"/>
      <c r="T30" s="469"/>
      <c r="U30" s="469"/>
      <c r="V30" s="469"/>
      <c r="W30" s="469"/>
      <c r="X30" s="469"/>
      <c r="Y30" s="469"/>
      <c r="Z30" s="469"/>
      <c r="AA30" s="469"/>
      <c r="AB30" s="469"/>
      <c r="AC30" s="469"/>
      <c r="AD30" s="469"/>
      <c r="AE30" s="469"/>
    </row>
    <row r="31" spans="1:31">
      <c r="A31" s="419"/>
      <c r="B31" s="419"/>
      <c r="C31" s="419"/>
      <c r="D31" s="419"/>
      <c r="E31" s="419"/>
      <c r="F31" s="419"/>
      <c r="G31" s="419"/>
      <c r="H31" s="419"/>
      <c r="I31" s="419"/>
      <c r="J31" s="419"/>
      <c r="K31" s="419"/>
      <c r="L31" s="419"/>
      <c r="M31" s="419"/>
      <c r="N31" s="419"/>
      <c r="O31" s="419"/>
      <c r="P31" s="419"/>
      <c r="Q31" s="419"/>
      <c r="R31" s="419"/>
      <c r="S31" s="419"/>
      <c r="T31" s="469"/>
      <c r="U31" s="469"/>
      <c r="V31" s="469"/>
      <c r="W31" s="469"/>
      <c r="X31" s="469"/>
      <c r="Y31" s="469"/>
      <c r="Z31" s="469"/>
      <c r="AA31" s="469"/>
      <c r="AB31" s="469"/>
      <c r="AC31" s="469"/>
      <c r="AD31" s="469"/>
      <c r="AE31" s="469"/>
    </row>
    <row r="32" spans="1:31">
      <c r="A32" s="419"/>
      <c r="B32" s="419"/>
      <c r="C32" s="419"/>
      <c r="D32" s="419"/>
      <c r="E32" s="419"/>
      <c r="F32" s="419"/>
      <c r="G32" s="419"/>
      <c r="H32" s="419"/>
      <c r="I32" s="419"/>
      <c r="J32" s="419"/>
      <c r="K32" s="419"/>
      <c r="L32" s="419"/>
      <c r="M32" s="419"/>
      <c r="N32" s="419"/>
      <c r="O32" s="419"/>
      <c r="P32" s="419"/>
      <c r="Q32" s="419"/>
      <c r="R32" s="419"/>
      <c r="S32" s="419"/>
      <c r="T32" s="469"/>
      <c r="U32" s="469"/>
      <c r="V32" s="469"/>
      <c r="W32" s="469"/>
      <c r="X32" s="469"/>
      <c r="Y32" s="469"/>
      <c r="Z32" s="469"/>
      <c r="AA32" s="469"/>
      <c r="AB32" s="469"/>
      <c r="AC32" s="469"/>
      <c r="AD32" s="469"/>
      <c r="AE32" s="469"/>
    </row>
    <row r="33" spans="1:31">
      <c r="A33" s="419"/>
      <c r="B33" s="419"/>
      <c r="C33" s="419"/>
      <c r="D33" s="419"/>
      <c r="E33" s="419"/>
      <c r="F33" s="419"/>
      <c r="G33" s="419"/>
      <c r="H33" s="419"/>
      <c r="I33" s="419"/>
      <c r="J33" s="419"/>
      <c r="K33" s="419"/>
      <c r="L33" s="419"/>
      <c r="M33" s="419"/>
      <c r="N33" s="419"/>
      <c r="O33" s="419"/>
      <c r="P33" s="419"/>
      <c r="Q33" s="419"/>
      <c r="R33" s="419"/>
      <c r="S33" s="419"/>
      <c r="T33" s="469"/>
      <c r="U33" s="469"/>
      <c r="V33" s="469"/>
      <c r="W33" s="469"/>
      <c r="X33" s="469"/>
      <c r="Y33" s="469"/>
      <c r="Z33" s="469"/>
      <c r="AA33" s="469"/>
      <c r="AB33" s="469"/>
      <c r="AC33" s="469"/>
      <c r="AD33" s="469"/>
      <c r="AE33" s="469"/>
    </row>
    <row r="34" spans="1:31">
      <c r="A34" s="419"/>
      <c r="B34" s="419"/>
      <c r="C34" s="419"/>
      <c r="D34" s="419"/>
      <c r="E34" s="419"/>
      <c r="F34" s="419"/>
      <c r="G34" s="419"/>
      <c r="H34" s="419"/>
      <c r="I34" s="419"/>
      <c r="J34" s="419"/>
      <c r="K34" s="419"/>
      <c r="L34" s="419"/>
      <c r="M34" s="419"/>
      <c r="N34" s="419"/>
      <c r="O34" s="419"/>
      <c r="P34" s="419"/>
      <c r="Q34" s="419"/>
      <c r="R34" s="419"/>
      <c r="S34" s="419"/>
      <c r="T34" s="469"/>
      <c r="U34" s="469"/>
      <c r="V34" s="469"/>
      <c r="W34" s="469"/>
      <c r="X34" s="469"/>
      <c r="Y34" s="469"/>
      <c r="Z34" s="469"/>
      <c r="AA34" s="469"/>
      <c r="AB34" s="469"/>
      <c r="AC34" s="469"/>
      <c r="AD34" s="469"/>
      <c r="AE34" s="469"/>
    </row>
    <row r="35" spans="1:31">
      <c r="A35" s="419"/>
      <c r="B35" s="419"/>
      <c r="C35" s="419"/>
      <c r="D35" s="419"/>
      <c r="E35" s="419"/>
      <c r="F35" s="419"/>
      <c r="G35" s="419"/>
      <c r="H35" s="419"/>
      <c r="I35" s="419"/>
      <c r="J35" s="419"/>
      <c r="K35" s="419"/>
      <c r="L35" s="419"/>
      <c r="M35" s="419"/>
      <c r="N35" s="419"/>
      <c r="O35" s="419"/>
      <c r="P35" s="419"/>
      <c r="Q35" s="419"/>
      <c r="R35" s="419"/>
      <c r="S35" s="419"/>
      <c r="T35" s="469"/>
      <c r="U35" s="469"/>
      <c r="V35" s="469"/>
      <c r="W35" s="469"/>
      <c r="X35" s="469"/>
      <c r="Y35" s="469"/>
      <c r="Z35" s="469"/>
      <c r="AA35" s="469"/>
      <c r="AB35" s="469"/>
      <c r="AC35" s="469"/>
      <c r="AD35" s="469"/>
      <c r="AE35" s="469"/>
    </row>
    <row r="36" spans="1:31">
      <c r="A36" s="419"/>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row>
    <row r="37" spans="1:31">
      <c r="A37" s="419"/>
      <c r="B37" s="419"/>
      <c r="C37" s="419"/>
      <c r="D37" s="419"/>
      <c r="E37" s="419"/>
      <c r="F37" s="419"/>
      <c r="G37" s="419"/>
      <c r="H37" s="419"/>
      <c r="I37" s="419"/>
      <c r="J37" s="419"/>
      <c r="K37" s="419"/>
      <c r="L37" s="419"/>
      <c r="M37" s="419"/>
      <c r="N37" s="419"/>
      <c r="O37" s="419"/>
      <c r="P37" s="419"/>
      <c r="Q37" s="419"/>
      <c r="R37" s="419"/>
      <c r="S37" s="419"/>
      <c r="T37" s="419"/>
    </row>
    <row r="38" spans="1:31">
      <c r="A38" s="419"/>
      <c r="B38" s="419"/>
      <c r="C38" s="419"/>
      <c r="D38" s="419"/>
      <c r="E38" s="419"/>
      <c r="F38" s="419"/>
      <c r="G38" s="419"/>
      <c r="H38" s="419"/>
      <c r="I38" s="419"/>
      <c r="J38" s="419"/>
      <c r="K38" s="419"/>
      <c r="L38" s="419"/>
      <c r="M38" s="419"/>
      <c r="N38" s="419"/>
      <c r="O38" s="419"/>
      <c r="P38" s="419"/>
      <c r="Q38" s="419"/>
      <c r="R38" s="419"/>
      <c r="S38" s="419"/>
      <c r="T38" s="419"/>
    </row>
    <row r="39" spans="1:31">
      <c r="A39" s="419"/>
      <c r="B39" s="419"/>
      <c r="C39" s="419"/>
      <c r="D39" s="419"/>
      <c r="E39" s="419"/>
      <c r="F39" s="419"/>
      <c r="G39" s="419"/>
      <c r="H39" s="419"/>
      <c r="I39" s="419"/>
      <c r="J39" s="419"/>
      <c r="K39" s="419"/>
      <c r="L39" s="419"/>
      <c r="M39" s="419"/>
      <c r="N39" s="419"/>
      <c r="O39" s="419"/>
      <c r="P39" s="419"/>
      <c r="Q39" s="419"/>
      <c r="R39" s="419"/>
      <c r="S39" s="419"/>
      <c r="T39" s="419"/>
    </row>
    <row r="40" spans="1:31">
      <c r="A40" s="419"/>
      <c r="B40" s="419"/>
      <c r="C40" s="419"/>
      <c r="D40" s="419"/>
      <c r="E40" s="419"/>
      <c r="F40" s="419"/>
      <c r="G40" s="419"/>
      <c r="H40" s="419"/>
      <c r="I40" s="419"/>
      <c r="J40" s="419"/>
      <c r="K40" s="419"/>
      <c r="L40" s="419"/>
      <c r="M40" s="419"/>
      <c r="N40" s="419"/>
      <c r="O40" s="419"/>
      <c r="P40" s="419"/>
      <c r="Q40" s="419"/>
      <c r="R40" s="419"/>
      <c r="S40" s="419"/>
      <c r="T40" s="419"/>
    </row>
    <row r="41" spans="1:31">
      <c r="A41" s="345"/>
      <c r="B41" s="345"/>
      <c r="C41" s="345"/>
      <c r="D41" s="345"/>
      <c r="E41" s="345"/>
      <c r="F41" s="345"/>
      <c r="G41" s="345"/>
      <c r="H41" s="345"/>
      <c r="I41" s="345"/>
      <c r="J41" s="345"/>
      <c r="K41" s="345"/>
      <c r="L41" s="345"/>
      <c r="M41" s="419"/>
      <c r="N41" s="419"/>
      <c r="O41" s="419"/>
      <c r="P41" s="419"/>
      <c r="Q41" s="419"/>
      <c r="R41" s="419"/>
      <c r="S41" s="419"/>
      <c r="T41" s="419"/>
    </row>
    <row r="42" spans="1:31">
      <c r="A42" s="345"/>
      <c r="B42" s="345"/>
      <c r="C42" s="345"/>
      <c r="D42" s="345"/>
      <c r="E42" s="345"/>
      <c r="F42" s="345"/>
      <c r="G42" s="345"/>
      <c r="H42" s="345"/>
      <c r="I42" s="345"/>
      <c r="J42" s="345"/>
      <c r="K42" s="345"/>
      <c r="L42" s="345"/>
      <c r="M42" s="419"/>
      <c r="N42" s="419"/>
      <c r="O42" s="419"/>
      <c r="P42" s="419"/>
      <c r="Q42" s="419"/>
      <c r="R42" s="419"/>
      <c r="S42" s="419"/>
      <c r="T42" s="419"/>
    </row>
    <row r="43" spans="1:31">
      <c r="A43" s="345"/>
      <c r="B43" s="345"/>
      <c r="C43" s="345"/>
      <c r="D43" s="345"/>
      <c r="E43" s="345"/>
      <c r="F43" s="345"/>
      <c r="G43" s="345"/>
      <c r="H43" s="345"/>
      <c r="I43" s="345"/>
      <c r="J43" s="345"/>
      <c r="K43" s="345"/>
      <c r="L43" s="345"/>
      <c r="M43" s="419"/>
      <c r="N43" s="419"/>
      <c r="O43" s="419"/>
      <c r="P43" s="419"/>
      <c r="Q43" s="419"/>
      <c r="R43" s="419"/>
      <c r="S43" s="419"/>
      <c r="T43" s="419"/>
    </row>
    <row r="44" spans="1:31">
      <c r="A44" s="345"/>
      <c r="B44" s="345"/>
      <c r="C44" s="345"/>
      <c r="D44" s="345"/>
      <c r="E44" s="345"/>
      <c r="F44" s="345"/>
      <c r="G44" s="345"/>
      <c r="H44" s="345"/>
      <c r="I44" s="345"/>
      <c r="J44" s="345"/>
      <c r="K44" s="345"/>
      <c r="L44" s="345"/>
      <c r="M44" s="419"/>
      <c r="N44" s="419"/>
      <c r="O44" s="419"/>
      <c r="P44" s="419"/>
      <c r="Q44" s="419"/>
      <c r="R44" s="419"/>
      <c r="S44" s="419"/>
      <c r="T44" s="419"/>
    </row>
    <row r="45" spans="1:31">
      <c r="A45" s="345"/>
      <c r="B45" s="345"/>
      <c r="C45" s="345"/>
      <c r="D45" s="345"/>
      <c r="E45" s="345"/>
      <c r="F45" s="345"/>
      <c r="G45" s="345"/>
      <c r="H45" s="345"/>
      <c r="I45" s="345"/>
      <c r="J45" s="345"/>
      <c r="K45" s="345"/>
      <c r="L45" s="345"/>
      <c r="M45" s="419"/>
      <c r="N45" s="419"/>
      <c r="O45" s="419"/>
      <c r="P45" s="419"/>
      <c r="Q45" s="419"/>
      <c r="R45" s="419"/>
      <c r="S45" s="419"/>
      <c r="T45" s="419"/>
    </row>
    <row r="46" spans="1:31">
      <c r="A46" s="345"/>
      <c r="B46" s="345"/>
      <c r="C46" s="345"/>
      <c r="D46" s="345"/>
      <c r="E46" s="345"/>
      <c r="F46" s="345"/>
      <c r="G46" s="345"/>
      <c r="H46" s="345"/>
      <c r="I46" s="345"/>
      <c r="J46" s="345"/>
      <c r="K46" s="345"/>
      <c r="L46" s="345"/>
      <c r="M46" s="419"/>
      <c r="N46" s="419"/>
      <c r="O46" s="419"/>
      <c r="P46" s="419"/>
      <c r="Q46" s="419"/>
      <c r="R46" s="419"/>
      <c r="S46" s="419"/>
      <c r="T46" s="419"/>
    </row>
    <row r="47" spans="1:31">
      <c r="A47" s="345"/>
      <c r="B47" s="345"/>
      <c r="C47" s="345"/>
      <c r="D47" s="345"/>
      <c r="E47" s="345"/>
      <c r="F47" s="345"/>
      <c r="G47" s="345"/>
      <c r="H47" s="345"/>
      <c r="I47" s="345"/>
      <c r="J47" s="345"/>
      <c r="K47" s="345"/>
      <c r="L47" s="345"/>
      <c r="M47" s="419"/>
      <c r="N47" s="419"/>
      <c r="O47" s="419"/>
      <c r="P47" s="419"/>
      <c r="Q47" s="419"/>
      <c r="R47" s="419"/>
      <c r="S47" s="419"/>
      <c r="T47" s="419"/>
    </row>
    <row r="48" spans="1:31">
      <c r="A48" s="345"/>
      <c r="B48" s="345"/>
      <c r="C48" s="345"/>
      <c r="D48" s="345"/>
      <c r="E48" s="345"/>
      <c r="F48" s="345"/>
      <c r="G48" s="345"/>
      <c r="H48" s="345"/>
      <c r="I48" s="345"/>
      <c r="J48" s="345"/>
      <c r="K48" s="345"/>
      <c r="L48" s="345"/>
      <c r="M48" s="419"/>
      <c r="N48" s="419"/>
      <c r="O48" s="419"/>
      <c r="P48" s="419"/>
      <c r="Q48" s="419"/>
      <c r="R48" s="419"/>
      <c r="S48" s="419"/>
      <c r="T48" s="419"/>
    </row>
    <row r="49" spans="1:16">
      <c r="A49" s="345"/>
      <c r="B49" s="345"/>
      <c r="C49" s="345"/>
      <c r="D49" s="345"/>
      <c r="E49" s="345"/>
      <c r="F49" s="345"/>
      <c r="G49" s="345"/>
      <c r="H49" s="345"/>
      <c r="I49" s="345"/>
      <c r="J49" s="345"/>
      <c r="K49" s="345"/>
      <c r="L49" s="345"/>
      <c r="M49" s="345"/>
      <c r="N49" s="345"/>
      <c r="O49" s="345"/>
      <c r="P49" s="345"/>
    </row>
    <row r="50" spans="1:16">
      <c r="A50" s="345"/>
      <c r="B50" s="345"/>
      <c r="C50" s="345"/>
      <c r="D50" s="345"/>
      <c r="E50" s="345"/>
      <c r="F50" s="345"/>
      <c r="G50" s="345"/>
      <c r="H50" s="345"/>
      <c r="I50" s="345"/>
      <c r="J50" s="345"/>
      <c r="K50" s="345"/>
      <c r="L50" s="345"/>
      <c r="M50" s="345"/>
      <c r="N50" s="345"/>
      <c r="O50" s="345"/>
      <c r="P50" s="345"/>
    </row>
    <row r="51" spans="1:16">
      <c r="A51" s="345"/>
      <c r="B51" s="345"/>
      <c r="C51" s="345"/>
      <c r="D51" s="345"/>
      <c r="E51" s="345"/>
      <c r="F51" s="345"/>
      <c r="G51" s="345"/>
      <c r="H51" s="345"/>
      <c r="I51" s="345"/>
      <c r="J51" s="345"/>
      <c r="K51" s="345"/>
      <c r="L51" s="345"/>
      <c r="M51" s="345"/>
      <c r="N51" s="345"/>
      <c r="O51" s="345"/>
      <c r="P51" s="345"/>
    </row>
    <row r="52" spans="1:16">
      <c r="A52" s="345"/>
      <c r="B52" s="345"/>
      <c r="C52" s="345"/>
      <c r="D52" s="345"/>
      <c r="E52" s="345"/>
      <c r="F52" s="345"/>
      <c r="G52" s="345"/>
      <c r="H52" s="345"/>
      <c r="I52" s="345"/>
      <c r="J52" s="345"/>
      <c r="K52" s="345"/>
      <c r="L52" s="345"/>
      <c r="M52" s="345"/>
      <c r="N52" s="345"/>
      <c r="O52" s="345"/>
      <c r="P52" s="345"/>
    </row>
    <row r="53" spans="1:16">
      <c r="A53" s="345"/>
      <c r="B53" s="345"/>
      <c r="C53" s="345"/>
      <c r="D53" s="345"/>
      <c r="E53" s="345"/>
      <c r="F53" s="345"/>
      <c r="G53" s="345"/>
      <c r="H53" s="345"/>
      <c r="I53" s="345"/>
      <c r="J53" s="345"/>
      <c r="K53" s="345"/>
      <c r="L53" s="345"/>
      <c r="M53" s="345"/>
      <c r="N53" s="345"/>
      <c r="O53" s="345"/>
      <c r="P53" s="345"/>
    </row>
    <row r="54" spans="1:16">
      <c r="A54" s="345"/>
      <c r="B54" s="345"/>
      <c r="C54" s="345"/>
      <c r="D54" s="345"/>
      <c r="E54" s="345"/>
      <c r="F54" s="345"/>
      <c r="G54" s="345"/>
      <c r="H54" s="345"/>
      <c r="I54" s="345"/>
      <c r="J54" s="345"/>
      <c r="K54" s="345"/>
      <c r="L54" s="345"/>
      <c r="M54" s="345"/>
      <c r="N54" s="345"/>
      <c r="O54" s="345"/>
      <c r="P54" s="345"/>
    </row>
    <row r="55" spans="1:16">
      <c r="A55" s="345"/>
      <c r="B55" s="345"/>
      <c r="C55" s="345"/>
      <c r="D55" s="345"/>
      <c r="E55" s="345"/>
      <c r="F55" s="345"/>
      <c r="G55" s="345"/>
      <c r="H55" s="345"/>
      <c r="I55" s="345"/>
      <c r="J55" s="345"/>
      <c r="K55" s="345"/>
      <c r="L55" s="345"/>
      <c r="M55" s="345"/>
      <c r="N55" s="345"/>
      <c r="O55" s="345"/>
      <c r="P55" s="345"/>
    </row>
    <row r="56" spans="1:16">
      <c r="A56" s="345"/>
      <c r="B56" s="345"/>
      <c r="C56" s="345"/>
      <c r="D56" s="345"/>
      <c r="E56" s="345"/>
      <c r="F56" s="345"/>
      <c r="G56" s="345"/>
      <c r="H56" s="345"/>
      <c r="I56" s="345"/>
      <c r="J56" s="345"/>
      <c r="K56" s="345"/>
      <c r="L56" s="345"/>
      <c r="M56" s="345"/>
      <c r="N56" s="345"/>
      <c r="O56" s="345"/>
      <c r="P56" s="345"/>
    </row>
    <row r="57" spans="1:16">
      <c r="A57" s="345"/>
      <c r="B57" s="345"/>
      <c r="C57" s="345"/>
      <c r="D57" s="345"/>
      <c r="E57" s="345"/>
      <c r="F57" s="345"/>
      <c r="G57" s="345"/>
      <c r="H57" s="345"/>
      <c r="I57" s="345"/>
      <c r="J57" s="345"/>
      <c r="K57" s="345"/>
      <c r="L57" s="345"/>
      <c r="M57" s="345"/>
      <c r="N57" s="345"/>
      <c r="O57" s="345"/>
      <c r="P57" s="345"/>
    </row>
    <row r="58" spans="1:16">
      <c r="A58" s="345"/>
      <c r="B58" s="345"/>
      <c r="C58" s="345"/>
      <c r="D58" s="345"/>
      <c r="E58" s="345"/>
      <c r="F58" s="345"/>
      <c r="G58" s="345"/>
      <c r="H58" s="345"/>
      <c r="I58" s="345"/>
      <c r="J58" s="345"/>
      <c r="K58" s="345"/>
      <c r="L58" s="345"/>
      <c r="M58" s="345"/>
      <c r="N58" s="345"/>
      <c r="O58" s="345"/>
      <c r="P58" s="345"/>
    </row>
  </sheetData>
  <sheetProtection formatCells="0" formatColumns="0" formatRows="0" insertColumns="0" insertRows="0" insertHyperlinks="0" deleteColumns="0" deleteRows="0" sort="0" autoFilter="0" pivotTables="0"/>
  <mergeCells count="1">
    <mergeCell ref="A17:F27"/>
  </mergeCells>
  <phoneticPr fontId="86"/>
  <pageMargins left="0.7" right="0.7" top="0.75" bottom="0.75" header="0.3" footer="0.3"/>
  <pageSetup paperSize="9" scale="39" orientation="portrait" r:id="rId1"/>
  <colBreaks count="1" manualBreakCount="1">
    <brk id="27"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zoomScaleNormal="100" zoomScaleSheetLayoutView="100" workbookViewId="0">
      <selection activeCell="O16" sqref="O16"/>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64"/>
      <c r="I1" s="365" t="s">
        <v>37</v>
      </c>
      <c r="J1" s="366"/>
      <c r="K1" s="367"/>
      <c r="L1" s="368"/>
      <c r="M1" s="369"/>
    </row>
    <row r="2" spans="1:16" ht="17.399999999999999">
      <c r="A2" s="56"/>
      <c r="B2" s="184"/>
      <c r="C2" s="184"/>
      <c r="D2" s="184"/>
      <c r="E2" s="184"/>
      <c r="F2" s="184"/>
      <c r="G2" s="57"/>
      <c r="H2" s="370"/>
      <c r="I2" s="529" t="s">
        <v>192</v>
      </c>
      <c r="J2" s="529"/>
      <c r="K2" s="529"/>
      <c r="L2" s="529"/>
      <c r="M2" s="529"/>
      <c r="N2" s="159"/>
      <c r="P2" s="121"/>
    </row>
    <row r="3" spans="1:16" ht="17.399999999999999">
      <c r="A3" s="185" t="s">
        <v>28</v>
      </c>
      <c r="B3" s="186"/>
      <c r="D3" s="187"/>
      <c r="E3" s="187"/>
      <c r="F3" s="187"/>
      <c r="G3" s="58"/>
      <c r="H3" s="107"/>
      <c r="I3" s="373"/>
      <c r="J3" s="374"/>
      <c r="K3" s="375"/>
      <c r="L3" s="367"/>
      <c r="M3" s="376"/>
    </row>
    <row r="4" spans="1:16" ht="17.399999999999999">
      <c r="A4" s="60"/>
      <c r="B4" s="186"/>
      <c r="C4" s="89"/>
      <c r="D4" s="187"/>
      <c r="E4" s="187"/>
      <c r="F4" s="188"/>
      <c r="G4" s="61"/>
      <c r="H4" s="377"/>
      <c r="I4" s="377"/>
      <c r="J4" s="366"/>
      <c r="K4" s="375"/>
      <c r="L4" s="367"/>
      <c r="M4" s="376"/>
      <c r="N4" s="248"/>
    </row>
    <row r="5" spans="1:16">
      <c r="A5" s="189"/>
      <c r="D5" s="187"/>
      <c r="E5" s="62"/>
      <c r="F5" s="190"/>
      <c r="G5" s="63"/>
      <c r="H5"/>
      <c r="I5" s="378"/>
      <c r="J5" s="366"/>
      <c r="K5" s="375"/>
      <c r="L5" s="375"/>
      <c r="M5" s="376"/>
    </row>
    <row r="6" spans="1:16" ht="17.399999999999999">
      <c r="A6" s="189"/>
      <c r="D6" s="187"/>
      <c r="E6" s="190"/>
      <c r="F6" s="190"/>
      <c r="G6" s="63"/>
      <c r="H6" s="370"/>
      <c r="I6" s="379"/>
      <c r="J6" s="366"/>
      <c r="K6" s="375"/>
      <c r="L6" s="375"/>
      <c r="M6" s="376"/>
    </row>
    <row r="7" spans="1:16">
      <c r="A7" s="189"/>
      <c r="D7" s="187"/>
      <c r="E7" s="190"/>
      <c r="F7" s="190"/>
      <c r="G7" s="63"/>
      <c r="H7" s="380"/>
      <c r="I7" s="378"/>
      <c r="J7" s="366"/>
      <c r="K7" s="375"/>
      <c r="L7" s="375"/>
      <c r="M7" s="376"/>
    </row>
    <row r="8" spans="1:16">
      <c r="A8" s="189"/>
      <c r="D8" s="187"/>
      <c r="E8" s="190"/>
      <c r="F8" s="190"/>
      <c r="G8" s="63"/>
      <c r="H8" s="371"/>
      <c r="I8" s="381"/>
      <c r="J8" s="381"/>
      <c r="K8" s="381"/>
      <c r="L8" s="375"/>
      <c r="M8" s="382"/>
    </row>
    <row r="9" spans="1:16">
      <c r="A9" s="189"/>
      <c r="D9" s="187"/>
      <c r="E9" s="190"/>
      <c r="F9" s="190"/>
      <c r="G9" s="63"/>
      <c r="H9" s="381"/>
      <c r="I9" s="381"/>
      <c r="J9" s="381"/>
      <c r="K9" s="381"/>
      <c r="L9" s="375"/>
      <c r="M9" s="382"/>
      <c r="N9" s="65"/>
    </row>
    <row r="10" spans="1:16">
      <c r="A10" s="189"/>
      <c r="D10" s="187"/>
      <c r="E10" s="190"/>
      <c r="F10" s="190"/>
      <c r="G10" s="63"/>
      <c r="H10" s="381"/>
      <c r="I10" s="381"/>
      <c r="J10" s="381"/>
      <c r="K10" s="381"/>
      <c r="L10" s="375"/>
      <c r="M10" s="382"/>
      <c r="N10" s="65" t="s">
        <v>38</v>
      </c>
    </row>
    <row r="11" spans="1:16">
      <c r="A11" s="189"/>
      <c r="D11" s="187"/>
      <c r="E11" s="190"/>
      <c r="F11" s="190"/>
      <c r="G11" s="63"/>
      <c r="H11" s="381"/>
      <c r="I11" s="381"/>
      <c r="J11" s="381"/>
      <c r="K11" s="381"/>
      <c r="L11" s="375"/>
      <c r="M11" s="382"/>
    </row>
    <row r="12" spans="1:16">
      <c r="A12" s="189"/>
      <c r="D12" s="187"/>
      <c r="E12" s="190"/>
      <c r="F12" s="190"/>
      <c r="G12" s="63"/>
      <c r="H12" s="381"/>
      <c r="I12" s="381"/>
      <c r="J12" s="381"/>
      <c r="K12" s="381"/>
      <c r="L12" s="375"/>
      <c r="M12" s="382"/>
      <c r="N12" s="65" t="s">
        <v>39</v>
      </c>
      <c r="O12" s="285"/>
    </row>
    <row r="13" spans="1:16">
      <c r="A13" s="189"/>
      <c r="D13" s="187"/>
      <c r="E13" s="190"/>
      <c r="F13" s="190"/>
      <c r="G13" s="63"/>
      <c r="H13" s="381"/>
      <c r="I13" s="381"/>
      <c r="J13" s="381"/>
      <c r="K13" s="381"/>
      <c r="L13" s="375"/>
      <c r="M13" s="382"/>
    </row>
    <row r="14" spans="1:16">
      <c r="A14" s="189"/>
      <c r="D14" s="187"/>
      <c r="E14" s="190"/>
      <c r="F14" s="190"/>
      <c r="G14" s="63"/>
      <c r="H14" s="381"/>
      <c r="I14" s="381"/>
      <c r="J14" s="381"/>
      <c r="K14" s="381"/>
      <c r="L14" s="375"/>
      <c r="M14" s="382"/>
      <c r="N14" s="319" t="s">
        <v>40</v>
      </c>
    </row>
    <row r="15" spans="1:16">
      <c r="A15" s="189"/>
      <c r="D15" s="187"/>
      <c r="E15" s="187" t="s">
        <v>21</v>
      </c>
      <c r="F15" s="188"/>
      <c r="G15" s="58"/>
      <c r="H15" s="380"/>
      <c r="I15" s="378"/>
      <c r="J15" s="371"/>
      <c r="K15" s="375"/>
      <c r="L15" s="375"/>
      <c r="M15" s="382"/>
    </row>
    <row r="16" spans="1:16">
      <c r="A16" s="189"/>
      <c r="D16" s="187"/>
      <c r="E16" s="187"/>
      <c r="F16" s="188"/>
      <c r="G16" s="58"/>
      <c r="H16" s="366"/>
      <c r="I16" s="378"/>
      <c r="J16" s="366"/>
      <c r="K16" s="375"/>
      <c r="L16" s="375"/>
      <c r="M16" s="382"/>
      <c r="N16" s="249" t="s">
        <v>169</v>
      </c>
    </row>
    <row r="17" spans="1:19" ht="20.25" customHeight="1" thickBot="1">
      <c r="A17" s="589" t="s">
        <v>232</v>
      </c>
      <c r="B17" s="590"/>
      <c r="C17" s="590"/>
      <c r="D17" s="192"/>
      <c r="E17" s="193"/>
      <c r="F17" s="590" t="s">
        <v>233</v>
      </c>
      <c r="G17" s="591"/>
      <c r="H17" s="380"/>
      <c r="I17" s="378"/>
      <c r="J17" s="371"/>
      <c r="K17" s="375"/>
      <c r="L17" s="372"/>
      <c r="M17" s="376"/>
      <c r="N17" s="191" t="s">
        <v>127</v>
      </c>
    </row>
    <row r="18" spans="1:19" ht="39" customHeight="1" thickTop="1">
      <c r="A18" s="592" t="s">
        <v>41</v>
      </c>
      <c r="B18" s="593"/>
      <c r="C18" s="594"/>
      <c r="D18" s="194" t="s">
        <v>42</v>
      </c>
      <c r="E18" s="195"/>
      <c r="F18" s="595" t="s">
        <v>43</v>
      </c>
      <c r="G18" s="596"/>
      <c r="H18" s="366"/>
      <c r="I18" s="378"/>
      <c r="J18" s="366"/>
      <c r="K18" s="375"/>
      <c r="L18" s="375"/>
      <c r="M18" s="376"/>
      <c r="Q18" s="54" t="s">
        <v>28</v>
      </c>
      <c r="S18" s="54" t="s">
        <v>21</v>
      </c>
    </row>
    <row r="19" spans="1:19" ht="30" customHeight="1">
      <c r="A19" s="597" t="s">
        <v>214</v>
      </c>
      <c r="B19" s="597"/>
      <c r="C19" s="597"/>
      <c r="D19" s="597"/>
      <c r="E19" s="597"/>
      <c r="F19" s="597"/>
      <c r="G19" s="597"/>
      <c r="H19" s="383"/>
      <c r="I19" s="384" t="s">
        <v>44</v>
      </c>
      <c r="J19" s="384"/>
      <c r="K19" s="384"/>
      <c r="L19" s="372"/>
      <c r="M19" s="376"/>
    </row>
    <row r="20" spans="1:19" ht="17.399999999999999">
      <c r="E20" s="196" t="s">
        <v>45</v>
      </c>
      <c r="F20" s="197" t="s">
        <v>46</v>
      </c>
      <c r="H20" s="287" t="s">
        <v>149</v>
      </c>
      <c r="I20" s="378"/>
      <c r="J20" s="366" t="s">
        <v>21</v>
      </c>
      <c r="K20" s="385" t="s">
        <v>21</v>
      </c>
      <c r="L20" s="375"/>
      <c r="M20" s="376"/>
    </row>
    <row r="21" spans="1:19" ht="16.8" thickBot="1">
      <c r="A21" s="198"/>
      <c r="B21" s="598">
        <v>45179</v>
      </c>
      <c r="C21" s="599"/>
      <c r="D21" s="199" t="s">
        <v>47</v>
      </c>
      <c r="E21" s="600" t="s">
        <v>48</v>
      </c>
      <c r="F21" s="601"/>
      <c r="G21" s="59" t="s">
        <v>49</v>
      </c>
      <c r="H21" s="602" t="s">
        <v>234</v>
      </c>
      <c r="I21" s="603"/>
      <c r="J21" s="603"/>
      <c r="K21" s="603"/>
      <c r="L21" s="603"/>
      <c r="M21" s="386">
        <v>9</v>
      </c>
      <c r="N21" s="388"/>
    </row>
    <row r="22" spans="1:19" ht="36" customHeight="1" thickTop="1" thickBot="1">
      <c r="A22" s="200" t="s">
        <v>50</v>
      </c>
      <c r="B22" s="604" t="s">
        <v>51</v>
      </c>
      <c r="C22" s="605"/>
      <c r="D22" s="606"/>
      <c r="E22" s="67" t="s">
        <v>235</v>
      </c>
      <c r="F22" s="67" t="s">
        <v>236</v>
      </c>
      <c r="G22" s="201" t="s">
        <v>52</v>
      </c>
      <c r="H22" s="607" t="s">
        <v>193</v>
      </c>
      <c r="I22" s="608"/>
      <c r="J22" s="608"/>
      <c r="K22" s="608"/>
      <c r="L22" s="609"/>
      <c r="M22" s="387" t="s">
        <v>53</v>
      </c>
      <c r="N22" s="389" t="s">
        <v>54</v>
      </c>
      <c r="R22" s="54" t="s">
        <v>28</v>
      </c>
    </row>
    <row r="23" spans="1:19" ht="79.2" customHeight="1" thickBot="1">
      <c r="A23" s="348" t="s">
        <v>55</v>
      </c>
      <c r="B23" s="530" t="str">
        <f>IF(G23&gt;5,"☆☆☆☆",IF(AND(G23&gt;=2.39,G23&lt;5),"☆☆☆",IF(AND(G23&gt;=1.39,G23&lt;2.4),"☆☆",IF(AND(G23&gt;0,G23&lt;1.4),"☆",IF(AND(G23&gt;=-1.39,G23&lt;0),"★",IF(AND(G23&gt;=-2.39,G23&lt;-1.4),"★★",IF(AND(G23&gt;=-3.39,G23&lt;-2.4),"★★★")))))))</f>
        <v>☆</v>
      </c>
      <c r="C23" s="531"/>
      <c r="D23" s="532"/>
      <c r="E23" s="350">
        <v>1.45</v>
      </c>
      <c r="F23" s="350">
        <v>1.87</v>
      </c>
      <c r="G23" s="349">
        <f>F23-E23</f>
        <v>0.42000000000000015</v>
      </c>
      <c r="H23" s="534"/>
      <c r="I23" s="534"/>
      <c r="J23" s="534"/>
      <c r="K23" s="534"/>
      <c r="L23" s="535"/>
      <c r="M23" s="405"/>
      <c r="N23" s="464"/>
      <c r="O23" s="261" t="s">
        <v>162</v>
      </c>
    </row>
    <row r="24" spans="1:19" ht="66" customHeight="1" thickBot="1">
      <c r="A24" s="202" t="s">
        <v>56</v>
      </c>
      <c r="B24" s="530" t="str">
        <f>IF(G24&gt;5,"☆☆☆☆",IF(AND(G24&gt;=2.39,G24&lt;5),"☆☆☆",IF(AND(G24&gt;=1.39,G24&lt;2.4),"☆☆",IF(AND(G24&gt;0,G24&lt;1.4),"☆",IF(AND(G24&gt;=-1.39,G24&lt;0),"★",IF(AND(G24&gt;=-2.39,G24&lt;-1.4),"★★",IF(AND(G24&gt;=-3.39,G24&lt;-2.4),"★★★")))))))</f>
        <v>☆</v>
      </c>
      <c r="C24" s="531"/>
      <c r="D24" s="532"/>
      <c r="E24" s="350">
        <v>2.13</v>
      </c>
      <c r="F24" s="350">
        <v>2.97</v>
      </c>
      <c r="G24" s="291">
        <f t="shared" ref="G24:G70" si="0">F24-E24</f>
        <v>0.8400000000000003</v>
      </c>
      <c r="H24" s="610"/>
      <c r="I24" s="611"/>
      <c r="J24" s="611"/>
      <c r="K24" s="611"/>
      <c r="L24" s="612"/>
      <c r="M24" s="152"/>
      <c r="N24" s="153"/>
      <c r="O24" s="261" t="s">
        <v>56</v>
      </c>
      <c r="Q24" s="54" t="s">
        <v>28</v>
      </c>
    </row>
    <row r="25" spans="1:19" ht="81" customHeight="1" thickBot="1">
      <c r="A25" s="267" t="s">
        <v>57</v>
      </c>
      <c r="B25" s="530" t="str">
        <f t="shared" ref="B25:B70" si="1">IF(G25&gt;5,"☆☆☆☆",IF(AND(G25&gt;=2.39,G25&lt;5),"☆☆☆",IF(AND(G25&gt;=1.39,G25&lt;2.4),"☆☆",IF(AND(G25&gt;0,G25&lt;1.4),"☆",IF(AND(G25&gt;=-1.39,G25&lt;0),"★",IF(AND(G25&gt;=-2.39,G25&lt;-1.4),"★★",IF(AND(G25&gt;=-3.39,G25&lt;-2.4),"★★★")))))))</f>
        <v>☆</v>
      </c>
      <c r="C25" s="531"/>
      <c r="D25" s="532"/>
      <c r="E25" s="123">
        <v>3.51</v>
      </c>
      <c r="F25" s="123">
        <v>4.08</v>
      </c>
      <c r="G25" s="291">
        <f t="shared" si="0"/>
        <v>0.57000000000000028</v>
      </c>
      <c r="H25" s="533"/>
      <c r="I25" s="534"/>
      <c r="J25" s="534"/>
      <c r="K25" s="534"/>
      <c r="L25" s="535"/>
      <c r="M25" s="405"/>
      <c r="N25" s="153"/>
      <c r="O25" s="261" t="s">
        <v>57</v>
      </c>
    </row>
    <row r="26" spans="1:19" ht="83.25" customHeight="1" thickBot="1">
      <c r="A26" s="267" t="s">
        <v>58</v>
      </c>
      <c r="B26" s="530" t="str">
        <f t="shared" si="1"/>
        <v>☆</v>
      </c>
      <c r="C26" s="531"/>
      <c r="D26" s="532"/>
      <c r="E26" s="350">
        <v>1.85</v>
      </c>
      <c r="F26" s="350">
        <v>2.27</v>
      </c>
      <c r="G26" s="291">
        <f t="shared" si="0"/>
        <v>0.41999999999999993</v>
      </c>
      <c r="H26" s="533"/>
      <c r="I26" s="534"/>
      <c r="J26" s="534"/>
      <c r="K26" s="534"/>
      <c r="L26" s="535"/>
      <c r="M26" s="152"/>
      <c r="N26" s="153"/>
      <c r="O26" s="261" t="s">
        <v>58</v>
      </c>
    </row>
    <row r="27" spans="1:19" ht="78.599999999999994" customHeight="1" thickBot="1">
      <c r="A27" s="267" t="s">
        <v>59</v>
      </c>
      <c r="B27" s="530" t="str">
        <f t="shared" si="1"/>
        <v>☆</v>
      </c>
      <c r="C27" s="531"/>
      <c r="D27" s="532"/>
      <c r="E27" s="350">
        <v>1.79</v>
      </c>
      <c r="F27" s="350">
        <v>2.15</v>
      </c>
      <c r="G27" s="291">
        <f t="shared" si="0"/>
        <v>0.35999999999999988</v>
      </c>
      <c r="H27" s="533"/>
      <c r="I27" s="534"/>
      <c r="J27" s="534"/>
      <c r="K27" s="534"/>
      <c r="L27" s="535"/>
      <c r="M27" s="152"/>
      <c r="N27" s="153"/>
      <c r="O27" s="261" t="s">
        <v>59</v>
      </c>
    </row>
    <row r="28" spans="1:19" ht="87" customHeight="1" thickBot="1">
      <c r="A28" s="267" t="s">
        <v>60</v>
      </c>
      <c r="B28" s="530" t="str">
        <f t="shared" si="1"/>
        <v>☆</v>
      </c>
      <c r="C28" s="531"/>
      <c r="D28" s="532"/>
      <c r="E28" s="350">
        <v>1.43</v>
      </c>
      <c r="F28" s="350">
        <v>1.96</v>
      </c>
      <c r="G28" s="291">
        <f t="shared" si="0"/>
        <v>0.53</v>
      </c>
      <c r="H28" s="533"/>
      <c r="I28" s="534"/>
      <c r="J28" s="534"/>
      <c r="K28" s="534"/>
      <c r="L28" s="535"/>
      <c r="M28" s="152"/>
      <c r="N28" s="153"/>
      <c r="O28" s="261" t="s">
        <v>60</v>
      </c>
    </row>
    <row r="29" spans="1:19" ht="81" customHeight="1" thickBot="1">
      <c r="A29" s="267" t="s">
        <v>61</v>
      </c>
      <c r="B29" s="530" t="str">
        <f t="shared" si="1"/>
        <v>★</v>
      </c>
      <c r="C29" s="531"/>
      <c r="D29" s="532"/>
      <c r="E29" s="350">
        <v>1.63</v>
      </c>
      <c r="F29" s="350">
        <v>1.55</v>
      </c>
      <c r="G29" s="291">
        <f t="shared" si="0"/>
        <v>-7.9999999999999849E-2</v>
      </c>
      <c r="H29" s="533"/>
      <c r="I29" s="534"/>
      <c r="J29" s="534"/>
      <c r="K29" s="534"/>
      <c r="L29" s="535"/>
      <c r="M29" s="152"/>
      <c r="N29" s="153"/>
      <c r="O29" s="261" t="s">
        <v>61</v>
      </c>
    </row>
    <row r="30" spans="1:19" ht="73.5" customHeight="1" thickBot="1">
      <c r="A30" s="267" t="s">
        <v>62</v>
      </c>
      <c r="B30" s="530" t="str">
        <f t="shared" si="1"/>
        <v>☆</v>
      </c>
      <c r="C30" s="531"/>
      <c r="D30" s="532"/>
      <c r="E30" s="350">
        <v>2</v>
      </c>
      <c r="F30" s="350">
        <v>2.52</v>
      </c>
      <c r="G30" s="291">
        <f t="shared" si="0"/>
        <v>0.52</v>
      </c>
      <c r="H30" s="533"/>
      <c r="I30" s="534"/>
      <c r="J30" s="534"/>
      <c r="K30" s="534"/>
      <c r="L30" s="535"/>
      <c r="M30" s="152"/>
      <c r="N30" s="153"/>
      <c r="O30" s="261" t="s">
        <v>62</v>
      </c>
    </row>
    <row r="31" spans="1:19" ht="75.75" customHeight="1" thickBot="1">
      <c r="A31" s="267" t="s">
        <v>63</v>
      </c>
      <c r="B31" s="530" t="str">
        <f t="shared" si="1"/>
        <v>☆</v>
      </c>
      <c r="C31" s="531"/>
      <c r="D31" s="532"/>
      <c r="E31" s="350">
        <v>1.38</v>
      </c>
      <c r="F31" s="350">
        <v>1.52</v>
      </c>
      <c r="G31" s="291">
        <f t="shared" si="0"/>
        <v>0.14000000000000012</v>
      </c>
      <c r="H31" s="533"/>
      <c r="I31" s="534"/>
      <c r="J31" s="534"/>
      <c r="K31" s="534"/>
      <c r="L31" s="535"/>
      <c r="M31" s="152"/>
      <c r="N31" s="153"/>
      <c r="O31" s="261" t="s">
        <v>63</v>
      </c>
    </row>
    <row r="32" spans="1:19" ht="90" customHeight="1" thickBot="1">
      <c r="A32" s="268" t="s">
        <v>64</v>
      </c>
      <c r="B32" s="530" t="str">
        <f t="shared" si="1"/>
        <v>☆</v>
      </c>
      <c r="C32" s="531"/>
      <c r="D32" s="532"/>
      <c r="E32" s="123">
        <v>3.08</v>
      </c>
      <c r="F32" s="123">
        <v>3.44</v>
      </c>
      <c r="G32" s="291">
        <f t="shared" si="0"/>
        <v>0.35999999999999988</v>
      </c>
      <c r="H32" s="533"/>
      <c r="I32" s="534"/>
      <c r="J32" s="534"/>
      <c r="K32" s="534"/>
      <c r="L32" s="535"/>
      <c r="M32" s="152"/>
      <c r="N32" s="153"/>
      <c r="O32" s="261" t="s">
        <v>64</v>
      </c>
    </row>
    <row r="33" spans="1:16" ht="74.400000000000006" customHeight="1" thickBot="1">
      <c r="A33" s="269" t="s">
        <v>65</v>
      </c>
      <c r="B33" s="530" t="str">
        <f t="shared" si="1"/>
        <v>☆</v>
      </c>
      <c r="C33" s="531"/>
      <c r="D33" s="532"/>
      <c r="E33" s="123">
        <v>3.31</v>
      </c>
      <c r="F33" s="123">
        <v>4.53</v>
      </c>
      <c r="G33" s="291">
        <f t="shared" si="0"/>
        <v>1.2200000000000002</v>
      </c>
      <c r="H33" s="533"/>
      <c r="I33" s="534"/>
      <c r="J33" s="534"/>
      <c r="K33" s="534"/>
      <c r="L33" s="535"/>
      <c r="M33" s="152"/>
      <c r="N33" s="153"/>
      <c r="O33" s="261" t="s">
        <v>65</v>
      </c>
    </row>
    <row r="34" spans="1:16" ht="81" customHeight="1" thickBot="1">
      <c r="A34" s="202" t="s">
        <v>66</v>
      </c>
      <c r="B34" s="530" t="str">
        <f t="shared" si="1"/>
        <v>☆</v>
      </c>
      <c r="C34" s="531"/>
      <c r="D34" s="532"/>
      <c r="E34" s="123">
        <v>3.14</v>
      </c>
      <c r="F34" s="123">
        <v>3.72</v>
      </c>
      <c r="G34" s="291">
        <f t="shared" si="0"/>
        <v>0.58000000000000007</v>
      </c>
      <c r="H34" s="584"/>
      <c r="I34" s="585"/>
      <c r="J34" s="585"/>
      <c r="K34" s="585"/>
      <c r="L34" s="586"/>
      <c r="M34" s="413"/>
      <c r="N34" s="414"/>
      <c r="O34" s="261" t="s">
        <v>66</v>
      </c>
    </row>
    <row r="35" spans="1:16" ht="94.5" customHeight="1" thickBot="1">
      <c r="A35" s="268" t="s">
        <v>67</v>
      </c>
      <c r="B35" s="530" t="str">
        <f t="shared" si="1"/>
        <v>☆</v>
      </c>
      <c r="C35" s="531"/>
      <c r="D35" s="532"/>
      <c r="E35" s="123">
        <v>3.27</v>
      </c>
      <c r="F35" s="123">
        <v>3.69</v>
      </c>
      <c r="G35" s="291">
        <f t="shared" si="0"/>
        <v>0.41999999999999993</v>
      </c>
      <c r="H35" s="584"/>
      <c r="I35" s="585"/>
      <c r="J35" s="585"/>
      <c r="K35" s="585"/>
      <c r="L35" s="586"/>
      <c r="M35" s="473"/>
      <c r="N35" s="474"/>
      <c r="O35" s="261" t="s">
        <v>67</v>
      </c>
    </row>
    <row r="36" spans="1:16" ht="92.4" customHeight="1" thickBot="1">
      <c r="A36" s="270" t="s">
        <v>68</v>
      </c>
      <c r="B36" s="530" t="str">
        <f t="shared" si="1"/>
        <v>☆</v>
      </c>
      <c r="C36" s="531"/>
      <c r="D36" s="532"/>
      <c r="E36" s="350">
        <v>2.2999999999999998</v>
      </c>
      <c r="F36" s="350">
        <v>2.68</v>
      </c>
      <c r="G36" s="291">
        <f t="shared" si="0"/>
        <v>0.38000000000000034</v>
      </c>
      <c r="H36" s="533"/>
      <c r="I36" s="534"/>
      <c r="J36" s="534"/>
      <c r="K36" s="534"/>
      <c r="L36" s="535"/>
      <c r="M36" s="314"/>
      <c r="N36" s="315"/>
      <c r="O36" s="261" t="s">
        <v>68</v>
      </c>
    </row>
    <row r="37" spans="1:16" ht="87.75" customHeight="1" thickBot="1">
      <c r="A37" s="267" t="s">
        <v>69</v>
      </c>
      <c r="B37" s="530" t="str">
        <f t="shared" si="1"/>
        <v>★</v>
      </c>
      <c r="C37" s="531"/>
      <c r="D37" s="532"/>
      <c r="E37" s="350">
        <v>2.6</v>
      </c>
      <c r="F37" s="350">
        <v>2.56</v>
      </c>
      <c r="G37" s="291">
        <f t="shared" si="0"/>
        <v>-4.0000000000000036E-2</v>
      </c>
      <c r="H37" s="533"/>
      <c r="I37" s="534"/>
      <c r="J37" s="534"/>
      <c r="K37" s="534"/>
      <c r="L37" s="535"/>
      <c r="M37" s="152"/>
      <c r="N37" s="153"/>
      <c r="O37" s="261" t="s">
        <v>69</v>
      </c>
    </row>
    <row r="38" spans="1:16" ht="75.75" customHeight="1" thickBot="1">
      <c r="A38" s="267" t="s">
        <v>70</v>
      </c>
      <c r="B38" s="530" t="str">
        <f t="shared" si="1"/>
        <v>☆</v>
      </c>
      <c r="C38" s="531"/>
      <c r="D38" s="532"/>
      <c r="E38" s="123">
        <v>3.17</v>
      </c>
      <c r="F38" s="123">
        <v>4.28</v>
      </c>
      <c r="G38" s="291">
        <f t="shared" si="0"/>
        <v>1.1100000000000003</v>
      </c>
      <c r="H38" s="533"/>
      <c r="I38" s="534"/>
      <c r="J38" s="534"/>
      <c r="K38" s="534"/>
      <c r="L38" s="535"/>
      <c r="M38" s="152"/>
      <c r="N38" s="153"/>
      <c r="O38" s="261" t="s">
        <v>70</v>
      </c>
    </row>
    <row r="39" spans="1:16" ht="70.2" customHeight="1" thickBot="1">
      <c r="A39" s="267" t="s">
        <v>71</v>
      </c>
      <c r="B39" s="530" t="str">
        <f t="shared" si="1"/>
        <v>☆</v>
      </c>
      <c r="C39" s="531"/>
      <c r="D39" s="532"/>
      <c r="E39" s="123">
        <v>4.59</v>
      </c>
      <c r="F39" s="123">
        <v>5.62</v>
      </c>
      <c r="G39" s="291">
        <f t="shared" si="0"/>
        <v>1.0300000000000002</v>
      </c>
      <c r="H39" s="533"/>
      <c r="I39" s="534"/>
      <c r="J39" s="534"/>
      <c r="K39" s="534"/>
      <c r="L39" s="535"/>
      <c r="M39" s="314"/>
      <c r="N39" s="315"/>
      <c r="O39" s="261" t="s">
        <v>71</v>
      </c>
    </row>
    <row r="40" spans="1:16" ht="78.75" customHeight="1" thickBot="1">
      <c r="A40" s="267" t="s">
        <v>72</v>
      </c>
      <c r="B40" s="530" t="str">
        <f t="shared" si="1"/>
        <v>☆☆</v>
      </c>
      <c r="C40" s="531"/>
      <c r="D40" s="532"/>
      <c r="E40" s="123">
        <v>3.08</v>
      </c>
      <c r="F40" s="123">
        <v>4.92</v>
      </c>
      <c r="G40" s="291">
        <f t="shared" si="0"/>
        <v>1.8399999999999999</v>
      </c>
      <c r="H40" s="533"/>
      <c r="I40" s="534"/>
      <c r="J40" s="534"/>
      <c r="K40" s="534"/>
      <c r="L40" s="535"/>
      <c r="M40" s="152"/>
      <c r="N40" s="153"/>
      <c r="O40" s="261" t="s">
        <v>72</v>
      </c>
    </row>
    <row r="41" spans="1:16" ht="66" customHeight="1" thickBot="1">
      <c r="A41" s="267" t="s">
        <v>73</v>
      </c>
      <c r="B41" s="530" t="str">
        <f t="shared" si="1"/>
        <v>★</v>
      </c>
      <c r="C41" s="531"/>
      <c r="D41" s="532"/>
      <c r="E41" s="123">
        <v>3.38</v>
      </c>
      <c r="F41" s="123">
        <v>3.04</v>
      </c>
      <c r="G41" s="291">
        <f t="shared" si="0"/>
        <v>-0.33999999999999986</v>
      </c>
      <c r="H41" s="533"/>
      <c r="I41" s="534"/>
      <c r="J41" s="534"/>
      <c r="K41" s="534"/>
      <c r="L41" s="535"/>
      <c r="M41" s="152"/>
      <c r="N41" s="153"/>
      <c r="O41" s="261" t="s">
        <v>73</v>
      </c>
    </row>
    <row r="42" spans="1:16" ht="77.25" customHeight="1" thickBot="1">
      <c r="A42" s="267" t="s">
        <v>74</v>
      </c>
      <c r="B42" s="530" t="str">
        <f t="shared" si="1"/>
        <v>☆</v>
      </c>
      <c r="C42" s="531"/>
      <c r="D42" s="532"/>
      <c r="E42" s="350">
        <v>2.52</v>
      </c>
      <c r="F42" s="123">
        <v>3.28</v>
      </c>
      <c r="G42" s="291">
        <f t="shared" si="0"/>
        <v>0.75999999999999979</v>
      </c>
      <c r="H42" s="533"/>
      <c r="I42" s="534"/>
      <c r="J42" s="534"/>
      <c r="K42" s="534"/>
      <c r="L42" s="535"/>
      <c r="M42" s="314"/>
      <c r="N42" s="153"/>
      <c r="O42" s="261" t="s">
        <v>74</v>
      </c>
      <c r="P42" s="54" t="s">
        <v>149</v>
      </c>
    </row>
    <row r="43" spans="1:16" ht="77.400000000000006" customHeight="1" thickBot="1">
      <c r="A43" s="267" t="s">
        <v>75</v>
      </c>
      <c r="B43" s="530" t="str">
        <f t="shared" si="1"/>
        <v>☆</v>
      </c>
      <c r="C43" s="531"/>
      <c r="D43" s="532"/>
      <c r="E43" s="350">
        <v>1.58</v>
      </c>
      <c r="F43" s="350">
        <v>2.58</v>
      </c>
      <c r="G43" s="291">
        <f t="shared" si="0"/>
        <v>1</v>
      </c>
      <c r="H43" s="533"/>
      <c r="I43" s="534"/>
      <c r="J43" s="534"/>
      <c r="K43" s="534"/>
      <c r="L43" s="535"/>
      <c r="M43" s="152"/>
      <c r="N43" s="153"/>
      <c r="O43" s="261" t="s">
        <v>75</v>
      </c>
    </row>
    <row r="44" spans="1:16" ht="77.25" customHeight="1" thickBot="1">
      <c r="A44" s="271" t="s">
        <v>76</v>
      </c>
      <c r="B44" s="530" t="str">
        <f t="shared" si="1"/>
        <v>★</v>
      </c>
      <c r="C44" s="531"/>
      <c r="D44" s="532"/>
      <c r="E44" s="350">
        <v>2.4300000000000002</v>
      </c>
      <c r="F44" s="350">
        <v>2.36</v>
      </c>
      <c r="G44" s="291">
        <f t="shared" si="0"/>
        <v>-7.0000000000000284E-2</v>
      </c>
      <c r="H44" s="587"/>
      <c r="I44" s="588"/>
      <c r="J44" s="588"/>
      <c r="K44" s="588"/>
      <c r="L44" s="588"/>
      <c r="M44" s="152"/>
      <c r="N44" s="432"/>
      <c r="O44" s="261" t="s">
        <v>76</v>
      </c>
    </row>
    <row r="45" spans="1:16" ht="81.75" customHeight="1" thickBot="1">
      <c r="A45" s="267" t="s">
        <v>77</v>
      </c>
      <c r="B45" s="530" t="str">
        <f t="shared" si="1"/>
        <v>☆</v>
      </c>
      <c r="C45" s="531"/>
      <c r="D45" s="532"/>
      <c r="E45" s="350">
        <v>2.31</v>
      </c>
      <c r="F45" s="350">
        <v>2.69</v>
      </c>
      <c r="G45" s="291">
        <f t="shared" si="0"/>
        <v>0.37999999999999989</v>
      </c>
      <c r="H45" s="581"/>
      <c r="I45" s="582"/>
      <c r="J45" s="582"/>
      <c r="K45" s="582"/>
      <c r="L45" s="583"/>
      <c r="M45" s="152"/>
      <c r="N45" s="417"/>
      <c r="O45" s="261" t="s">
        <v>77</v>
      </c>
    </row>
    <row r="46" spans="1:16" ht="72.75" customHeight="1" thickBot="1">
      <c r="A46" s="267" t="s">
        <v>78</v>
      </c>
      <c r="B46" s="530" t="str">
        <f t="shared" si="1"/>
        <v>★</v>
      </c>
      <c r="C46" s="531"/>
      <c r="D46" s="532"/>
      <c r="E46" s="123">
        <v>4.07</v>
      </c>
      <c r="F46" s="123">
        <v>3.78</v>
      </c>
      <c r="G46" s="291">
        <f t="shared" si="0"/>
        <v>-0.29000000000000048</v>
      </c>
      <c r="H46" s="533"/>
      <c r="I46" s="534"/>
      <c r="J46" s="534"/>
      <c r="K46" s="534"/>
      <c r="L46" s="535"/>
      <c r="M46" s="152"/>
      <c r="N46" s="153"/>
      <c r="O46" s="261" t="s">
        <v>78</v>
      </c>
    </row>
    <row r="47" spans="1:16" ht="91.2" customHeight="1" thickBot="1">
      <c r="A47" s="267" t="s">
        <v>79</v>
      </c>
      <c r="B47" s="530" t="str">
        <f t="shared" si="1"/>
        <v>☆</v>
      </c>
      <c r="C47" s="531"/>
      <c r="D47" s="532"/>
      <c r="E47" s="350">
        <v>2.5</v>
      </c>
      <c r="F47" s="350">
        <v>2.64</v>
      </c>
      <c r="G47" s="291">
        <f t="shared" si="0"/>
        <v>0.14000000000000012</v>
      </c>
      <c r="H47" s="533"/>
      <c r="I47" s="534"/>
      <c r="J47" s="534"/>
      <c r="K47" s="534"/>
      <c r="L47" s="535"/>
      <c r="M47" s="392"/>
      <c r="N47" s="153"/>
      <c r="O47" s="261" t="s">
        <v>79</v>
      </c>
    </row>
    <row r="48" spans="1:16" ht="78.75" customHeight="1" thickBot="1">
      <c r="A48" s="267" t="s">
        <v>80</v>
      </c>
      <c r="B48" s="530" t="str">
        <f t="shared" si="1"/>
        <v>☆</v>
      </c>
      <c r="C48" s="531"/>
      <c r="D48" s="532"/>
      <c r="E48" s="350">
        <v>1.35</v>
      </c>
      <c r="F48" s="350">
        <v>1.49</v>
      </c>
      <c r="G48" s="291">
        <f t="shared" si="0"/>
        <v>0.1399999999999999</v>
      </c>
      <c r="H48" s="536"/>
      <c r="I48" s="537"/>
      <c r="J48" s="537"/>
      <c r="K48" s="537"/>
      <c r="L48" s="538"/>
      <c r="M48" s="152"/>
      <c r="N48" s="153"/>
      <c r="O48" s="261" t="s">
        <v>80</v>
      </c>
    </row>
    <row r="49" spans="1:15" ht="74.25" customHeight="1" thickBot="1">
      <c r="A49" s="267" t="s">
        <v>81</v>
      </c>
      <c r="B49" s="530" t="str">
        <f t="shared" si="1"/>
        <v>☆</v>
      </c>
      <c r="C49" s="531"/>
      <c r="D49" s="532"/>
      <c r="E49" s="350">
        <v>2.69</v>
      </c>
      <c r="F49" s="350">
        <v>2.77</v>
      </c>
      <c r="G49" s="291">
        <f t="shared" si="0"/>
        <v>8.0000000000000071E-2</v>
      </c>
      <c r="H49" s="533"/>
      <c r="I49" s="534"/>
      <c r="J49" s="534"/>
      <c r="K49" s="534"/>
      <c r="L49" s="535"/>
      <c r="M49" s="152"/>
      <c r="N49" s="153"/>
      <c r="O49" s="261" t="s">
        <v>81</v>
      </c>
    </row>
    <row r="50" spans="1:15" ht="73.2" customHeight="1" thickBot="1">
      <c r="A50" s="267" t="s">
        <v>82</v>
      </c>
      <c r="B50" s="530" t="str">
        <f t="shared" si="1"/>
        <v>☆</v>
      </c>
      <c r="C50" s="531"/>
      <c r="D50" s="532"/>
      <c r="E50" s="123">
        <v>3.27</v>
      </c>
      <c r="F50" s="123">
        <v>3.6</v>
      </c>
      <c r="G50" s="291">
        <f t="shared" si="0"/>
        <v>0.33000000000000007</v>
      </c>
      <c r="H50" s="536"/>
      <c r="I50" s="537"/>
      <c r="J50" s="537"/>
      <c r="K50" s="537"/>
      <c r="L50" s="538"/>
      <c r="M50" s="152"/>
      <c r="N50" s="412"/>
      <c r="O50" s="261" t="s">
        <v>82</v>
      </c>
    </row>
    <row r="51" spans="1:15" ht="73.5" customHeight="1" thickBot="1">
      <c r="A51" s="267" t="s">
        <v>83</v>
      </c>
      <c r="B51" s="530" t="str">
        <f t="shared" si="1"/>
        <v>☆</v>
      </c>
      <c r="C51" s="531"/>
      <c r="D51" s="532"/>
      <c r="E51" s="123">
        <v>3.26</v>
      </c>
      <c r="F51" s="123">
        <v>3.56</v>
      </c>
      <c r="G51" s="291">
        <f t="shared" si="0"/>
        <v>0.30000000000000027</v>
      </c>
      <c r="H51" s="533"/>
      <c r="I51" s="534"/>
      <c r="J51" s="534"/>
      <c r="K51" s="534"/>
      <c r="L51" s="535"/>
      <c r="M51" s="316"/>
      <c r="N51" s="317"/>
      <c r="O51" s="261" t="s">
        <v>83</v>
      </c>
    </row>
    <row r="52" spans="1:15" ht="75" customHeight="1" thickBot="1">
      <c r="A52" s="267" t="s">
        <v>84</v>
      </c>
      <c r="B52" s="530" t="str">
        <f t="shared" si="1"/>
        <v>☆</v>
      </c>
      <c r="C52" s="531"/>
      <c r="D52" s="532"/>
      <c r="E52" s="350">
        <v>1.9</v>
      </c>
      <c r="F52" s="350">
        <v>2.2000000000000002</v>
      </c>
      <c r="G52" s="291">
        <f t="shared" si="0"/>
        <v>0.30000000000000027</v>
      </c>
      <c r="H52" s="533"/>
      <c r="I52" s="534"/>
      <c r="J52" s="534"/>
      <c r="K52" s="534"/>
      <c r="L52" s="535"/>
      <c r="M52" s="152"/>
      <c r="N52" s="153"/>
      <c r="O52" s="261" t="s">
        <v>84</v>
      </c>
    </row>
    <row r="53" spans="1:15" ht="77.25" customHeight="1" thickBot="1">
      <c r="A53" s="267" t="s">
        <v>85</v>
      </c>
      <c r="B53" s="530" t="str">
        <f t="shared" si="1"/>
        <v>★</v>
      </c>
      <c r="C53" s="531"/>
      <c r="D53" s="532"/>
      <c r="E53" s="123">
        <v>4.42</v>
      </c>
      <c r="F53" s="123">
        <v>3.21</v>
      </c>
      <c r="G53" s="291">
        <f t="shared" si="0"/>
        <v>-1.21</v>
      </c>
      <c r="H53" s="533"/>
      <c r="I53" s="534"/>
      <c r="J53" s="534"/>
      <c r="K53" s="534"/>
      <c r="L53" s="535"/>
      <c r="M53" s="152"/>
      <c r="N53" s="153"/>
      <c r="O53" s="261" t="s">
        <v>85</v>
      </c>
    </row>
    <row r="54" spans="1:15" ht="70.8" customHeight="1" thickBot="1">
      <c r="A54" s="267" t="s">
        <v>86</v>
      </c>
      <c r="B54" s="530" t="str">
        <f t="shared" si="1"/>
        <v>☆</v>
      </c>
      <c r="C54" s="531"/>
      <c r="D54" s="532"/>
      <c r="E54" s="350">
        <v>2.2200000000000002</v>
      </c>
      <c r="F54" s="123">
        <v>3.52</v>
      </c>
      <c r="G54" s="291">
        <f t="shared" si="0"/>
        <v>1.2999999999999998</v>
      </c>
      <c r="H54" s="533"/>
      <c r="I54" s="534"/>
      <c r="J54" s="534"/>
      <c r="K54" s="534"/>
      <c r="L54" s="535"/>
      <c r="M54" s="152"/>
      <c r="N54" s="153"/>
      <c r="O54" s="261" t="s">
        <v>86</v>
      </c>
    </row>
    <row r="55" spans="1:15" ht="69" customHeight="1" thickBot="1">
      <c r="A55" s="267" t="s">
        <v>87</v>
      </c>
      <c r="B55" s="530" t="str">
        <f t="shared" si="1"/>
        <v>☆</v>
      </c>
      <c r="C55" s="531"/>
      <c r="D55" s="532"/>
      <c r="E55" s="123">
        <v>3.59</v>
      </c>
      <c r="F55" s="123">
        <v>3.96</v>
      </c>
      <c r="G55" s="291">
        <f t="shared" si="0"/>
        <v>0.37000000000000011</v>
      </c>
      <c r="H55" s="533"/>
      <c r="I55" s="534"/>
      <c r="J55" s="534"/>
      <c r="K55" s="534"/>
      <c r="L55" s="535"/>
      <c r="M55" s="152"/>
      <c r="N55" s="153"/>
      <c r="O55" s="261" t="s">
        <v>87</v>
      </c>
    </row>
    <row r="56" spans="1:15" ht="69" customHeight="1" thickBot="1">
      <c r="A56" s="267" t="s">
        <v>88</v>
      </c>
      <c r="B56" s="530" t="str">
        <f t="shared" si="1"/>
        <v>☆</v>
      </c>
      <c r="C56" s="531"/>
      <c r="D56" s="532"/>
      <c r="E56" s="123">
        <v>3.04</v>
      </c>
      <c r="F56" s="123">
        <v>3.4</v>
      </c>
      <c r="G56" s="291">
        <f t="shared" si="0"/>
        <v>0.35999999999999988</v>
      </c>
      <c r="H56" s="533"/>
      <c r="I56" s="534"/>
      <c r="J56" s="534"/>
      <c r="K56" s="534"/>
      <c r="L56" s="535"/>
      <c r="M56" s="152"/>
      <c r="N56" s="153"/>
      <c r="O56" s="261" t="s">
        <v>88</v>
      </c>
    </row>
    <row r="57" spans="1:15" ht="63.75" customHeight="1" thickBot="1">
      <c r="A57" s="267" t="s">
        <v>89</v>
      </c>
      <c r="B57" s="530" t="s">
        <v>242</v>
      </c>
      <c r="C57" s="531"/>
      <c r="D57" s="532"/>
      <c r="E57" s="123">
        <v>3.07</v>
      </c>
      <c r="F57" s="123">
        <v>3.07</v>
      </c>
      <c r="G57" s="291">
        <f t="shared" si="0"/>
        <v>0</v>
      </c>
      <c r="H57" s="536"/>
      <c r="I57" s="537"/>
      <c r="J57" s="537"/>
      <c r="K57" s="537"/>
      <c r="L57" s="538"/>
      <c r="M57" s="152"/>
      <c r="N57" s="153"/>
      <c r="O57" s="261" t="s">
        <v>89</v>
      </c>
    </row>
    <row r="58" spans="1:15" ht="69.75" customHeight="1" thickBot="1">
      <c r="A58" s="267" t="s">
        <v>90</v>
      </c>
      <c r="B58" s="530" t="str">
        <f t="shared" si="1"/>
        <v>★</v>
      </c>
      <c r="C58" s="531"/>
      <c r="D58" s="532"/>
      <c r="E58" s="123">
        <v>3.83</v>
      </c>
      <c r="F58" s="123">
        <v>3.39</v>
      </c>
      <c r="G58" s="291">
        <f t="shared" si="0"/>
        <v>-0.43999999999999995</v>
      </c>
      <c r="H58" s="533"/>
      <c r="I58" s="534"/>
      <c r="J58" s="534"/>
      <c r="K58" s="534"/>
      <c r="L58" s="535"/>
      <c r="M58" s="152"/>
      <c r="N58" s="153"/>
      <c r="O58" s="261" t="s">
        <v>90</v>
      </c>
    </row>
    <row r="59" spans="1:15" ht="76.2" customHeight="1" thickBot="1">
      <c r="A59" s="267" t="s">
        <v>91</v>
      </c>
      <c r="B59" s="530" t="str">
        <f t="shared" si="1"/>
        <v>★</v>
      </c>
      <c r="C59" s="531"/>
      <c r="D59" s="532"/>
      <c r="E59" s="123">
        <v>4.82</v>
      </c>
      <c r="F59" s="123">
        <v>4.6100000000000003</v>
      </c>
      <c r="G59" s="291">
        <f t="shared" si="0"/>
        <v>-0.20999999999999996</v>
      </c>
      <c r="H59" s="533"/>
      <c r="I59" s="534"/>
      <c r="J59" s="534"/>
      <c r="K59" s="534"/>
      <c r="L59" s="535"/>
      <c r="M59" s="316"/>
      <c r="N59" s="317"/>
      <c r="O59" s="261" t="s">
        <v>91</v>
      </c>
    </row>
    <row r="60" spans="1:15" ht="91.95" customHeight="1" thickBot="1">
      <c r="A60" s="267" t="s">
        <v>92</v>
      </c>
      <c r="B60" s="530" t="str">
        <f t="shared" si="1"/>
        <v>☆</v>
      </c>
      <c r="C60" s="531"/>
      <c r="D60" s="532"/>
      <c r="E60" s="350">
        <v>2.78</v>
      </c>
      <c r="F60" s="123">
        <v>4</v>
      </c>
      <c r="G60" s="291">
        <f t="shared" si="0"/>
        <v>1.2200000000000002</v>
      </c>
      <c r="H60" s="533"/>
      <c r="I60" s="534"/>
      <c r="J60" s="534"/>
      <c r="K60" s="534"/>
      <c r="L60" s="535"/>
      <c r="M60" s="152"/>
      <c r="N60" s="153"/>
      <c r="O60" s="261" t="s">
        <v>92</v>
      </c>
    </row>
    <row r="61" spans="1:15" ht="81" customHeight="1" thickBot="1">
      <c r="A61" s="267" t="s">
        <v>93</v>
      </c>
      <c r="B61" s="530" t="str">
        <f t="shared" si="1"/>
        <v>☆</v>
      </c>
      <c r="C61" s="531"/>
      <c r="D61" s="532"/>
      <c r="E61" s="350">
        <v>1.42</v>
      </c>
      <c r="F61" s="350">
        <v>1.88</v>
      </c>
      <c r="G61" s="291">
        <f t="shared" si="0"/>
        <v>0.45999999999999996</v>
      </c>
      <c r="H61" s="533"/>
      <c r="I61" s="534"/>
      <c r="J61" s="534"/>
      <c r="K61" s="534"/>
      <c r="L61" s="535"/>
      <c r="M61" s="152"/>
      <c r="N61" s="153"/>
      <c r="O61" s="261" t="s">
        <v>93</v>
      </c>
    </row>
    <row r="62" spans="1:15" ht="75.599999999999994" customHeight="1" thickBot="1">
      <c r="A62" s="267" t="s">
        <v>94</v>
      </c>
      <c r="B62" s="530" t="str">
        <f t="shared" si="1"/>
        <v>★</v>
      </c>
      <c r="C62" s="531"/>
      <c r="D62" s="532"/>
      <c r="E62" s="123">
        <v>3.65</v>
      </c>
      <c r="F62" s="123">
        <v>3.53</v>
      </c>
      <c r="G62" s="291">
        <f t="shared" si="0"/>
        <v>-0.12000000000000011</v>
      </c>
      <c r="H62" s="533"/>
      <c r="I62" s="534"/>
      <c r="J62" s="534"/>
      <c r="K62" s="534"/>
      <c r="L62" s="535"/>
      <c r="M62" s="415"/>
      <c r="N62" s="153"/>
      <c r="O62" s="261" t="s">
        <v>94</v>
      </c>
    </row>
    <row r="63" spans="1:15" ht="87" customHeight="1" thickBot="1">
      <c r="A63" s="267" t="s">
        <v>95</v>
      </c>
      <c r="B63" s="530" t="str">
        <f t="shared" si="1"/>
        <v>☆</v>
      </c>
      <c r="C63" s="531"/>
      <c r="D63" s="532"/>
      <c r="E63" s="350">
        <v>2.09</v>
      </c>
      <c r="F63" s="350">
        <v>2.65</v>
      </c>
      <c r="G63" s="291">
        <f t="shared" si="0"/>
        <v>0.56000000000000005</v>
      </c>
      <c r="H63" s="533"/>
      <c r="I63" s="534"/>
      <c r="J63" s="534"/>
      <c r="K63" s="534"/>
      <c r="L63" s="535"/>
      <c r="M63" s="340"/>
      <c r="N63" s="153"/>
      <c r="O63" s="261" t="s">
        <v>95</v>
      </c>
    </row>
    <row r="64" spans="1:15" ht="73.2" customHeight="1" thickBot="1">
      <c r="A64" s="267" t="s">
        <v>96</v>
      </c>
      <c r="B64" s="530" t="str">
        <f t="shared" si="1"/>
        <v>☆</v>
      </c>
      <c r="C64" s="531"/>
      <c r="D64" s="532"/>
      <c r="E64" s="350">
        <v>1.18</v>
      </c>
      <c r="F64" s="350">
        <v>1.95</v>
      </c>
      <c r="G64" s="291">
        <f t="shared" si="0"/>
        <v>0.77</v>
      </c>
      <c r="H64" s="539"/>
      <c r="I64" s="540"/>
      <c r="J64" s="540"/>
      <c r="K64" s="540"/>
      <c r="L64" s="541"/>
      <c r="M64" s="152"/>
      <c r="N64" s="153"/>
      <c r="O64" s="261" t="s">
        <v>96</v>
      </c>
    </row>
    <row r="65" spans="1:18" ht="80.25" customHeight="1" thickBot="1">
      <c r="A65" s="267" t="s">
        <v>97</v>
      </c>
      <c r="B65" s="530" t="str">
        <f t="shared" si="1"/>
        <v>☆☆</v>
      </c>
      <c r="C65" s="531"/>
      <c r="D65" s="532"/>
      <c r="E65" s="123">
        <v>3.94</v>
      </c>
      <c r="F65" s="123">
        <v>5.58</v>
      </c>
      <c r="G65" s="291">
        <f t="shared" si="0"/>
        <v>1.6400000000000001</v>
      </c>
      <c r="H65" s="536"/>
      <c r="I65" s="537"/>
      <c r="J65" s="537"/>
      <c r="K65" s="537"/>
      <c r="L65" s="538"/>
      <c r="M65" s="401"/>
      <c r="N65" s="153"/>
      <c r="O65" s="261" t="s">
        <v>97</v>
      </c>
    </row>
    <row r="66" spans="1:18" ht="88.5" customHeight="1" thickBot="1">
      <c r="A66" s="267" t="s">
        <v>98</v>
      </c>
      <c r="B66" s="530" t="str">
        <f t="shared" si="1"/>
        <v>☆☆</v>
      </c>
      <c r="C66" s="531"/>
      <c r="D66" s="532"/>
      <c r="E66" s="481">
        <v>6.22</v>
      </c>
      <c r="F66" s="481">
        <v>8.19</v>
      </c>
      <c r="G66" s="291">
        <f t="shared" si="0"/>
        <v>1.9699999999999998</v>
      </c>
      <c r="H66" s="536"/>
      <c r="I66" s="537"/>
      <c r="J66" s="537"/>
      <c r="K66" s="537"/>
      <c r="L66" s="538"/>
      <c r="M66" s="152"/>
      <c r="N66" s="153"/>
      <c r="O66" s="261" t="s">
        <v>98</v>
      </c>
    </row>
    <row r="67" spans="1:18" ht="78.75" customHeight="1" thickBot="1">
      <c r="A67" s="267" t="s">
        <v>99</v>
      </c>
      <c r="B67" s="530" t="str">
        <f t="shared" si="1"/>
        <v>☆</v>
      </c>
      <c r="C67" s="531"/>
      <c r="D67" s="532"/>
      <c r="E67" s="123">
        <v>5</v>
      </c>
      <c r="F67" s="123">
        <v>5.14</v>
      </c>
      <c r="G67" s="291">
        <f t="shared" si="0"/>
        <v>0.13999999999999968</v>
      </c>
      <c r="H67" s="533"/>
      <c r="I67" s="534"/>
      <c r="J67" s="534"/>
      <c r="K67" s="534"/>
      <c r="L67" s="535"/>
      <c r="M67" s="152"/>
      <c r="N67" s="153"/>
      <c r="O67" s="261" t="s">
        <v>99</v>
      </c>
    </row>
    <row r="68" spans="1:18" ht="63" customHeight="1" thickBot="1">
      <c r="A68" s="270" t="s">
        <v>100</v>
      </c>
      <c r="B68" s="530" t="str">
        <f t="shared" si="1"/>
        <v>★</v>
      </c>
      <c r="C68" s="531"/>
      <c r="D68" s="532"/>
      <c r="E68" s="123">
        <v>3.4</v>
      </c>
      <c r="F68" s="123">
        <v>3.31</v>
      </c>
      <c r="G68" s="291">
        <f t="shared" si="0"/>
        <v>-8.9999999999999858E-2</v>
      </c>
      <c r="H68" s="533"/>
      <c r="I68" s="534"/>
      <c r="J68" s="534"/>
      <c r="K68" s="534"/>
      <c r="L68" s="535"/>
      <c r="M68" s="316"/>
      <c r="N68" s="153"/>
      <c r="O68" s="261" t="s">
        <v>100</v>
      </c>
    </row>
    <row r="69" spans="1:18" ht="72.75" customHeight="1" thickBot="1">
      <c r="A69" s="268" t="s">
        <v>101</v>
      </c>
      <c r="B69" s="530" t="str">
        <f t="shared" si="1"/>
        <v>☆</v>
      </c>
      <c r="C69" s="531"/>
      <c r="D69" s="532"/>
      <c r="E69" s="418">
        <v>1.61</v>
      </c>
      <c r="F69" s="418">
        <v>2.06</v>
      </c>
      <c r="G69" s="291">
        <f t="shared" si="0"/>
        <v>0.44999999999999996</v>
      </c>
      <c r="H69" s="536"/>
      <c r="I69" s="537"/>
      <c r="J69" s="537"/>
      <c r="K69" s="537"/>
      <c r="L69" s="538"/>
      <c r="M69" s="152"/>
      <c r="N69" s="153"/>
      <c r="O69" s="261" t="s">
        <v>101</v>
      </c>
    </row>
    <row r="70" spans="1:18" ht="58.5" customHeight="1" thickBot="1">
      <c r="A70" s="203" t="s">
        <v>102</v>
      </c>
      <c r="B70" s="530" t="str">
        <f t="shared" si="1"/>
        <v>☆</v>
      </c>
      <c r="C70" s="531"/>
      <c r="D70" s="532"/>
      <c r="E70" s="475">
        <v>2.76</v>
      </c>
      <c r="F70" s="123">
        <v>3.19</v>
      </c>
      <c r="G70" s="391">
        <f t="shared" si="0"/>
        <v>0.43000000000000016</v>
      </c>
      <c r="H70" s="533"/>
      <c r="I70" s="534"/>
      <c r="J70" s="534"/>
      <c r="K70" s="534"/>
      <c r="L70" s="535"/>
      <c r="M70" s="204"/>
      <c r="N70" s="153"/>
      <c r="O70" s="261"/>
    </row>
    <row r="71" spans="1:18" ht="42.75" customHeight="1" thickBot="1">
      <c r="A71" s="205"/>
      <c r="B71" s="205"/>
      <c r="C71" s="205"/>
      <c r="D71" s="205"/>
      <c r="E71" s="572"/>
      <c r="F71" s="572"/>
      <c r="G71" s="572"/>
      <c r="H71" s="572"/>
      <c r="I71" s="572"/>
      <c r="J71" s="572"/>
      <c r="K71" s="572"/>
      <c r="L71" s="572"/>
      <c r="M71" s="55">
        <f>COUNTIF(E24:E69,"&gt;=10")</f>
        <v>0</v>
      </c>
      <c r="N71" s="55">
        <f>COUNTIF(F24:F69,"&gt;=10")</f>
        <v>0</v>
      </c>
      <c r="O71" s="55" t="s">
        <v>28</v>
      </c>
    </row>
    <row r="72" spans="1:18" ht="36.75" customHeight="1" thickBot="1">
      <c r="A72" s="68" t="s">
        <v>21</v>
      </c>
      <c r="B72" s="69"/>
      <c r="C72" s="115"/>
      <c r="D72" s="115"/>
      <c r="E72" s="573" t="s">
        <v>20</v>
      </c>
      <c r="F72" s="573"/>
      <c r="G72" s="573"/>
      <c r="H72" s="574" t="s">
        <v>182</v>
      </c>
      <c r="I72" s="575"/>
      <c r="J72" s="69"/>
      <c r="K72" s="70"/>
      <c r="L72" s="70"/>
      <c r="M72" s="71"/>
      <c r="N72" s="72"/>
    </row>
    <row r="73" spans="1:18" ht="36.75" customHeight="1" thickBot="1">
      <c r="A73" s="73"/>
      <c r="B73" s="206"/>
      <c r="C73" s="578" t="s">
        <v>175</v>
      </c>
      <c r="D73" s="579"/>
      <c r="E73" s="579"/>
      <c r="F73" s="580"/>
      <c r="G73" s="74">
        <f>+F70</f>
        <v>3.19</v>
      </c>
      <c r="H73" s="75" t="s">
        <v>103</v>
      </c>
      <c r="I73" s="576">
        <f>+G70</f>
        <v>0.43000000000000016</v>
      </c>
      <c r="J73" s="577"/>
      <c r="K73" s="207"/>
      <c r="L73" s="207"/>
      <c r="M73" s="208"/>
      <c r="N73" s="76"/>
    </row>
    <row r="74" spans="1:18" ht="36.75" customHeight="1" thickBot="1">
      <c r="A74" s="73"/>
      <c r="B74" s="206"/>
      <c r="C74" s="542" t="s">
        <v>104</v>
      </c>
      <c r="D74" s="543"/>
      <c r="E74" s="543"/>
      <c r="F74" s="544"/>
      <c r="G74" s="77">
        <f>+F35</f>
        <v>3.69</v>
      </c>
      <c r="H74" s="78" t="s">
        <v>103</v>
      </c>
      <c r="I74" s="545">
        <f>+G35</f>
        <v>0.41999999999999993</v>
      </c>
      <c r="J74" s="546"/>
      <c r="K74" s="207"/>
      <c r="L74" s="207"/>
      <c r="M74" s="208"/>
      <c r="N74" s="76"/>
      <c r="R74" s="245" t="s">
        <v>21</v>
      </c>
    </row>
    <row r="75" spans="1:18" ht="36.75" customHeight="1" thickBot="1">
      <c r="A75" s="73"/>
      <c r="B75" s="206"/>
      <c r="C75" s="547" t="s">
        <v>105</v>
      </c>
      <c r="D75" s="548"/>
      <c r="E75" s="548"/>
      <c r="F75" s="79" t="str">
        <f>VLOOKUP(G75,F:P,10,0)</f>
        <v>大分県</v>
      </c>
      <c r="G75" s="80">
        <f>MAX(F23:F70)</f>
        <v>8.19</v>
      </c>
      <c r="H75" s="549" t="s">
        <v>106</v>
      </c>
      <c r="I75" s="550"/>
      <c r="J75" s="550"/>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51">
        <v>2</v>
      </c>
      <c r="B79" s="554" t="s">
        <v>179</v>
      </c>
      <c r="C79" s="555"/>
      <c r="D79" s="555"/>
      <c r="E79" s="555"/>
      <c r="F79" s="556"/>
      <c r="G79" s="563" t="s">
        <v>180</v>
      </c>
      <c r="H79" s="564"/>
      <c r="I79" s="564"/>
      <c r="J79" s="564"/>
      <c r="K79" s="564"/>
      <c r="L79" s="564"/>
      <c r="M79" s="564"/>
      <c r="N79" s="565"/>
    </row>
    <row r="80" spans="1:18" ht="24.75" customHeight="1">
      <c r="A80" s="552"/>
      <c r="B80" s="557"/>
      <c r="C80" s="558"/>
      <c r="D80" s="558"/>
      <c r="E80" s="558"/>
      <c r="F80" s="559"/>
      <c r="G80" s="566"/>
      <c r="H80" s="567"/>
      <c r="I80" s="567"/>
      <c r="J80" s="567"/>
      <c r="K80" s="567"/>
      <c r="L80" s="567"/>
      <c r="M80" s="567"/>
      <c r="N80" s="568"/>
      <c r="O80" s="215" t="s">
        <v>28</v>
      </c>
      <c r="P80" s="215"/>
    </row>
    <row r="81" spans="1:16" ht="24.75" customHeight="1">
      <c r="A81" s="552"/>
      <c r="B81" s="557"/>
      <c r="C81" s="558"/>
      <c r="D81" s="558"/>
      <c r="E81" s="558"/>
      <c r="F81" s="559"/>
      <c r="G81" s="566"/>
      <c r="H81" s="567"/>
      <c r="I81" s="567"/>
      <c r="J81" s="567"/>
      <c r="K81" s="567"/>
      <c r="L81" s="567"/>
      <c r="M81" s="567"/>
      <c r="N81" s="568"/>
      <c r="O81" s="215" t="s">
        <v>21</v>
      </c>
      <c r="P81" s="215" t="s">
        <v>108</v>
      </c>
    </row>
    <row r="82" spans="1:16" ht="24.75" customHeight="1">
      <c r="A82" s="552"/>
      <c r="B82" s="557"/>
      <c r="C82" s="558"/>
      <c r="D82" s="558"/>
      <c r="E82" s="558"/>
      <c r="F82" s="559"/>
      <c r="G82" s="566"/>
      <c r="H82" s="567"/>
      <c r="I82" s="567"/>
      <c r="J82" s="567"/>
      <c r="K82" s="567"/>
      <c r="L82" s="567"/>
      <c r="M82" s="567"/>
      <c r="N82" s="568"/>
      <c r="O82" s="216"/>
      <c r="P82" s="215"/>
    </row>
    <row r="83" spans="1:16" ht="46.2" customHeight="1" thickBot="1">
      <c r="A83" s="553"/>
      <c r="B83" s="560"/>
      <c r="C83" s="561"/>
      <c r="D83" s="561"/>
      <c r="E83" s="561"/>
      <c r="F83" s="562"/>
      <c r="G83" s="569"/>
      <c r="H83" s="570"/>
      <c r="I83" s="570"/>
      <c r="J83" s="570"/>
      <c r="K83" s="570"/>
      <c r="L83" s="570"/>
      <c r="M83" s="570"/>
      <c r="N83" s="571"/>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40D3-27E0-4850-923B-7ABC7C5BAD0A}">
  <sheetPr>
    <pageSetUpPr fitToPage="1"/>
  </sheetPr>
  <dimension ref="A1:R27"/>
  <sheetViews>
    <sheetView topLeftCell="A7" zoomScaleNormal="100" zoomScaleSheetLayoutView="95" workbookViewId="0">
      <selection activeCell="O24" sqref="O24"/>
    </sheetView>
  </sheetViews>
  <sheetFormatPr defaultColWidth="9" defaultRowHeight="13.2"/>
  <cols>
    <col min="1" max="1" width="4.88671875" style="472" customWidth="1"/>
    <col min="2" max="11" width="9" style="472"/>
    <col min="12" max="12" width="24.77734375" style="472" customWidth="1"/>
    <col min="13" max="13" width="4.21875" style="472" customWidth="1"/>
    <col min="14" max="14" width="3.44140625" style="472" customWidth="1"/>
    <col min="15" max="16384" width="9" style="472"/>
  </cols>
  <sheetData>
    <row r="1" spans="1:18" ht="23.4">
      <c r="A1" s="622" t="s">
        <v>218</v>
      </c>
      <c r="B1" s="622"/>
      <c r="C1" s="622"/>
      <c r="D1" s="622"/>
      <c r="E1" s="622"/>
      <c r="F1" s="622"/>
      <c r="G1" s="622"/>
      <c r="H1" s="622"/>
      <c r="I1" s="622"/>
      <c r="J1" s="623"/>
      <c r="K1" s="623"/>
      <c r="L1" s="623"/>
      <c r="M1" s="623"/>
    </row>
    <row r="2" spans="1:18" ht="19.2">
      <c r="A2" s="624" t="s">
        <v>245</v>
      </c>
      <c r="B2" s="624"/>
      <c r="C2" s="624"/>
      <c r="D2" s="624"/>
      <c r="E2" s="624"/>
      <c r="F2" s="624"/>
      <c r="G2" s="624"/>
      <c r="H2" s="624"/>
      <c r="I2" s="624"/>
      <c r="J2" s="625"/>
      <c r="K2" s="625"/>
      <c r="L2" s="625"/>
      <c r="M2" s="625"/>
      <c r="N2" s="502"/>
    </row>
    <row r="3" spans="1:18" ht="24.75" customHeight="1">
      <c r="A3" s="626" t="s">
        <v>246</v>
      </c>
      <c r="B3" s="626"/>
      <c r="C3" s="626"/>
      <c r="D3" s="626"/>
      <c r="E3" s="626"/>
      <c r="F3" s="626"/>
      <c r="G3" s="626"/>
      <c r="H3" s="626"/>
      <c r="I3" s="626"/>
      <c r="J3" s="627"/>
      <c r="K3" s="627"/>
      <c r="L3" s="627"/>
      <c r="M3" s="627"/>
      <c r="N3" s="628"/>
      <c r="P3" s="1"/>
    </row>
    <row r="4" spans="1:18" ht="17.399999999999999">
      <c r="A4" s="629" t="s">
        <v>247</v>
      </c>
      <c r="B4" s="629"/>
      <c r="C4" s="629"/>
      <c r="D4" s="629"/>
      <c r="E4" s="629"/>
      <c r="F4" s="629"/>
      <c r="G4" s="629"/>
      <c r="H4" s="629"/>
      <c r="I4" s="629"/>
      <c r="J4" s="630"/>
      <c r="K4" s="630"/>
      <c r="L4" s="630"/>
      <c r="M4" s="630"/>
      <c r="N4" s="628"/>
      <c r="P4" s="1"/>
      <c r="Q4" s="503"/>
    </row>
    <row r="5" spans="1:18" ht="16.2">
      <c r="A5" s="504"/>
      <c r="B5" s="505"/>
      <c r="C5" s="506"/>
      <c r="D5" s="506"/>
      <c r="E5" s="506"/>
      <c r="F5" s="506"/>
      <c r="G5" s="506"/>
      <c r="H5" s="506"/>
      <c r="I5" s="506"/>
      <c r="J5" s="506"/>
      <c r="K5" s="506"/>
      <c r="L5" s="506"/>
      <c r="M5" s="506"/>
      <c r="N5" s="628"/>
      <c r="P5" s="1"/>
    </row>
    <row r="6" spans="1:18" ht="21.75" customHeight="1">
      <c r="A6" s="506"/>
      <c r="B6" s="631"/>
      <c r="C6" s="632"/>
      <c r="D6" s="632"/>
      <c r="E6" s="632"/>
      <c r="F6" s="506"/>
      <c r="G6" s="506" t="s">
        <v>21</v>
      </c>
      <c r="H6" s="634" t="s">
        <v>248</v>
      </c>
      <c r="I6" s="635"/>
      <c r="J6" s="635"/>
      <c r="K6" s="635"/>
      <c r="L6" s="635"/>
      <c r="M6" s="506"/>
      <c r="N6" s="628"/>
      <c r="O6" s="503"/>
      <c r="P6" s="503"/>
      <c r="R6" s="503"/>
    </row>
    <row r="7" spans="1:18" ht="21.75" customHeight="1">
      <c r="A7" s="506"/>
      <c r="B7" s="632"/>
      <c r="C7" s="632"/>
      <c r="D7" s="632"/>
      <c r="E7" s="632"/>
      <c r="F7" s="506"/>
      <c r="G7" s="506"/>
      <c r="H7" s="635"/>
      <c r="I7" s="635"/>
      <c r="J7" s="635"/>
      <c r="K7" s="635"/>
      <c r="L7" s="635"/>
      <c r="M7" s="506"/>
      <c r="N7" s="628"/>
      <c r="P7" s="299"/>
    </row>
    <row r="8" spans="1:18" ht="21.75" customHeight="1">
      <c r="A8" s="506"/>
      <c r="B8" s="632"/>
      <c r="C8" s="632"/>
      <c r="D8" s="632"/>
      <c r="E8" s="632"/>
      <c r="F8" s="506"/>
      <c r="G8" s="506"/>
      <c r="H8" s="635"/>
      <c r="I8" s="635"/>
      <c r="J8" s="635"/>
      <c r="K8" s="635"/>
      <c r="L8" s="635"/>
      <c r="M8" s="506"/>
      <c r="O8" s="503"/>
      <c r="P8" s="507"/>
    </row>
    <row r="9" spans="1:18" ht="21.75" customHeight="1">
      <c r="A9" s="506"/>
      <c r="B9" s="632"/>
      <c r="C9" s="632"/>
      <c r="D9" s="632"/>
      <c r="E9" s="632"/>
      <c r="F9" s="506"/>
      <c r="G9" s="506"/>
      <c r="H9" s="635"/>
      <c r="I9" s="635"/>
      <c r="J9" s="635"/>
      <c r="K9" s="635"/>
      <c r="L9" s="635"/>
      <c r="M9" s="506"/>
      <c r="O9" s="299"/>
      <c r="P9" s="1"/>
    </row>
    <row r="10" spans="1:18" ht="21.75" customHeight="1">
      <c r="A10" s="506"/>
      <c r="B10" s="632"/>
      <c r="C10" s="632"/>
      <c r="D10" s="632"/>
      <c r="E10" s="632"/>
      <c r="F10" s="506"/>
      <c r="G10" s="506"/>
      <c r="H10" s="635"/>
      <c r="I10" s="635"/>
      <c r="J10" s="635"/>
      <c r="K10" s="635"/>
      <c r="L10" s="635"/>
      <c r="M10" s="506"/>
      <c r="O10" s="503"/>
      <c r="P10" s="1"/>
    </row>
    <row r="11" spans="1:18" ht="21.75" customHeight="1">
      <c r="A11" s="506"/>
      <c r="B11" s="632"/>
      <c r="C11" s="632"/>
      <c r="D11" s="632"/>
      <c r="E11" s="632"/>
      <c r="F11" s="508"/>
      <c r="G11" s="508"/>
      <c r="H11" s="635"/>
      <c r="I11" s="635"/>
      <c r="J11" s="635"/>
      <c r="K11" s="635"/>
      <c r="L11" s="635"/>
      <c r="M11" s="506"/>
      <c r="P11" s="1"/>
    </row>
    <row r="12" spans="1:18" ht="21.75" customHeight="1">
      <c r="A12" s="506"/>
      <c r="B12" s="632"/>
      <c r="C12" s="632"/>
      <c r="D12" s="632"/>
      <c r="E12" s="632"/>
      <c r="F12" s="509"/>
      <c r="G12" s="509"/>
      <c r="H12" s="635"/>
      <c r="I12" s="635"/>
      <c r="J12" s="635"/>
      <c r="K12" s="635"/>
      <c r="L12" s="635"/>
      <c r="M12" s="506"/>
      <c r="P12" s="1"/>
    </row>
    <row r="13" spans="1:18" ht="21.75" customHeight="1">
      <c r="A13" s="506"/>
      <c r="B13" s="633"/>
      <c r="C13" s="633"/>
      <c r="D13" s="633"/>
      <c r="E13" s="633"/>
      <c r="F13" s="509"/>
      <c r="G13" s="509"/>
      <c r="H13" s="635"/>
      <c r="I13" s="635"/>
      <c r="J13" s="635"/>
      <c r="K13" s="635"/>
      <c r="L13" s="635"/>
      <c r="M13" s="506"/>
      <c r="P13" s="1"/>
    </row>
    <row r="14" spans="1:18" ht="21.75" customHeight="1">
      <c r="A14" s="506"/>
      <c r="B14" s="633"/>
      <c r="C14" s="633"/>
      <c r="D14" s="633"/>
      <c r="E14" s="633"/>
      <c r="F14" s="508"/>
      <c r="G14" s="508"/>
      <c r="H14" s="635"/>
      <c r="I14" s="635"/>
      <c r="J14" s="635"/>
      <c r="K14" s="635"/>
      <c r="L14" s="635"/>
      <c r="M14" s="506"/>
      <c r="P14" s="1"/>
    </row>
    <row r="15" spans="1:18" ht="21.75" customHeight="1">
      <c r="A15" s="510"/>
      <c r="B15" s="506"/>
      <c r="C15" s="506"/>
      <c r="D15" s="506"/>
      <c r="E15" s="506"/>
      <c r="F15" s="506"/>
      <c r="G15" s="506"/>
      <c r="H15" s="506" t="s">
        <v>21</v>
      </c>
      <c r="I15" s="506"/>
      <c r="J15" s="506"/>
      <c r="K15" s="506"/>
      <c r="L15" s="506"/>
      <c r="M15" s="506"/>
      <c r="P15" s="1"/>
    </row>
    <row r="16" spans="1:18" ht="16.8" thickBot="1">
      <c r="A16" s="511"/>
      <c r="B16" s="512"/>
      <c r="C16" s="513"/>
      <c r="D16" s="513"/>
      <c r="E16" s="513"/>
      <c r="F16" s="513"/>
      <c r="G16" s="513"/>
      <c r="H16" s="513" t="s">
        <v>21</v>
      </c>
      <c r="I16" s="513"/>
      <c r="J16" s="513"/>
      <c r="K16" s="513"/>
      <c r="L16" s="513"/>
      <c r="M16" s="513"/>
      <c r="P16" s="1"/>
    </row>
    <row r="17" spans="1:16" ht="17.399999999999999" customHeight="1" thickTop="1">
      <c r="A17" s="513"/>
      <c r="B17" s="613" t="s">
        <v>249</v>
      </c>
      <c r="C17" s="614"/>
      <c r="D17" s="614"/>
      <c r="E17" s="614"/>
      <c r="F17" s="614"/>
      <c r="G17" s="614"/>
      <c r="H17" s="614"/>
      <c r="I17" s="614"/>
      <c r="J17" s="614"/>
      <c r="K17" s="614"/>
      <c r="L17" s="615"/>
      <c r="M17" s="513"/>
      <c r="P17" s="1"/>
    </row>
    <row r="18" spans="1:16" ht="17.399999999999999" customHeight="1">
      <c r="A18" s="513"/>
      <c r="B18" s="616"/>
      <c r="C18" s="617"/>
      <c r="D18" s="617"/>
      <c r="E18" s="617"/>
      <c r="F18" s="617"/>
      <c r="G18" s="617"/>
      <c r="H18" s="617"/>
      <c r="I18" s="617"/>
      <c r="J18" s="617"/>
      <c r="K18" s="617"/>
      <c r="L18" s="618"/>
      <c r="M18" s="513"/>
      <c r="P18" s="1"/>
    </row>
    <row r="19" spans="1:16" ht="17.399999999999999" customHeight="1">
      <c r="A19" s="513"/>
      <c r="B19" s="616"/>
      <c r="C19" s="617"/>
      <c r="D19" s="617"/>
      <c r="E19" s="617"/>
      <c r="F19" s="617"/>
      <c r="G19" s="617"/>
      <c r="H19" s="617"/>
      <c r="I19" s="617"/>
      <c r="J19" s="617"/>
      <c r="K19" s="617"/>
      <c r="L19" s="618"/>
      <c r="M19" s="513"/>
      <c r="P19" s="1"/>
    </row>
    <row r="20" spans="1:16" ht="17.399999999999999" customHeight="1">
      <c r="A20" s="513"/>
      <c r="B20" s="616"/>
      <c r="C20" s="617"/>
      <c r="D20" s="617"/>
      <c r="E20" s="617"/>
      <c r="F20" s="617"/>
      <c r="G20" s="617"/>
      <c r="H20" s="617"/>
      <c r="I20" s="617"/>
      <c r="J20" s="617"/>
      <c r="K20" s="617"/>
      <c r="L20" s="618"/>
      <c r="M20" s="513"/>
      <c r="P20" s="1"/>
    </row>
    <row r="21" spans="1:16" ht="17.399999999999999" customHeight="1">
      <c r="A21" s="513"/>
      <c r="B21" s="616"/>
      <c r="C21" s="617"/>
      <c r="D21" s="617"/>
      <c r="E21" s="617"/>
      <c r="F21" s="617"/>
      <c r="G21" s="617"/>
      <c r="H21" s="617"/>
      <c r="I21" s="617"/>
      <c r="J21" s="617"/>
      <c r="K21" s="617"/>
      <c r="L21" s="618"/>
      <c r="M21" s="513"/>
      <c r="P21" s="1"/>
    </row>
    <row r="22" spans="1:16" ht="17.399999999999999" customHeight="1">
      <c r="A22" s="513"/>
      <c r="B22" s="616"/>
      <c r="C22" s="617"/>
      <c r="D22" s="617"/>
      <c r="E22" s="617"/>
      <c r="F22" s="617"/>
      <c r="G22" s="617"/>
      <c r="H22" s="617"/>
      <c r="I22" s="617"/>
      <c r="J22" s="617"/>
      <c r="K22" s="617"/>
      <c r="L22" s="618"/>
      <c r="M22" s="513"/>
      <c r="P22" s="1"/>
    </row>
    <row r="23" spans="1:16" ht="17.399999999999999" customHeight="1">
      <c r="A23" s="513"/>
      <c r="B23" s="616"/>
      <c r="C23" s="617"/>
      <c r="D23" s="617"/>
      <c r="E23" s="617"/>
      <c r="F23" s="617"/>
      <c r="G23" s="617"/>
      <c r="H23" s="617"/>
      <c r="I23" s="617"/>
      <c r="J23" s="617"/>
      <c r="K23" s="617"/>
      <c r="L23" s="618"/>
      <c r="M23" s="513"/>
      <c r="P23" s="1"/>
    </row>
    <row r="24" spans="1:16" ht="17.399999999999999" customHeight="1">
      <c r="A24" s="513"/>
      <c r="B24" s="616"/>
      <c r="C24" s="617"/>
      <c r="D24" s="617"/>
      <c r="E24" s="617"/>
      <c r="F24" s="617"/>
      <c r="G24" s="617"/>
      <c r="H24" s="617"/>
      <c r="I24" s="617"/>
      <c r="J24" s="617"/>
      <c r="K24" s="617"/>
      <c r="L24" s="618"/>
      <c r="M24" s="513"/>
      <c r="P24" s="1"/>
    </row>
    <row r="25" spans="1:16" ht="17.399999999999999" customHeight="1" thickBot="1">
      <c r="A25" s="513"/>
      <c r="B25" s="619"/>
      <c r="C25" s="620"/>
      <c r="D25" s="620"/>
      <c r="E25" s="620"/>
      <c r="F25" s="620"/>
      <c r="G25" s="620"/>
      <c r="H25" s="620"/>
      <c r="I25" s="620"/>
      <c r="J25" s="620"/>
      <c r="K25" s="620"/>
      <c r="L25" s="621"/>
      <c r="M25" s="513"/>
    </row>
    <row r="26" spans="1:16" ht="13.8" thickTop="1">
      <c r="A26" s="513"/>
      <c r="B26" s="513"/>
      <c r="C26" s="513"/>
      <c r="D26" s="513"/>
      <c r="E26" s="513"/>
      <c r="F26" s="513"/>
      <c r="G26" s="513"/>
      <c r="H26" s="513"/>
      <c r="I26" s="513"/>
      <c r="J26" s="513"/>
      <c r="K26" s="513"/>
      <c r="L26" s="513"/>
      <c r="M26" s="513"/>
    </row>
    <row r="27" spans="1:16">
      <c r="A27" s="513"/>
      <c r="B27" s="513"/>
      <c r="C27" s="513"/>
      <c r="D27" s="513"/>
      <c r="E27" s="513"/>
      <c r="F27" s="513"/>
      <c r="G27" s="513"/>
      <c r="H27" s="513"/>
      <c r="I27" s="513"/>
      <c r="J27" s="513"/>
      <c r="K27" s="513"/>
      <c r="L27" s="513"/>
      <c r="M27" s="513"/>
    </row>
  </sheetData>
  <mergeCells count="8">
    <mergeCell ref="B17:L25"/>
    <mergeCell ref="A1:M1"/>
    <mergeCell ref="A2:M2"/>
    <mergeCell ref="A3:M3"/>
    <mergeCell ref="N3:N7"/>
    <mergeCell ref="A4:M4"/>
    <mergeCell ref="B6:E14"/>
    <mergeCell ref="H6:L14"/>
  </mergeCells>
  <phoneticPr fontId="86"/>
  <pageMargins left="0.74803149606299213" right="0.74803149606299213" top="0.98425196850393704" bottom="0.98425196850393704" header="0.51181102362204722" footer="0.51181102362204722"/>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4"/>
  <sheetViews>
    <sheetView showGridLines="0" zoomScale="99" zoomScaleNormal="99" zoomScaleSheetLayoutView="79" workbookViewId="0">
      <selection activeCell="L65" sqref="L65"/>
    </sheetView>
  </sheetViews>
  <sheetFormatPr defaultColWidth="9" defaultRowHeight="19.2"/>
  <cols>
    <col min="1" max="1" width="158.77734375" style="284" customWidth="1"/>
    <col min="2" max="2" width="11.21875" style="282" customWidth="1"/>
    <col min="3" max="3" width="22" style="282" customWidth="1"/>
    <col min="4" max="4" width="17.88671875" style="283" customWidth="1"/>
    <col min="5" max="16384" width="9" style="1"/>
  </cols>
  <sheetData>
    <row r="1" spans="1:4" s="42" customFormat="1" ht="44.25" customHeight="1" thickBot="1">
      <c r="A1" s="165" t="s">
        <v>237</v>
      </c>
      <c r="B1" s="166" t="s">
        <v>0</v>
      </c>
      <c r="C1" s="167" t="s">
        <v>1</v>
      </c>
      <c r="D1" s="281" t="s">
        <v>2</v>
      </c>
    </row>
    <row r="2" spans="1:4" s="42" customFormat="1" ht="44.25" customHeight="1" thickTop="1">
      <c r="A2" s="162" t="s">
        <v>325</v>
      </c>
      <c r="B2" s="295"/>
      <c r="C2" s="645" t="s">
        <v>324</v>
      </c>
      <c r="D2" s="298"/>
    </row>
    <row r="3" spans="1:4" s="42" customFormat="1" ht="116.4" customHeight="1">
      <c r="A3" s="482" t="s">
        <v>326</v>
      </c>
      <c r="B3" s="307" t="s">
        <v>328</v>
      </c>
      <c r="C3" s="646"/>
      <c r="D3" s="296">
        <v>45178</v>
      </c>
    </row>
    <row r="4" spans="1:4" s="42" customFormat="1" ht="36.6" customHeight="1" thickBot="1">
      <c r="A4" s="163" t="s">
        <v>327</v>
      </c>
      <c r="B4" s="293"/>
      <c r="C4" s="647"/>
      <c r="D4" s="297"/>
    </row>
    <row r="5" spans="1:4" s="42" customFormat="1" ht="44.25" customHeight="1" thickTop="1">
      <c r="A5" s="162" t="s">
        <v>329</v>
      </c>
      <c r="B5" s="295"/>
      <c r="C5" s="645" t="s">
        <v>333</v>
      </c>
      <c r="D5" s="298"/>
    </row>
    <row r="6" spans="1:4" s="42" customFormat="1" ht="201" customHeight="1">
      <c r="A6" s="434" t="s">
        <v>330</v>
      </c>
      <c r="B6" s="307" t="s">
        <v>332</v>
      </c>
      <c r="C6" s="646"/>
      <c r="D6" s="296">
        <v>45177</v>
      </c>
    </row>
    <row r="7" spans="1:4" s="42" customFormat="1" ht="36.6" customHeight="1" thickBot="1">
      <c r="A7" s="163" t="s">
        <v>331</v>
      </c>
      <c r="B7" s="293"/>
      <c r="C7" s="647"/>
      <c r="D7" s="297"/>
    </row>
    <row r="8" spans="1:4" s="42" customFormat="1" ht="44.25" customHeight="1" thickTop="1">
      <c r="A8" s="353" t="s">
        <v>334</v>
      </c>
      <c r="B8" s="295"/>
      <c r="C8" s="645" t="s">
        <v>335</v>
      </c>
      <c r="D8" s="298"/>
    </row>
    <row r="9" spans="1:4" s="42" customFormat="1" ht="207" customHeight="1" thickBot="1">
      <c r="A9" s="466" t="s">
        <v>336</v>
      </c>
      <c r="B9" s="300" t="s">
        <v>338</v>
      </c>
      <c r="C9" s="646"/>
      <c r="D9" s="296">
        <v>45177</v>
      </c>
    </row>
    <row r="10" spans="1:4" s="42" customFormat="1" ht="36.6" customHeight="1" thickTop="1" thickBot="1">
      <c r="A10" s="403" t="s">
        <v>337</v>
      </c>
      <c r="B10" s="293"/>
      <c r="C10" s="647"/>
      <c r="D10" s="297"/>
    </row>
    <row r="11" spans="1:4" s="42" customFormat="1" ht="43.8" customHeight="1" thickTop="1">
      <c r="A11" s="301" t="s">
        <v>340</v>
      </c>
      <c r="B11" s="346"/>
      <c r="C11" s="642" t="s">
        <v>339</v>
      </c>
      <c r="D11" s="639">
        <v>45177</v>
      </c>
    </row>
    <row r="12" spans="1:4" s="42" customFormat="1" ht="144.6" customHeight="1">
      <c r="A12" s="434" t="s">
        <v>341</v>
      </c>
      <c r="B12" s="300" t="s">
        <v>343</v>
      </c>
      <c r="C12" s="643"/>
      <c r="D12" s="640"/>
    </row>
    <row r="13" spans="1:4" s="42" customFormat="1" ht="36.6" customHeight="1" thickBot="1">
      <c r="A13" s="163" t="s">
        <v>342</v>
      </c>
      <c r="B13" s="161"/>
      <c r="C13" s="644"/>
      <c r="D13" s="641"/>
    </row>
    <row r="14" spans="1:4" s="42" customFormat="1" ht="44.25" customHeight="1" thickTop="1">
      <c r="A14" s="393" t="s">
        <v>344</v>
      </c>
      <c r="B14" s="295"/>
      <c r="C14" s="645" t="s">
        <v>346</v>
      </c>
      <c r="D14" s="298"/>
    </row>
    <row r="15" spans="1:4" s="42" customFormat="1" ht="268.2" customHeight="1">
      <c r="A15" s="434" t="s">
        <v>345</v>
      </c>
      <c r="B15" s="307" t="s">
        <v>347</v>
      </c>
      <c r="C15" s="646"/>
      <c r="D15" s="296">
        <v>45177</v>
      </c>
    </row>
    <row r="16" spans="1:4" s="42" customFormat="1" ht="42" customHeight="1" thickBot="1">
      <c r="A16" s="163" t="s">
        <v>348</v>
      </c>
      <c r="B16" s="293"/>
      <c r="C16" s="647"/>
      <c r="D16" s="297"/>
    </row>
    <row r="17" spans="1:4" s="42" customFormat="1" ht="48" customHeight="1" thickTop="1">
      <c r="A17" s="448" t="s">
        <v>349</v>
      </c>
      <c r="B17" s="295"/>
      <c r="C17" s="645" t="s">
        <v>353</v>
      </c>
      <c r="D17" s="298"/>
    </row>
    <row r="18" spans="1:4" s="42" customFormat="1" ht="114.6" customHeight="1">
      <c r="A18" s="434" t="s">
        <v>350</v>
      </c>
      <c r="B18" s="307" t="s">
        <v>352</v>
      </c>
      <c r="C18" s="646"/>
      <c r="D18" s="296">
        <v>45176</v>
      </c>
    </row>
    <row r="19" spans="1:4" s="42" customFormat="1" ht="36.6" customHeight="1" thickBot="1">
      <c r="A19" s="163" t="s">
        <v>351</v>
      </c>
      <c r="B19" s="293"/>
      <c r="C19" s="647"/>
      <c r="D19" s="297"/>
    </row>
    <row r="20" spans="1:4" s="42" customFormat="1" ht="44.25" customHeight="1" thickTop="1">
      <c r="A20" s="393" t="s">
        <v>354</v>
      </c>
      <c r="B20" s="295"/>
      <c r="C20" s="645" t="s">
        <v>355</v>
      </c>
      <c r="D20" s="298"/>
    </row>
    <row r="21" spans="1:4" s="42" customFormat="1" ht="81" customHeight="1">
      <c r="A21" s="480" t="s">
        <v>356</v>
      </c>
      <c r="B21" s="307" t="s">
        <v>358</v>
      </c>
      <c r="C21" s="646"/>
      <c r="D21" s="755">
        <v>45175</v>
      </c>
    </row>
    <row r="22" spans="1:4" s="42" customFormat="1" ht="35.4" customHeight="1" thickBot="1">
      <c r="A22" s="416" t="s">
        <v>359</v>
      </c>
      <c r="B22" s="293" t="s">
        <v>357</v>
      </c>
      <c r="C22" s="647"/>
      <c r="D22" s="297"/>
    </row>
    <row r="23" spans="1:4" s="42" customFormat="1" ht="48.6" customHeight="1" thickTop="1">
      <c r="A23" s="476" t="s">
        <v>360</v>
      </c>
      <c r="B23" s="660" t="s">
        <v>358</v>
      </c>
      <c r="C23" s="663" t="s">
        <v>363</v>
      </c>
      <c r="D23" s="648">
        <v>45174</v>
      </c>
    </row>
    <row r="24" spans="1:4" s="42" customFormat="1" ht="193.8" customHeight="1">
      <c r="A24" s="463" t="s">
        <v>361</v>
      </c>
      <c r="B24" s="661"/>
      <c r="C24" s="664"/>
      <c r="D24" s="649"/>
    </row>
    <row r="25" spans="1:4" s="42" customFormat="1" ht="36" customHeight="1" thickBot="1">
      <c r="A25" s="341" t="s">
        <v>362</v>
      </c>
      <c r="B25" s="662"/>
      <c r="C25" s="665"/>
      <c r="D25" s="650"/>
    </row>
    <row r="26" spans="1:4" s="42" customFormat="1" ht="48.6" customHeight="1" thickTop="1" thickBot="1">
      <c r="A26" s="756" t="s">
        <v>364</v>
      </c>
      <c r="B26" s="658" t="s">
        <v>366</v>
      </c>
      <c r="C26" s="652" t="s">
        <v>367</v>
      </c>
      <c r="D26" s="641">
        <v>45173</v>
      </c>
    </row>
    <row r="27" spans="1:4" s="42" customFormat="1" ht="118.8" customHeight="1" thickBot="1">
      <c r="A27" s="467" t="s">
        <v>365</v>
      </c>
      <c r="B27" s="658"/>
      <c r="C27" s="652"/>
      <c r="D27" s="637"/>
    </row>
    <row r="28" spans="1:4" s="42" customFormat="1" ht="41.4" customHeight="1" thickBot="1">
      <c r="A28" s="289" t="s">
        <v>368</v>
      </c>
      <c r="B28" s="659"/>
      <c r="C28" s="653"/>
      <c r="D28" s="638"/>
    </row>
    <row r="29" spans="1:4" s="42" customFormat="1" ht="48.6" customHeight="1" thickTop="1" thickBot="1">
      <c r="A29" s="164" t="s">
        <v>369</v>
      </c>
      <c r="B29" s="657" t="s">
        <v>372</v>
      </c>
      <c r="C29" s="651" t="s">
        <v>373</v>
      </c>
      <c r="D29" s="636">
        <v>45177</v>
      </c>
    </row>
    <row r="30" spans="1:4" s="42" customFormat="1" ht="168" customHeight="1" thickBot="1">
      <c r="A30" s="467" t="s">
        <v>370</v>
      </c>
      <c r="B30" s="658"/>
      <c r="C30" s="652"/>
      <c r="D30" s="637"/>
    </row>
    <row r="31" spans="1:4" s="42" customFormat="1" ht="40.950000000000003" customHeight="1" thickBot="1">
      <c r="A31" s="289" t="s">
        <v>371</v>
      </c>
      <c r="B31" s="659"/>
      <c r="C31" s="653"/>
      <c r="D31" s="638"/>
    </row>
    <row r="32" spans="1:4" s="42" customFormat="1" ht="40.950000000000003" customHeight="1" thickTop="1" thickBot="1">
      <c r="A32" s="164" t="s">
        <v>374</v>
      </c>
      <c r="B32" s="657" t="s">
        <v>388</v>
      </c>
      <c r="C32" s="651" t="s">
        <v>387</v>
      </c>
      <c r="D32" s="636" t="s">
        <v>386</v>
      </c>
    </row>
    <row r="33" spans="1:5" s="42" customFormat="1" ht="376.8" customHeight="1" thickBot="1">
      <c r="A33" s="467" t="s">
        <v>375</v>
      </c>
      <c r="B33" s="658"/>
      <c r="C33" s="652"/>
      <c r="D33" s="637"/>
    </row>
    <row r="34" spans="1:5" s="42" customFormat="1" ht="40.950000000000003" customHeight="1" thickBot="1">
      <c r="A34" s="289" t="s">
        <v>377</v>
      </c>
      <c r="B34" s="659"/>
      <c r="C34" s="653"/>
      <c r="D34" s="638"/>
    </row>
    <row r="35" spans="1:5" s="42" customFormat="1" ht="47.4" customHeight="1" thickTop="1">
      <c r="A35" s="757" t="s">
        <v>380</v>
      </c>
      <c r="B35" s="295"/>
      <c r="C35" s="645" t="s">
        <v>376</v>
      </c>
      <c r="D35" s="298"/>
    </row>
    <row r="36" spans="1:5" s="42" customFormat="1" ht="213.6" customHeight="1">
      <c r="A36" s="434" t="s">
        <v>378</v>
      </c>
      <c r="B36" s="307" t="s">
        <v>366</v>
      </c>
      <c r="C36" s="646"/>
      <c r="D36" s="296">
        <v>45175</v>
      </c>
      <c r="E36" s="42" t="s">
        <v>190</v>
      </c>
    </row>
    <row r="37" spans="1:5" s="42" customFormat="1" ht="37.200000000000003" customHeight="1" thickBot="1">
      <c r="A37" s="163" t="s">
        <v>379</v>
      </c>
      <c r="B37" s="293"/>
      <c r="C37" s="647"/>
      <c r="D37" s="297"/>
    </row>
    <row r="38" spans="1:5" s="42" customFormat="1" ht="47.4" customHeight="1" thickTop="1">
      <c r="A38" s="758" t="s">
        <v>381</v>
      </c>
      <c r="B38" s="295"/>
      <c r="C38" s="654" t="s">
        <v>384</v>
      </c>
      <c r="D38" s="298"/>
    </row>
    <row r="39" spans="1:5" s="42" customFormat="1" ht="396.6" customHeight="1">
      <c r="A39" s="759" t="s">
        <v>382</v>
      </c>
      <c r="B39" s="300" t="s">
        <v>385</v>
      </c>
      <c r="C39" s="646"/>
      <c r="D39" s="296">
        <v>45176</v>
      </c>
    </row>
    <row r="40" spans="1:5" s="42" customFormat="1" ht="37.200000000000003" customHeight="1" thickBot="1">
      <c r="A40" s="347" t="s">
        <v>383</v>
      </c>
      <c r="B40" s="293"/>
      <c r="C40" s="647"/>
      <c r="D40" s="297"/>
    </row>
    <row r="41" spans="1:5" ht="44.4" hidden="1" customHeight="1" thickTop="1">
      <c r="A41" s="294"/>
      <c r="B41" s="295"/>
      <c r="C41" s="654"/>
      <c r="D41" s="298"/>
    </row>
    <row r="42" spans="1:5" ht="117" hidden="1" customHeight="1">
      <c r="A42" s="404"/>
      <c r="B42" s="300"/>
      <c r="C42" s="655"/>
      <c r="D42" s="296"/>
    </row>
    <row r="43" spans="1:5" ht="37.200000000000003" hidden="1" customHeight="1" thickBot="1">
      <c r="A43" s="406"/>
      <c r="B43" s="409"/>
      <c r="C43" s="656"/>
      <c r="D43" s="410"/>
    </row>
    <row r="44" spans="1:5" ht="56.4" hidden="1" customHeight="1" thickTop="1">
      <c r="A44" s="294"/>
      <c r="B44" s="407"/>
      <c r="C44" s="655"/>
      <c r="D44" s="408"/>
    </row>
    <row r="45" spans="1:5" ht="353.4" hidden="1" customHeight="1">
      <c r="A45" s="351"/>
      <c r="B45" s="300"/>
      <c r="C45" s="646"/>
      <c r="D45" s="296"/>
    </row>
    <row r="46" spans="1:5" ht="40.200000000000003" hidden="1" customHeight="1" thickBot="1">
      <c r="A46" s="347"/>
      <c r="B46" s="293"/>
      <c r="C46" s="647"/>
      <c r="D46" s="297"/>
    </row>
    <row r="47" spans="1:5" ht="46.8" hidden="1" customHeight="1" thickTop="1">
      <c r="A47" s="294"/>
      <c r="B47" s="295"/>
      <c r="C47" s="654"/>
      <c r="D47" s="298"/>
    </row>
    <row r="48" spans="1:5" ht="139.80000000000001" hidden="1" customHeight="1">
      <c r="A48" s="351"/>
      <c r="B48" s="300"/>
      <c r="C48" s="646"/>
      <c r="D48" s="296"/>
    </row>
    <row r="49" spans="1:4" ht="43.8" hidden="1" customHeight="1" thickBot="1">
      <c r="A49" s="347"/>
      <c r="B49" s="293"/>
      <c r="C49" s="647"/>
      <c r="D49" s="297"/>
    </row>
    <row r="50" spans="1:4" ht="46.8" hidden="1" customHeight="1" thickTop="1">
      <c r="A50" s="294"/>
      <c r="B50" s="295"/>
      <c r="C50" s="654"/>
      <c r="D50" s="298"/>
    </row>
    <row r="51" spans="1:4" ht="93" hidden="1" customHeight="1">
      <c r="A51" s="351"/>
      <c r="B51" s="300"/>
      <c r="C51" s="646"/>
      <c r="D51" s="296"/>
    </row>
    <row r="52" spans="1:4" ht="43.8" hidden="1" customHeight="1" thickBot="1">
      <c r="A52" s="347"/>
      <c r="B52" s="293"/>
      <c r="C52" s="647"/>
      <c r="D52" s="297"/>
    </row>
    <row r="53" spans="1:4" ht="42.6" customHeight="1"/>
    <row r="54" spans="1:4" ht="42.6" customHeight="1"/>
  </sheetData>
  <mergeCells count="26">
    <mergeCell ref="C35:C37"/>
    <mergeCell ref="B32:B34"/>
    <mergeCell ref="B26:B28"/>
    <mergeCell ref="B29:B31"/>
    <mergeCell ref="C2:C4"/>
    <mergeCell ref="B23:B25"/>
    <mergeCell ref="C23:C25"/>
    <mergeCell ref="C5:C7"/>
    <mergeCell ref="C26:C28"/>
    <mergeCell ref="C8:C10"/>
    <mergeCell ref="C41:C43"/>
    <mergeCell ref="C50:C52"/>
    <mergeCell ref="C47:C49"/>
    <mergeCell ref="C44:C46"/>
    <mergeCell ref="C38:C40"/>
    <mergeCell ref="D32:D34"/>
    <mergeCell ref="D11:D13"/>
    <mergeCell ref="C11:C13"/>
    <mergeCell ref="C17:C19"/>
    <mergeCell ref="C20:C22"/>
    <mergeCell ref="D29:D31"/>
    <mergeCell ref="C14:C16"/>
    <mergeCell ref="D23:D25"/>
    <mergeCell ref="D26:D28"/>
    <mergeCell ref="C29:C31"/>
    <mergeCell ref="C32:C34"/>
  </mergeCells>
  <phoneticPr fontId="16"/>
  <hyperlinks>
    <hyperlink ref="A4" r:id="rId1" xr:uid="{DA5E3E9B-B825-469D-9351-0046AAAE96C7}"/>
    <hyperlink ref="A7" r:id="rId2" xr:uid="{9A755DA5-B3C5-4122-A1DB-D3020BA5C9E7}"/>
    <hyperlink ref="A10" r:id="rId3" xr:uid="{45D70CE5-46B8-4C19-8260-AE4E7B0D3415}"/>
    <hyperlink ref="A13" r:id="rId4" xr:uid="{8943C052-2CAC-455A-9880-CA6D5210B54D}"/>
    <hyperlink ref="A16" r:id="rId5" xr:uid="{94569F9D-6D80-42E7-8A84-64B430399587}"/>
    <hyperlink ref="A19" r:id="rId6" xr:uid="{846FE33B-88FF-41C7-92D9-52517681F52A}"/>
    <hyperlink ref="A22" r:id="rId7" xr:uid="{D87E7166-0DCF-4629-B471-9A3108F669D0}"/>
    <hyperlink ref="A25" r:id="rId8" xr:uid="{E616BD11-C0DE-4750-900F-E2A439E840A6}"/>
    <hyperlink ref="A28" r:id="rId9" xr:uid="{5FE3EDBC-6F14-4811-86B1-D80E4CD43E33}"/>
    <hyperlink ref="A31" r:id="rId10" xr:uid="{FE2B9445-5998-4C9A-BBE5-BF96B70E620B}"/>
    <hyperlink ref="A34" r:id="rId11" xr:uid="{470C71F1-B4D2-4C9B-9F6A-895EC98CF72B}"/>
    <hyperlink ref="A37" r:id="rId12" xr:uid="{A5D4ABA2-3CB3-470A-B031-44BC89F92540}"/>
    <hyperlink ref="A40" r:id="rId13" xr:uid="{C46B37F0-32E7-414D-94B1-947D0717005B}"/>
  </hyperlinks>
  <pageMargins left="0" right="0" top="0.19685039370078741" bottom="0.39370078740157483" header="0" footer="0.19685039370078741"/>
  <pageSetup paperSize="8" scale="28" orientation="portrait" horizontalDpi="300" verticalDpi="300" r:id="rId1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96" zoomScaleNormal="112" zoomScaleSheetLayoutView="96" workbookViewId="0">
      <selection activeCell="D39" sqref="D39"/>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314</v>
      </c>
      <c r="D2" s="688"/>
      <c r="E2" s="623"/>
    </row>
    <row r="3" spans="1:7" ht="16.5" customHeight="1" thickBot="1">
      <c r="B3" s="91" t="s">
        <v>110</v>
      </c>
      <c r="C3" s="181" t="s">
        <v>111</v>
      </c>
      <c r="D3" s="140" t="s">
        <v>153</v>
      </c>
    </row>
    <row r="4" spans="1:7" ht="17.25" customHeight="1" thickBot="1">
      <c r="B4" s="92" t="s">
        <v>112</v>
      </c>
      <c r="C4" s="114" t="s">
        <v>315</v>
      </c>
      <c r="D4" s="93"/>
    </row>
    <row r="5" spans="1:7" ht="17.25" customHeight="1">
      <c r="B5" s="689" t="s">
        <v>145</v>
      </c>
      <c r="C5" s="692" t="s">
        <v>150</v>
      </c>
      <c r="D5" s="693"/>
    </row>
    <row r="6" spans="1:7" ht="19.2" customHeight="1">
      <c r="B6" s="690"/>
      <c r="C6" s="694" t="s">
        <v>151</v>
      </c>
      <c r="D6" s="695"/>
      <c r="G6" s="154"/>
    </row>
    <row r="7" spans="1:7" ht="19.95" customHeight="1">
      <c r="B7" s="690"/>
      <c r="C7" s="182" t="s">
        <v>152</v>
      </c>
      <c r="D7" s="183"/>
      <c r="G7" s="154"/>
    </row>
    <row r="8" spans="1:7" ht="25.2" customHeight="1" thickBot="1">
      <c r="B8" s="691"/>
      <c r="C8" s="156" t="s">
        <v>154</v>
      </c>
      <c r="D8" s="155"/>
      <c r="G8" s="154"/>
    </row>
    <row r="9" spans="1:7" ht="49.2" customHeight="1" thickBot="1">
      <c r="B9" s="94" t="s">
        <v>194</v>
      </c>
      <c r="C9" s="696" t="s">
        <v>316</v>
      </c>
      <c r="D9" s="697"/>
    </row>
    <row r="10" spans="1:7" ht="79.2" customHeight="1" thickBot="1">
      <c r="B10" s="95" t="s">
        <v>113</v>
      </c>
      <c r="C10" s="698" t="s">
        <v>319</v>
      </c>
      <c r="D10" s="699"/>
    </row>
    <row r="11" spans="1:7" ht="89.4" customHeight="1" thickBot="1">
      <c r="B11" s="96"/>
      <c r="C11" s="97" t="s">
        <v>318</v>
      </c>
      <c r="D11" s="160" t="s">
        <v>317</v>
      </c>
      <c r="F11" s="1" t="s">
        <v>21</v>
      </c>
    </row>
    <row r="12" spans="1:7" ht="31.2" customHeight="1" thickBot="1">
      <c r="B12" s="94" t="s">
        <v>181</v>
      </c>
      <c r="C12" s="698" t="s">
        <v>226</v>
      </c>
      <c r="D12" s="699"/>
    </row>
    <row r="13" spans="1:7" ht="93" customHeight="1" thickBot="1">
      <c r="B13" s="98" t="s">
        <v>114</v>
      </c>
      <c r="C13" s="99" t="s">
        <v>320</v>
      </c>
      <c r="D13" s="137" t="s">
        <v>321</v>
      </c>
      <c r="F13" t="s">
        <v>28</v>
      </c>
    </row>
    <row r="14" spans="1:7" ht="66.599999999999994" customHeight="1" thickBot="1">
      <c r="A14" t="s">
        <v>149</v>
      </c>
      <c r="B14" s="100" t="s">
        <v>115</v>
      </c>
      <c r="C14" s="686" t="s">
        <v>322</v>
      </c>
      <c r="D14" s="687"/>
    </row>
    <row r="15" spans="1:7" ht="17.25" customHeight="1"/>
    <row r="16" spans="1:7" ht="17.25" customHeight="1">
      <c r="B16" s="683" t="s">
        <v>211</v>
      </c>
      <c r="C16" s="303"/>
      <c r="D16" s="1" t="s">
        <v>149</v>
      </c>
    </row>
    <row r="17" spans="2:5">
      <c r="B17" s="683"/>
      <c r="C17"/>
    </row>
    <row r="18" spans="2:5">
      <c r="B18" s="683"/>
      <c r="E18" s="1" t="s">
        <v>21</v>
      </c>
    </row>
    <row r="19" spans="2:5">
      <c r="B19" s="683"/>
    </row>
    <row r="20" spans="2:5">
      <c r="B20" s="683"/>
    </row>
    <row r="21" spans="2:5">
      <c r="B21" s="683"/>
    </row>
    <row r="22" spans="2:5">
      <c r="B22" s="683"/>
    </row>
    <row r="23" spans="2:5">
      <c r="B23" s="683"/>
      <c r="D23" s="684" t="s">
        <v>323</v>
      </c>
    </row>
    <row r="24" spans="2:5">
      <c r="B24" s="683"/>
      <c r="D24" s="685"/>
    </row>
    <row r="25" spans="2:5">
      <c r="B25" s="683"/>
      <c r="D25" s="685"/>
    </row>
    <row r="26" spans="2:5">
      <c r="B26" s="683"/>
      <c r="D26" s="685"/>
    </row>
    <row r="27" spans="2:5">
      <c r="B27" s="683"/>
      <c r="D27" s="685"/>
    </row>
    <row r="28" spans="2:5">
      <c r="B28" s="683"/>
    </row>
    <row r="29" spans="2:5">
      <c r="B29" s="683"/>
      <c r="D29" s="1" t="s">
        <v>149</v>
      </c>
    </row>
    <row r="30" spans="2:5">
      <c r="B30" s="683"/>
      <c r="D30" s="1" t="s">
        <v>149</v>
      </c>
    </row>
    <row r="31" spans="2:5">
      <c r="B31" s="683"/>
    </row>
    <row r="32" spans="2:5">
      <c r="B32" s="683"/>
    </row>
    <row r="33" spans="2:2">
      <c r="B33" s="683"/>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3"/>
  <sheetViews>
    <sheetView defaultGridColor="0" view="pageBreakPreview" colorId="56" zoomScale="91" zoomScaleNormal="66" zoomScaleSheetLayoutView="91" workbookViewId="0">
      <selection activeCell="B1" sqref="B1"/>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238</v>
      </c>
      <c r="B1" s="278" t="s">
        <v>24</v>
      </c>
      <c r="C1" s="279" t="s">
        <v>2</v>
      </c>
    </row>
    <row r="2" spans="1:3" ht="40.200000000000003" customHeight="1">
      <c r="A2" s="125" t="s">
        <v>410</v>
      </c>
      <c r="B2" s="130"/>
      <c r="C2" s="131"/>
    </row>
    <row r="3" spans="1:3" ht="398.4" customHeight="1">
      <c r="A3" s="344" t="s">
        <v>391</v>
      </c>
      <c r="B3" s="342" t="s">
        <v>419</v>
      </c>
      <c r="C3" s="132">
        <v>45177</v>
      </c>
    </row>
    <row r="4" spans="1:3" ht="40.200000000000003" customHeight="1" thickBot="1">
      <c r="A4" s="290" t="s">
        <v>390</v>
      </c>
      <c r="B4" s="133"/>
      <c r="C4" s="134">
        <v>45177</v>
      </c>
    </row>
    <row r="5" spans="1:3" ht="40.200000000000003" customHeight="1">
      <c r="A5" s="125" t="s">
        <v>411</v>
      </c>
      <c r="B5" s="130"/>
      <c r="C5" s="131"/>
    </row>
    <row r="6" spans="1:3" ht="211.8" customHeight="1">
      <c r="A6" s="344" t="s">
        <v>394</v>
      </c>
      <c r="B6" s="292" t="s">
        <v>420</v>
      </c>
      <c r="C6" s="132">
        <v>45176</v>
      </c>
    </row>
    <row r="7" spans="1:3" ht="40.200000000000003" customHeight="1" thickBot="1">
      <c r="A7" s="290" t="s">
        <v>393</v>
      </c>
      <c r="B7" s="133"/>
      <c r="C7" s="134"/>
    </row>
    <row r="8" spans="1:3" ht="40.200000000000003" customHeight="1">
      <c r="A8" s="125" t="s">
        <v>412</v>
      </c>
      <c r="B8" s="130"/>
      <c r="C8" s="131"/>
    </row>
    <row r="9" spans="1:3" ht="252" customHeight="1">
      <c r="A9" s="344" t="s">
        <v>395</v>
      </c>
      <c r="B9" s="292" t="s">
        <v>421</v>
      </c>
      <c r="C9" s="132">
        <v>45176</v>
      </c>
    </row>
    <row r="10" spans="1:3" ht="40.200000000000003" customHeight="1" thickBot="1">
      <c r="A10" s="290" t="s">
        <v>392</v>
      </c>
      <c r="B10" s="133"/>
      <c r="C10" s="134"/>
    </row>
    <row r="11" spans="1:3" s="394" customFormat="1" ht="40.200000000000003" customHeight="1">
      <c r="A11" s="125" t="s">
        <v>413</v>
      </c>
      <c r="B11" s="130"/>
      <c r="C11" s="131"/>
    </row>
    <row r="12" spans="1:3" s="394" customFormat="1" ht="142.80000000000001" customHeight="1">
      <c r="A12" s="344" t="s">
        <v>403</v>
      </c>
      <c r="B12" s="471" t="s">
        <v>422</v>
      </c>
      <c r="C12" s="132">
        <v>45175</v>
      </c>
    </row>
    <row r="13" spans="1:3" ht="40.200000000000003" customHeight="1" thickBot="1">
      <c r="A13" s="441" t="s">
        <v>396</v>
      </c>
      <c r="B13" s="435"/>
      <c r="C13" s="132"/>
    </row>
    <row r="14" spans="1:3" ht="40.200000000000003" customHeight="1">
      <c r="A14" s="444" t="s">
        <v>414</v>
      </c>
      <c r="B14" s="436"/>
      <c r="C14" s="437"/>
    </row>
    <row r="15" spans="1:3" ht="345" customHeight="1">
      <c r="A15" s="443" t="s">
        <v>404</v>
      </c>
      <c r="B15" s="445" t="s">
        <v>421</v>
      </c>
      <c r="C15" s="438">
        <v>45175</v>
      </c>
    </row>
    <row r="16" spans="1:3" ht="40.200000000000003" customHeight="1" thickBot="1">
      <c r="A16" s="442" t="s">
        <v>397</v>
      </c>
      <c r="B16" s="446"/>
      <c r="C16" s="440"/>
    </row>
    <row r="17" spans="1:3" ht="40.200000000000003" customHeight="1">
      <c r="A17" s="444" t="s">
        <v>415</v>
      </c>
      <c r="B17" s="447"/>
      <c r="C17" s="437"/>
    </row>
    <row r="18" spans="1:3" ht="378.6" customHeight="1">
      <c r="A18" s="501" t="s">
        <v>405</v>
      </c>
      <c r="B18" s="445" t="s">
        <v>423</v>
      </c>
      <c r="C18" s="438">
        <v>45175</v>
      </c>
    </row>
    <row r="19" spans="1:3" ht="40.200000000000003" customHeight="1" thickBot="1">
      <c r="A19" s="442" t="s">
        <v>398</v>
      </c>
      <c r="B19" s="439"/>
      <c r="C19" s="440"/>
    </row>
    <row r="20" spans="1:3" ht="40.200000000000003" customHeight="1">
      <c r="A20" s="760" t="s">
        <v>389</v>
      </c>
      <c r="B20" s="447"/>
      <c r="C20" s="437"/>
    </row>
    <row r="21" spans="1:3" ht="151.19999999999999" customHeight="1">
      <c r="A21" s="443" t="s">
        <v>406</v>
      </c>
      <c r="B21" s="445" t="s">
        <v>424</v>
      </c>
      <c r="C21" s="438">
        <v>45174</v>
      </c>
    </row>
    <row r="22" spans="1:3" ht="40.200000000000003" customHeight="1" thickBot="1">
      <c r="A22" s="479" t="s">
        <v>399</v>
      </c>
      <c r="B22" s="439"/>
      <c r="C22" s="440"/>
    </row>
    <row r="23" spans="1:3" ht="40.200000000000003" customHeight="1">
      <c r="A23" s="444" t="s">
        <v>416</v>
      </c>
      <c r="B23" s="447"/>
      <c r="C23" s="437"/>
    </row>
    <row r="24" spans="1:3" ht="192" customHeight="1">
      <c r="A24" s="443" t="s">
        <v>407</v>
      </c>
      <c r="B24" s="445" t="s">
        <v>425</v>
      </c>
      <c r="C24" s="438">
        <v>45174</v>
      </c>
    </row>
    <row r="25" spans="1:3" ht="40.200000000000003" customHeight="1" thickBot="1">
      <c r="A25" s="479" t="s">
        <v>400</v>
      </c>
      <c r="B25" s="439"/>
      <c r="C25" s="440"/>
    </row>
    <row r="26" spans="1:3" ht="40.200000000000003" customHeight="1">
      <c r="A26" s="444" t="s">
        <v>417</v>
      </c>
      <c r="B26" s="447"/>
      <c r="C26" s="437"/>
    </row>
    <row r="27" spans="1:3" ht="125.4" customHeight="1">
      <c r="A27" s="443" t="s">
        <v>408</v>
      </c>
      <c r="B27" s="445" t="s">
        <v>426</v>
      </c>
      <c r="C27" s="438">
        <v>45173</v>
      </c>
    </row>
    <row r="28" spans="1:3" ht="40.200000000000003" customHeight="1" thickBot="1">
      <c r="A28" s="442" t="s">
        <v>401</v>
      </c>
      <c r="B28" s="439"/>
      <c r="C28" s="440"/>
    </row>
    <row r="29" spans="1:3" ht="40.200000000000003" customHeight="1">
      <c r="A29" s="444" t="s">
        <v>418</v>
      </c>
      <c r="B29" s="447"/>
      <c r="C29" s="437"/>
    </row>
    <row r="30" spans="1:3" ht="256.2" customHeight="1">
      <c r="A30" s="443" t="s">
        <v>409</v>
      </c>
      <c r="B30" s="445" t="s">
        <v>427</v>
      </c>
      <c r="C30" s="438">
        <v>45173</v>
      </c>
    </row>
    <row r="31" spans="1:3" ht="40.200000000000003" customHeight="1" thickBot="1">
      <c r="A31" s="442" t="s">
        <v>402</v>
      </c>
      <c r="B31" s="439"/>
      <c r="C31" s="440"/>
    </row>
    <row r="32" spans="1:3" ht="40.200000000000003" hidden="1" customHeight="1">
      <c r="A32" s="444"/>
      <c r="B32" s="447"/>
      <c r="C32" s="437"/>
    </row>
    <row r="33" spans="1:3" ht="40.200000000000003" hidden="1" customHeight="1">
      <c r="A33" s="443"/>
      <c r="B33" s="445"/>
      <c r="C33" s="438"/>
    </row>
    <row r="34" spans="1:3" ht="40.200000000000003" hidden="1" customHeight="1" thickBot="1">
      <c r="A34" s="442"/>
      <c r="B34" s="439"/>
      <c r="C34" s="440"/>
    </row>
    <row r="35" spans="1:3" ht="27" customHeight="1"/>
    <row r="36" spans="1:3" ht="27" customHeight="1">
      <c r="A36" s="38"/>
    </row>
    <row r="37" spans="1:3" ht="27" customHeight="1"/>
    <row r="38" spans="1:3" ht="27" customHeight="1"/>
    <row r="39" spans="1:3" ht="27" customHeight="1"/>
    <row r="40" spans="1:3" ht="27" customHeight="1"/>
    <row r="41" spans="1:3" ht="27" customHeight="1"/>
    <row r="42" spans="1:3" ht="27" customHeight="1"/>
    <row r="43" spans="1:3" ht="27" customHeight="1"/>
  </sheetData>
  <phoneticPr fontId="86"/>
  <hyperlinks>
    <hyperlink ref="A4" r:id="rId1" xr:uid="{B429956C-EA04-4131-908A-C6512A30D8D1}"/>
    <hyperlink ref="A10" r:id="rId2" xr:uid="{52EFADBB-46BC-4726-A053-51972A217F1B}"/>
    <hyperlink ref="A7" r:id="rId3" xr:uid="{DA033F20-A24C-4CC9-AC6E-0BF2797A3A3C}"/>
    <hyperlink ref="A13" r:id="rId4" xr:uid="{89C0BF7A-2AB5-4B9E-AC85-8413E1342D9B}"/>
    <hyperlink ref="A16" r:id="rId5" xr:uid="{C8D667B2-19F6-4661-873F-82F0EDA33E42}"/>
    <hyperlink ref="A19" r:id="rId6" xr:uid="{7EB7450F-F0D4-44F6-AA63-7CE23F281DFC}"/>
    <hyperlink ref="A22" r:id="rId7" xr:uid="{D960F2BE-8D45-47FF-AF01-4C61C3386B6D}"/>
    <hyperlink ref="A25" r:id="rId8" xr:uid="{91CFD04C-9A42-408A-9C79-FAC6884BAAF4}"/>
    <hyperlink ref="A28" r:id="rId9" xr:uid="{70E42481-0EA6-4F18-86E7-F8B77B209F61}"/>
    <hyperlink ref="A31" r:id="rId10" xr:uid="{BE8A1F39-6987-4803-B921-E30B19DE1ADC}"/>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5" zoomScaleNormal="100" zoomScaleSheetLayoutView="100" workbookViewId="0">
      <selection activeCell="AD30" sqref="AD30"/>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69" t="s">
        <v>3</v>
      </c>
      <c r="B1" s="670"/>
      <c r="C1" s="670"/>
      <c r="D1" s="670"/>
      <c r="E1" s="670"/>
      <c r="F1" s="670"/>
      <c r="G1" s="670"/>
      <c r="H1" s="670"/>
      <c r="I1" s="670"/>
      <c r="J1" s="670"/>
      <c r="K1" s="670"/>
      <c r="L1" s="670"/>
      <c r="M1" s="670"/>
      <c r="N1" s="671"/>
      <c r="P1" s="672" t="s">
        <v>4</v>
      </c>
      <c r="Q1" s="673"/>
      <c r="R1" s="673"/>
      <c r="S1" s="673"/>
      <c r="T1" s="673"/>
      <c r="U1" s="673"/>
      <c r="V1" s="673"/>
      <c r="W1" s="673"/>
      <c r="X1" s="673"/>
      <c r="Y1" s="673"/>
      <c r="Z1" s="673"/>
      <c r="AA1" s="673"/>
      <c r="AB1" s="673"/>
      <c r="AC1" s="674"/>
    </row>
    <row r="2" spans="1:29" ht="18" customHeight="1" thickBot="1">
      <c r="A2" s="675" t="s">
        <v>5</v>
      </c>
      <c r="B2" s="676"/>
      <c r="C2" s="676"/>
      <c r="D2" s="676"/>
      <c r="E2" s="676"/>
      <c r="F2" s="676"/>
      <c r="G2" s="676"/>
      <c r="H2" s="676"/>
      <c r="I2" s="676"/>
      <c r="J2" s="676"/>
      <c r="K2" s="676"/>
      <c r="L2" s="676"/>
      <c r="M2" s="676"/>
      <c r="N2" s="677"/>
      <c r="P2" s="678" t="s">
        <v>6</v>
      </c>
      <c r="Q2" s="676"/>
      <c r="R2" s="676"/>
      <c r="S2" s="676"/>
      <c r="T2" s="676"/>
      <c r="U2" s="676"/>
      <c r="V2" s="676"/>
      <c r="W2" s="676"/>
      <c r="X2" s="676"/>
      <c r="Y2" s="676"/>
      <c r="Z2" s="676"/>
      <c r="AA2" s="676"/>
      <c r="AB2" s="676"/>
      <c r="AC2" s="679"/>
    </row>
    <row r="3" spans="1:29" ht="13.8" thickBot="1">
      <c r="A3" s="6"/>
      <c r="B3" s="141" t="s">
        <v>166</v>
      </c>
      <c r="C3" s="141" t="s">
        <v>7</v>
      </c>
      <c r="D3" s="141" t="s">
        <v>8</v>
      </c>
      <c r="E3" s="141" t="s">
        <v>9</v>
      </c>
      <c r="F3" s="141" t="s">
        <v>10</v>
      </c>
      <c r="G3" s="141" t="s">
        <v>11</v>
      </c>
      <c r="H3" s="141" t="s">
        <v>12</v>
      </c>
      <c r="I3" s="138" t="s">
        <v>13</v>
      </c>
      <c r="J3" s="141" t="s">
        <v>311</v>
      </c>
      <c r="K3" s="141" t="s">
        <v>15</v>
      </c>
      <c r="L3" s="141" t="s">
        <v>16</v>
      </c>
      <c r="M3" s="141" t="s">
        <v>17</v>
      </c>
      <c r="N3" s="7" t="s">
        <v>18</v>
      </c>
      <c r="P3" s="8"/>
      <c r="Q3" s="141" t="s">
        <v>166</v>
      </c>
      <c r="R3" s="141" t="s">
        <v>7</v>
      </c>
      <c r="S3" s="141" t="s">
        <v>8</v>
      </c>
      <c r="T3" s="141" t="s">
        <v>9</v>
      </c>
      <c r="U3" s="141" t="s">
        <v>10</v>
      </c>
      <c r="V3" s="141" t="s">
        <v>11</v>
      </c>
      <c r="W3" s="141" t="s">
        <v>12</v>
      </c>
      <c r="X3" s="138" t="s">
        <v>13</v>
      </c>
      <c r="Y3" s="141" t="s">
        <v>14</v>
      </c>
      <c r="Z3" s="141" t="s">
        <v>15</v>
      </c>
      <c r="AA3" s="141"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606.83333333333337</v>
      </c>
      <c r="I4" s="338">
        <f t="shared" si="0"/>
        <v>861</v>
      </c>
      <c r="J4" s="338">
        <f t="shared" si="0"/>
        <v>564.72727272727275</v>
      </c>
      <c r="K4" s="338">
        <f t="shared" si="0"/>
        <v>363.72727272727275</v>
      </c>
      <c r="L4" s="338">
        <f t="shared" si="0"/>
        <v>207</v>
      </c>
      <c r="M4" s="338">
        <f t="shared" si="0"/>
        <v>134.81818181818181</v>
      </c>
      <c r="N4" s="338">
        <f>AVERAGE(N7:N18)</f>
        <v>3639.7272727272725</v>
      </c>
      <c r="O4" s="10"/>
      <c r="P4" s="339" t="str">
        <f>+A4</f>
        <v>12-21年月平均</v>
      </c>
      <c r="Q4" s="338">
        <f>AVERAGE(Q7:Q18)</f>
        <v>8.1666666666666661</v>
      </c>
      <c r="R4" s="338">
        <f t="shared" ref="R4:AC4" si="1">AVERAGE(R7:R18)</f>
        <v>8.75</v>
      </c>
      <c r="S4" s="338">
        <f t="shared" si="1"/>
        <v>13.25</v>
      </c>
      <c r="T4" s="338">
        <f t="shared" si="1"/>
        <v>6.5</v>
      </c>
      <c r="U4" s="338">
        <f t="shared" si="1"/>
        <v>9.1666666666666661</v>
      </c>
      <c r="V4" s="338">
        <f t="shared" si="1"/>
        <v>8.9166666666666661</v>
      </c>
      <c r="W4" s="338">
        <f t="shared" si="1"/>
        <v>8.0833333333333339</v>
      </c>
      <c r="X4" s="338">
        <f t="shared" si="1"/>
        <v>10.833333333333334</v>
      </c>
      <c r="Y4" s="338">
        <f t="shared" si="1"/>
        <v>9.9090909090909083</v>
      </c>
      <c r="Z4" s="338">
        <f t="shared" si="1"/>
        <v>19.818181818181817</v>
      </c>
      <c r="AA4" s="338">
        <f t="shared" si="1"/>
        <v>11.636363636363637</v>
      </c>
      <c r="AB4" s="338">
        <f t="shared" si="1"/>
        <v>12.181818181818182</v>
      </c>
      <c r="AC4" s="338">
        <f t="shared" si="1"/>
        <v>131.45454545454547</v>
      </c>
    </row>
    <row r="5" spans="1:29" ht="19.8" customHeight="1" thickBot="1">
      <c r="A5" s="251"/>
      <c r="B5" s="251"/>
      <c r="C5" s="251"/>
      <c r="D5" s="251"/>
      <c r="E5" s="251"/>
      <c r="F5" s="251"/>
      <c r="G5" s="251"/>
      <c r="H5" s="251"/>
      <c r="I5" s="11" t="s">
        <v>20</v>
      </c>
      <c r="J5" s="105"/>
      <c r="K5" s="105"/>
      <c r="L5" s="105"/>
      <c r="M5" s="105"/>
      <c r="N5" s="218"/>
      <c r="O5" s="106"/>
      <c r="P5" s="139"/>
      <c r="Q5" s="139"/>
      <c r="R5" s="139"/>
      <c r="S5" s="251"/>
      <c r="T5" s="251"/>
      <c r="U5" s="251"/>
      <c r="V5" s="251"/>
      <c r="W5" s="251"/>
      <c r="X5" s="11" t="s">
        <v>20</v>
      </c>
      <c r="Y5" s="105"/>
      <c r="Z5" s="105"/>
      <c r="AA5" s="105"/>
      <c r="AB5" s="105"/>
      <c r="AC5" s="218"/>
    </row>
    <row r="6" spans="1:29" ht="19.8" customHeight="1" thickBot="1">
      <c r="A6" s="251"/>
      <c r="B6" s="251"/>
      <c r="C6" s="251"/>
      <c r="D6" s="251"/>
      <c r="E6" s="251"/>
      <c r="F6" s="251"/>
      <c r="G6" s="251"/>
      <c r="H6" s="251"/>
      <c r="I6" s="327">
        <v>153</v>
      </c>
      <c r="J6" s="326"/>
      <c r="K6" s="326"/>
      <c r="L6" s="326"/>
      <c r="M6" s="326"/>
      <c r="N6" s="320"/>
      <c r="O6" s="106"/>
      <c r="P6" s="139"/>
      <c r="Q6" s="139"/>
      <c r="R6" s="139"/>
      <c r="S6" s="251"/>
      <c r="T6" s="251"/>
      <c r="U6" s="251"/>
      <c r="V6" s="251"/>
      <c r="W6" s="251"/>
      <c r="X6" s="327">
        <v>2</v>
      </c>
      <c r="Y6" s="326"/>
      <c r="Z6" s="326"/>
      <c r="AA6" s="326"/>
      <c r="AB6" s="326"/>
      <c r="AC6" s="320"/>
    </row>
    <row r="7" spans="1:29" ht="18" customHeight="1" thickBot="1">
      <c r="A7" s="321" t="s">
        <v>170</v>
      </c>
      <c r="B7" s="334">
        <v>82</v>
      </c>
      <c r="C7" s="332">
        <v>62</v>
      </c>
      <c r="D7" s="390">
        <v>99</v>
      </c>
      <c r="E7" s="332">
        <v>112</v>
      </c>
      <c r="F7" s="418">
        <v>224</v>
      </c>
      <c r="G7" s="418">
        <v>524</v>
      </c>
      <c r="H7" s="477">
        <v>518</v>
      </c>
      <c r="I7" s="332">
        <v>705</v>
      </c>
      <c r="J7" s="332" t="s">
        <v>149</v>
      </c>
      <c r="K7" s="332"/>
      <c r="L7" s="332"/>
      <c r="M7" s="335"/>
      <c r="N7" s="333"/>
      <c r="O7" s="10"/>
      <c r="P7" s="325" t="s">
        <v>170</v>
      </c>
      <c r="Q7" s="461">
        <v>1</v>
      </c>
      <c r="R7" s="462">
        <v>1</v>
      </c>
      <c r="S7" s="462">
        <v>4</v>
      </c>
      <c r="T7" s="462">
        <v>2</v>
      </c>
      <c r="U7" s="462">
        <v>2</v>
      </c>
      <c r="V7" s="332">
        <v>7</v>
      </c>
      <c r="W7" s="332">
        <v>7</v>
      </c>
      <c r="X7" s="332">
        <v>3</v>
      </c>
      <c r="Y7" s="332"/>
      <c r="Z7" s="332"/>
      <c r="AA7" s="332"/>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2">SUM(B8:M8)</f>
        <v>3329</v>
      </c>
      <c r="O8" s="111" t="s">
        <v>21</v>
      </c>
      <c r="P8" s="455" t="s">
        <v>165</v>
      </c>
      <c r="Q8" s="456">
        <v>0</v>
      </c>
      <c r="R8" s="457">
        <v>5</v>
      </c>
      <c r="S8" s="457">
        <v>4</v>
      </c>
      <c r="T8" s="457">
        <v>1</v>
      </c>
      <c r="U8" s="457">
        <v>1</v>
      </c>
      <c r="V8" s="457">
        <v>1</v>
      </c>
      <c r="W8" s="457">
        <v>1</v>
      </c>
      <c r="X8" s="457">
        <v>1</v>
      </c>
      <c r="Y8" s="456">
        <v>0</v>
      </c>
      <c r="Z8" s="456">
        <v>0</v>
      </c>
      <c r="AA8" s="456">
        <v>0</v>
      </c>
      <c r="AB8" s="456">
        <v>2</v>
      </c>
      <c r="AC8" s="458">
        <f t="shared" ref="AC8:AC19" si="3">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2"/>
        <v>3184</v>
      </c>
      <c r="O9" s="250"/>
      <c r="P9" s="455" t="s">
        <v>147</v>
      </c>
      <c r="Q9" s="459">
        <v>1</v>
      </c>
      <c r="R9" s="459">
        <v>2</v>
      </c>
      <c r="S9" s="459">
        <v>1</v>
      </c>
      <c r="T9" s="459">
        <v>0</v>
      </c>
      <c r="U9" s="459">
        <v>0</v>
      </c>
      <c r="V9" s="459">
        <v>0</v>
      </c>
      <c r="W9" s="459">
        <v>1</v>
      </c>
      <c r="X9" s="459">
        <v>1</v>
      </c>
      <c r="Y9" s="459">
        <v>0</v>
      </c>
      <c r="Z9" s="459">
        <v>1</v>
      </c>
      <c r="AA9" s="459">
        <v>0</v>
      </c>
      <c r="AB9" s="459">
        <v>0</v>
      </c>
      <c r="AC9" s="460">
        <f t="shared" si="3"/>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2"/>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3"/>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2"/>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3"/>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2"/>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3"/>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2"/>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3"/>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2"/>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3"/>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2"/>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3"/>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2"/>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3"/>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3"/>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680" t="s">
        <v>313</v>
      </c>
      <c r="B21" s="681"/>
      <c r="C21" s="681"/>
      <c r="D21" s="681"/>
      <c r="E21" s="681"/>
      <c r="F21" s="681"/>
      <c r="G21" s="681"/>
      <c r="H21" s="681"/>
      <c r="I21" s="681"/>
      <c r="J21" s="681"/>
      <c r="K21" s="681"/>
      <c r="L21" s="681"/>
      <c r="M21" s="681"/>
      <c r="N21" s="682"/>
      <c r="O21" s="10"/>
      <c r="P21" s="680" t="str">
        <f>+A21</f>
        <v>※2023年 第35週（8/28～9/3） 現在</v>
      </c>
      <c r="Q21" s="681"/>
      <c r="R21" s="681"/>
      <c r="S21" s="681"/>
      <c r="T21" s="681"/>
      <c r="U21" s="681"/>
      <c r="V21" s="681"/>
      <c r="W21" s="681"/>
      <c r="X21" s="681"/>
      <c r="Y21" s="681"/>
      <c r="Z21" s="681"/>
      <c r="AA21" s="681"/>
      <c r="AB21" s="681"/>
      <c r="AC21" s="682"/>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17.25" customHeight="1" thickBot="1">
      <c r="A23" s="24"/>
      <c r="B23" s="243" t="s">
        <v>158</v>
      </c>
      <c r="C23" s="10"/>
      <c r="D23" s="302" t="s">
        <v>312</v>
      </c>
      <c r="E23" s="28"/>
      <c r="F23" s="10"/>
      <c r="G23" s="10" t="s">
        <v>21</v>
      </c>
      <c r="H23" s="10"/>
      <c r="I23" s="10"/>
      <c r="J23" s="10"/>
      <c r="K23" s="10"/>
      <c r="L23" s="10"/>
      <c r="M23" s="10"/>
      <c r="N23" s="25"/>
      <c r="O23" s="111" t="s">
        <v>21</v>
      </c>
      <c r="P23" s="151"/>
      <c r="Q23" s="402" t="s">
        <v>159</v>
      </c>
      <c r="R23" s="666" t="s">
        <v>213</v>
      </c>
      <c r="S23" s="667"/>
      <c r="T23" s="668"/>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52" t="s">
        <v>177</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188C-47C4-4662-A2C9-DB881534147D}">
  <dimension ref="B8:L89"/>
  <sheetViews>
    <sheetView topLeftCell="A70" workbookViewId="0">
      <selection activeCell="N88" sqref="N88"/>
    </sheetView>
  </sheetViews>
  <sheetFormatPr defaultRowHeight="13.2"/>
  <cols>
    <col min="2" max="4" width="11" customWidth="1"/>
    <col min="5" max="7" width="12.109375" customWidth="1"/>
  </cols>
  <sheetData>
    <row r="8" spans="2:7">
      <c r="B8" s="454" t="s">
        <v>203</v>
      </c>
      <c r="C8" s="454"/>
    </row>
    <row r="9" spans="2:7">
      <c r="B9" s="704" t="s">
        <v>201</v>
      </c>
      <c r="C9" s="704"/>
      <c r="D9" s="704"/>
      <c r="E9" s="705" t="s">
        <v>202</v>
      </c>
      <c r="F9" s="705"/>
      <c r="G9" s="705"/>
    </row>
    <row r="10" spans="2:7">
      <c r="B10" s="453" t="s">
        <v>198</v>
      </c>
      <c r="C10" s="42" t="s">
        <v>198</v>
      </c>
      <c r="D10" s="42" t="s">
        <v>196</v>
      </c>
      <c r="E10" s="453" t="s">
        <v>198</v>
      </c>
      <c r="F10" s="42" t="s">
        <v>198</v>
      </c>
      <c r="G10" s="42" t="s">
        <v>196</v>
      </c>
    </row>
    <row r="11" spans="2:7">
      <c r="B11" s="453" t="s">
        <v>199</v>
      </c>
      <c r="C11" s="42" t="s">
        <v>200</v>
      </c>
      <c r="D11" s="42" t="s">
        <v>197</v>
      </c>
      <c r="E11" s="453" t="s">
        <v>199</v>
      </c>
      <c r="F11" s="42" t="s">
        <v>200</v>
      </c>
      <c r="G11" s="42" t="s">
        <v>197</v>
      </c>
    </row>
    <row r="12" spans="2:7">
      <c r="B12" s="90">
        <v>6344</v>
      </c>
      <c r="C12" s="1">
        <v>3488</v>
      </c>
      <c r="D12" s="1">
        <v>2856</v>
      </c>
      <c r="E12">
        <v>27614</v>
      </c>
      <c r="F12">
        <v>13597</v>
      </c>
      <c r="G12">
        <v>14017</v>
      </c>
    </row>
    <row r="15" spans="2:7">
      <c r="B15" s="454" t="s">
        <v>204</v>
      </c>
      <c r="C15" s="454"/>
    </row>
    <row r="16" spans="2:7">
      <c r="B16" s="704" t="s">
        <v>201</v>
      </c>
      <c r="C16" s="704"/>
      <c r="D16" s="704"/>
      <c r="E16" s="705" t="s">
        <v>202</v>
      </c>
      <c r="F16" s="705"/>
      <c r="G16" s="705"/>
    </row>
    <row r="17" spans="2:7">
      <c r="B17" s="453" t="s">
        <v>198</v>
      </c>
      <c r="C17" s="42" t="s">
        <v>198</v>
      </c>
      <c r="D17" s="42" t="s">
        <v>196</v>
      </c>
      <c r="E17" s="453" t="s">
        <v>198</v>
      </c>
      <c r="F17" s="42" t="s">
        <v>198</v>
      </c>
      <c r="G17" s="42" t="s">
        <v>196</v>
      </c>
    </row>
    <row r="18" spans="2:7">
      <c r="B18" s="453" t="s">
        <v>199</v>
      </c>
      <c r="C18" s="42" t="s">
        <v>200</v>
      </c>
      <c r="D18" s="42" t="s">
        <v>197</v>
      </c>
      <c r="E18" s="453" t="s">
        <v>199</v>
      </c>
      <c r="F18" s="42" t="s">
        <v>200</v>
      </c>
      <c r="G18" s="42" t="s">
        <v>197</v>
      </c>
    </row>
    <row r="19" spans="2:7">
      <c r="B19">
        <v>5896</v>
      </c>
      <c r="C19">
        <v>3193</v>
      </c>
      <c r="D19">
        <v>2703</v>
      </c>
      <c r="E19">
        <v>30255</v>
      </c>
      <c r="F19">
        <v>14924</v>
      </c>
      <c r="G19">
        <v>15331</v>
      </c>
    </row>
    <row r="22" spans="2:7">
      <c r="B22" s="454" t="s">
        <v>212</v>
      </c>
      <c r="C22" s="454"/>
    </row>
    <row r="23" spans="2:7">
      <c r="B23" s="704" t="s">
        <v>201</v>
      </c>
      <c r="C23" s="704"/>
      <c r="D23" s="704"/>
      <c r="E23" s="705" t="s">
        <v>202</v>
      </c>
      <c r="F23" s="705"/>
      <c r="G23" s="705"/>
    </row>
    <row r="24" spans="2:7">
      <c r="B24" s="453" t="s">
        <v>198</v>
      </c>
      <c r="C24" s="42" t="s">
        <v>198</v>
      </c>
      <c r="D24" s="42" t="s">
        <v>196</v>
      </c>
      <c r="E24" s="453" t="s">
        <v>198</v>
      </c>
      <c r="F24" s="42" t="s">
        <v>198</v>
      </c>
      <c r="G24" s="42" t="s">
        <v>196</v>
      </c>
    </row>
    <row r="25" spans="2:7">
      <c r="B25" s="453" t="s">
        <v>199</v>
      </c>
      <c r="C25" s="42" t="s">
        <v>200</v>
      </c>
      <c r="D25" s="42" t="s">
        <v>197</v>
      </c>
      <c r="E25" s="453" t="s">
        <v>199</v>
      </c>
      <c r="F25" s="42" t="s">
        <v>200</v>
      </c>
      <c r="G25" s="42" t="s">
        <v>197</v>
      </c>
    </row>
    <row r="26" spans="2:7">
      <c r="B26">
        <v>6238</v>
      </c>
      <c r="C26">
        <v>3386</v>
      </c>
      <c r="D26">
        <v>2852</v>
      </c>
      <c r="E26">
        <v>35737</v>
      </c>
      <c r="F26">
        <v>17626</v>
      </c>
      <c r="G26">
        <v>18111</v>
      </c>
    </row>
    <row r="29" spans="2:7">
      <c r="B29" s="454" t="s">
        <v>215</v>
      </c>
      <c r="C29" s="454"/>
    </row>
    <row r="30" spans="2:7">
      <c r="B30" s="704" t="s">
        <v>201</v>
      </c>
      <c r="C30" s="704"/>
      <c r="D30" s="704"/>
      <c r="E30" s="705" t="s">
        <v>202</v>
      </c>
      <c r="F30" s="705"/>
      <c r="G30" s="705"/>
    </row>
    <row r="31" spans="2:7">
      <c r="B31" s="453" t="s">
        <v>198</v>
      </c>
      <c r="C31" s="42" t="s">
        <v>198</v>
      </c>
      <c r="D31" s="42" t="s">
        <v>196</v>
      </c>
      <c r="E31" s="453" t="s">
        <v>198</v>
      </c>
      <c r="F31" s="42" t="s">
        <v>198</v>
      </c>
      <c r="G31" s="42" t="s">
        <v>196</v>
      </c>
    </row>
    <row r="32" spans="2:7">
      <c r="B32" s="453" t="s">
        <v>199</v>
      </c>
      <c r="C32" s="42" t="s">
        <v>200</v>
      </c>
      <c r="D32" s="42" t="s">
        <v>197</v>
      </c>
      <c r="E32" s="453" t="s">
        <v>199</v>
      </c>
      <c r="F32" s="42" t="s">
        <v>200</v>
      </c>
      <c r="G32" s="42" t="s">
        <v>197</v>
      </c>
    </row>
    <row r="33" spans="2:12">
      <c r="B33">
        <v>8193</v>
      </c>
      <c r="C33">
        <v>4384</v>
      </c>
      <c r="D33">
        <v>3809</v>
      </c>
      <c r="E33">
        <v>45108</v>
      </c>
      <c r="F33">
        <v>22361</v>
      </c>
      <c r="G33">
        <v>22747</v>
      </c>
    </row>
    <row r="34" spans="2:12">
      <c r="B34" t="s">
        <v>149</v>
      </c>
    </row>
    <row r="35" spans="2:12">
      <c r="E35" t="s">
        <v>149</v>
      </c>
    </row>
    <row r="36" spans="2:12">
      <c r="B36" s="454" t="s">
        <v>216</v>
      </c>
      <c r="C36" s="454"/>
    </row>
    <row r="37" spans="2:12">
      <c r="B37" s="704" t="s">
        <v>201</v>
      </c>
      <c r="C37" s="704"/>
      <c r="D37" s="704"/>
      <c r="E37" s="705" t="s">
        <v>202</v>
      </c>
      <c r="F37" s="705"/>
      <c r="G37" s="705"/>
    </row>
    <row r="38" spans="2:12">
      <c r="B38" s="453" t="s">
        <v>198</v>
      </c>
      <c r="C38" s="42" t="s">
        <v>198</v>
      </c>
      <c r="D38" s="42" t="s">
        <v>196</v>
      </c>
      <c r="E38" s="453" t="s">
        <v>198</v>
      </c>
      <c r="F38" s="42" t="s">
        <v>198</v>
      </c>
      <c r="G38" s="42" t="s">
        <v>196</v>
      </c>
    </row>
    <row r="39" spans="2:12">
      <c r="B39" s="453" t="s">
        <v>199</v>
      </c>
      <c r="C39" s="42" t="s">
        <v>200</v>
      </c>
      <c r="D39" s="42" t="s">
        <v>197</v>
      </c>
      <c r="E39" s="453" t="s">
        <v>199</v>
      </c>
      <c r="F39" s="42" t="s">
        <v>200</v>
      </c>
      <c r="G39" s="42" t="s">
        <v>197</v>
      </c>
    </row>
    <row r="40" spans="2:12">
      <c r="B40">
        <v>8640</v>
      </c>
      <c r="C40">
        <v>4323</v>
      </c>
      <c r="D40">
        <v>3524</v>
      </c>
      <c r="E40">
        <v>68601</v>
      </c>
      <c r="F40">
        <v>33527</v>
      </c>
      <c r="G40">
        <v>35074</v>
      </c>
    </row>
    <row r="41" spans="2:12">
      <c r="B41" t="s">
        <v>217</v>
      </c>
      <c r="E41" t="s">
        <v>217</v>
      </c>
    </row>
    <row r="43" spans="2:12">
      <c r="B43" s="454" t="s">
        <v>219</v>
      </c>
      <c r="C43" s="454"/>
    </row>
    <row r="44" spans="2:12">
      <c r="B44" s="704" t="s">
        <v>201</v>
      </c>
      <c r="C44" s="704"/>
      <c r="D44" s="704"/>
      <c r="E44" s="705" t="s">
        <v>202</v>
      </c>
      <c r="F44" s="705"/>
      <c r="G44" s="705"/>
      <c r="L44" t="s">
        <v>220</v>
      </c>
    </row>
    <row r="45" spans="2:12">
      <c r="B45" s="453" t="s">
        <v>198</v>
      </c>
      <c r="C45" s="42" t="s">
        <v>198</v>
      </c>
      <c r="D45" s="42" t="s">
        <v>196</v>
      </c>
      <c r="E45" s="453" t="s">
        <v>198</v>
      </c>
      <c r="F45" s="42" t="s">
        <v>198</v>
      </c>
      <c r="G45" s="42" t="s">
        <v>196</v>
      </c>
    </row>
    <row r="46" spans="2:12">
      <c r="B46" s="453" t="s">
        <v>199</v>
      </c>
      <c r="C46" s="42" t="s">
        <v>200</v>
      </c>
      <c r="D46" s="42" t="s">
        <v>197</v>
      </c>
      <c r="E46" s="453" t="s">
        <v>199</v>
      </c>
      <c r="F46" s="42" t="s">
        <v>200</v>
      </c>
      <c r="G46" s="42" t="s">
        <v>197</v>
      </c>
    </row>
    <row r="47" spans="2:12">
      <c r="B47">
        <v>7847</v>
      </c>
      <c r="C47">
        <v>4646</v>
      </c>
      <c r="D47">
        <v>3994</v>
      </c>
      <c r="E47">
        <v>54150</v>
      </c>
      <c r="F47">
        <v>26759</v>
      </c>
      <c r="G47">
        <v>27391</v>
      </c>
    </row>
    <row r="50" spans="2:12">
      <c r="B50" s="454" t="s">
        <v>222</v>
      </c>
      <c r="C50" s="454"/>
    </row>
    <row r="51" spans="2:12">
      <c r="B51" s="704" t="s">
        <v>201</v>
      </c>
      <c r="C51" s="704"/>
      <c r="D51" s="704"/>
      <c r="E51" s="705" t="s">
        <v>202</v>
      </c>
      <c r="F51" s="705"/>
      <c r="G51" s="705"/>
      <c r="L51" t="s">
        <v>220</v>
      </c>
    </row>
    <row r="52" spans="2:12">
      <c r="B52" s="453" t="s">
        <v>198</v>
      </c>
      <c r="C52" s="42" t="s">
        <v>198</v>
      </c>
      <c r="D52" s="42" t="s">
        <v>196</v>
      </c>
      <c r="E52" s="453" t="s">
        <v>198</v>
      </c>
      <c r="F52" s="42" t="s">
        <v>198</v>
      </c>
      <c r="G52" s="42" t="s">
        <v>196</v>
      </c>
    </row>
    <row r="53" spans="2:12">
      <c r="B53" s="453" t="s">
        <v>199</v>
      </c>
      <c r="C53" s="42" t="s">
        <v>200</v>
      </c>
      <c r="D53" s="42" t="s">
        <v>197</v>
      </c>
      <c r="E53" s="453" t="s">
        <v>199</v>
      </c>
      <c r="F53" s="42" t="s">
        <v>200</v>
      </c>
      <c r="G53" s="42" t="s">
        <v>197</v>
      </c>
    </row>
    <row r="54" spans="2:12">
      <c r="B54">
        <v>8088</v>
      </c>
      <c r="C54">
        <v>4349</v>
      </c>
      <c r="D54">
        <v>3739</v>
      </c>
      <c r="E54">
        <v>78502</v>
      </c>
      <c r="F54">
        <v>38240</v>
      </c>
      <c r="G54">
        <v>40262</v>
      </c>
    </row>
    <row r="57" spans="2:12">
      <c r="B57" s="454" t="s">
        <v>223</v>
      </c>
      <c r="C57" s="454"/>
    </row>
    <row r="58" spans="2:12">
      <c r="B58" s="704" t="s">
        <v>201</v>
      </c>
      <c r="C58" s="704"/>
      <c r="D58" s="704"/>
      <c r="E58" s="705" t="s">
        <v>202</v>
      </c>
      <c r="F58" s="705"/>
      <c r="G58" s="705"/>
    </row>
    <row r="59" spans="2:12">
      <c r="B59" s="453" t="s">
        <v>198</v>
      </c>
      <c r="C59" s="42" t="s">
        <v>198</v>
      </c>
      <c r="D59" s="42" t="s">
        <v>196</v>
      </c>
      <c r="E59" s="453" t="s">
        <v>198</v>
      </c>
      <c r="F59" s="42" t="s">
        <v>198</v>
      </c>
      <c r="G59" s="42" t="s">
        <v>196</v>
      </c>
    </row>
    <row r="60" spans="2:12">
      <c r="B60" s="453" t="s">
        <v>199</v>
      </c>
      <c r="C60" s="42" t="s">
        <v>200</v>
      </c>
      <c r="D60" s="42" t="s">
        <v>197</v>
      </c>
      <c r="E60" s="453" t="s">
        <v>199</v>
      </c>
      <c r="F60" s="42" t="s">
        <v>200</v>
      </c>
      <c r="G60" s="42" t="s">
        <v>197</v>
      </c>
    </row>
    <row r="61" spans="2:12">
      <c r="B61">
        <v>7090</v>
      </c>
      <c r="C61">
        <v>3703</v>
      </c>
      <c r="D61">
        <v>3387</v>
      </c>
      <c r="E61">
        <v>77937</v>
      </c>
      <c r="F61">
        <v>37946</v>
      </c>
      <c r="G61">
        <v>39991</v>
      </c>
    </row>
    <row r="64" spans="2:12">
      <c r="B64" s="483" t="s">
        <v>224</v>
      </c>
      <c r="C64" s="484"/>
      <c r="D64" s="107"/>
      <c r="E64" s="107"/>
      <c r="F64" s="107"/>
      <c r="G64" s="107"/>
    </row>
    <row r="65" spans="2:7">
      <c r="B65" s="706" t="s">
        <v>201</v>
      </c>
      <c r="C65" s="707"/>
      <c r="D65" s="707"/>
      <c r="E65" s="708" t="s">
        <v>202</v>
      </c>
      <c r="F65" s="708"/>
      <c r="G65" s="709"/>
    </row>
    <row r="66" spans="2:7">
      <c r="B66" s="489" t="s">
        <v>198</v>
      </c>
      <c r="C66" s="490" t="s">
        <v>198</v>
      </c>
      <c r="D66" s="490" t="s">
        <v>196</v>
      </c>
      <c r="E66" s="491" t="s">
        <v>198</v>
      </c>
      <c r="F66" s="490" t="s">
        <v>198</v>
      </c>
      <c r="G66" s="492" t="s">
        <v>196</v>
      </c>
    </row>
    <row r="67" spans="2:7">
      <c r="B67" s="489" t="s">
        <v>199</v>
      </c>
      <c r="C67" s="490" t="s">
        <v>200</v>
      </c>
      <c r="D67" s="490" t="s">
        <v>197</v>
      </c>
      <c r="E67" s="491" t="s">
        <v>199</v>
      </c>
      <c r="F67" s="490" t="s">
        <v>200</v>
      </c>
      <c r="G67" s="492" t="s">
        <v>197</v>
      </c>
    </row>
    <row r="68" spans="2:7">
      <c r="B68" s="493">
        <v>5082</v>
      </c>
      <c r="C68" s="494">
        <v>2634</v>
      </c>
      <c r="D68" s="494">
        <v>2448</v>
      </c>
      <c r="E68" s="494">
        <v>67070</v>
      </c>
      <c r="F68" s="494">
        <v>32669</v>
      </c>
      <c r="G68" s="495">
        <v>34401</v>
      </c>
    </row>
    <row r="69" spans="2:7">
      <c r="B69" s="107"/>
      <c r="C69" s="107"/>
      <c r="D69" s="107"/>
      <c r="E69" s="107"/>
      <c r="F69" s="107"/>
      <c r="G69" s="107"/>
    </row>
    <row r="70" spans="2:7">
      <c r="B70" s="107"/>
      <c r="C70" s="107"/>
      <c r="D70" s="107"/>
      <c r="E70" s="107"/>
      <c r="F70" s="107"/>
      <c r="G70" s="107"/>
    </row>
    <row r="71" spans="2:7">
      <c r="B71" s="483" t="s">
        <v>231</v>
      </c>
      <c r="C71" s="484"/>
      <c r="D71" s="107"/>
      <c r="E71" s="107"/>
      <c r="F71" s="107"/>
      <c r="G71" s="107"/>
    </row>
    <row r="72" spans="2:7">
      <c r="B72" s="700" t="s">
        <v>201</v>
      </c>
      <c r="C72" s="701"/>
      <c r="D72" s="701"/>
      <c r="E72" s="702" t="s">
        <v>202</v>
      </c>
      <c r="F72" s="702"/>
      <c r="G72" s="703"/>
    </row>
    <row r="73" spans="2:7">
      <c r="B73" s="485" t="s">
        <v>198</v>
      </c>
      <c r="C73" s="486" t="s">
        <v>198</v>
      </c>
      <c r="D73" s="486" t="s">
        <v>196</v>
      </c>
      <c r="E73" s="487" t="s">
        <v>198</v>
      </c>
      <c r="F73" s="486" t="s">
        <v>198</v>
      </c>
      <c r="G73" s="488" t="s">
        <v>196</v>
      </c>
    </row>
    <row r="74" spans="2:7">
      <c r="B74" s="489" t="s">
        <v>199</v>
      </c>
      <c r="C74" s="490" t="s">
        <v>200</v>
      </c>
      <c r="D74" s="490" t="s">
        <v>197</v>
      </c>
      <c r="E74" s="491" t="s">
        <v>199</v>
      </c>
      <c r="F74" s="490" t="s">
        <v>200</v>
      </c>
      <c r="G74" s="492" t="s">
        <v>197</v>
      </c>
    </row>
    <row r="75" spans="2:7">
      <c r="B75" s="493">
        <v>4913</v>
      </c>
      <c r="C75" s="494">
        <v>2583</v>
      </c>
      <c r="D75" s="494">
        <v>2330</v>
      </c>
      <c r="E75" s="494">
        <v>86756</v>
      </c>
      <c r="F75" s="494">
        <v>41936</v>
      </c>
      <c r="G75" s="495">
        <v>44820</v>
      </c>
    </row>
    <row r="76" spans="2:7">
      <c r="B76" s="107"/>
      <c r="C76" s="107"/>
      <c r="D76" s="107"/>
      <c r="E76" s="107"/>
      <c r="F76" s="107"/>
      <c r="G76" s="107"/>
    </row>
    <row r="77" spans="2:7">
      <c r="B77" s="107"/>
      <c r="C77" s="107"/>
      <c r="D77" s="107"/>
      <c r="E77" s="107"/>
      <c r="F77" s="107"/>
      <c r="G77" s="107"/>
    </row>
    <row r="79" spans="2:7">
      <c r="B79" s="483" t="s">
        <v>243</v>
      </c>
      <c r="C79" s="484"/>
      <c r="D79" s="107"/>
      <c r="E79" s="107"/>
      <c r="F79" s="107"/>
      <c r="G79" s="107"/>
    </row>
    <row r="80" spans="2:7">
      <c r="B80" s="700" t="s">
        <v>201</v>
      </c>
      <c r="C80" s="701"/>
      <c r="D80" s="701"/>
      <c r="E80" s="702" t="s">
        <v>202</v>
      </c>
      <c r="F80" s="702"/>
      <c r="G80" s="703"/>
    </row>
    <row r="81" spans="2:7">
      <c r="B81" s="485" t="s">
        <v>198</v>
      </c>
      <c r="C81" s="486" t="s">
        <v>198</v>
      </c>
      <c r="D81" s="486" t="s">
        <v>196</v>
      </c>
      <c r="E81" s="487" t="s">
        <v>198</v>
      </c>
      <c r="F81" s="486" t="s">
        <v>198</v>
      </c>
      <c r="G81" s="488" t="s">
        <v>196</v>
      </c>
    </row>
    <row r="82" spans="2:7">
      <c r="B82" s="489" t="s">
        <v>199</v>
      </c>
      <c r="C82" s="490" t="s">
        <v>200</v>
      </c>
      <c r="D82" s="490" t="s">
        <v>197</v>
      </c>
      <c r="E82" s="491" t="s">
        <v>199</v>
      </c>
      <c r="F82" s="490" t="s">
        <v>200</v>
      </c>
      <c r="G82" s="492" t="s">
        <v>197</v>
      </c>
    </row>
    <row r="83" spans="2:7">
      <c r="B83" s="746">
        <v>6910</v>
      </c>
      <c r="C83" s="747">
        <v>3601</v>
      </c>
      <c r="D83" s="747">
        <v>3309</v>
      </c>
      <c r="E83" s="747">
        <v>93792</v>
      </c>
      <c r="F83" s="747">
        <v>46379</v>
      </c>
      <c r="G83" s="748">
        <v>47413</v>
      </c>
    </row>
    <row r="87" spans="2:7" ht="18" customHeight="1">
      <c r="B87" s="497" t="s">
        <v>201</v>
      </c>
      <c r="C87" s="498"/>
      <c r="D87" s="498"/>
      <c r="E87" s="499" t="s">
        <v>202</v>
      </c>
      <c r="F87" s="499"/>
      <c r="G87" s="496"/>
    </row>
    <row r="88" spans="2:7" ht="18" customHeight="1">
      <c r="B88" s="489" t="s">
        <v>205</v>
      </c>
      <c r="C88" s="490" t="s">
        <v>206</v>
      </c>
      <c r="D88" s="490" t="s">
        <v>207</v>
      </c>
      <c r="E88" s="491" t="s">
        <v>208</v>
      </c>
      <c r="F88" s="490" t="s">
        <v>209</v>
      </c>
      <c r="G88" s="492" t="s">
        <v>210</v>
      </c>
    </row>
    <row r="89" spans="2:7" ht="18" customHeight="1">
      <c r="B89" s="500">
        <f>+B83/B75</f>
        <v>1.4064726236515368</v>
      </c>
      <c r="C89" s="500">
        <f t="shared" ref="C89:G89" si="0">+C83/C75</f>
        <v>1.3941153697251258</v>
      </c>
      <c r="D89" s="500">
        <f t="shared" si="0"/>
        <v>1.4201716738197425</v>
      </c>
      <c r="E89" s="500">
        <f t="shared" si="0"/>
        <v>1.0811010189496979</v>
      </c>
      <c r="F89" s="500">
        <f t="shared" si="0"/>
        <v>1.1059471575734452</v>
      </c>
      <c r="G89" s="500">
        <f t="shared" si="0"/>
        <v>1.0578536367692994</v>
      </c>
    </row>
  </sheetData>
  <mergeCells count="22">
    <mergeCell ref="B51:D51"/>
    <mergeCell ref="E51:G51"/>
    <mergeCell ref="E9:G9"/>
    <mergeCell ref="B9:D9"/>
    <mergeCell ref="B16:D16"/>
    <mergeCell ref="E16:G16"/>
    <mergeCell ref="B23:D23"/>
    <mergeCell ref="E23:G23"/>
    <mergeCell ref="B44:D44"/>
    <mergeCell ref="E44:G44"/>
    <mergeCell ref="B30:D30"/>
    <mergeCell ref="E30:G30"/>
    <mergeCell ref="B37:D37"/>
    <mergeCell ref="E37:G37"/>
    <mergeCell ref="B80:D80"/>
    <mergeCell ref="E80:G80"/>
    <mergeCell ref="B72:D72"/>
    <mergeCell ref="E72:G72"/>
    <mergeCell ref="B58:D58"/>
    <mergeCell ref="E58:G58"/>
    <mergeCell ref="B65:D65"/>
    <mergeCell ref="E65:G65"/>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35　ノロウイルス関連情報 </vt:lpstr>
      <vt:lpstr>35  衛生訓話</vt:lpstr>
      <vt:lpstr>35　食中毒記事等 </vt:lpstr>
      <vt:lpstr>34　感染症情報</vt:lpstr>
      <vt:lpstr>35　海外情報</vt:lpstr>
      <vt:lpstr>35　感染症統計</vt:lpstr>
      <vt:lpstr>Sheet1</vt:lpstr>
      <vt:lpstr>35 食品回収</vt:lpstr>
      <vt:lpstr>35　食品表示</vt:lpstr>
      <vt:lpstr>35　残留農薬　等 </vt:lpstr>
      <vt:lpstr>'34　感染症情報'!Print_Area</vt:lpstr>
      <vt:lpstr>'35  衛生訓話'!Print_Area</vt:lpstr>
      <vt:lpstr>'35　ノロウイルス関連情報 '!Print_Area</vt:lpstr>
      <vt:lpstr>'35　海外情報'!Print_Area</vt:lpstr>
      <vt:lpstr>'35　感染症統計'!Print_Area</vt:lpstr>
      <vt:lpstr>'35　残留農薬　等 '!Print_Area</vt:lpstr>
      <vt:lpstr>'35　食中毒記事等 '!Print_Area</vt:lpstr>
      <vt:lpstr>'35 食品回収'!Print_Area</vt:lpstr>
      <vt:lpstr>'35　食品表示'!Print_Area</vt:lpstr>
      <vt:lpstr>スポンサー公告!Print_Area</vt:lpstr>
      <vt:lpstr>'35　残留農薬　等 '!Print_Titles</vt:lpstr>
      <vt:lpstr>'35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2023-09-10T00:58:51Z</dcterms:modified>
</cp:coreProperties>
</file>