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711BF034-FA5E-48D0-AF88-F84AC19EA6B3}"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34　ノロウイルス関連情報 " sheetId="101" r:id="rId3"/>
    <sheet name="34  衛生訓話" sheetId="137" r:id="rId4"/>
    <sheet name="34　食中毒記事等 " sheetId="29" r:id="rId5"/>
    <sheet name="34　海外情報" sheetId="123" r:id="rId6"/>
    <sheet name="34　感染症統計" sheetId="125" r:id="rId7"/>
    <sheet name="33　感染症情報" sheetId="124" r:id="rId8"/>
    <sheet name="Sheet1" sheetId="131" state="hidden" r:id="rId9"/>
    <sheet name="34 食品回収" sheetId="60" r:id="rId10"/>
    <sheet name="34　食品表示" sheetId="34" r:id="rId11"/>
    <sheet name="34　残留農薬　等 " sheetId="35" r:id="rId12"/>
  </sheets>
  <definedNames>
    <definedName name="_xlnm._FilterDatabase" localSheetId="2" hidden="1">'34　ノロウイルス関連情報 '!$A$22:$G$75</definedName>
    <definedName name="_xlnm._FilterDatabase" localSheetId="11" hidden="1">'34　残留農薬　等 '!$A$1:$C$1</definedName>
    <definedName name="_xlnm._FilterDatabase" localSheetId="4" hidden="1">'34　食中毒記事等 '!$A$1:$D$1</definedName>
    <definedName name="_xlnm.Print_Area" localSheetId="7">'33　感染症情報'!$A$1:$D$33</definedName>
    <definedName name="_xlnm.Print_Area" localSheetId="3">'34  衛生訓話'!$A$1:$M$30</definedName>
    <definedName name="_xlnm.Print_Area" localSheetId="2">'34　ノロウイルス関連情報 '!$A$1:$N$84</definedName>
    <definedName name="_xlnm.Print_Area" localSheetId="5">'34　海外情報'!$A$1:$C$52</definedName>
    <definedName name="_xlnm.Print_Area" localSheetId="6">'34　感染症統計'!$A$1:$AC$37</definedName>
    <definedName name="_xlnm.Print_Area" localSheetId="11">'34　残留農薬　等 '!$A$1:$A$22</definedName>
    <definedName name="_xlnm.Print_Area" localSheetId="4">'34　食中毒記事等 '!$A$1:$D$36</definedName>
    <definedName name="_xlnm.Print_Area" localSheetId="9">'34 食品回収'!$A$1:$E$46</definedName>
    <definedName name="_xlnm.Print_Area" localSheetId="10">'34　食品表示'!$A$1:$N$13</definedName>
    <definedName name="_xlnm.Print_Area" localSheetId="1">スポンサー公告!$A$1:$Y$43</definedName>
    <definedName name="_xlnm.Print_Titles" localSheetId="11">'34　残留農薬　等 '!$1:$1</definedName>
    <definedName name="_xlnm.Print_Titles" localSheetId="4">'34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C80" i="131"/>
  <c r="D80" i="131"/>
  <c r="E80" i="131"/>
  <c r="F80" i="131"/>
  <c r="G80" i="131"/>
  <c r="B80" i="131"/>
  <c r="B17" i="78" l="1"/>
  <c r="B16" i="78"/>
  <c r="B19" i="78" l="1"/>
  <c r="B18"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Y4" i="125"/>
  <c r="Z4" i="125"/>
  <c r="AA4" i="125"/>
  <c r="AB4" i="125"/>
  <c r="Q4" i="125"/>
  <c r="C4" i="125"/>
  <c r="G4" i="125"/>
  <c r="H4" i="125"/>
  <c r="I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<sst xmlns="http://schemas.openxmlformats.org/spreadsheetml/2006/main" count="757" uniqueCount="455">
  <si>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</si>
  <si>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</si>
  <si>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</si>
  <si>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</si>
  <si>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</si>
  <si>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</si>
  <si>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</si>
  <si>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</si>
  <si>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</si>
  <si>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</si>
  <si>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</si>
  <si>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</si>
  <si>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</si>
  <si>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</si>
  <si>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</si>
  <si>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</si>
  <si>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</si>
  <si>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</si>
  <si>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</si>
  <si>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</si>
  <si>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</si>
  <si>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</si>
  <si>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</si>
  <si>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</si>
  <si>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</si>
  <si>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</si>
  <si>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</si>
  <si>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</si>
  <si>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</si>
  <si>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</si>
  <si>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</si>
  <si>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</si>
  <si>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</si>
  <si>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</si>
  <si>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</si>
  <si>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</si>
  <si>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</si>
  <si>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</si>
  <si>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</si>
  <si>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</si>
  <si>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</si>
  <si>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</si>
  <si>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</si>
  <si>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</si>
  <si>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</si>
  <si>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</si>
  <si>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</si>
  <si>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</si>
  <si>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</si>
  <si>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</si>
  <si>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</si>
  <si>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</si>
  <si>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</si>
  <si>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</si>
  <si>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</si>
  <si>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</si>
  <si>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</si>
  <si>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</si>
  <si>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</si>
  <si>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</si>
  <si>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</si>
  <si>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</si>
  <si>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</si>
  <si>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</si>
  <si>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</si>
  <si>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</si>
  <si>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</si>
  <si>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</si>
  <si>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</si>
  <si>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</si>
  <si>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</si>
  <si>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</si>
  <si>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</si>
  <si>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</si>
  <si>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</si>
  <si>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</si>
  <si>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</si>
  <si>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</si>
  <si>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</si>
  <si>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</si>
  <si>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</si>
  <si>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</si>
  <si>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</si>
  <si>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</si>
  <si>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</si>
  <si>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</si>
  <si>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</si>
  <si>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</si>
  <si>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</si>
  <si>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</si>
  <si>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</si>
  <si>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</si>
  <si>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</si>
  <si>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</si>
  <si>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</si>
  <si>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</si>
  <si>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</si>
  <si>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</si>
  <si>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</si>
  <si>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</si>
  <si>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</si>
  <si>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</si>
  <si>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</si>
  <si>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</si>
  <si>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</si>
  <si>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</si>
  <si>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</si>
  <si>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</si>
  <si>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</si>
  <si>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</si>
  <si>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</si>
  <si>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</si>
  <si>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</si>
  <si>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</si>
  <si>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</si>
  <si>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</si>
  <si>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</si>
  <si>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</si>
  <si>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</si>
  <si>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</si>
  <si>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</si>
  <si>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</si>
  <si>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</si>
  <si>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</si>
  <si>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</si>
  <si>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</si>
  <si>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</si>
  <si>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</si>
  <si>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</si>
  <si>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</si>
  <si>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</si>
  <si>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</si>
  <si>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</si>
  <si>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</si>
  <si>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</si>
  <si>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</si>
  <si>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</si>
  <si>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</si>
  <si>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</si>
  <si>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</si>
  <si>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</si>
  <si>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</si>
  <si>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</si>
  <si>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</si>
  <si>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</si>
  <si>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</si>
  <si>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</si>
  <si>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</si>
  <si>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</si>
  <si>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</si>
  <si>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</si>
  <si>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</si>
  <si>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</si>
  <si>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</si>
  <si>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</si>
  <si>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</si>
  <si>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</si>
  <si>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</si>
  <si>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</si>
  <si>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</si>
  <si>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</si>
  <si>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</si>
  <si>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</si>
  <si>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</si>
  <si>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</si>
  <si>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</si>
  <si>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</si>
  <si>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</si>
  <si>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</si>
  <si>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</si>
  <si>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</si>
  <si>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</si>
  <si>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</si>
  <si>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</si>
  <si>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</si>
  <si>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</si>
  <si>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</si>
  <si>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</si>
  <si>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</si>
  <si>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</si>
  <si>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</si>
  <si>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</si>
  <si>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</si>
  <si>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</si>
  <si>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</si>
  <si>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</si>
  <si>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</si>
  <si>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</si>
  <si>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</si>
  <si>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</si>
  <si>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</si>
  <si>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</si>
  <si>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</si>
  <si>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</si>
  <si>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</si>
  <si>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</si>
  <si>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報告数</t>
    <phoneticPr fontId="86"/>
  </si>
  <si>
    <t>女性</t>
    <phoneticPr fontId="86"/>
  </si>
  <si>
    <t>報告数　　　</t>
    <phoneticPr fontId="86"/>
  </si>
  <si>
    <t>　総数　　　　</t>
    <phoneticPr fontId="5"/>
  </si>
  <si>
    <t>男性　　　　</t>
    <phoneticPr fontId="86"/>
  </si>
  <si>
    <t>インフルエンザ 新型</t>
    <phoneticPr fontId="86"/>
  </si>
  <si>
    <t xml:space="preserve">コロナウイルス感染症  </t>
    <phoneticPr fontId="86"/>
  </si>
  <si>
    <t>2023年第24週（再掲)</t>
    <phoneticPr fontId="86"/>
  </si>
  <si>
    <t>2023年第25週（再掲)</t>
    <phoneticPr fontId="86"/>
  </si>
  <si>
    <t>　I総数　　　　</t>
    <phoneticPr fontId="5"/>
  </si>
  <si>
    <t>I男性　　　　</t>
    <phoneticPr fontId="86"/>
  </si>
  <si>
    <t>I女性</t>
    <phoneticPr fontId="86"/>
  </si>
  <si>
    <t>　NC総数　　　　</t>
    <phoneticPr fontId="5"/>
  </si>
  <si>
    <t>NC男性　　　　</t>
    <phoneticPr fontId="86"/>
  </si>
  <si>
    <t>NC女性</t>
    <phoneticPr fontId="86"/>
  </si>
  <si>
    <t>インフルエンザ
と
新型コロナ</t>
    <rPh sb="10" eb="12">
      <t>シンガタ</t>
    </rPh>
    <phoneticPr fontId="86"/>
  </si>
  <si>
    <t>2023年第26週</t>
    <phoneticPr fontId="86"/>
  </si>
  <si>
    <t>増加中　注意!</t>
    <rPh sb="0" eb="3">
      <t>ゾウカチュウ</t>
    </rPh>
    <rPh sb="4" eb="6">
      <t>チュウイ</t>
    </rPh>
    <phoneticPr fontId="5"/>
  </si>
  <si>
    <t>★数年間で二番目に高い比率でノロウイルス終息か</t>
    <rPh sb="1" eb="4">
      <t>スウネンカン</t>
    </rPh>
    <rPh sb="5" eb="8">
      <t>ニバンメ</t>
    </rPh>
    <rPh sb="9" eb="10">
      <t>タカ</t>
    </rPh>
    <rPh sb="11" eb="13">
      <t>ヒリツ</t>
    </rPh>
    <rPh sb="20" eb="22">
      <t>シュウソク</t>
    </rPh>
    <phoneticPr fontId="5"/>
  </si>
  <si>
    <t>2023年第27週</t>
    <phoneticPr fontId="86"/>
  </si>
  <si>
    <t>平年並み</t>
    <rPh sb="0" eb="3">
      <t>ヘイネンナ</t>
    </rPh>
    <phoneticPr fontId="86"/>
  </si>
  <si>
    <t>2023年第28週</t>
    <phoneticPr fontId="86"/>
  </si>
  <si>
    <t>　</t>
    <phoneticPr fontId="86"/>
  </si>
  <si>
    <t>毎週　　ひとつ　　覚えていきましょう</t>
    <phoneticPr fontId="5"/>
  </si>
  <si>
    <t>　↓　職場の先輩は以下のことを理解して　わかり易く　指導しましょう　↓</t>
    <phoneticPr fontId="5"/>
  </si>
  <si>
    <t>2023年第29週</t>
    <phoneticPr fontId="86"/>
  </si>
  <si>
    <t>S</t>
    <phoneticPr fontId="86"/>
  </si>
  <si>
    <t>福井県の福井市保健所は8月17日、福井市のホテルの飲食店が調理、提供した料理を食べた市内外の男女13人が腹痛や嘔吐（おうと）などの症状を訴え、食中毒と断定したと発表した。有症者のうち少なくとも3人と調理従事者3人の便からノロウイルスが検出された。市は食品衛生法に基づき、同店を17、18日の2日間営業停止処分にした。同店は患者発生を把握した14日午後から20日まで営業を自粛している。</t>
    <phoneticPr fontId="86"/>
  </si>
  <si>
    <t>福井新聞</t>
    <rPh sb="0" eb="4">
      <t>フクイシンブン</t>
    </rPh>
    <phoneticPr fontId="86"/>
  </si>
  <si>
    <t>食品工場建設とデジタル現場改革(カミナシ)</t>
    <rPh sb="0" eb="4">
      <t>ショクヒンコウジョウ</t>
    </rPh>
    <rPh sb="4" eb="6">
      <t>ケンセツ</t>
    </rPh>
    <rPh sb="11" eb="13">
      <t>ゲンバ</t>
    </rPh>
    <rPh sb="13" eb="15">
      <t>カイカク</t>
    </rPh>
    <phoneticPr fontId="33"/>
  </si>
  <si>
    <t>2023年第30週</t>
    <phoneticPr fontId="86"/>
  </si>
  <si>
    <t>今週のニュース（Noroｖｉｒｕｓ） (8/21-8/27)</t>
    <rPh sb="0" eb="2">
      <t>コンシュウ</t>
    </rPh>
    <phoneticPr fontId="5"/>
  </si>
  <si>
    <t>無し</t>
    <rPh sb="0" eb="1">
      <t>ナ</t>
    </rPh>
    <phoneticPr fontId="86"/>
  </si>
  <si>
    <t>2023年第31週</t>
    <phoneticPr fontId="86"/>
  </si>
  <si>
    <t>2023年第32週</t>
    <phoneticPr fontId="86"/>
  </si>
  <si>
    <t>9．スポンサー広告</t>
    <rPh sb="7" eb="9">
      <t>コウコク</t>
    </rPh>
    <phoneticPr fontId="5"/>
  </si>
  <si>
    <t>今週のお題　(食器洗いのスポンジは定期的に交換しましょう)</t>
    <rPh sb="7" eb="10">
      <t>ショッキアラ</t>
    </rPh>
    <rPh sb="17" eb="19">
      <t>テイキ</t>
    </rPh>
    <rPh sb="19" eb="20">
      <t>テキ</t>
    </rPh>
    <rPh sb="21" eb="23">
      <t>コウカン</t>
    </rPh>
    <phoneticPr fontId="5"/>
  </si>
  <si>
    <t>衛生的に考えると、適度に交換する方が望ましいように感じます</t>
    <rPh sb="0" eb="2">
      <t>エイセイ</t>
    </rPh>
    <rPh sb="2" eb="3">
      <t>テキ</t>
    </rPh>
    <rPh sb="4" eb="5">
      <t>カンガ</t>
    </rPh>
    <rPh sb="9" eb="11">
      <t>テキド</t>
    </rPh>
    <rPh sb="12" eb="14">
      <t>コウカン</t>
    </rPh>
    <rPh sb="16" eb="17">
      <t>ホウ</t>
    </rPh>
    <rPh sb="18" eb="19">
      <t>ノゾ</t>
    </rPh>
    <rPh sb="25" eb="26">
      <t>カン</t>
    </rPh>
    <phoneticPr fontId="5"/>
  </si>
  <si>
    <t>★節約という観点から考えると、なるべく安いスポンジを長く使うこと
ですが、衛生的に考えると、適度に交換する方が望ましいように感じ
ます。
★厨房で最も雑菌が繁殖しやすい条件が整っているのがシンクで
す。常に蛇口から水が供給され、乾燥することがほとんどありませ
ん。食器洗いのスポンジは「朝昼晩」と使用され、スポンジの中まで
完全に乾燥することはなく、細菌の増殖にとっては好都合です。
★清潔に保つためには、いくつかのスポンジを使い分け、しっかりと
乾燥させて細菌の増殖させないことが大切です。
★定期的に交換するタイミングとしては、「燃えるゴミの日」に合わせ
て、スポンジを交換すると良いでしょう。</t>
    <rPh sb="37" eb="39">
      <t>エイセイ</t>
    </rPh>
    <rPh sb="39" eb="40">
      <t>テキ</t>
    </rPh>
    <rPh sb="70" eb="72">
      <t>チュウボウ</t>
    </rPh>
    <rPh sb="103" eb="105">
      <t>ジャグチ</t>
    </rPh>
    <rPh sb="148" eb="150">
      <t>シヨウ</t>
    </rPh>
    <rPh sb="178" eb="180">
      <t>ゾウショク</t>
    </rPh>
    <rPh sb="185" eb="188">
      <t>コウツゴウ</t>
    </rPh>
    <rPh sb="193" eb="195">
      <t>セイケツ</t>
    </rPh>
    <rPh sb="196" eb="197">
      <t>タモ</t>
    </rPh>
    <rPh sb="229" eb="231">
      <t>サイキン</t>
    </rPh>
    <rPh sb="232" eb="234">
      <t>ゾウショク</t>
    </rPh>
    <rPh sb="241" eb="243">
      <t>タイセツ</t>
    </rPh>
    <rPh sb="248" eb="251">
      <t>テイキテキ</t>
    </rPh>
    <rPh sb="252" eb="254">
      <t>コウカン</t>
    </rPh>
    <rPh sb="292" eb="293">
      <t>ヨ</t>
    </rPh>
    <phoneticPr fontId="5"/>
  </si>
  <si>
    <r>
      <t xml:space="preserve">
■NewSphere　Aug 17 2017 　「食器用スポンジは毎週交換して」家庭での消毒は効果なし　研究結果</t>
    </r>
    <r>
      <rPr>
        <b/>
        <sz val="12"/>
        <rFont val="ＭＳ Ｐゴシック"/>
        <family val="3"/>
        <charset val="128"/>
      </rPr>
      <t xml:space="preserve">
1)　キッチンスポンジを定期的に消毒したつもりでいても、何もしないものに比べて菌が減っていなかったという研究結果が
英科学誌サイエンティフィック・リポーツに掲載された。研究者は、2012年にドイツの家庭から集めた14のスポンジと2017年に地元のお店で購入した7つのスポンジで検証を行った。使用済みのスポンジは、電子レンジで加熱、熱い石鹸水ですすぐ、といった方法などで消毒されていた。これらには知られていた以上に</t>
    </r>
    <r>
      <rPr>
        <b/>
        <u/>
        <sz val="12"/>
        <color indexed="60"/>
        <rFont val="ＭＳ Ｐゴシック"/>
        <family val="3"/>
        <charset val="128"/>
      </rPr>
      <t>多様な細菌が含まれており、スポンジを消毒することでかえって汚くなっていた。</t>
    </r>
    <r>
      <rPr>
        <b/>
        <sz val="12"/>
        <rFont val="ＭＳ Ｐゴシック"/>
        <family val="3"/>
        <charset val="128"/>
      </rPr>
      <t>消毒が効果的でないばかりか、人間の病気に関連するリスクグループ2の細菌を持ってしまう。
その対策として、</t>
    </r>
    <r>
      <rPr>
        <b/>
        <u/>
        <sz val="12"/>
        <rFont val="ＤＨＰ平成ゴシックW5"/>
        <family val="3"/>
        <charset val="128"/>
      </rPr>
      <t>研究者は毎週スポンジを交換することをすすめている。(限界値を超えたら、無理しても無駄 OPRP)</t>
    </r>
    <r>
      <rPr>
        <b/>
        <sz val="12"/>
        <rFont val="ＤＨＰ平成ゴシックW5"/>
        <family val="3"/>
        <charset val="128"/>
      </rPr>
      <t xml:space="preserve">
</t>
    </r>
    <r>
      <rPr>
        <b/>
        <sz val="12"/>
        <rFont val="ＭＳ Ｐゴシック"/>
        <family val="3"/>
        <charset val="128"/>
      </rPr>
      <t xml:space="preserve">
2)　ニューヨーク・タイムズ紙は、細菌はどこにでもいるものとしながらも、</t>
    </r>
    <r>
      <rPr>
        <b/>
        <u/>
        <sz val="12"/>
        <color indexed="60"/>
        <rFont val="ＭＳ Ｐゴシック"/>
        <family val="3"/>
        <charset val="128"/>
      </rPr>
      <t>スポンジから362種の細菌が検出されたことに言及
している。さらに、たった1インチ（2.54cm）四方に820億もの細菌が存在</t>
    </r>
    <r>
      <rPr>
        <b/>
        <sz val="12"/>
        <rFont val="ＭＳ Ｐゴシック"/>
        <family val="3"/>
        <charset val="128"/>
      </rPr>
      <t>していたことに研究チームが驚いたことを伝えてい
る。　このドイツ・フルトヴァンゲン大学の微生物学者が、その密度は人間の便サンプルと同じくらい高く、それ以上の場所は
地球上に存在しないと述べている。</t>
    </r>
    <r>
      <rPr>
        <b/>
        <sz val="12"/>
        <rFont val="HGS創英角ｺﾞｼｯｸUB"/>
        <family val="3"/>
        <charset val="128"/>
      </rPr>
      <t>(トイレの中身とスポンジが同じくらい汚染源とは驚いたね!)</t>
    </r>
    <r>
      <rPr>
        <b/>
        <sz val="12"/>
        <color indexed="10"/>
        <rFont val="ＭＳ Ｐゴシック"/>
        <family val="3"/>
        <charset val="128"/>
      </rPr>
      <t xml:space="preserve">
</t>
    </r>
    <rPh sb="379" eb="382">
      <t>ゲンカイチ</t>
    </rPh>
    <rPh sb="383" eb="384">
      <t>コ</t>
    </rPh>
    <rPh sb="388" eb="390">
      <t>ムリ</t>
    </rPh>
    <rPh sb="393" eb="395">
      <t>ムダ</t>
    </rPh>
    <rPh sb="605" eb="607">
      <t>ナカミ</t>
    </rPh>
    <rPh sb="613" eb="614">
      <t>オナ</t>
    </rPh>
    <rPh sb="618" eb="621">
      <t>オセンゲン</t>
    </rPh>
    <rPh sb="623" eb="624">
      <t>オドロ</t>
    </rPh>
    <phoneticPr fontId="5"/>
  </si>
  <si>
    <t>食中毒情報 (8/28-9/3)</t>
    <rPh sb="0" eb="3">
      <t>ショクチュウドク</t>
    </rPh>
    <rPh sb="3" eb="5">
      <t>ジョウホウ</t>
    </rPh>
    <phoneticPr fontId="5"/>
  </si>
  <si>
    <t>海外情報(8/28-9/3)</t>
    <rPh sb="0" eb="4">
      <t>カイガイジョウホウ</t>
    </rPh>
    <phoneticPr fontId="5"/>
  </si>
  <si>
    <t>食品リコール・回収情報
(8/28-9/3)</t>
    <rPh sb="0" eb="2">
      <t>ショクヒン</t>
    </rPh>
    <rPh sb="7" eb="9">
      <t>カイシュウ</t>
    </rPh>
    <rPh sb="9" eb="11">
      <t>ジョウホウ</t>
    </rPh>
    <phoneticPr fontId="5"/>
  </si>
  <si>
    <t>食品表示 (8/28-9/3)</t>
    <rPh sb="0" eb="2">
      <t>ショクヒン</t>
    </rPh>
    <rPh sb="2" eb="4">
      <t>ヒョウジ</t>
    </rPh>
    <phoneticPr fontId="5"/>
  </si>
  <si>
    <t>残留農薬 (8/28-9/3)</t>
    <phoneticPr fontId="16"/>
  </si>
  <si>
    <t>皆様  週刊情報2023-34を配信いたします</t>
    <phoneticPr fontId="5"/>
  </si>
  <si>
    <t>2023/33週</t>
    <phoneticPr fontId="86"/>
  </si>
  <si>
    <t>2023/34週</t>
  </si>
  <si>
    <t xml:space="preserve"> GⅡ　33週　0例</t>
    <rPh sb="6" eb="7">
      <t>シュウ</t>
    </rPh>
    <phoneticPr fontId="5"/>
  </si>
  <si>
    <t xml:space="preserve"> GⅡ　34週　0例</t>
    <rPh sb="9" eb="10">
      <t>レイ</t>
    </rPh>
    <phoneticPr fontId="5"/>
  </si>
  <si>
    <t>※2023年 第34週（8/21～8/27） 現在</t>
    <phoneticPr fontId="5"/>
  </si>
  <si>
    <t>結核例　230</t>
    <phoneticPr fontId="5"/>
  </si>
  <si>
    <t>年齢群：‌1歳（1例）、2歳（2例）、3歳（2例）、4歳（2例）、6歳（2例）、8歳（1例）、    9歳（2例）、10代（19例）、20代（28例）、30代（19例）、40代（10例）、
50代（21例）、60代（9例）、70代（10例）、80代（3例）</t>
    <phoneticPr fontId="86"/>
  </si>
  <si>
    <t>血清群・毒素型：‌O157 VT1・VT2（47例）、O157 VT2（32例）、O103 VT1（3例）、O111 VT1（3例）、O115VT1（3例）、
O121 VT2（3例）、O111 VT1・VT2（2例）、O157 VT1（2例）、O26 VT1（2例）、O115 VT1・VT2（1例）、
O145 VT2‌（1例）、O146 VT1（1例）、O26 VT2（1例）、O74 VT2（1例）、O91 VT1（1例）、O91 VT1・VT2（1例）、
その他・不明（27例） 累積報告数：1,943例（有症者1,322例、うちHUS 32例．死亡2例）</t>
    <phoneticPr fontId="86"/>
  </si>
  <si>
    <t>腸チフス1例 感染地域：東京都</t>
    <phoneticPr fontId="86"/>
  </si>
  <si>
    <t xml:space="preserve">腸管出血性大腸菌感染症131例（有症者95例、うちHUS 3例）
感染地域：国内104例、タイ1例、国内・国外不明26例
国内の感染地域：‌東京都9例、山形県8例、宮城県6例、群馬県6例、神奈川県6例、福岡県6例、北海道5例、愛知県5例、千葉県4例、三重県4例、大阪府4例、福島県3例、岡山県3例、埼玉県2例、
岐阜県2例、兵庫県2例、和歌山県2例、香川県2例、長崎県2例、大分県2例、岩手県1例、茨城県1例、山口県1例、佐賀県1例、埼玉県/千葉県1例、神奈川県/大阪府1例、
福岡県/熊本県/鹿児島県1例、国内（都道府県不明）14例
</t>
    <phoneticPr fontId="86"/>
  </si>
  <si>
    <t>E型肝炎4例 感染地域（感染源）：‌北海道1例（レバー）、福岡県1例（不明）、長
崎県1例（湧水/鳥刺し）、国内（都道府県不明）1例（不明）</t>
    <phoneticPr fontId="86"/>
  </si>
  <si>
    <t xml:space="preserve"> レジオネラ症34例（肺炎型30例、ポンティアック型4例）
感染地域：‌茨城県4例、愛知県4例、神奈川県3例、栃木県2例、埼玉県2例、滋賀県2例、大阪府2例、兵庫県2例、
北海道1例、福島県1例、千葉県1例、東京都1例、新潟県1例、富山県1例、和歌山県1例、岡山県1例、福岡県1例、
宮崎県1例、鹿児島県1例、国内・国外不明2例年齢群：‌40代（1例）、50代（4例）、60代（6例）、70代（12例）、80代
（7例）、90代以上（4例）累積報告数：1,336例</t>
    <phoneticPr fontId="86"/>
  </si>
  <si>
    <t xml:space="preserve"> アメーバ赤痢13例（腸管アメーバ症11例、腸管外アメーバ症1例、腸管及び腸管外アメーバ症1例）
感染地域：山形県1例、栃木県1例、群馬県1例、山梨県1例、愛知県1例、熊本県1例、国内（都道府県不明）2例、インドネシア1例、台湾1例、タイ/ベトナム/マレーシア1例、国内・国外不明2例
感染経路：‌性的接触4例（異性間2例、同性間2例）、経口感染5例、性的接触（異性間）/経口感染1例、その他・不明3例</t>
    <phoneticPr fontId="86"/>
  </si>
  <si>
    <t>回収＆返金</t>
  </si>
  <si>
    <t>サミット</t>
  </si>
  <si>
    <t>カノー</t>
  </si>
  <si>
    <t>オークワ</t>
  </si>
  <si>
    <t>木村蒲鉾店</t>
  </si>
  <si>
    <t>回収＆返金/交換</t>
  </si>
  <si>
    <t>八社会</t>
  </si>
  <si>
    <t>長崎空港ビルディ...</t>
  </si>
  <si>
    <t>Ａｌｉｄｅｌｌａ...</t>
  </si>
  <si>
    <t>回収＆交換</t>
  </si>
  <si>
    <t>髙島屋</t>
  </si>
  <si>
    <t>回収</t>
  </si>
  <si>
    <t>方谷の里 農産加...</t>
  </si>
  <si>
    <t>サヌキ食品</t>
  </si>
  <si>
    <t>むすんでひらいて...</t>
  </si>
  <si>
    <t>阪神高速サービス...</t>
  </si>
  <si>
    <t>カネテツデリカフ...</t>
  </si>
  <si>
    <t>はも竹 他 3品目 一部カビ発生の恐れ</t>
  </si>
  <si>
    <t>アッキーフーズ</t>
  </si>
  <si>
    <t>玄界灘産アカモク 一部賞味期限表示欠落</t>
  </si>
  <si>
    <t>アントステラ</t>
  </si>
  <si>
    <t>ソフトチョコレートチップ 一部賞味期限誤り</t>
  </si>
  <si>
    <t>米屋</t>
  </si>
  <si>
    <t>ぴーなっつ最中 一部包装不良で品質劣化の恐れコメントあり</t>
  </si>
  <si>
    <t>ビオセボン・ジャ...</t>
  </si>
  <si>
    <t>有機発酵プラントベースチーズ 一部カビ発生の恐れコメントあり</t>
  </si>
  <si>
    <t>エース</t>
  </si>
  <si>
    <t>キタノセレクション静岡茶 他6品目一部商品にネジ混入の恐れコメントあり</t>
  </si>
  <si>
    <t>ローソン</t>
  </si>
  <si>
    <t>UCふんわりワッフル 一部品質不良で食味に問題</t>
  </si>
  <si>
    <t>マックスバリュ関...</t>
  </si>
  <si>
    <t>さばの甘辛揚げ 一部アレルゲン表示欠落</t>
  </si>
  <si>
    <t>アルヘイムフード...</t>
  </si>
  <si>
    <t>ライ麦くるみロール 一部アレルギー表示欠落</t>
  </si>
  <si>
    <t>相鉄ローゼン</t>
  </si>
  <si>
    <t>鶏ハラミとたっぷり野菜炒め丼 一部ラベル誤貼付で特定原材料表示欠落</t>
  </si>
  <si>
    <t>danken</t>
  </si>
  <si>
    <t>珈琲ブッセ(コーヒー) 一部賞味期限誤表示</t>
  </si>
  <si>
    <t>ファミリーマート...</t>
  </si>
  <si>
    <t>ファミマル KITCHEN 特製甘酢たれの中華風肉団子 一部誤包装コメントあり</t>
  </si>
  <si>
    <t>イオンリテール</t>
  </si>
  <si>
    <t>菜の花の彩り中巻 一部ラベル誤貼付でアレルゲン表示欠落</t>
  </si>
  <si>
    <t>西友</t>
  </si>
  <si>
    <t>鶏とにんにくの芽の黒胡麻あえ 一部アレルギー表示欠落</t>
  </si>
  <si>
    <t>マルエツ</t>
  </si>
  <si>
    <t>和風チャーシュー丼 一部ラベル誤貼付で表示誤り</t>
  </si>
  <si>
    <t>イオン</t>
  </si>
  <si>
    <t>紫野菜が入った8品目サラダ 一部残留農薬基準超過コメントあり</t>
  </si>
  <si>
    <t>ジェイアール西日...</t>
  </si>
  <si>
    <t>鶏の炭火焼 一部管理温度逸脱</t>
  </si>
  <si>
    <t>社会福祉法人コス...</t>
  </si>
  <si>
    <t>レモン スティックケーキ他 一部カビ発生の恐れ</t>
  </si>
  <si>
    <t>ナカオ食品</t>
  </si>
  <si>
    <t>黒豚冷凍餃子 一部細菌数基準値超過</t>
  </si>
  <si>
    <t>カスミ</t>
  </si>
  <si>
    <t>牛カルビ焼肉重 一部特定原材料(卵)表示欠落</t>
  </si>
  <si>
    <t>豆紀</t>
  </si>
  <si>
    <t>たれ付納豆 一部アレルギー(ごま,鶏肉)表示欠落コメントあり</t>
  </si>
  <si>
    <t>JR東日本東北総...</t>
  </si>
  <si>
    <t>辛しなす 一部賞味期限誤表記</t>
  </si>
  <si>
    <t>紀ノ國屋</t>
  </si>
  <si>
    <t>天然海老のフリッター 一部アレルギー表示欠落</t>
  </si>
  <si>
    <t>バロー</t>
  </si>
  <si>
    <t>すじこ醤油漬(鱒子) 一部ラベル誤貼付で消費期限誤表示</t>
  </si>
  <si>
    <t>味彩</t>
  </si>
  <si>
    <t>つつみ杜うどんうどんの里かも 一部無許可施設で製造</t>
  </si>
  <si>
    <t>サンリブ</t>
  </si>
  <si>
    <t>ふぐ唐揚 一部賞味期限表示欠落</t>
  </si>
  <si>
    <t>まぐろづくし 一部ラベル誤貼付で特定原材料表示欠落</t>
  </si>
  <si>
    <t>さくさくチキンカツ 保存温度誤表記</t>
  </si>
  <si>
    <t>ちりめんかえり 一部ふぐ稚魚混入の恐れ</t>
  </si>
  <si>
    <t>ヨーロ揚 一部大腸菌群陽性</t>
  </si>
  <si>
    <t>Vマーク 極小粒納豆 一部賞味期限印字にかすれ・欠落</t>
  </si>
  <si>
    <t>福さ屋 無着色辛子明太子 他 一部賞味期限誤表記</t>
  </si>
  <si>
    <t>ジェラート100mlカップ ミルク 一部大腸菌群検出</t>
  </si>
  <si>
    <t>イヌボックスクッキー赤 一部賞味期限・アレルギー表示欠落</t>
  </si>
  <si>
    <t>高地栽培ピオーネで作った雲海セミドライピオーネ 他 一部カビ発生の恐れ</t>
  </si>
  <si>
    <t>尾道店 讃岐パスタ 一部賞味期限印字欠落</t>
  </si>
  <si>
    <t>辛子明太さきいか 一部ラベル誤貼付でアレルギー表示欠落</t>
  </si>
  <si>
    <t>真さば味噌漬け 一部ラベル誤貼付で消費期限誤表記</t>
  </si>
  <si>
    <t xml:space="preserve">“絶景流しそうめん”93人食中毒 湧き水で？…大雨被害で「検査せず」 - </t>
    <phoneticPr fontId="16"/>
  </si>
  <si>
    <t xml:space="preserve">テレ朝news </t>
    <phoneticPr fontId="16"/>
  </si>
  <si>
    <t>　絶景を眺めながら楽しめる「大滝流しそうめん」で8月中旬に食中毒が発生しました。患者の数が少なくとも93人に上っていることが分かっています。石川県には他にもおよそ500人から相談があり、調査が進められています。
■“絶景流しそうめん”　93人食中毒
　高さ15メートルから落ちる迫力の滝。石川県津幡町の観光名所の一つ、木窪大滝。その滝を眺めながら楽しめるのが湧き水を利用した「流しそうめん」。これを目当てに年間1万人の観光客が訪れるほど人気だったといいます。しかし、1日は川底に落ち葉が散乱し、辺りは閑散としています。先月、この施設で食事を取った24人が腹痛や下痢などの食中毒症状を訴えた問題。食中毒の原因について、保健所はそうめんやイワナの塩焼き、かき氷、ウィンナーなどの食事と判断しています。その後も相談が次々と寄せられ、患者は93人まで増加。さらに県は相談があったおよそ500人についても調査しています。
■湧き水原水から「カンピロバクター」
　食品問題評論家　垣田達哉さん：「100人、何百人規模の食中毒はあまり例がない」そう話すのは、食品問題に詳しい垣田さんです。今回、施設が使用していた湧き水の原水から検出されたのは細菌・カンピロバクター。食品問題評論家　垣田達哉さん：「どこにでもいる。海とか川でも。食中毒菌はいると思っていただければいい」調理に使用していたのは山からの湧き水。津幡町によると、この施設では普段は塩素で殺菌処理をしていて、これまでにカンピロバクターが検出されたことはなかったといいます。なぜ今年に限って食中毒が起きたのでしょうか。これは食中毒が発生する2週間前にそうめんを食べた男性が撮影したものです。そこには「滝の水に負けじとそうめんが流れてくる」というテロップと、勢いよく流れるそうめんの映像が。流しそうめんを撮影した男性：「滝のあった津幡町が豪雨で滝の水も多く…」
■湧き水で？　大雨被害で「検査せず」異例の集団食中毒。石川県を襲った大雨の影響で、水質検査をしていなかったことが分かりました。食中毒が起こる2週間前に家族とそうめんを食べたという男性は…。流しそうめんを撮影した男性：「（Q.体に変化は？）大丈夫でした。何回か食べたことがあり、大丈夫だと…」</t>
    <phoneticPr fontId="16"/>
  </si>
  <si>
    <t>石川県</t>
    <rPh sb="0" eb="3">
      <t>イシカワケン</t>
    </rPh>
    <phoneticPr fontId="16"/>
  </si>
  <si>
    <t>https://news.tv-asahi.co.jp/news_society/articles/000314093.html</t>
    <phoneticPr fontId="16"/>
  </si>
  <si>
    <t xml:space="preserve">弁当で食中毒 2日間の営業停止 沖縄市の弁当店 - 琉球新報デジタル 
</t>
    <phoneticPr fontId="16"/>
  </si>
  <si>
    <t xml:space="preserve">琉球新報 </t>
    <phoneticPr fontId="16"/>
  </si>
  <si>
    <t>沖縄県</t>
    <rPh sb="0" eb="3">
      <t>オキナワケン</t>
    </rPh>
    <phoneticPr fontId="16"/>
  </si>
  <si>
    <t>沖縄県は1日、沖縄市泡瀬の弁当屋が販売した弁当で食中毒が起きたとして、9月1～2日の間、営業停止を命じたと発表した。
　県衛生薬務課によると、8月25～26日に同店で弁当を購入した客4人におう吐や下痢などの症状があったため保健所が調べたところ、弁当などから黄色ブドウ球菌が確認されたという。県内の食中毒発生件数は8月31日時点（速報値）で19件（前年同期比9件増）となっている。</t>
    <phoneticPr fontId="16"/>
  </si>
  <si>
    <t>https://ryukyushimpo.jp/news/entry-1777538.html</t>
    <phoneticPr fontId="16"/>
  </si>
  <si>
    <t xml:space="preserve">伊勢新聞 </t>
    <phoneticPr fontId="16"/>
  </si>
  <si>
    <t xml:space="preserve">津の飲食店で10人食中毒 三重県が営業禁止処分 - 伊勢新聞 </t>
    <phoneticPr fontId="16"/>
  </si>
  <si>
    <t>三重県</t>
    <rPh sb="0" eb="3">
      <t>ミエケン</t>
    </rPh>
    <phoneticPr fontId="16"/>
  </si>
  <si>
    <t>三重県は１日、津市羽所町の飲食店「食道園」で食事をした13歳から73歳までの男女10人が下痢などの症状を訴えたと発表した。県は同店での食事が原因の食中毒と断定。同日付で営業禁止処分にした。県によると、10人は先月12日に同店を利用し、同14日から17日にかけて腹痛や発熱などを発症。うち３人が入院したが、全員が既に回復した。当日は塩タンや上ロース、キムチなどが提供された。
津市内の医療機関が先月下旬、津保健所に連絡したのをきっかけに発覚。患者や従業員への便検査で腸管出血性大腸菌「Ｏ１５７」が検出された。保健所は衛生管理の改善が確認できれば営業を認める。</t>
    <phoneticPr fontId="16"/>
  </si>
  <si>
    <t>https://www.isenp.co.jp/2023/09/02/98182/</t>
    <phoneticPr fontId="16"/>
  </si>
  <si>
    <t>弁当で32人食中毒 男性死亡　飲食店調理 サルモネラ菌検出</t>
    <phoneticPr fontId="16"/>
  </si>
  <si>
    <t>弁当を食べた32人が、集団食中毒。80代の男性が死亡した。
和歌山県によると、8月19日から20日にかけて、和歌山・白浜町の飲食店「はま乃」が調理し提供した弁当を食べた、あわせて32人が腹痛や下痢などの症状を訴えているという。このうち、20日に弁当を食べた80代の男性は2日後に発症し、治療を受けていたが、26日に死亡した。症状が出た複数の人からサルモネラ菌が検出されたことから、保健所は食中毒と断定、「はま乃」に対して、立ち入り検査をし、9月7日までの営業停止を命じた。「はま乃」は、「衛生管理を徹底し、再発防止に取り組む」としている。</t>
    <phoneticPr fontId="16"/>
  </si>
  <si>
    <t>https://news.yahoo.co.jp/articles/c4f20dbec215be0c87c33172707b3070c2bc47eb</t>
    <phoneticPr fontId="16"/>
  </si>
  <si>
    <t>FNNプライムオンライン</t>
    <phoneticPr fontId="16"/>
  </si>
  <si>
    <t>和歌山県</t>
    <rPh sb="0" eb="4">
      <t>ワカヤマケン</t>
    </rPh>
    <phoneticPr fontId="16"/>
  </si>
  <si>
    <t xml:space="preserve">サバの刺身食べた客がアニサキスによる食中毒 長野市の飲食店 - 信濃毎日新聞 </t>
    <phoneticPr fontId="16"/>
  </si>
  <si>
    <t>信濃毎日新聞</t>
    <phoneticPr fontId="16"/>
  </si>
  <si>
    <t>長野市保健所は１日、同市北石堂町の飲食店「食彩や　魚太郎」で魚の刺し身などを食べた２０代女性１人が、寄生虫アニサキスによる食中毒になったと発表した。女性は８月２９日夜、サバの刺し身などを食べ、３０日朝に腹痛になった。３１日に須坂市の医療機関を受診し、アニサキスが見つかったという。既に回復した。市保健所は同店を１日間の営業停止とした。</t>
    <phoneticPr fontId="16"/>
  </si>
  <si>
    <t>https://www.shinmai.co.jp/news/article/CNTS2023090100890</t>
    <phoneticPr fontId="16"/>
  </si>
  <si>
    <t>生･半生･加熱不足の鶏肉料理によるカンピロバクター食中毒が多発しています！！</t>
    <phoneticPr fontId="16"/>
  </si>
  <si>
    <t>飲食店での外食時にもよく加熱された鶏肉料理を選んで、楽しい食事にしましょう！鶏肉は食生活に欠かせない食材です！おいしく安全に食べましょう。過去の厚生労働科学研究によると、市販鶏肉から、カンピロバクターが高い割合（20%～100%）で見つかっています！
カンピロバクターって？
特徴：ニワトリやウシなどの腸管内にいる細菌で、少量の菌数でも食中毒を発生。熱に弱い。
食中毒の症状（食べてから1～7日で発症）：下痢、腹痛、発熱
対策：十分な加熱（中心が白くなるまで焼く）。サラダなど生で食べるものとは別に調理。鶏肉を調理した器具は熱湯で消毒。
「新鮮だから安全」は間違いです。保健所でも随時飲食店に指導啓発しているところですが、現在、鶏肉の生食等に関して、法律の裏付けはありません。よく加熱された鶏肉料理を選んで楽しい食事にしましょう！
https://www.city.toyota.aichi.jp/_res/projects/default_project/_page_/001/055/931/01.pdf</t>
    <phoneticPr fontId="16"/>
  </si>
  <si>
    <t>https://www.city.toyota.aichi.jp/kurashi/kenkou/anshin/1055931.html</t>
    <phoneticPr fontId="16"/>
  </si>
  <si>
    <t>愛知県</t>
    <rPh sb="0" eb="3">
      <t>アイチケン</t>
    </rPh>
    <phoneticPr fontId="16"/>
  </si>
  <si>
    <t>豊田市公表</t>
    <rPh sb="0" eb="5">
      <t>トヨダシコウヒョウ</t>
    </rPh>
    <phoneticPr fontId="16"/>
  </si>
  <si>
    <t xml:space="preserve">合宿中の大学生や中学生らが腹痛や下痢の症状訴え…飲食店の弁当で「食中毒」と判明 店に3 ... </t>
    <phoneticPr fontId="16"/>
  </si>
  <si>
    <t>Yahoo!ニュース</t>
    <phoneticPr fontId="16"/>
  </si>
  <si>
    <t>和歌山県白浜町の飲食店が提供した弁当を食べた中学生や大学生らが食中毒の症状を訴えていたことが分かりました。
和歌山県によりますと、8月25日午後、大阪市から和歌山県に対し、「合宿を行っていた大学生や教員らが腹痛や下痢の症状を訴えている」と連絡があったということです。連絡を受けて、保健所が確認したところ、大学生らは白浜町にある飲食店「はま乃」で提供された弁当を食べた後に症状を訴えていることがわかったということです。保健所が調査したところ、8月19日～20日にかけて弁当を食べた13歳の中学生や大学生ら48人のうち24人が腹痛や下痢などの症状を訴えていたということです。症状を訴えた24人は全員快方に向かっています。症状が出た人を診察した医師から食中毒の届出があったことなどから、保健所は飲食店で出された弁当が原因とする食中毒であると断定しました。これを受けて保健所は店に対して29日から3日間の営業停止処分を下しました。県によりますと提供された弁当に入っていた食材は次の通りです。
《8月19日に提供の弁当》
ごはん、ハンバーグ、鮭塩焼、スパゲッティ、赤かまぼこ、出汁巻、梅こんにゃく、小松菜の和え物、漬物、ふりかけ
《8月20日に提供の弁当》
ごはん、鶏胸肉焼（梅だれ）、ペペロンチーノスパゲッティ、さば塩焼、ゆで玉子、オクラの和え物、ポークウインナー、かまぼこ、漬物、ふりかけ</t>
    <phoneticPr fontId="16"/>
  </si>
  <si>
    <t>https://news.yahoo.co.jp/articles/60be1ee2a0be53d849278ece28270908c6a2a697</t>
    <phoneticPr fontId="16"/>
  </si>
  <si>
    <t xml:space="preserve">TBS NEWS DIG - TBSテレビ </t>
    <phoneticPr fontId="16"/>
  </si>
  <si>
    <t xml:space="preserve">アニサキスによる食中毒 50代の男性が熊本市北区の寿司店で食事のあと全身発疹や腹痛 </t>
    <phoneticPr fontId="16"/>
  </si>
  <si>
    <t>アニサキスによる食中毒が発生したのは熊本市北区の寿司店で、8月27日に店で食事をした50代の男性が食後2時間30分ほどして全身の発疹や腹痛を起こしました。現在、男性は回復傾向にあるということです。アニサキスはサバやアジなどに寄生する線虫で誤って食べるとみぞおちの痛みや吐き気、嘔吐などを生じます。
予防には冷凍や加熱が有効とされていますが、店ではサバやアジを生の冷蔵で仕入れているためアニサキスが死滅していなかったとみられています。熊本市の調査では店の衛生管理に問題はなく、目視による見落としが原因とみられます。この寿司店には1日間の業務停止命令が出されました。</t>
    <phoneticPr fontId="16"/>
  </si>
  <si>
    <t>https://newsdig.tbs.co.jp/articles/-/691250?display=1</t>
    <phoneticPr fontId="16"/>
  </si>
  <si>
    <t>熊本県</t>
    <rPh sb="0" eb="3">
      <t>クマモトケン</t>
    </rPh>
    <phoneticPr fontId="16"/>
  </si>
  <si>
    <t>広島県</t>
    <rPh sb="0" eb="3">
      <t>ヒロシマケン</t>
    </rPh>
    <phoneticPr fontId="16"/>
  </si>
  <si>
    <t>中国メディアの東方網は29日、上海市の高級日本料理店で食事をした客が食中毒とみられる症状を訴えたと報じた。
当事者の張（ジャン）さんによると、27日夜に市内の日本料理店・栄新館（3号店）で食事をしたところ、大人4人にいずれも下痢や腹痛の症状が現れた。病院を受診すると急性胃腸炎と診断されたといい、うち1人は症状が重いという。張さんは「生の物を食べなかった子どもには症状が出ていないので生食が原因ではないかと考えている」と語った。
また、「今回の件をネット上にアップしたところ、数十人から同様の症状が現れたという連絡があった。今、グループには60人余りがいて、だいたいその半分が27日に（同店で）食事をしていた」とし、「関係部門には厳しく調べてほしい。友人はまだ病院で点滴を受けている」と話した。一方、店の責任者である沈（シェン）さんは「同じような症状を訴えているお客さんが十数人いて賠償などを進めている」としながらも、「ネット上では（被害者が）数十人と言われているがそれは誇張されている」と主張した。地元の市場監督管理局が調査に入り、現在、同店は営業停止状態だという。沈さんは「日本の汚染水（処理水）放出問題で商売が厳しいのに、またこんなことが起きてしまった。昨晩は私も従業員も一睡もできなかった。なぜこんなことが起きたのか、ずっと考えている」と明かした。また、「当店では日本から輸入した水産物はなく、サーモンはノルウェーから、エビはニュージーランドから、ウニは大連から、マグロはノルウェーとニュージーランドから仕入れている」とアピールした。</t>
    <phoneticPr fontId="16"/>
  </si>
  <si>
    <t>https://www.recordchina.co.jp/b919718-s25-c30-d0052.html</t>
    <phoneticPr fontId="16"/>
  </si>
  <si>
    <t>上海の日本料理店で食中毒か、「数十人に症状」との情報も―中国メディア</t>
    <phoneticPr fontId="16"/>
  </si>
  <si>
    <t xml:space="preserve">Record China   </t>
    <phoneticPr fontId="16"/>
  </si>
  <si>
    <t>中国</t>
    <rPh sb="0" eb="2">
      <t>チュウゴク</t>
    </rPh>
    <phoneticPr fontId="16"/>
  </si>
  <si>
    <t>長野県</t>
    <rPh sb="0" eb="3">
      <t>ナガノケン</t>
    </rPh>
    <phoneticPr fontId="16"/>
  </si>
  <si>
    <t>広島県食品衛生課は、廿日市市の旅館「石亭」で食中毒が発生したと発表しました。利用客8人から「腸炎ビブリオ」が検出されたということで、県は30日付けで、旅館を営業禁止処分としています。
県食品衛生課によりますと、8月28日、府中町の医療機関から「腹痛・下痢症状のある患者を診察した。旅館に複数人で宿泊し、ほかの同行者にも発症者がいるようだ」と西部保健所広島支所に連絡がありました。西部保健所が調査したところ、8月26日に旅館で宿泊・食事をした3グループ8人が同様の症状を訴えていることが分かり、便から腸炎ビブリオが検出されたということです。8人は30代から70代の男性3人・女性5人で、重症者はいませんでした。西部保健所は、旅館が提供した食事が原因の食中毒と判断し、30日付けで旅館の飲食店の営業禁止処分としました。食中毒の原因は調査中だということですが、腸炎ビブリオは海でとれた魚介類に付着する食中毒の原因菌であることから、県食品衛生課は26日の夜に旅館で提供された海産物が原因とみています。腸炎ビブリオによる食中毒は、潜伏期間の後に激しい腹痛や下痢、まれに発熱やおう吐などの症状が表れるということです。加熱処理や真水洗浄で予防できることから、全国的に腸炎ビブリオを原因とする食中毒は減少傾向にあるということです。</t>
    <phoneticPr fontId="16"/>
  </si>
  <si>
    <t xml:space="preserve">中国放送 </t>
    <phoneticPr fontId="16"/>
  </si>
  <si>
    <t>“腸炎ビブリオ” 食中毒で８人が腹痛下痢　宮島対岸の旅館「石亭」に営業禁止処分　広島</t>
    <phoneticPr fontId="16"/>
  </si>
  <si>
    <t>https://newsdig.tbs.co.jp/articles/-/691606?display=1</t>
    <phoneticPr fontId="16"/>
  </si>
  <si>
    <t>女児気道に１～２センチの異物か　窒息事故、鹿児島の保育園</t>
    <phoneticPr fontId="16"/>
  </si>
  <si>
    <t>鹿児島県姶良市の私立認可保育園「興教寺保育園」で、すりおろしたリンゴを食べた生後７カ月の女児が５月に死亡した問題で、女児の気道に約１～２センチの異物が詰まっていたことが２９日、関係者への取材で分かった。遺族側が２８日に開かれた市の検証委員会に提出した病院のカルテには「状況からすりおろしたリンゴと考えやすい」としている。カルテなどによると、女児の気道には約１～２センチの異物が見つかった。取り出した際には約７～８ミリになっており、取り除く際に小さくなった可能性がある。一般的な生後７カ月の乳児の気道は直径６～７ミリ前後。
　事故は４月１８日に発生。</t>
    <phoneticPr fontId="16"/>
  </si>
  <si>
    <t>https://www.hokkoku.co.jp/articles/tym/1166407</t>
    <phoneticPr fontId="16"/>
  </si>
  <si>
    <t>富山新聞</t>
    <rPh sb="0" eb="4">
      <t>トヤマシンブン</t>
    </rPh>
    <phoneticPr fontId="16"/>
  </si>
  <si>
    <t>鹿児島県</t>
    <rPh sb="0" eb="4">
      <t>カゴシマケン</t>
    </rPh>
    <phoneticPr fontId="16"/>
  </si>
  <si>
    <r>
      <rPr>
        <b/>
        <sz val="19"/>
        <rFont val="ＭＳ Ｐゴシック"/>
        <family val="3"/>
        <charset val="128"/>
      </rPr>
      <t>腸管出血性大腸菌感染症（O26） 認定こども園で集団発生 少なくとも園児19人を含む22人が感染 ...</t>
    </r>
    <r>
      <rPr>
        <b/>
        <sz val="20"/>
        <rFont val="ＭＳ Ｐゴシック"/>
        <family val="3"/>
        <charset val="128"/>
      </rPr>
      <t xml:space="preserve"> </t>
    </r>
    <phoneticPr fontId="16"/>
  </si>
  <si>
    <t>甲府市保健所によりますと8月17日に医療機関から甲府市内の認定こども園の利用者から腸管出血性大腸菌感染症（O26）を検出したという届け出がありました。保健所は行動歴を調査すると共に、認定こども園の中で既に下痢や腹痛の症状が出ている園児の検便をしたところ、陽性を確認、さらに検便を拡大し腸管出血性大腸菌感染症（O26）の患者が複数確認されたことから、集団発生と判断しました。主な症状は下痢、腹痛、嘔吐、発熱で、患者数は28日午後5時現在、園児19人、家族3人の合計22人です。検便検査は園児102人を含む、職員11人、家族16人の129人で、このうち22人が陽性、30人が陰性、園児61人を含む77人は今後、結果が判明する予定で、患者数は増える可能性があるとしています。市では認定こども園と保護者に感染拡大防止ための指導をしました。</t>
    <phoneticPr fontId="16"/>
  </si>
  <si>
    <t>山梨県</t>
    <rPh sb="0" eb="3">
      <t>ヤマナシケン</t>
    </rPh>
    <phoneticPr fontId="16"/>
  </si>
  <si>
    <t>テレビ山梨</t>
    <rPh sb="3" eb="5">
      <t>ヤマナシ</t>
    </rPh>
    <phoneticPr fontId="16"/>
  </si>
  <si>
    <t>https://news.yahoo.co.jp/articles/3c59638eef4ddc912fdc69fef27f05133fa9bc7b</t>
    <phoneticPr fontId="16"/>
  </si>
  <si>
    <t xml:space="preserve">ネット広告の監視、健康食品など136商品で違法の恐れ | 通販通信ECMO </t>
    <phoneticPr fontId="16"/>
  </si>
  <si>
    <t>消費者庁は31日、健康食品などのインターネット広告を監視した結果、133事業者の136商品で大げさな効能効果をうたうなど、健康増進法に違反する恐れのある表示が見つかったと発表した。133事業者に対し、表示の改善を指導するとともに、出店先のデジタルショッピングモールの運営事業者に表示の適正化に向けた協力を依頼した。
　▽関連記事
　機能性表示食品制度とは？～届出にチャレンジする通販企業が押さえておきたい基本（上）</t>
    <phoneticPr fontId="16"/>
  </si>
  <si>
    <t xml:space="preserve">「処理水」で中国が輸入停止、漁業関係者に追加支援へ…ホタテ貝の国内加工・販路開拓  BIGLOBEニュース </t>
    <phoneticPr fontId="16"/>
  </si>
  <si>
    <t>　東京電力福島第一原子力発電所の処理水海洋放出への対抗措置として、中国が日本産水産物の輸入を全面停止したことを受けて、政府は漁業関係者の追加支援に乗り出す。中国向けの輸出が多いホタテ貝について、国内加工や別の販路開拓を支援する。農林水産省によると、加工品を除くホタテ貝の２０２２年の輸出額は９１０億円で、このうち、中国向けが４６７億円だった。野村農相は２５日の閣議後の記者会見で、「加工体制の強化や新たな輸出先の開拓をしなければいけない」と述べた。
 ホタテ貝は、殻をむくのに手間がかかる。日本で作業をすると、海外に比べて人件費が高く、人手確保も難しい。このため、殻がついた状態で中国に送り、現地で殻をむいて消費したり、米国などに輸出したりしている。日本で加工する体制を整えるのに必要な資金の支援が想定される。政府は処理水放出による風評被害に備えるため、水産物の売り上げが減った場合に支援する基金などを設けている。これとは別の支援策が求められていた。鈴木財務相も「水産関係者にどういった救済措置が取れるのか、真剣に考えるべきだ」と話している。</t>
    <phoneticPr fontId="16"/>
  </si>
  <si>
    <t>中国依存のホタテなど水産品、岸田首相が緊急支援を表明…「とにかくスピードが大事」</t>
    <phoneticPr fontId="16"/>
  </si>
  <si>
    <t>岸田首相は３１日、東京電力福島第一原子力発電所の処理水海洋放出に反発して中国が日本産水産物の輸入を停止したことを受け、中国市場への依存脱却に向けた緊急支援事業を実施すると表明した。新たな輸出先の開拓などが柱で、来週初めまでに「政策パッケージ」として取りまとめるよう関係閣僚に指示した。首相は輸入停止措置について「中国への輸出に依存してきたホタテなどの特定の水産品、特定の地域に甚大な影響を与える」と指摘。貝類の殻むき機の導入や人員の確保など、新たな市場に輸出するための加工体制の整備も後押ししていくとした。「とにかくスピード感が大事だ。予備費の活用も含め、機動的に予算の確保を行う」と強調した。発表に先立ち、首相は同日、福島県の内堀雅雄知事と首相官邸で面会し、漁業者らへの支援について「政府として全責任を持って取り組んでいく」と伝えた。</t>
    <phoneticPr fontId="16"/>
  </si>
  <si>
    <t xml:space="preserve">抹茶アイスから大腸菌検出、出荷分を回収命令 京都・宮津の茶販売店 - au Webポータル </t>
    <phoneticPr fontId="16"/>
  </si>
  <si>
    <t>京都府丹後保健所は24日、宮津市魚屋の茶販売店「磯野開化堂」のアイスから規格基準を超える細菌と、大腸菌が検出されたとして、食品衛生法違反に基づき同市や京丹後市、伊根町に出荷した225個の回収を命じた。回収対象はアイスミルク「抹茶」（100ミリリットル）で、健康被害は確認されていないという。</t>
    <phoneticPr fontId="16"/>
  </si>
  <si>
    <t xml:space="preserve">2022年含む最新 国産農産物の残留農薬基準違反 原因の統計 canpan.info </t>
    <phoneticPr fontId="16"/>
  </si>
  <si>
    <t>GAP総合研究所　所長の武田泰明です。残留農薬基準違反、法律名ですと食品衛生法違反を起こしたい農家はいないでしょう。
起こしたら、保健所が来て、商品回収と出荷停止が求められます。そうなると一定期間、売上がゼロになり、経費だけが発生し、赤字になります。農業法人であれば倒産することもあるでしょう。
JA生産部会などの共同出荷をしていると、他の農家まで出荷停止になることがあります。
誰も起こしたくない法律違反でしょう。体系的に網羅的に、残留農薬基準違反の原因をつぶしておく必要があります。
そのための道具として、JGAPは極めて有効です。JGAPの基準は、実際に発生した過去の残留農薬基準違反の事例と原因を分析して作られています。
その一部をブログ読者の皆さんにも共有しましょう。
■2022年含む最新　国産農産物の残留農薬基準違反　原因の統計
国産農産物の残留農薬基準違反は、都道府県が公表している（保健所が認定した）数だけでも、年間平均　十数件起きています。
私の業界での経験上、表に出ていないものも相当数あると思います。
2006年から2022年で、合計201件
★原因
第一位　周辺圃場または同一ハウス内隣接作物からのドリフト　43件（21％）
第二位　適用外の使用（農薬ごとに使用できる作物が決まっています）　31件（15％）
第三位　使用基準違反（使用時期、使用回数、使用方法）　24件（12％）
第四位　農薬散布機・タンク・ホースの洗浄不足・不洗浄　22件（11％）
第五位以降も、いろいろと原因があります。
どれも、農薬そのものの問題ではなく、農家の不適切な農薬使用が原因です。JGAPには、実際に起きた残留農薬基準違反の事例をもとに、対策が組み込まれています。
農家にとっても、バイヤーにとっても、JGAPは有効で便利な道具です。リスク（残留農薬基準違反を起こす可能性／そんな農産物を調達してしまう可能性）を下げましょう！
■■　最新の　GAP　研修日程　■■
★研修参加のお申し込みは、こちらまで↓https://gapri.jp/kensyu_schedule/</t>
    <phoneticPr fontId="16"/>
  </si>
  <si>
    <t>https://blog.canpan.info/asiagap/archive/154</t>
    <phoneticPr fontId="16"/>
  </si>
  <si>
    <t xml:space="preserve">紫野菜が入った8品目サラダ 一部残留農薬基準超過｜食品事故情報 - フーズチャネル </t>
    <phoneticPr fontId="16"/>
  </si>
  <si>
    <t>2023-08-28
【事業者】イオン株式会社
【製品】トップバリュ　紫野菜が入った8品目サラダ70g
【内容】2023年7月27日～2023年8月26日に、イオンリテール(東京都、千葉県、神奈川県、山梨県内の各店舗)で販売した「トップバリュ　紫野菜が入った8品目サラダ70g」において、「ビーツ」原材料の仕入れ先より、残留農薬の自主検査の結果、基準値を超えたロットを納品した旨連絡があり、当該商品の自主回収を実施する。これまで健康被害の報告はない。(リコールプラス編集部)(リコールプラス)
【対象】【対象商品】商品名:トップバリュ　紫野菜が入った8品目サラダ内容量:70g
形態　:合成樹脂製袋詰め
JANコード:4549414543339
消費期限:2023年7月29日～2023年8月28日
販売地域:東京都、千葉県、神奈川県、山梨県
販売先　:イオンリテール(株)(東京都、千葉県、神奈川県、山梨県内の各店舗)にて消費者向けに小売り
販売日　:2023年7月27日～2023年8月26日
販売数量:28,447個
【対処方法】【回収情報の周知方法】　各販売店舗にてPOPにて周知　
【回収後の対応】　商品交換または返金対応  【関連URL】https://ifas.mhlw.go.jp/faspub/_link.do?i=IO_S020502&amp;p=RCL202302360</t>
    <phoneticPr fontId="16"/>
  </si>
  <si>
    <t>https://www.foods-ch.com/anzen/kt_47107/</t>
    <phoneticPr fontId="16"/>
  </si>
  <si>
    <t xml:space="preserve">【動画】農薬登録時に発見されなかった発がん性が後に発見されたケースは今までにあったのか？  AGRI FACT </t>
    <phoneticPr fontId="16"/>
  </si>
  <si>
    <t>https://agrifact.jp/has-there-ever-been-a-case-where-carcinogenicity-was-later-discovered-movie6/</t>
    <phoneticPr fontId="16"/>
  </si>
  <si>
    <t>2023年第33週</t>
    <phoneticPr fontId="86"/>
  </si>
  <si>
    <r>
      <t>対前週
インフルエンザ 　3.3%</t>
    </r>
    <r>
      <rPr>
        <b/>
        <sz val="11"/>
        <color rgb="FFFF0000"/>
        <rFont val="ＭＳ Ｐゴシック"/>
        <family val="3"/>
        <charset val="128"/>
      </rPr>
      <t xml:space="preserve"> </t>
    </r>
    <r>
      <rPr>
        <b/>
        <sz val="11"/>
        <rFont val="ＭＳ Ｐゴシック"/>
        <family val="3"/>
        <charset val="128"/>
      </rPr>
      <t xml:space="preserve"> 減少
</t>
    </r>
    <r>
      <rPr>
        <b/>
        <sz val="14"/>
        <color rgb="FFFF0000"/>
        <rFont val="ＭＳ Ｐゴシック"/>
        <family val="3"/>
        <charset val="128"/>
      </rPr>
      <t>新型コロナウイルス  29.4%増加</t>
    </r>
    <rPh sb="0" eb="3">
      <t>タイゼンシュウ</t>
    </rPh>
    <rPh sb="19" eb="21">
      <t>ゲンショウ</t>
    </rPh>
    <rPh sb="22" eb="24">
      <t>シンガタ</t>
    </rPh>
    <rPh sb="38" eb="40">
      <t>ゾウカ</t>
    </rPh>
    <phoneticPr fontId="86"/>
  </si>
  <si>
    <t>https://news.yahoo.co.jp/articles/aef71ede716a67bb6818a30774c41c8f05d1a85b</t>
  </si>
  <si>
    <t>https://www.tokyo-np.co.jp/article/272584</t>
    <phoneticPr fontId="86"/>
  </si>
  <si>
    <t>https://jp.reuters.com/article/japan-fukushima-china-russia-idJPKBN30102U</t>
    <phoneticPr fontId="86"/>
  </si>
  <si>
    <t>https://news.nissyoku.co.jp/news/kwsk20230807075951144</t>
    <phoneticPr fontId="86"/>
  </si>
  <si>
    <t>https://www.jetro.go.jp/biznews/2023/08/9ba315d74255b153.html</t>
    <phoneticPr fontId="86"/>
  </si>
  <si>
    <t>https://www.jetro.go.jp/biznews/2023/08/eef435812154b04e.html</t>
    <phoneticPr fontId="86"/>
  </si>
  <si>
    <t>https://www.jetro.go.jp/biznews/2023/08/107103910df39fb9.html</t>
    <phoneticPr fontId="86"/>
  </si>
  <si>
    <t>セルビアの日刊紙「ポリティカ」は8月24日、東京電力福島第1原子力発電所のALPS処理水の海洋放出に関する事実を伝えるとともに、その経緯の詳細背景を説明する今村朗駐セルビア日本大使の声明を掲載した。同紙は、世界各国のメディア報道を基に客観的で事実に基づいた記事を1面に掲載するとともに、専門家による憂慮すべきとする意見と心配いらないとする意見の双方を紹介。また、中国や米国などの反応を伝えている。さらに、2面には今村大使のインタビューを掲載し、海に放出される水は汚染水ではなく浄化処理されたものであり、国際的な専門家によるモニタリングが行われており、心配する必要はないことを伝えている。また今村大使は、日本の専門家が福島第1原発周辺海域の放射性物質濃度を定期的に測定し、その結果を一般に公開する予定であることも述べた。
今回の報道を受けて市民の反応を確認するべく、ベオグラードにある日本食レストランに確認を行ったが、特に客から何か問われたこともなければ、それに伴うキャンセルも発生していないとのことだった。</t>
    <phoneticPr fontId="86"/>
  </si>
  <si>
    <t>https://www.jetro.go.jp/biznews/2023/08/8078aa49d12c243a.html</t>
    <phoneticPr fontId="86"/>
  </si>
  <si>
    <t>タイ保健省食品・医薬品局（FDA）は2023年8月25日、日本のALPS処理水海洋放出に関するプレスリリースを発表PDFファイル(外部サイトへ、新しいウィンドウで開きます)した（仮訳は添付資料1を参照）。プレスリリースの要旨は次のとおり。
8月25日に、FDA、農業協同組合省水産局（DOF）、原子力庁（OAP）および原子力技術研究所（TINT）が、日本からの輸入水産物の監視策と検査基準を定めるための協議を行った。水産物の輸入に関して、タイ保健省の定める放射性物質の基準値を超える食品の輸入を防止するために検査を行い、基準値以上の放射性物質が検出された場合には直ちに水産物を回収または破棄し、輸入を停止する。消費者には安全性について不安を持たないよう呼びかける。
2011年の福島原発事故以降、FDA検査所では1,000件以上の日本産水産物のランダム検査を行ったが、基準値以上のサンプルは見つかっていない。また日本の厚生労働省のデータによる、2022年から2023年4月までの4,375件の福島県産水産物および水産加工品の検査結果でも、タイ保健省の基準値を超えるサンプルは見つかっていない。FDAはDOF、OAPおよびTINTと協力し、輸入食品に関する厳格な監視施策を行っており、国民はFDAとDOFの対応を信頼してほしい。
8月24日には、タイ消費者審議会（Thailand Consumer’s Council）（注）がFDAとDOFに対して、日本から輸入される水産物への対応について説明を求めていた外部サイトへ、新しいウィンドウで開きます（仮訳は添付資料2を参照）。
（注）タイ国憲法などに基づき、消費者団体の集まりによって設立された、消費者保護を目的とする団体。</t>
    <phoneticPr fontId="86"/>
  </si>
  <si>
    <t>https://www.jetro.go.jp/biznews/2023/08/1596594e8de1ff42.html</t>
    <phoneticPr fontId="86"/>
  </si>
  <si>
    <t>https://www.jiji.com/jc/article?k=2023083000933&amp;g=int</t>
    <phoneticPr fontId="86"/>
  </si>
  <si>
    <t>https://www.nikkei.com/article/DGXZQOUC164XD0W3A810C2000000/</t>
    <phoneticPr fontId="86"/>
  </si>
  <si>
    <t>米国疾病対策センター（CDC）が2023年7月28日付けで発表した最新の研究によると、米国では2010年以降、マダニにかまれたことで肉アレルギーを発症したと疑われる症例が大幅に増えている。しかも症例のいくつかは、このマダニが少ないとされている州で発生しているという（編注:日本でも疑い例や、マダニが媒介する日本紅斑熱が多い島根県の一部で肉アレルギーの患者が多いという報告などがある）。
マダニにかまれると、なぜ肉アレルギーになるのだろうか？「あなたは森を散策し、マダニはウシやその他の哺乳類の血を吸っています」と米国テネシー州にあるバンダービルト大学附属病院のアレルギーと免疫の専門医コスビー・ストーン氏は説明を始めた。「そうやってアルファガルを持ったマダニにかまれると免疫が活性化します」アルファガル（α-Gal）と聞くと何か得体の知れないもののような印象だが、これは糖の一種である「ガラクトース-アルファ-1,3-ガラクトース」の通称だ。マダニにかまれてアルファガルが人の体に入ると、免疫系がアルファガルに対する抗体を作り、その後、アルファガルを戦うべき敵と見なすようになる。
これがアルファガル症候群で、多くの場合、この病に気付くのはアルファガルが豊富に含まれた獣肉を食べたあとだ。なお、安定剤としてゼラチンが添加されている一部の医薬品にもアルファガルは含まれている。どんな症状？「肉を食べてもアレルギー反応はすぐには出ません」とストーン氏は言う。そのため自分の症状がアレルギー反応によるものだということに気付かない人もいるという。
「アルファガルが放出されるには、まず肉が消化されなければなりません。ですから食事から数時間後の就寝中にじんましんや息切れ、嘔吐（おうと）、下痢といった症状で目が覚める人が多いのです」「中には死の危険が迫るほど血圧が低下し、生命維持装置が必要になる患者もいます」と治療に当たった経験のあるストーン氏は言う。「最初は何の病だか分からない患者がほとんどです」とストーン氏は説明する。食べた物と症状は何度かアレルギー反応を繰り返してようやく結び付く。マダニに繰り返しかまれてアレルギー症状が悪化することもある。重い症状が出るのは何度もかまれた経験があり抗体の量が多い人だ。
アレルギーの治療としては今のところ症状を緩和するだけで、アレルギーそのものを治したり、ワクチンで予防したりすることはできない。</t>
    <phoneticPr fontId="86"/>
  </si>
  <si>
    <t>【北京時事】中国外務省の汪文斌副報道局長は３０日の記者会見で、日本産水産物の全面禁輸措置について「世界貿易機関（ＷＴＯ）の関連規定に基づいており、完全に正当かつ合理的だ」と主張した。日本国内でＷＴＯへの提訴を求める声が出ていることに反論した形だ。
【ひと目でわかる】中国・香港による日本産の禁輸措置
　汪氏は、東京電力福島第１原発の処理水放出を「利己的で無責任極まりない行動」と改めて批判。中国から日本国内に相次ぐ「嫌がらせ電話」に関しては、「今の局面を招いた根源は日本政府の放出強行だ」と述べ、「直ちに核汚染水の放出を停止すべきだ」と従来の見解を繰り返した。</t>
    <phoneticPr fontId="86"/>
  </si>
  <si>
    <t>8月24日の福島第1原子力発電所のALPS処理水（注）の海洋放出を受けて、ロシア政府は検査強化など慎重な姿勢を打ち出したものの、反応はおおむね冷静だ。海洋学の専門家からは海流などの関係でロシア極東沿岸への影響はほぼないとの声が強い。水産物をはじめとした日本製品の輸入に対する市民による反対運動も見られない。衛生当局である連邦消費者権利保護・福利監督局（ロスポトレブナドゾル）は8月24日、2023年7月に導入済みの日本産水産物の輸入検査強化措置（2023年7月10日記事参照）の実施状況について発表した。検査を強化した7月8日以降、7トンを超える日本からの水産物を検査したところ、放射性物質の基準値を超えるものは見られなかった。8月24日には連邦動植物検疫局（ロスセリホズナドゾル）が日本からの水産品、魚介類の検査体制を強化すると発表したほか、連邦水産庁も全ロシア水産海洋研究所（VNIRO）に対して、大気や海、漁獲物中に含まれる放射線物質のモニタリングを実施するよう指示した。
ロシア外務省は、処理水の海洋放出の影響に関して日本政府が完全な透明性を持って、関係各国に対し情報を提供し続けるべきとのコメントを発表した（ノーボスチ通信8月24日）。中国外交部発表（8月9日）によると、同国とロシアは共同で日本に対しALPS処理水の海洋放出に関する技術的質問書を提示している。
ロシア国内では、処理水放出のロシアの漁業や水産加工業にとっての影響は大きくないとの見方が主流だ。連邦水理気象学・環境モニタリング局沿海地方支部のボリス・クバイ支部長は「福島県沖からの海流の流れは太平洋側へ向かっており、日本海側への流入はない。ロシア極東の主要な漁場であるオホーツク海、ベーリング海からも遠い」との見解を示した（ロシア新聞8月22日）。消費者の反応も冷静だ。中国や韓国、日本国内での処理水放出への反対の動きは報じられるものの、ロシア国内での目立った動きは聞こえてこない。日本からの水産物の輸入が多くないこともその一因とみられる。
（注）ロシア機関によって表現が異なり、外務省は「原発冷却のために使われた水」や「放射能汚染水」（英語のradioactive waterに相当）」、ロスポトレブナドゾルは「放射能汚染水」（同）、ロスセリホズナドゾルは「処理水」としている。</t>
    <phoneticPr fontId="86"/>
  </si>
  <si>
    <t>日本政府が8月24日から東京電力福島第1原子力発電所のALPS処理水を海洋へ放出したことを受け、マレーシア保健省はこれに先立つ8月23日、「福島第1原発の放射性処理済み水の放出について」と題する声明を発表し、日本から輸入される高リスク食品に対し、レベル4（監視）検査を課す意向を表明した（注）。取材に対応したムハマド・ラッジ・ビン・アブ・ハッサン医務技監は「放射性物質の含有量を分析するための検査は、マレーシアへの入境時点で行われる」と述べた。
声明では、ALPS処理水の放出が、日本の安全基準に沿って段階的に行われ、7月4日に国際原子力機関（IAEA）の承認を得た行為であることや、本件につきアジア太平洋地域の複数の国がさまざまな反応を示しているとの事実を記載。マレーシアでは、放射性核種による汚染は、1985年食品規則に基づき管理されていること、また、コーデックス国際規格が、食品および飼料中の汚染物質および毒素に関するガイドラインとして、CXS193-1995を規定していることにも言及した。
在マレーシア日本大使館が8月24日に保健省に確認したところ、「今回発表した措置はあくまで一時的な予防措置。無作為にサンプルを抽出して検査する予定だが、具体的なサンプル数は定まっていない」とのことだったという。検査対象である高リスク食品が何であるか、声明には明示されていないが、保健省は冷凍・冷蔵魚・海塩、生海苔（のり）などを例示した。検査費用は保健省が負担し、輸入業者に追加的な費用や証明書などの提出は求められないという。
2011年に発生した東日本大震災による福島第1原子力発電所の事故の際、マレーシア保健省の食品安全品質課は、2011年5月から2012年4月にかけて、日本から輸入される食品のモニタリングを実施していた。その後2019年にも特別モニタリングを実施し、計102のサンプルを分析。結果的には、全てのサンプルで、放射性物質の含有量は定められた基準値以内だったことが確認された。</t>
    <phoneticPr fontId="86"/>
  </si>
  <si>
    <t>マカオ政府は8月23日、日本が東京電力福島第1原子力発電所のALPS処理水の放出を24日から開始することに伴い、翌24日から輸入規制を強化することを発表した。
第134/2023号行政長官決裁PDFファイル(外部サイトへ、新しいウィンドウで開きます)によると、10都県（注）産の生鮮食品、動物性食品、海塩、海藻が輸入禁止となる。また、マカオ政府が発表した食品安全情報外部サイトへ、新しいウィンドウで開きますによれば、規制対象は10都県産の生鮮食品、動物性食品、海塩、海藻（野菜、果実、乳およびその製品、水産および水産製品、肉およびその製品、家きん卵などを含む）としている。
マカオ税関は、第134/2023号行政長官決裁PDFファイル(外部サイトへ、新しいウィンドウで開きます)の指示を厳格に執行し、日本からマカオへの輸入貨物や入境者の検査を全面的に強化すると発表した。「とくに日本からの航空便に搭乗し、マカオへ入境する人の所持品について、検査を強化し、関連食品のマカオへの流入を防止する」などとしている。なお、規制は今後も随時更新される可能性があるため、輸出入の前に最新情報を確認することが重要となる。
（注）規制の対象となる10都県は、東京都、福島県、千葉県、栃木県、茨城県、群馬県、宮城県、新潟県、長野県、埼玉県。</t>
    <phoneticPr fontId="86"/>
  </si>
  <si>
    <t>タイの外食・小売・食品関連企業の新規出店や設備投資がめじろ押しだ。飲食店を訪れる客もコロナ禍前の8～9割に回復した店舗が多く、今後を見据えてさらなる攻勢をかけようと意欲も高い。タイの飲食・食品関連産業は来年に向け業績を拡大する企業が増える公算が大きく、コロナ期の低迷からは脱却したといえそうだ。一方で、エルニーニョ現象などに端を発した異常気象や干ばつが今後の食料市場にどう影響を与えるかの懸念も残る。
　商業施設運営などを手掛ける大手財閥は軒並み、年末か</t>
    <phoneticPr fontId="86"/>
  </si>
  <si>
    <t>北京共同】中国の国家市場監督管理総局は２５日、東京電力福島第１原発処理水の海洋放出開始を受け、食品業界の経営者に対し、日本の水産物の加工や調理、販売を禁じると発表した。食の安全を確保するためと主張している。中国税関総署が２４日に日本産水産物の輸入を全面的に停止したのに続き、日本産水産物を徹底的に排除する措置を打ち出した。
　河北省や江蘇省など中国各地の飲食業界の団体は海洋放出開始後、日本産水産物の購入や使用を停止するよう関連企業に呼びかける声明文を相次いで発表。中国で日本食品への風当たりが厳しくなっている。</t>
    <phoneticPr fontId="86"/>
  </si>
  <si>
    <r>
      <rPr>
        <b/>
        <sz val="14"/>
        <rFont val="游ゴシック"/>
        <family val="3"/>
        <charset val="128"/>
      </rPr>
      <t xml:space="preserve"> ロシアが中国への水産物輸出の拡大を目指す。中国が東京電力福島第１原発の処理水放出開始を受けて日本の水産物を全面禁輸としたことを受けた動きだ。
食品安全監視当局は２５日夜の声明で、輸出業者の増加に取り組むと表明。「中国はロシアの水産物にとって有望な市場だ。認証を受けたロシア企業や船舶、製品の量と種類の拡大を目指す」と述べた。水産物の安全問題について中国と対話を続け、ロシア産水産物の対中輸出に関する規制に関する交渉を終える予定だとした。
１</t>
    </r>
    <r>
      <rPr>
        <b/>
        <sz val="14"/>
        <rFont val="Microsoft JhengHei"/>
        <family val="3"/>
      </rPr>
      <t>─</t>
    </r>
    <r>
      <rPr>
        <b/>
        <sz val="14"/>
        <rFont val="游ゴシック"/>
        <family val="3"/>
        <charset val="128"/>
      </rPr>
      <t>８月のロシア産水産物の輸出は半分以上が中国向けで、主にスケトウダラ、ニシン、ヒラメ、イワシ、タラ、カニだったという。具体的な数字は示していない。
同当局は７月、同国が中国の主要な水産物輸入先で、国内８９４社が海産物の輸出を許可されていると明らかにしていた。</t>
    </r>
    <phoneticPr fontId="86"/>
  </si>
  <si>
    <t>https://www.yomiuri.co.jp/pluralphoto/20230826-OYT1I50128/</t>
    <phoneticPr fontId="86"/>
  </si>
  <si>
    <t>回転ずしチェーン「はま寿司」は２６日、中国の公式ＳＮＳで、中国にある店舗では、日本産食材の使用を取りやめたと投稿した。中国税関当局などによる、日本産食品への規制を順守するとしている。ＳＮＳによると、はま寿司は、中国で３０店舗以上を展開している。
はま寿司　中国の税関当局が日本産水産物の輸入を全面的に停止し、中国で日本食を提供する飲食店は、材料の調達が難しくなっている。今後、日本産以外の水産物に切り替えて、食事を提供する動きが広がるとみられる。</t>
    <phoneticPr fontId="86"/>
  </si>
  <si>
    <t>中国、日本産水産物の販売禁止　輸入停止に続き：東京新聞 TOKYO Web</t>
  </si>
  <si>
    <t>ロシア、水産物の対中輸出拡大を目指す　日本産禁輸で ｜ Reuters</t>
  </si>
  <si>
    <t>はま寿司、中国で日本食材の使用取りやめ…「規制を順守する」：写真 ： 読売新聞</t>
  </si>
  <si>
    <t xml:space="preserve">タイ、外食・小売・食品関連企業 出店や設備投資めじろ押し - 日本食糧新聞電子版 </t>
  </si>
  <si>
    <t>マカオ政府、福島原発ALPS処理水放出に伴い10都県の生鮮食品などを輸入禁止と発表(マカオ、アジア、日本) ｜ジェトロ</t>
  </si>
  <si>
    <t>マレーシア、ALPS処理水放出を受け一部食品に対し監視検査を実施(マレーシア、日本) - ジェトロ</t>
  </si>
  <si>
    <t>タイFDA、ALPS処理水放出に関するプレスリリース発表(タイ) ｜- ジェトロ</t>
  </si>
  <si>
    <t>ALPS処理水放出、駐セルビア日本大使がメディアを通して説明(セルビア、日本、欧州) ｜- ジェトロ</t>
  </si>
  <si>
    <t>ロシア、ALPS処理水放出の影響を慎重に見守る構え(ロシア) ｜ ビジネス短信 ―- ジェトロ</t>
  </si>
  <si>
    <t>中国、水産物禁輸は「正当で合理的」　ＷＴＯ提訴の動きに反論：時事ドットコム</t>
  </si>
  <si>
    <t>ダニにかまれ肉アレルギーか、米国で急増　日本でも報告 - 日本経済新聞</t>
  </si>
  <si>
    <t>タイの食品業界で脱炭素が急加速　CO2削減コーヒーショップも登場（日本食糧新聞） - Yahoo!ニュース</t>
  </si>
  <si>
    <t>中国</t>
    <rPh sb="0" eb="2">
      <t>チュウゴク</t>
    </rPh>
    <phoneticPr fontId="86"/>
  </si>
  <si>
    <t>ロシア</t>
    <phoneticPr fontId="86"/>
  </si>
  <si>
    <t>タイ</t>
    <phoneticPr fontId="86"/>
  </si>
  <si>
    <t>マカオ</t>
    <phoneticPr fontId="86"/>
  </si>
  <si>
    <t>マレーシア</t>
    <phoneticPr fontId="86"/>
  </si>
  <si>
    <t>セルビア</t>
    <phoneticPr fontId="86"/>
  </si>
  <si>
    <t>米国</t>
    <rPh sb="0" eb="2">
      <t>ベイコク</t>
    </rPh>
    <phoneticPr fontId="86"/>
  </si>
  <si>
    <t>2023年第33週（8月14日〜8月20日）</t>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</si>
</sst>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sz val="19"/>
      <color rgb="FF000000"/>
      <name val="ＭＳ Ｐ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5"/>
      <color indexed="8"/>
      <name val="ＭＳ Ｐゴシック"/>
      <family val="3"/>
      <charset val="128"/>
    </font>
    <font>
      <b/>
      <sz val="14"/>
      <color rgb="FFFF0000"/>
      <name val="ＭＳ Ｐゴシック"/>
      <family val="3"/>
      <charset val="128"/>
    </font>
    <font>
      <b/>
      <sz val="12"/>
      <color indexed="18"/>
      <name val="游ゴシック"/>
      <family val="3"/>
      <charset val="128"/>
    </font>
    <font>
      <sz val="20"/>
      <color indexed="9"/>
      <name val="ＭＳ Ｐゴシック"/>
      <family val="3"/>
      <charset val="128"/>
    </font>
    <font>
      <sz val="14"/>
      <color indexed="63"/>
      <name val="Arial"/>
      <family val="2"/>
    </font>
    <font>
      <b/>
      <sz val="19"/>
      <color theme="1"/>
      <name val="ＭＳ Ｐゴシック"/>
      <family val="3"/>
      <charset val="128"/>
    </font>
    <font>
      <b/>
      <sz val="20"/>
      <color rgb="FF333333"/>
      <name val="メイリオ"/>
      <family val="3"/>
      <charset val="128"/>
    </font>
    <font>
      <sz val="8.8000000000000007"/>
      <color indexed="23"/>
      <name val="ＭＳ Ｐゴシック"/>
      <family val="3"/>
      <charset val="128"/>
    </font>
    <font>
      <sz val="10"/>
      <name val="Arial"/>
      <family val="2"/>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8"/>
      <color indexed="10"/>
      <name val="ＭＳ Ｐゴシック"/>
      <family val="3"/>
      <charset val="128"/>
    </font>
    <font>
      <sz val="12"/>
      <color indexed="9"/>
      <name val="ＭＳ Ｐゴシック"/>
      <family val="3"/>
      <charset val="128"/>
    </font>
    <font>
      <b/>
      <sz val="12"/>
      <color indexed="10"/>
      <name val="ＭＳ Ｐゴシック"/>
      <family val="3"/>
      <charset val="128"/>
    </font>
    <font>
      <b/>
      <u/>
      <sz val="12"/>
      <color indexed="60"/>
      <name val="ＭＳ Ｐゴシック"/>
      <family val="3"/>
      <charset val="128"/>
    </font>
    <font>
      <b/>
      <sz val="12"/>
      <name val="HGS創英角ｺﾞｼｯｸUB"/>
      <family val="3"/>
      <charset val="128"/>
    </font>
    <font>
      <b/>
      <u/>
      <sz val="12"/>
      <name val="ＤＨＰ平成ゴシックW5"/>
      <family val="3"/>
      <charset val="128"/>
    </font>
    <font>
      <b/>
      <sz val="12"/>
      <name val="ＤＨＰ平成ゴシックW5"/>
      <family val="3"/>
      <charset val="128"/>
    </font>
    <font>
      <b/>
      <sz val="13"/>
      <name val="游ゴシック"/>
      <family val="3"/>
      <charset val="128"/>
    </font>
    <font>
      <b/>
      <sz val="14"/>
      <name val="Microsoft JhengHei"/>
      <family val="3"/>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FAFEC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4FDC3"/>
        <bgColor indexed="64"/>
      </patternFill>
    </fill>
    <fill>
      <patternFill patternType="solid">
        <fgColor indexed="12"/>
        <bgColor indexed="64"/>
      </patternFill>
    </fill>
    <fill>
      <patternFill patternType="solid">
        <fgColor rgb="FFDFEAFF"/>
        <bgColor indexed="64"/>
      </patternFill>
    </fill>
    <fill>
      <patternFill patternType="solid">
        <fgColor indexed="60"/>
        <bgColor indexed="64"/>
      </patternFill>
    </fill>
    <fill>
      <patternFill patternType="solid">
        <fgColor theme="2" tint="-9.9978637043366805E-2"/>
        <bgColor indexed="64"/>
      </patternFill>
    </fill>
    <fill>
      <patternFill patternType="solid">
        <fgColor indexed="45"/>
        <bgColor indexed="64"/>
      </patternFill>
    </fill>
    <fill>
      <patternFill patternType="solid">
        <fgColor indexed="48"/>
        <bgColor indexed="64"/>
      </patternFill>
    </fill>
    <fill>
      <patternFill patternType="solid">
        <fgColor indexed="31"/>
        <bgColor indexed="64"/>
      </patternFill>
    </fill>
    <fill>
      <patternFill patternType="solid">
        <fgColor rgb="FFFFCC99"/>
        <bgColor indexed="64"/>
      </patternFill>
    </fill>
    <fill>
      <patternFill patternType="solid">
        <fgColor theme="7" tint="0.59999389629810485"/>
        <bgColor indexed="64"/>
      </patternFill>
    </fill>
    <fill>
      <patternFill patternType="solid">
        <fgColor rgb="FF6DDDF7"/>
        <bgColor indexed="64"/>
      </patternFill>
    </fill>
  </fills>
  <borders count="25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auto="1"/>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auto="1"/>
      </right>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hair">
        <color indexed="64"/>
      </right>
      <top style="dashed">
        <color indexed="64"/>
      </top>
      <bottom style="thin">
        <color auto="1"/>
      </bottom>
      <diagonal/>
    </border>
    <border>
      <left style="hair">
        <color indexed="64"/>
      </left>
      <right style="hair">
        <color indexed="64"/>
      </right>
      <top style="dashed">
        <color indexed="64"/>
      </top>
      <bottom style="thin">
        <color auto="1"/>
      </bottom>
      <diagonal/>
    </border>
    <border>
      <left style="hair">
        <color indexed="64"/>
      </left>
      <right style="thin">
        <color auto="1"/>
      </right>
      <top style="dashed">
        <color indexed="64"/>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61">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8"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20"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4" fillId="5" borderId="17" xfId="2" applyFont="1" applyFill="1" applyBorder="1">
      <alignment vertical="center"/>
    </xf>
    <xf numFmtId="0" fontId="71" fillId="0" borderId="0" xfId="0" applyFont="1">
      <alignment vertical="center"/>
    </xf>
    <xf numFmtId="0" fontId="127" fillId="5" borderId="14" xfId="2" applyFont="1" applyFill="1" applyBorder="1">
      <alignment vertical="center"/>
    </xf>
    <xf numFmtId="0" fontId="126" fillId="0" borderId="136" xfId="0" applyFont="1" applyBorder="1">
      <alignment vertical="center"/>
    </xf>
    <xf numFmtId="0" fontId="125"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8" fillId="19" borderId="199" xfId="2" applyFont="1" applyFill="1" applyBorder="1" applyAlignment="1">
      <alignment horizontal="center" vertical="center"/>
    </xf>
    <xf numFmtId="177" fontId="138" fillId="19" borderId="199" xfId="2" applyNumberFormat="1" applyFont="1" applyFill="1" applyBorder="1" applyAlignment="1">
      <alignment horizontal="center" vertical="center" shrinkToFit="1"/>
    </xf>
    <xf numFmtId="0" fontId="139"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20"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40" fillId="0" borderId="194" xfId="1" applyFont="1" applyFill="1" applyBorder="1" applyAlignment="1" applyProtection="1">
      <alignment vertical="top" wrapText="1"/>
    </xf>
    <xf numFmtId="0" fontId="0" fillId="33" borderId="0" xfId="0" applyFill="1">
      <alignment vertical="center"/>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13" fillId="0" borderId="205" xfId="2" applyFont="1" applyBorder="1" applyAlignment="1">
      <alignment horizontal="center" vertical="center" wrapText="1"/>
    </xf>
    <xf numFmtId="180" fontId="50" fillId="11" borderId="206" xfId="17" applyNumberFormat="1" applyFont="1" applyFill="1" applyBorder="1" applyAlignment="1">
      <alignment horizontal="center" vertical="center"/>
    </xf>
    <xf numFmtId="0" fontId="85" fillId="0" borderId="122" xfId="0" applyFont="1" applyBorder="1" applyAlignment="1">
      <alignment horizontal="center" vertical="center" wrapText="1"/>
    </xf>
    <xf numFmtId="0" fontId="143" fillId="0" borderId="139" xfId="0" applyFont="1" applyBorder="1" applyAlignment="1">
      <alignment horizontal="left" vertical="top" wrapText="1"/>
    </xf>
    <xf numFmtId="0" fontId="144" fillId="0" borderId="0" xfId="0" applyFont="1">
      <alignment vertical="center"/>
    </xf>
    <xf numFmtId="0" fontId="146" fillId="21" borderId="153" xfId="2" applyFont="1" applyFill="1" applyBorder="1" applyAlignment="1">
      <alignment horizontal="center" vertical="center" wrapText="1"/>
    </xf>
    <xf numFmtId="0" fontId="8" fillId="0" borderId="209"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11"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4" borderId="198" xfId="2" applyNumberFormat="1" applyFont="1" applyFill="1" applyBorder="1" applyAlignment="1">
      <alignment horizontal="center" vertical="center" shrinkToFit="1"/>
    </xf>
    <xf numFmtId="180" fontId="50" fillId="11" borderId="212" xfId="17" applyNumberFormat="1" applyFont="1" applyFill="1" applyBorder="1" applyAlignment="1">
      <alignment horizontal="center" vertical="center"/>
    </xf>
    <xf numFmtId="0" fontId="94" fillId="19" borderId="0" xfId="0" applyFont="1" applyFill="1" applyAlignment="1">
      <alignment horizontal="center" vertical="center"/>
    </xf>
    <xf numFmtId="0" fontId="153" fillId="21" borderId="153" xfId="2" applyFont="1" applyFill="1" applyBorder="1" applyAlignment="1">
      <alignment horizontal="center" vertical="center" wrapText="1"/>
    </xf>
    <xf numFmtId="0" fontId="25" fillId="19" borderId="0" xfId="2" applyFont="1" applyFill="1">
      <alignment vertical="center"/>
    </xf>
    <xf numFmtId="0" fontId="155" fillId="0" borderId="0" xfId="0" applyFont="1" applyAlignment="1">
      <alignment vertical="top" wrapText="1"/>
    </xf>
    <xf numFmtId="0" fontId="154" fillId="31" borderId="0" xfId="0" applyFont="1" applyFill="1" applyAlignment="1">
      <alignment horizontal="center" vertical="center" wrapText="1"/>
    </xf>
    <xf numFmtId="0" fontId="140" fillId="0" borderId="210"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0" fillId="0" borderId="211"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13" xfId="2" applyFont="1" applyFill="1" applyBorder="1" applyAlignment="1">
      <alignment horizontal="left" vertical="center"/>
    </xf>
    <xf numFmtId="0" fontId="8" fillId="0" borderId="208" xfId="1" applyBorder="1" applyAlignment="1" applyProtection="1">
      <alignment vertical="center" wrapText="1"/>
    </xf>
    <xf numFmtId="0" fontId="143" fillId="0" borderId="207"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8"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19"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0" fontId="0" fillId="31" borderId="0" xfId="0" applyFill="1">
      <alignment vertical="center"/>
    </xf>
    <xf numFmtId="0" fontId="128" fillId="31" borderId="0" xfId="0" applyFont="1" applyFill="1">
      <alignment vertical="center"/>
    </xf>
    <xf numFmtId="0" fontId="148" fillId="31" borderId="0" xfId="0" applyFont="1" applyFill="1">
      <alignment vertical="center"/>
    </xf>
    <xf numFmtId="0" fontId="149" fillId="31" borderId="0" xfId="0" applyFont="1" applyFill="1">
      <alignment vertical="center"/>
    </xf>
    <xf numFmtId="0" fontId="147" fillId="31" borderId="0" xfId="0" applyFont="1" applyFill="1">
      <alignment vertical="center"/>
    </xf>
    <xf numFmtId="0" fontId="117" fillId="31" borderId="0" xfId="0" applyFont="1" applyFill="1">
      <alignment vertical="center"/>
    </xf>
    <xf numFmtId="0" fontId="145" fillId="31" borderId="0" xfId="0" applyFont="1" applyFill="1">
      <alignment vertical="center"/>
    </xf>
    <xf numFmtId="0" fontId="152" fillId="31" borderId="0" xfId="0" applyFont="1" applyFill="1">
      <alignment vertical="center"/>
    </xf>
    <xf numFmtId="0" fontId="136" fillId="31" borderId="0" xfId="0" applyFont="1" applyFill="1" applyAlignment="1">
      <alignment vertical="center" wrapText="1"/>
    </xf>
    <xf numFmtId="0" fontId="150" fillId="31" borderId="0" xfId="0" applyFont="1" applyFill="1">
      <alignment vertical="center"/>
    </xf>
    <xf numFmtId="0" fontId="151" fillId="31" borderId="0" xfId="0" applyFont="1" applyFill="1">
      <alignment vertical="center"/>
    </xf>
    <xf numFmtId="0" fontId="123" fillId="31" borderId="0" xfId="1" applyFont="1" applyFill="1" applyAlignment="1" applyProtection="1">
      <alignment vertical="center"/>
    </xf>
    <xf numFmtId="0" fontId="122" fillId="31" borderId="0" xfId="0" applyFont="1" applyFill="1">
      <alignment vertical="center"/>
    </xf>
    <xf numFmtId="14" fontId="129" fillId="19" borderId="135" xfId="0" applyNumberFormat="1" applyFont="1" applyFill="1" applyBorder="1" applyAlignment="1">
      <alignment horizontal="center" vertical="center"/>
    </xf>
    <xf numFmtId="0" fontId="142" fillId="0" borderId="121" xfId="1" applyFont="1" applyFill="1" applyBorder="1" applyAlignment="1" applyProtection="1">
      <alignment horizontal="left" vertical="top" wrapText="1"/>
    </xf>
    <xf numFmtId="0" fontId="140"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20" xfId="2" applyFont="1" applyFill="1" applyBorder="1" applyAlignment="1">
      <alignment horizontal="center" vertical="center"/>
    </xf>
    <xf numFmtId="14" fontId="91" fillId="21" borderId="220" xfId="2" applyNumberFormat="1" applyFont="1" applyFill="1" applyBorder="1" applyAlignment="1">
      <alignment horizontal="center" vertical="center"/>
    </xf>
    <xf numFmtId="14" fontId="91" fillId="21" borderId="221" xfId="2" applyNumberFormat="1" applyFont="1" applyFill="1" applyBorder="1" applyAlignment="1">
      <alignment horizontal="center" vertical="center"/>
    </xf>
    <xf numFmtId="0" fontId="92" fillId="21" borderId="222" xfId="2" applyFont="1" applyFill="1" applyBorder="1" applyAlignment="1">
      <alignment horizontal="center" vertical="center"/>
    </xf>
    <xf numFmtId="14" fontId="91" fillId="21" borderId="222" xfId="2" applyNumberFormat="1" applyFont="1" applyFill="1" applyBorder="1" applyAlignment="1">
      <alignment horizontal="center" vertical="center"/>
    </xf>
    <xf numFmtId="0" fontId="8" fillId="0" borderId="223" xfId="1" applyFill="1" applyBorder="1" applyAlignment="1" applyProtection="1">
      <alignment vertical="center" wrapText="1"/>
    </xf>
    <xf numFmtId="0" fontId="8" fillId="0" borderId="226" xfId="1" applyBorder="1" applyAlignment="1" applyProtection="1">
      <alignment vertical="top" wrapText="1"/>
    </xf>
    <xf numFmtId="0" fontId="140" fillId="0" borderId="225" xfId="2" applyFont="1" applyBorder="1" applyAlignment="1">
      <alignment vertical="top" wrapText="1"/>
    </xf>
    <xf numFmtId="0" fontId="32" fillId="23" borderId="224" xfId="2" applyFont="1" applyFill="1" applyBorder="1" applyAlignment="1">
      <alignment horizontal="center" vertical="center" wrapText="1"/>
    </xf>
    <xf numFmtId="0" fontId="157" fillId="21" borderId="221" xfId="2" applyFont="1" applyFill="1" applyBorder="1" applyAlignment="1">
      <alignment horizontal="center" vertical="center"/>
    </xf>
    <xf numFmtId="0" fontId="157" fillId="21" borderId="222" xfId="2" applyFont="1" applyFill="1" applyBorder="1" applyAlignment="1">
      <alignment horizontal="center" vertical="center"/>
    </xf>
    <xf numFmtId="0" fontId="157" fillId="21" borderId="220" xfId="2" applyFont="1" applyFill="1" applyBorder="1" applyAlignment="1">
      <alignment horizontal="center" vertical="center"/>
    </xf>
    <xf numFmtId="0" fontId="32" fillId="21" borderId="153" xfId="2" applyFont="1" applyFill="1" applyBorder="1" applyAlignment="1">
      <alignment horizontal="center" vertical="center" wrapText="1"/>
    </xf>
    <xf numFmtId="0" fontId="119" fillId="19" borderId="227" xfId="0" applyFont="1" applyFill="1" applyBorder="1" applyAlignment="1">
      <alignment horizontal="left" vertical="center"/>
    </xf>
    <xf numFmtId="0" fontId="119" fillId="19" borderId="228" xfId="0" applyFont="1" applyFill="1" applyBorder="1" applyAlignment="1">
      <alignment horizontal="left" vertical="center"/>
    </xf>
    <xf numFmtId="14" fontId="119" fillId="19" borderId="228" xfId="0" applyNumberFormat="1" applyFont="1" applyFill="1" applyBorder="1" applyAlignment="1">
      <alignment horizontal="center" vertical="center"/>
    </xf>
    <xf numFmtId="14" fontId="119" fillId="19" borderId="229" xfId="0" applyNumberFormat="1" applyFont="1" applyFill="1" applyBorder="1" applyAlignment="1">
      <alignment horizontal="center" vertical="center"/>
    </xf>
    <xf numFmtId="0" fontId="6" fillId="0" borderId="0" xfId="2" applyAlignment="1">
      <alignment horizontal="center" vertical="center" wrapText="1"/>
    </xf>
    <xf numFmtId="0" fontId="0" fillId="35" borderId="0" xfId="0" applyFill="1">
      <alignment vertical="center"/>
    </xf>
    <xf numFmtId="0" fontId="23" fillId="38" borderId="8" xfId="2" applyFont="1" applyFill="1" applyBorder="1" applyAlignment="1">
      <alignment horizontal="left" vertical="center"/>
    </xf>
    <xf numFmtId="0" fontId="138" fillId="38" borderId="10" xfId="2" applyFont="1" applyFill="1" applyBorder="1" applyAlignment="1">
      <alignment horizontal="center" vertical="center"/>
    </xf>
    <xf numFmtId="177" fontId="138" fillId="38" borderId="10" xfId="2" applyNumberFormat="1" applyFont="1" applyFill="1" applyBorder="1" applyAlignment="1">
      <alignment horizontal="center" vertical="center" shrinkToFit="1"/>
    </xf>
    <xf numFmtId="177" fontId="10" fillId="38" borderId="10" xfId="2" applyNumberFormat="1" applyFont="1" applyFill="1" applyBorder="1" applyAlignment="1">
      <alignment horizontal="center" vertical="center" wrapText="1"/>
    </xf>
    <xf numFmtId="177" fontId="115" fillId="38" borderId="8" xfId="2" applyNumberFormat="1" applyFont="1" applyFill="1" applyBorder="1" applyAlignment="1">
      <alignment horizontal="center" vertical="center" shrinkToFit="1"/>
    </xf>
    <xf numFmtId="177" fontId="116" fillId="38" borderId="8" xfId="2" applyNumberFormat="1" applyFont="1" applyFill="1" applyBorder="1" applyAlignment="1">
      <alignment horizontal="center" vertical="center" wrapText="1"/>
    </xf>
    <xf numFmtId="0" fontId="23" fillId="38" borderId="198" xfId="2" applyFont="1" applyFill="1" applyBorder="1" applyAlignment="1">
      <alignment horizontal="center" vertical="center" wrapText="1"/>
    </xf>
    <xf numFmtId="177" fontId="23" fillId="38" borderId="198" xfId="2" applyNumberFormat="1" applyFont="1" applyFill="1" applyBorder="1" applyAlignment="1">
      <alignment horizontal="center" vertical="center" shrinkToFit="1"/>
    </xf>
    <xf numFmtId="0" fontId="140"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25" fillId="0" borderId="210" xfId="1" applyFont="1" applyBorder="1" applyAlignment="1" applyProtection="1">
      <alignment vertical="top" wrapText="1"/>
    </xf>
    <xf numFmtId="0" fontId="141" fillId="0" borderId="191" xfId="1" applyFont="1" applyFill="1" applyBorder="1" applyAlignment="1" applyProtection="1">
      <alignment vertical="top" wrapText="1"/>
    </xf>
    <xf numFmtId="0" fontId="140" fillId="0" borderId="184" xfId="2" applyFont="1" applyBorder="1" applyAlignment="1">
      <alignment horizontal="left" vertical="top" wrapText="1"/>
    </xf>
    <xf numFmtId="0" fontId="160" fillId="0" borderId="30" xfId="1" applyFont="1" applyBorder="1" applyAlignment="1" applyProtection="1">
      <alignment horizontal="left" vertical="top" wrapText="1"/>
    </xf>
    <xf numFmtId="0" fontId="0" fillId="32" borderId="0" xfId="0" applyFill="1">
      <alignment vertical="center"/>
    </xf>
    <xf numFmtId="0" fontId="136" fillId="32" borderId="0" xfId="0" applyFont="1" applyFill="1" applyAlignment="1">
      <alignment vertical="center" wrapText="1"/>
    </xf>
    <xf numFmtId="0" fontId="163" fillId="3" borderId="9" xfId="2" applyFont="1" applyFill="1" applyBorder="1" applyAlignment="1">
      <alignment horizontal="center" vertical="center"/>
    </xf>
    <xf numFmtId="0" fontId="6" fillId="0" borderId="0" xfId="4"/>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85" fillId="40" borderId="122" xfId="0" applyFont="1" applyFill="1" applyBorder="1" applyAlignment="1">
      <alignment horizontal="center" vertical="center" wrapText="1"/>
    </xf>
    <xf numFmtId="0" fontId="166" fillId="21" borderId="159" xfId="1" applyFont="1" applyFill="1" applyBorder="1" applyAlignment="1" applyProtection="1">
      <alignment horizontal="center" vertical="center" wrapText="1"/>
    </xf>
    <xf numFmtId="0" fontId="85" fillId="0" borderId="162" xfId="0" applyFont="1" applyBorder="1" applyAlignment="1">
      <alignment horizontal="center" vertical="center" wrapText="1"/>
    </xf>
    <xf numFmtId="0" fontId="167" fillId="42" borderId="0" xfId="0" applyFont="1" applyFill="1" applyAlignment="1">
      <alignment horizontal="center" vertical="center" wrapText="1"/>
    </xf>
    <xf numFmtId="0" fontId="8" fillId="0" borderId="226" xfId="1" applyBorder="1" applyAlignment="1" applyProtection="1">
      <alignment vertical="center" wrapText="1"/>
    </xf>
    <xf numFmtId="0" fontId="6" fillId="0" borderId="0" xfId="20">
      <alignment vertical="center"/>
    </xf>
    <xf numFmtId="0" fontId="168" fillId="0" borderId="0" xfId="20" applyFont="1">
      <alignment vertical="center"/>
    </xf>
    <xf numFmtId="0" fontId="169" fillId="0" borderId="0" xfId="20" applyFont="1">
      <alignment vertical="center"/>
    </xf>
    <xf numFmtId="0" fontId="165" fillId="0" borderId="0" xfId="20" applyFont="1">
      <alignment vertical="center"/>
    </xf>
    <xf numFmtId="0" fontId="7" fillId="15" borderId="0" xfId="4" applyFont="1" applyFill="1" applyAlignment="1">
      <alignment vertical="top"/>
    </xf>
    <xf numFmtId="0" fontId="135" fillId="15" borderId="0" xfId="20" applyFont="1" applyFill="1" applyAlignment="1">
      <alignment vertical="top"/>
    </xf>
    <xf numFmtId="0" fontId="7" fillId="15" borderId="0" xfId="20" applyFont="1" applyFill="1" applyAlignment="1">
      <alignment vertical="top"/>
    </xf>
    <xf numFmtId="0" fontId="173" fillId="15" borderId="0" xfId="20" applyFont="1" applyFill="1" applyAlignment="1">
      <alignment vertical="top"/>
    </xf>
    <xf numFmtId="0" fontId="34" fillId="15" borderId="0" xfId="20" applyFont="1" applyFill="1" applyAlignment="1">
      <alignment vertical="top"/>
    </xf>
    <xf numFmtId="0" fontId="174" fillId="15" borderId="0" xfId="20" applyFont="1" applyFill="1" applyAlignment="1">
      <alignment vertical="top"/>
    </xf>
    <xf numFmtId="0" fontId="35" fillId="45" borderId="0" xfId="4" applyFont="1" applyFill="1"/>
    <xf numFmtId="0" fontId="135" fillId="45" borderId="0" xfId="4" applyFont="1" applyFill="1"/>
    <xf numFmtId="0" fontId="6" fillId="45" borderId="0" xfId="4" applyFill="1"/>
    <xf numFmtId="0" fontId="18" fillId="21" borderId="148" xfId="1" applyFont="1" applyFill="1" applyBorder="1" applyAlignment="1" applyProtection="1">
      <alignment horizontal="center" vertical="center" wrapText="1"/>
    </xf>
    <xf numFmtId="0" fontId="140" fillId="0" borderId="0" xfId="0" applyFont="1" applyAlignment="1">
      <alignment vertical="top" wrapText="1"/>
    </xf>
    <xf numFmtId="0" fontId="85" fillId="46" borderId="122" xfId="0" applyFont="1" applyFill="1" applyBorder="1" applyAlignment="1">
      <alignment horizontal="center" vertical="center" wrapText="1"/>
    </xf>
    <xf numFmtId="0" fontId="119" fillId="21" borderId="228" xfId="0" applyFont="1" applyFill="1" applyBorder="1" applyAlignment="1">
      <alignment horizontal="left" vertical="center"/>
    </xf>
    <xf numFmtId="0" fontId="119" fillId="29" borderId="228" xfId="0" applyFont="1" applyFill="1" applyBorder="1" applyAlignment="1">
      <alignment horizontal="left" vertical="center"/>
    </xf>
    <xf numFmtId="0" fontId="119" fillId="47" borderId="228" xfId="0" applyFont="1" applyFill="1" applyBorder="1" applyAlignment="1">
      <alignment horizontal="left" vertical="center"/>
    </xf>
    <xf numFmtId="0" fontId="119" fillId="36" borderId="228" xfId="0" applyFont="1" applyFill="1" applyBorder="1" applyAlignment="1">
      <alignment horizontal="left" vertical="center"/>
    </xf>
    <xf numFmtId="0" fontId="119" fillId="28" borderId="228" xfId="0" applyFont="1" applyFill="1" applyBorder="1" applyAlignment="1">
      <alignment horizontal="left" vertical="center"/>
    </xf>
    <xf numFmtId="0" fontId="119" fillId="33" borderId="228" xfId="0" applyFont="1" applyFill="1" applyBorder="1" applyAlignment="1">
      <alignment horizontal="left" vertical="center"/>
    </xf>
    <xf numFmtId="0" fontId="119" fillId="48" borderId="228" xfId="0" applyFont="1" applyFill="1" applyBorder="1" applyAlignment="1">
      <alignment horizontal="left" vertical="center"/>
    </xf>
    <xf numFmtId="0" fontId="181" fillId="0" borderId="155" xfId="1" applyFont="1" applyFill="1" applyBorder="1" applyAlignment="1" applyProtection="1">
      <alignment vertical="top" wrapText="1"/>
    </xf>
    <xf numFmtId="0" fontId="0" fillId="35" borderId="105" xfId="0" applyFill="1" applyBorder="1">
      <alignment vertical="center"/>
    </xf>
    <xf numFmtId="0" fontId="0" fillId="35" borderId="240" xfId="0" applyFill="1" applyBorder="1">
      <alignment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6" fillId="19" borderId="242" xfId="2" applyFill="1" applyBorder="1" applyAlignment="1">
      <alignment horizontal="center" vertical="center" wrapText="1"/>
    </xf>
    <xf numFmtId="0" fontId="6" fillId="19" borderId="243" xfId="2" applyFill="1" applyBorder="1" applyAlignment="1">
      <alignment horizontal="center" vertical="center"/>
    </xf>
    <xf numFmtId="0" fontId="6" fillId="19" borderId="244" xfId="2" applyFill="1" applyBorder="1" applyAlignment="1">
      <alignment horizontal="center" vertical="center" wrapText="1"/>
    </xf>
    <xf numFmtId="0" fontId="6" fillId="19" borderId="245" xfId="2" applyFill="1" applyBorder="1" applyAlignment="1">
      <alignment horizontal="center" vertical="center"/>
    </xf>
    <xf numFmtId="0" fontId="6" fillId="19" borderId="245" xfId="2" applyFill="1" applyBorder="1" applyAlignment="1">
      <alignment horizontal="center" vertical="center" wrapText="1"/>
    </xf>
    <xf numFmtId="0" fontId="6" fillId="19" borderId="246" xfId="2" applyFill="1" applyBorder="1" applyAlignment="1">
      <alignment horizontal="center" vertical="center"/>
    </xf>
    <xf numFmtId="0" fontId="0" fillId="19" borderId="247" xfId="0" applyFill="1" applyBorder="1">
      <alignment vertical="center"/>
    </xf>
    <xf numFmtId="0" fontId="0" fillId="19" borderId="248" xfId="0" applyFill="1" applyBorder="1">
      <alignment vertical="center"/>
    </xf>
    <xf numFmtId="0" fontId="0" fillId="19" borderId="249" xfId="0" applyFill="1" applyBorder="1">
      <alignment vertical="center"/>
    </xf>
    <xf numFmtId="0" fontId="71" fillId="29" borderId="252" xfId="0" applyFont="1" applyFill="1" applyBorder="1" applyAlignment="1">
      <alignment horizontal="center" vertical="center"/>
    </xf>
    <xf numFmtId="0" fontId="0" fillId="23" borderId="250" xfId="0" applyFill="1" applyBorder="1" applyAlignment="1">
      <alignment horizontal="left" vertical="center"/>
    </xf>
    <xf numFmtId="0" fontId="0" fillId="23" borderId="251" xfId="0" applyFill="1" applyBorder="1" applyAlignment="1">
      <alignment horizontal="left" vertical="center"/>
    </xf>
    <xf numFmtId="0" fontId="71" fillId="29" borderId="251" xfId="0" applyFont="1" applyFill="1" applyBorder="1" applyAlignment="1">
      <alignment horizontal="left" vertical="center"/>
    </xf>
    <xf numFmtId="184" fontId="0" fillId="36" borderId="247" xfId="0" applyNumberFormat="1" applyFill="1" applyBorder="1">
      <alignment vertical="center"/>
    </xf>
    <xf numFmtId="184" fontId="0" fillId="36" borderId="248" xfId="0" applyNumberFormat="1" applyFill="1" applyBorder="1">
      <alignment vertical="center"/>
    </xf>
    <xf numFmtId="184" fontId="0" fillId="36" borderId="249" xfId="0" applyNumberFormat="1" applyFill="1" applyBorder="1">
      <alignment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109" fillId="31" borderId="0" xfId="0" applyFont="1" applyFill="1" applyAlignment="1">
      <alignment horizontal="left" vertical="top" wrapText="1"/>
    </xf>
    <xf numFmtId="0" fontId="43" fillId="19" borderId="0" xfId="17" applyFont="1" applyFill="1" applyAlignment="1">
      <alignment horizontal="left" vertical="center"/>
    </xf>
    <xf numFmtId="0" fontId="10" fillId="6" borderId="203" xfId="17" applyFont="1" applyFill="1" applyBorder="1" applyAlignment="1">
      <alignment horizontal="left" vertical="center" wrapText="1"/>
    </xf>
    <xf numFmtId="0" fontId="10" fillId="6" borderId="204" xfId="17" applyFont="1" applyFill="1" applyBorder="1" applyAlignment="1">
      <alignment horizontal="left" vertical="center" wrapText="1"/>
    </xf>
    <xf numFmtId="0" fontId="10" fillId="6" borderId="205" xfId="17" applyFont="1" applyFill="1" applyBorder="1" applyAlignment="1">
      <alignment horizontal="left"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0" fontId="176" fillId="45" borderId="230" xfId="4" applyFont="1" applyFill="1" applyBorder="1" applyAlignment="1">
      <alignment horizontal="left" vertical="center" wrapText="1" indent="1"/>
    </xf>
    <xf numFmtId="0" fontId="13" fillId="45" borderId="231" xfId="4" applyFont="1" applyFill="1" applyBorder="1" applyAlignment="1">
      <alignment horizontal="left" vertical="center" wrapText="1" indent="1"/>
    </xf>
    <xf numFmtId="0" fontId="13" fillId="45" borderId="232" xfId="4" applyFont="1" applyFill="1" applyBorder="1" applyAlignment="1">
      <alignment horizontal="left" vertical="center" wrapText="1" indent="1"/>
    </xf>
    <xf numFmtId="0" fontId="13" fillId="45" borderId="233" xfId="4" applyFont="1" applyFill="1" applyBorder="1" applyAlignment="1">
      <alignment horizontal="left" vertical="center" wrapText="1" indent="1"/>
    </xf>
    <xf numFmtId="0" fontId="13" fillId="45" borderId="0" xfId="4" applyFont="1" applyFill="1" applyAlignment="1">
      <alignment horizontal="left" vertical="center" wrapText="1" indent="1"/>
    </xf>
    <xf numFmtId="0" fontId="13" fillId="45" borderId="234" xfId="4" applyFont="1" applyFill="1" applyBorder="1" applyAlignment="1">
      <alignment horizontal="left" vertical="center" wrapText="1" indent="1"/>
    </xf>
    <xf numFmtId="0" fontId="13" fillId="45" borderId="235" xfId="4" applyFont="1" applyFill="1" applyBorder="1" applyAlignment="1">
      <alignment horizontal="left" vertical="center" wrapText="1" indent="1"/>
    </xf>
    <xf numFmtId="0" fontId="13" fillId="45" borderId="236" xfId="4" applyFont="1" applyFill="1" applyBorder="1" applyAlignment="1">
      <alignment horizontal="left" vertical="center" wrapText="1" indent="1"/>
    </xf>
    <xf numFmtId="0" fontId="13" fillId="45" borderId="237" xfId="4" applyFont="1" applyFill="1" applyBorder="1" applyAlignment="1">
      <alignment horizontal="left" vertical="center" wrapText="1" indent="1"/>
    </xf>
    <xf numFmtId="0" fontId="164" fillId="39" borderId="0" xfId="20" applyFont="1" applyFill="1" applyAlignment="1">
      <alignment horizontal="center" vertical="center"/>
    </xf>
    <xf numFmtId="0" fontId="6" fillId="0" borderId="0" xfId="20">
      <alignment vertical="center"/>
    </xf>
    <xf numFmtId="0" fontId="87" fillId="0" borderId="0" xfId="20" applyFont="1" applyAlignment="1">
      <alignment horizontal="center" vertical="center"/>
    </xf>
    <xf numFmtId="0" fontId="21" fillId="0" borderId="0" xfId="20" applyFont="1" applyAlignment="1">
      <alignment horizontal="center" vertical="center"/>
    </xf>
    <xf numFmtId="0" fontId="87" fillId="43" borderId="0" xfId="20" applyFont="1" applyFill="1" applyAlignment="1">
      <alignment horizontal="center" vertical="center" wrapText="1" shrinkToFit="1"/>
    </xf>
    <xf numFmtId="0" fontId="21" fillId="43" borderId="0" xfId="20" applyFont="1" applyFill="1" applyAlignment="1">
      <alignment horizontal="center" vertical="center" wrapText="1" shrinkToFit="1"/>
    </xf>
    <xf numFmtId="0" fontId="170" fillId="0" borderId="0" xfId="20" applyFont="1" applyAlignment="1">
      <alignment horizontal="center" vertical="center"/>
    </xf>
    <xf numFmtId="0" fontId="6" fillId="0" borderId="0" xfId="20" applyAlignment="1">
      <alignment horizontal="center" vertical="center"/>
    </xf>
    <xf numFmtId="0" fontId="171" fillId="41" borderId="0" xfId="20" applyFont="1" applyFill="1" applyAlignment="1">
      <alignment vertical="top" wrapText="1"/>
    </xf>
    <xf numFmtId="0" fontId="172" fillId="41" borderId="0" xfId="20" applyFont="1" applyFill="1" applyAlignment="1">
      <alignment vertical="top" wrapText="1"/>
    </xf>
    <xf numFmtId="0" fontId="6" fillId="41" borderId="0" xfId="20" applyFill="1" applyAlignment="1">
      <alignment vertical="top" wrapText="1"/>
    </xf>
    <xf numFmtId="0" fontId="51" fillId="44" borderId="0" xfId="20" applyFont="1" applyFill="1" applyAlignment="1">
      <alignment horizontal="left" vertical="center" wrapText="1" indent="1"/>
    </xf>
    <xf numFmtId="0" fontId="175" fillId="0" borderId="0" xfId="20" applyFont="1" applyAlignment="1">
      <alignment horizontal="left" vertical="center" wrapText="1" inden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0" fontId="14" fillId="5" borderId="214" xfId="2" applyFont="1" applyFill="1" applyBorder="1" applyAlignment="1">
      <alignment horizontal="center" vertical="center"/>
    </xf>
    <xf numFmtId="0" fontId="14" fillId="5" borderId="215" xfId="2" applyFont="1" applyFill="1" applyBorder="1" applyAlignment="1">
      <alignment horizontal="center" vertical="center"/>
    </xf>
    <xf numFmtId="0" fontId="14" fillId="5" borderId="21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6" fillId="0" borderId="0" xfId="2" applyAlignment="1">
      <alignment horizontal="center" vertical="center" wrapText="1"/>
    </xf>
    <xf numFmtId="0" fontId="23" fillId="37" borderId="0" xfId="2" applyFont="1" applyFill="1" applyAlignment="1">
      <alignment horizontal="left" vertical="center" wrapText="1"/>
    </xf>
    <xf numFmtId="0" fontId="23" fillId="37"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0" fillId="23" borderId="238"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39" xfId="0" applyFont="1" applyFill="1" applyBorder="1" applyAlignment="1">
      <alignment horizontal="center" vertical="center"/>
    </xf>
    <xf numFmtId="0" fontId="0" fillId="23" borderId="0" xfId="0" applyFill="1" applyAlignment="1">
      <alignment horizontal="center" vertical="center"/>
    </xf>
    <xf numFmtId="0" fontId="71" fillId="29" borderId="0" xfId="0" applyFont="1" applyFill="1" applyAlignment="1">
      <alignment horizontal="center" vertical="center"/>
    </xf>
    <xf numFmtId="0" fontId="0" fillId="23" borderId="250" xfId="0" applyFill="1" applyBorder="1" applyAlignment="1">
      <alignment horizontal="center" vertical="center"/>
    </xf>
    <xf numFmtId="0" fontId="0" fillId="23" borderId="251" xfId="0" applyFill="1" applyBorder="1" applyAlignment="1">
      <alignment horizontal="center" vertical="center"/>
    </xf>
    <xf numFmtId="0" fontId="71" fillId="29" borderId="251" xfId="0" applyFont="1" applyFill="1" applyBorder="1" applyAlignment="1">
      <alignment horizontal="center" vertical="center"/>
    </xf>
    <xf numFmtId="0" fontId="71" fillId="29" borderId="252" xfId="0" applyFont="1" applyFill="1" applyBorder="1" applyAlignment="1">
      <alignment horizontal="center" vertical="center"/>
    </xf>
    <xf numFmtId="0" fontId="26" fillId="19" borderId="0" xfId="19" applyFont="1" applyFill="1" applyAlignment="1">
      <alignment vertical="center"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2"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61" fillId="29" borderId="55" xfId="2" applyFont="1" applyFill="1" applyBorder="1" applyAlignment="1">
      <alignment horizontal="left" vertical="top" wrapText="1" shrinkToFit="1"/>
    </xf>
    <xf numFmtId="0" fontId="161" fillId="29" borderId="56" xfId="2" applyFont="1" applyFill="1" applyBorder="1" applyAlignment="1">
      <alignment horizontal="left" vertical="top" wrapText="1" shrinkToFit="1"/>
    </xf>
    <xf numFmtId="0" fontId="161"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1"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0"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2" fillId="29" borderId="94" xfId="1" applyFont="1" applyFill="1" applyBorder="1" applyAlignment="1" applyProtection="1">
      <alignment vertical="top" wrapText="1"/>
    </xf>
    <xf numFmtId="0" fontId="35" fillId="29" borderId="95" xfId="2" applyFont="1" applyFill="1" applyBorder="1" applyAlignment="1">
      <alignment vertical="top" wrapText="1"/>
    </xf>
    <xf numFmtId="0" fontId="35" fillId="29" borderId="96" xfId="2" applyFont="1" applyFill="1" applyBorder="1" applyAlignment="1">
      <alignment vertical="top" wrapText="1"/>
    </xf>
    <xf numFmtId="0" fontId="156" fillId="29" borderId="97" xfId="2" applyFont="1" applyFill="1" applyBorder="1" applyAlignment="1">
      <alignment horizontal="center" vertical="center" wrapText="1" shrinkToFit="1"/>
    </xf>
    <xf numFmtId="0" fontId="32" fillId="29" borderId="28" xfId="2" applyFont="1" applyFill="1" applyBorder="1" applyAlignment="1">
      <alignment horizontal="center" vertical="center" shrinkToFit="1"/>
    </xf>
    <xf numFmtId="0" fontId="32" fillId="29"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40" fillId="0" borderId="225" xfId="1" applyFont="1" applyBorder="1" applyAlignment="1" applyProtection="1">
      <alignment vertical="top" wrapText="1"/>
    </xf>
    <xf numFmtId="0" fontId="35" fillId="0" borderId="194" xfId="1" applyFont="1" applyFill="1" applyBorder="1" applyAlignment="1" applyProtection="1">
      <alignment vertical="top"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CC00"/>
      <color rgb="FFFF99FF"/>
      <color rgb="FFD4FDC3"/>
      <color rgb="FFFAFEC2"/>
      <color rgb="FF66CCFF"/>
      <color rgb="FF3399FF"/>
      <color rgb="FF00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'34　感染症統計'!$A$7</c:f>
              <c:strCache>
                <c:ptCount val="1"/>
                <c:pt idx="0">
                  <c:v>2023年</c:v>
                </c:pt>
              </c:strCache>
            </c:strRef>
          </c:tx>
          <c:spPr>
            <a:ln w="63500" cap="rnd">
              <a:solidFill>
                <a:srgbClr val="FF0000"/>
              </a:solidFill>
              <a:round/>
            </a:ln>
            <a:effectLst/>
          </c:spPr>
          <c:marker>
            <c:symbol val="none"/>
          </c:marker>
          <c:val>
            <c:numRef>
              <c:f>'34　感染症統計'!$B$7:$I$7</c:f>
              <c:numCache>
                <c:formatCode>#,##0_ </c:formatCode>
                <c:ptCount val="8"/>
                <c:pt idx="0" formatCode="General">
                  <c:v>82</c:v>
                </c:pt>
                <c:pt idx="1">
                  <c:v>62</c:v>
                </c:pt>
                <c:pt idx="2">
                  <c:v>99</c:v>
                </c:pt>
                <c:pt idx="3">
                  <c:v>112</c:v>
                </c:pt>
                <c:pt idx="4" formatCode="General">
                  <c:v>224</c:v>
                </c:pt>
                <c:pt idx="5" formatCode="General">
                  <c:v>524</c:v>
                </c:pt>
                <c:pt idx="6" formatCode="General">
                  <c:v>518</c:v>
                </c:pt>
                <c:pt idx="7">
                  <c:v>552</c:v>
                </c:pt>
              </c:numCache>
            </c:numRef>
          </c:val>
          <c:smooth val="0"/>
          <c:extLst>
            <c:ext xmlns:c16="http://schemas.microsoft.com/office/drawing/2014/chart" uri="{C3380CC4-5D6E-409C-BE32-E72D297353CC}">
              <c16:uniqueId val="{00000000-EF25-4824-8530-875CCEE0B185}"/>
            </c:ext>
          </c:extLst>
        </c:ser>
        <c:ser>
          <c:idx val="7"/>
          <c:order val="1"/>
          <c:tx>
            <c:strRef>
              <c:f>'34　感染症統計'!$A$8</c:f>
              <c:strCache>
                <c:ptCount val="1"/>
                <c:pt idx="0">
                  <c:v>2022年</c:v>
                </c:pt>
              </c:strCache>
            </c:strRef>
          </c:tx>
          <c:spPr>
            <a:ln w="25400" cap="rnd">
              <a:solidFill>
                <a:schemeClr val="accent6">
                  <a:lumMod val="75000"/>
                </a:schemeClr>
              </a:solidFill>
              <a:round/>
            </a:ln>
            <a:effectLst/>
          </c:spPr>
          <c:marker>
            <c:symbol val="none"/>
          </c:marker>
          <c:val>
            <c:numRef>
              <c:f>'34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'34　感染症統計'!$A$9</c:f>
              <c:strCache>
                <c:ptCount val="1"/>
                <c:pt idx="0">
                  <c:v>2021年</c:v>
                </c:pt>
              </c:strCache>
            </c:strRef>
          </c:tx>
          <c:spPr>
            <a:ln w="28575" cap="rnd">
              <a:solidFill>
                <a:schemeClr val="accent6"/>
              </a:solidFill>
              <a:round/>
            </a:ln>
            <a:effectLst/>
          </c:spPr>
          <c:marker>
            <c:symbol val="none"/>
          </c:marker>
          <c:val>
            <c:numRef>
              <c:f>'34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'34　感染症統計'!$A$10</c:f>
              <c:strCache>
                <c:ptCount val="1"/>
                <c:pt idx="0">
                  <c:v>2020年</c:v>
                </c:pt>
              </c:strCache>
            </c:strRef>
          </c:tx>
          <c:spPr>
            <a:ln w="12700" cap="rnd">
              <a:solidFill>
                <a:srgbClr val="FF0066"/>
              </a:solidFill>
              <a:round/>
            </a:ln>
            <a:effectLst/>
          </c:spPr>
          <c:marker>
            <c:symbol val="none"/>
          </c:marker>
          <c:val>
            <c:numRef>
              <c:f>'34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'34　感染症統計'!$A$11</c:f>
              <c:strCache>
                <c:ptCount val="1"/>
                <c:pt idx="0">
                  <c:v>2019年</c:v>
                </c:pt>
              </c:strCache>
            </c:strRef>
          </c:tx>
          <c:spPr>
            <a:ln w="19050" cap="rnd">
              <a:solidFill>
                <a:srgbClr val="0070C0"/>
              </a:solidFill>
              <a:round/>
            </a:ln>
            <a:effectLst/>
          </c:spPr>
          <c:marker>
            <c:symbol val="none"/>
          </c:marker>
          <c:val>
            <c:numRef>
              <c:f>'34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'34　感染症統計'!$A$12</c:f>
              <c:strCache>
                <c:ptCount val="1"/>
                <c:pt idx="0">
                  <c:v>2018年</c:v>
                </c:pt>
              </c:strCache>
            </c:strRef>
          </c:tx>
          <c:spPr>
            <a:ln w="12700" cap="rnd">
              <a:solidFill>
                <a:schemeClr val="accent4"/>
              </a:solidFill>
              <a:round/>
            </a:ln>
            <a:effectLst/>
          </c:spPr>
          <c:marker>
            <c:symbol val="none"/>
          </c:marker>
          <c:val>
            <c:numRef>
              <c:f>'34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'34　感染症統計'!$A$13</c:f>
              <c:strCache>
                <c:ptCount val="1"/>
                <c:pt idx="0">
                  <c:v>2017年</c:v>
                </c:pt>
              </c:strCache>
            </c:strRef>
          </c:tx>
          <c:spPr>
            <a:ln w="12700" cap="rnd">
              <a:solidFill>
                <a:schemeClr val="accent5"/>
              </a:solidFill>
              <a:round/>
            </a:ln>
            <a:effectLst/>
          </c:spPr>
          <c:marker>
            <c:symbol val="none"/>
          </c:marker>
          <c:val>
            <c:numRef>
              <c:f>'34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'34　感染症統計'!$A$14</c:f>
              <c:strCache>
                <c:ptCount val="1"/>
                <c:pt idx="0">
                  <c:v>2016年</c:v>
                </c:pt>
              </c:strCache>
            </c:strRef>
          </c:tx>
          <c:spPr>
            <a:ln w="12700" cap="rnd">
              <a:solidFill>
                <a:schemeClr val="tx2"/>
              </a:solidFill>
              <a:round/>
            </a:ln>
            <a:effectLst/>
          </c:spPr>
          <c:marker>
            <c:symbol val="none"/>
          </c:marker>
          <c:val>
            <c:numRef>
              <c:f>'34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'34　感染症統計'!$A$15</c:f>
              <c:strCache>
                <c:ptCount val="1"/>
                <c:pt idx="0">
                  <c:v>2015年</c:v>
                </c:pt>
              </c:strCache>
            </c:strRef>
          </c:tx>
          <c:spPr>
            <a:ln w="28575" cap="rnd">
              <a:solidFill>
                <a:schemeClr val="accent3">
                  <a:lumMod val="60000"/>
                </a:schemeClr>
              </a:solidFill>
              <a:round/>
            </a:ln>
            <a:effectLst/>
          </c:spPr>
          <c:marker>
            <c:symbol val="none"/>
          </c:marker>
          <c:val>
            <c:numRef>
              <c:f>'34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'34　感染症統計'!$P$7</c:f>
              <c:strCache>
                <c:ptCount val="1"/>
                <c:pt idx="0">
                  <c:v>2023年</c:v>
                </c:pt>
              </c:strCache>
            </c:strRef>
          </c:tx>
          <c:spPr>
            <a:ln w="63500" cap="rnd">
              <a:solidFill>
                <a:srgbClr val="FF0000"/>
              </a:solidFill>
              <a:round/>
            </a:ln>
            <a:effectLst/>
          </c:spPr>
          <c:marker>
            <c:symbol val="none"/>
          </c:marker>
          <c:val>
            <c:numRef>
              <c:f>'34　感染症統計'!$Q$7:$AB$7</c:f>
              <c:numCache>
                <c:formatCode>#,##0_ </c:formatCode>
                <c:ptCount val="12"/>
                <c:pt idx="0" formatCode="General">
                  <c:v>1</c:v>
                </c:pt>
                <c:pt idx="1">
                  <c:v>1</c:v>
                </c:pt>
                <c:pt idx="2">
                  <c:v>4</c:v>
                </c:pt>
                <c:pt idx="3">
                  <c:v>2</c:v>
                </c:pt>
                <c:pt idx="4">
                  <c:v>2</c:v>
                </c:pt>
                <c:pt idx="5">
                  <c:v>7</c:v>
                </c:pt>
                <c:pt idx="6">
                  <c:v>7</c:v>
                </c:pt>
                <c:pt idx="7">
                  <c:v>1</c:v>
                </c:pt>
              </c:numCache>
            </c:numRef>
          </c:val>
          <c:smooth val="0"/>
          <c:extLst>
            <c:ext xmlns:c16="http://schemas.microsoft.com/office/drawing/2014/chart" uri="{C3380CC4-5D6E-409C-BE32-E72D297353CC}">
              <c16:uniqueId val="{00000000-691A-4A61-BF12-3A5977548A2F}"/>
            </c:ext>
          </c:extLst>
        </c:ser>
        <c:ser>
          <c:idx val="7"/>
          <c:order val="1"/>
          <c:tx>
            <c:strRef>
              <c:f>'34　感染症統計'!$P$8</c:f>
              <c:strCache>
                <c:ptCount val="1"/>
                <c:pt idx="0">
                  <c:v>2022年</c:v>
                </c:pt>
              </c:strCache>
            </c:strRef>
          </c:tx>
          <c:spPr>
            <a:ln w="25400" cap="rnd">
              <a:solidFill>
                <a:schemeClr val="accent6">
                  <a:lumMod val="75000"/>
                </a:schemeClr>
              </a:solidFill>
              <a:round/>
            </a:ln>
            <a:effectLst/>
          </c:spPr>
          <c:marker>
            <c:symbol val="none"/>
          </c:marker>
          <c:val>
            <c:numRef>
              <c:f>'34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'34　感染症統計'!$P$9</c:f>
              <c:strCache>
                <c:ptCount val="1"/>
                <c:pt idx="0">
                  <c:v>2021年</c:v>
                </c:pt>
              </c:strCache>
            </c:strRef>
          </c:tx>
          <c:spPr>
            <a:ln w="28575" cap="rnd">
              <a:solidFill>
                <a:srgbClr val="FF0066"/>
              </a:solidFill>
              <a:round/>
            </a:ln>
            <a:effectLst/>
          </c:spPr>
          <c:marker>
            <c:symbol val="none"/>
          </c:marker>
          <c:val>
            <c:numRef>
              <c:f>'34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'34　感染症統計'!$P$10</c:f>
              <c:strCache>
                <c:ptCount val="1"/>
                <c:pt idx="0">
                  <c:v>2020年</c:v>
                </c:pt>
              </c:strCache>
            </c:strRef>
          </c:tx>
          <c:spPr>
            <a:ln w="28575" cap="rnd">
              <a:solidFill>
                <a:schemeClr val="accent2"/>
              </a:solidFill>
              <a:round/>
            </a:ln>
            <a:effectLst/>
          </c:spPr>
          <c:marker>
            <c:symbol val="none"/>
          </c:marker>
          <c:val>
            <c:numRef>
              <c:f>'34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'34　感染症統計'!$P$11</c:f>
              <c:strCache>
                <c:ptCount val="1"/>
                <c:pt idx="0">
                  <c:v>2019年</c:v>
                </c:pt>
              </c:strCache>
            </c:strRef>
          </c:tx>
          <c:spPr>
            <a:ln w="28575" cap="rnd">
              <a:solidFill>
                <a:schemeClr val="accent3">
                  <a:lumMod val="50000"/>
                </a:schemeClr>
              </a:solidFill>
              <a:round/>
            </a:ln>
            <a:effectLst/>
          </c:spPr>
          <c:marker>
            <c:symbol val="none"/>
          </c:marker>
          <c:val>
            <c:numRef>
              <c:f>'34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'34　感染症統計'!$P$12</c:f>
              <c:strCache>
                <c:ptCount val="1"/>
                <c:pt idx="0">
                  <c:v>2018年</c:v>
                </c:pt>
              </c:strCache>
            </c:strRef>
          </c:tx>
          <c:spPr>
            <a:ln w="28575" cap="rnd">
              <a:solidFill>
                <a:schemeClr val="accent4">
                  <a:lumMod val="75000"/>
                </a:schemeClr>
              </a:solidFill>
              <a:round/>
            </a:ln>
            <a:effectLst/>
          </c:spPr>
          <c:marker>
            <c:symbol val="none"/>
          </c:marker>
          <c:val>
            <c:numRef>
              <c:f>'34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'34　感染症統計'!$P$13</c:f>
              <c:strCache>
                <c:ptCount val="1"/>
                <c:pt idx="0">
                  <c:v>2017年</c:v>
                </c:pt>
              </c:strCache>
            </c:strRef>
          </c:tx>
          <c:spPr>
            <a:ln w="28575" cap="rnd">
              <a:solidFill>
                <a:schemeClr val="accent5"/>
              </a:solidFill>
              <a:round/>
            </a:ln>
            <a:effectLst/>
          </c:spPr>
          <c:marker>
            <c:symbol val="none"/>
          </c:marker>
          <c:val>
            <c:numRef>
              <c:f>'34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'34　感染症統計'!$P$14</c:f>
              <c:strCache>
                <c:ptCount val="1"/>
                <c:pt idx="0">
                  <c:v>2016年</c:v>
                </c:pt>
              </c:strCache>
            </c:strRef>
          </c:tx>
          <c:spPr>
            <a:ln w="28575" cap="rnd">
              <a:solidFill>
                <a:srgbClr val="3399FF"/>
              </a:solidFill>
              <a:round/>
            </a:ln>
            <a:effectLst/>
          </c:spPr>
          <c:marker>
            <c:symbol val="none"/>
          </c:marker>
          <c:val>
            <c:numRef>
              <c:f>'34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15240</xdr:rowOff>
    </xdr:from>
    <xdr:to>
      <xdr:col>24</xdr:col>
      <xdr:colOff>594464</xdr:colOff>
      <xdr:row>43</xdr:row>
      <xdr:rowOff>22860</xdr:rowOff>
    </xdr:to>
    <xdr:pic>
      <xdr:nvPicPr>
        <xdr:cNvPr id="5" name="図 4">
          <a:extLst>
            <a:ext uri="{FF2B5EF4-FFF2-40B4-BE49-F238E27FC236}">
              <a16:creationId xmlns:a16="http://schemas.microsoft.com/office/drawing/2014/main" id="{3374BE0F-A348-5574-9C4F-CF14D210A0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240"/>
          <a:ext cx="14059004" cy="7856220"/>
        </a:xfrm>
        <a:prstGeom prst="rect">
          <a:avLst/>
        </a:prstGeom>
      </xdr:spPr>
    </xdr:pic>
    <xdr:clientData/>
  </xdr:twoCellAnchor>
  <xdr:twoCellAnchor>
    <xdr:from>
      <xdr:col>15</xdr:col>
      <xdr:colOff>167640</xdr:colOff>
      <xdr:row>6</xdr:row>
      <xdr:rowOff>91440</xdr:rowOff>
    </xdr:from>
    <xdr:to>
      <xdr:col>24</xdr:col>
      <xdr:colOff>259080</xdr:colOff>
      <xdr:row>14</xdr:row>
      <xdr:rowOff>129540</xdr:rowOff>
    </xdr:to>
    <xdr:sp macro="" textlink="">
      <xdr:nvSpPr>
        <xdr:cNvPr id="10" name="正方形/長方形 9">
          <a:extLst>
            <a:ext uri="{FF2B5EF4-FFF2-40B4-BE49-F238E27FC236}">
              <a16:creationId xmlns:a16="http://schemas.microsoft.com/office/drawing/2014/main" id="{DD128EE4-33B6-96A8-349F-6B6C2FADFA41}"/>
            </a:ext>
          </a:extLst>
        </xdr:cNvPr>
        <xdr:cNvSpPr/>
      </xdr:nvSpPr>
      <xdr:spPr>
        <a:xfrm>
          <a:off x="8145780" y="1600200"/>
          <a:ext cx="5577840" cy="147828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198120</xdr:colOff>
      <xdr:row>1</xdr:row>
      <xdr:rowOff>182880</xdr:rowOff>
    </xdr:from>
    <xdr:to>
      <xdr:col>24</xdr:col>
      <xdr:colOff>167640</xdr:colOff>
      <xdr:row>5</xdr:row>
      <xdr:rowOff>22860</xdr:rowOff>
    </xdr:to>
    <xdr:sp macro="" textlink="">
      <xdr:nvSpPr>
        <xdr:cNvPr id="11" name="吹き出し: 線 10">
          <a:extLst>
            <a:ext uri="{FF2B5EF4-FFF2-40B4-BE49-F238E27FC236}">
              <a16:creationId xmlns:a16="http://schemas.microsoft.com/office/drawing/2014/main" id="{60BED549-33C8-F312-642B-EE0C388563C5}"/>
            </a:ext>
          </a:extLst>
        </xdr:cNvPr>
        <xdr:cNvSpPr/>
      </xdr:nvSpPr>
      <xdr:spPr>
        <a:xfrm>
          <a:off x="11833860" y="495300"/>
          <a:ext cx="1798320" cy="868680"/>
        </a:xfrm>
        <a:prstGeom prst="borderCallout1">
          <a:avLst>
            <a:gd name="adj1" fmla="val 18750"/>
            <a:gd name="adj2" fmla="val -8333"/>
            <a:gd name="adj3" fmla="val 137061"/>
            <a:gd name="adj4" fmla="val -41723"/>
          </a:avLst>
        </a:prstGeom>
        <a:solidFill>
          <a:schemeClr val="accent6">
            <a:lumMod val="40000"/>
            <a:lumOff val="6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400" b="1">
              <a:solidFill>
                <a:srgbClr val="0070C0"/>
              </a:solidFill>
              <a:latin typeface="AR Pゴシック体S" panose="020B0A00000000000000" pitchFamily="50" charset="-128"/>
              <a:ea typeface="AR Pゴシック体S" panose="020B0A00000000000000" pitchFamily="50" charset="-128"/>
            </a:rPr>
            <a:t>お役立ちしています</a:t>
          </a:r>
        </a:p>
      </xdr:txBody>
    </xdr:sp>
    <xdr:clientData/>
  </xdr:twoCellAnchor>
  <xdr:twoCellAnchor editAs="oneCell">
    <xdr:from>
      <xdr:col>26</xdr:col>
      <xdr:colOff>0</xdr:colOff>
      <xdr:row>30</xdr:row>
      <xdr:rowOff>0</xdr:rowOff>
    </xdr:from>
    <xdr:to>
      <xdr:col>38</xdr:col>
      <xdr:colOff>457200</xdr:colOff>
      <xdr:row>55</xdr:row>
      <xdr:rowOff>152244</xdr:rowOff>
    </xdr:to>
    <xdr:pic>
      <xdr:nvPicPr>
        <xdr:cNvPr id="3" name="図 2">
          <a:extLst>
            <a:ext uri="{FF2B5EF4-FFF2-40B4-BE49-F238E27FC236}">
              <a16:creationId xmlns:a16="http://schemas.microsoft.com/office/drawing/2014/main" id="{9EBD6A4E-A9F5-D57B-B32D-C4340D1914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83740" y="5669280"/>
          <a:ext cx="7772400" cy="4343244"/>
        </a:xfrm>
        <a:prstGeom prst="rect">
          <a:avLst/>
        </a:prstGeom>
      </xdr:spPr>
    </xdr:pic>
    <xdr:clientData/>
  </xdr:twoCellAnchor>
  <xdr:twoCellAnchor editAs="oneCell">
    <xdr:from>
      <xdr:col>14</xdr:col>
      <xdr:colOff>541020</xdr:colOff>
      <xdr:row>19</xdr:row>
      <xdr:rowOff>160021</xdr:rowOff>
    </xdr:from>
    <xdr:to>
      <xdr:col>24</xdr:col>
      <xdr:colOff>577968</xdr:colOff>
      <xdr:row>31</xdr:row>
      <xdr:rowOff>68581</xdr:rowOff>
    </xdr:to>
    <xdr:pic>
      <xdr:nvPicPr>
        <xdr:cNvPr id="19" name="図 18">
          <a:extLst>
            <a:ext uri="{FF2B5EF4-FFF2-40B4-BE49-F238E27FC236}">
              <a16:creationId xmlns:a16="http://schemas.microsoft.com/office/drawing/2014/main" id="{0D0549A4-E238-21C8-0860-ECB9763E37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9560" y="3947161"/>
          <a:ext cx="6132948" cy="1958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7620</xdr:rowOff>
    </xdr:from>
    <xdr:to>
      <xdr:col>13</xdr:col>
      <xdr:colOff>167640</xdr:colOff>
      <xdr:row>18</xdr:row>
      <xdr:rowOff>22860</xdr:rowOff>
    </xdr:to>
    <xdr:pic>
      <xdr:nvPicPr>
        <xdr:cNvPr id="29" name="図 28" descr="感染性胃腸炎患者報告数　直近5シーズン">
          <a:extLst>
            <a:ext uri="{FF2B5EF4-FFF2-40B4-BE49-F238E27FC236}">
              <a16:creationId xmlns:a16="http://schemas.microsoft.com/office/drawing/2014/main" id="{835D8CFE-A6C2-FFA4-8922-A4E6D5BFE2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8220"/>
          <a:ext cx="736092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2.76</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599902</xdr:colOff>
      <xdr:row>4</xdr:row>
      <xdr:rowOff>145151</xdr:rowOff>
    </xdr:from>
    <xdr:to>
      <xdr:col>13</xdr:col>
      <xdr:colOff>733631</xdr:colOff>
      <xdr:row>8</xdr:row>
      <xdr:rowOff>15423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1062" y="1135751"/>
          <a:ext cx="2594989" cy="594172"/>
        </a:xfrm>
        <a:prstGeom prst="borderCallout2">
          <a:avLst>
            <a:gd name="adj1" fmla="val 101279"/>
            <a:gd name="adj2" fmla="val 51060"/>
            <a:gd name="adj3" fmla="val 210486"/>
            <a:gd name="adj4" fmla="val 51057"/>
            <a:gd name="adj5" fmla="val 316017"/>
            <a:gd name="adj6" fmla="val 5418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12</xdr:col>
      <xdr:colOff>358864</xdr:colOff>
      <xdr:row>14</xdr:row>
      <xdr:rowOff>152400</xdr:rowOff>
    </xdr:from>
    <xdr:to>
      <xdr:col>12</xdr:col>
      <xdr:colOff>681682</xdr:colOff>
      <xdr:row>16</xdr:row>
      <xdr:rowOff>121920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1179264" y="287274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40005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3B99793-AABA-4935-BDBB-7C6E9D3E5377}"/>
            </a:ext>
          </a:extLst>
        </xdr:cNvPr>
        <xdr:cNvSpPr>
          <a:spLocks noChangeAspect="1" noChangeArrowheads="1"/>
        </xdr:cNvSpPr>
      </xdr:nvSpPr>
      <xdr:spPr bwMode="auto">
        <a:xfrm>
          <a:off x="4655820" y="4030980"/>
          <a:ext cx="304800" cy="299085"/>
        </a:xfrm>
        <a:prstGeom prst="rect">
          <a:avLst/>
        </a:prstGeom>
        <a:noFill/>
        <a:ln w="9525">
          <a:noFill/>
          <a:miter lim="800000"/>
          <a:headEnd/>
          <a:tailEnd/>
        </a:ln>
      </xdr:spPr>
    </xdr:sp>
    <xdr:clientData/>
  </xdr:twoCellAnchor>
  <xdr:twoCellAnchor>
    <xdr:from>
      <xdr:col>5</xdr:col>
      <xdr:colOff>247650</xdr:colOff>
      <xdr:row>7</xdr:row>
      <xdr:rowOff>85725</xdr:rowOff>
    </xdr:from>
    <xdr:to>
      <xdr:col>6</xdr:col>
      <xdr:colOff>476250</xdr:colOff>
      <xdr:row>10</xdr:row>
      <xdr:rowOff>161925</xdr:rowOff>
    </xdr:to>
    <xdr:sp macro="" textlink="">
      <xdr:nvSpPr>
        <xdr:cNvPr id="3" name="右矢印 2">
          <a:extLst>
            <a:ext uri="{FF2B5EF4-FFF2-40B4-BE49-F238E27FC236}">
              <a16:creationId xmlns:a16="http://schemas.microsoft.com/office/drawing/2014/main" id="{82BA756F-BBF9-487C-8BBC-8F6309B00039}"/>
            </a:ext>
          </a:extLst>
        </xdr:cNvPr>
        <xdr:cNvSpPr>
          <a:spLocks noChangeArrowheads="1"/>
        </xdr:cNvSpPr>
      </xdr:nvSpPr>
      <xdr:spPr bwMode="auto">
        <a:xfrm>
          <a:off x="3051810" y="1830705"/>
          <a:ext cx="845820" cy="899160"/>
        </a:xfrm>
        <a:prstGeom prst="rightArrow">
          <a:avLst>
            <a:gd name="adj1" fmla="val 50000"/>
            <a:gd name="adj2" fmla="val 50002"/>
          </a:avLst>
        </a:prstGeom>
        <a:solidFill>
          <a:srgbClr val="DDD9C3"/>
        </a:solidFill>
        <a:ln w="25400" algn="ctr">
          <a:solidFill>
            <a:srgbClr val="EBF1DE">
              <a:alpha val="58038"/>
            </a:srgbClr>
          </a:solidFill>
          <a:miter lim="800000"/>
          <a:headEnd/>
          <a:tailEnd/>
        </a:ln>
        <a:effectLst>
          <a:outerShdw dist="63500" dir="3187806" algn="ctr" rotWithShape="0">
            <a:srgbClr val="FFFFFF">
              <a:alpha val="50000"/>
            </a:srgbClr>
          </a:outerShdw>
        </a:effectLst>
      </xdr:spPr>
    </xdr:sp>
    <xdr:clientData/>
  </xdr:twoCellAnchor>
  <xdr:twoCellAnchor>
    <xdr:from>
      <xdr:col>2</xdr:col>
      <xdr:colOff>190500</xdr:colOff>
      <xdr:row>10</xdr:row>
      <xdr:rowOff>171450</xdr:rowOff>
    </xdr:from>
    <xdr:to>
      <xdr:col>4</xdr:col>
      <xdr:colOff>381000</xdr:colOff>
      <xdr:row>13</xdr:row>
      <xdr:rowOff>209550</xdr:rowOff>
    </xdr:to>
    <xdr:sp macro="" textlink="">
      <xdr:nvSpPr>
        <xdr:cNvPr id="4" name="円/楕円 3">
          <a:extLst>
            <a:ext uri="{FF2B5EF4-FFF2-40B4-BE49-F238E27FC236}">
              <a16:creationId xmlns:a16="http://schemas.microsoft.com/office/drawing/2014/main" id="{568DF520-2931-471C-AF6C-490F04E54D81}"/>
            </a:ext>
          </a:extLst>
        </xdr:cNvPr>
        <xdr:cNvSpPr/>
      </xdr:nvSpPr>
      <xdr:spPr>
        <a:xfrm>
          <a:off x="1143000" y="2739390"/>
          <a:ext cx="1424940" cy="8610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19051</xdr:colOff>
      <xdr:row>5</xdr:row>
      <xdr:rowOff>24126</xdr:rowOff>
    </xdr:from>
    <xdr:to>
      <xdr:col>4</xdr:col>
      <xdr:colOff>613411</xdr:colOff>
      <xdr:row>13</xdr:row>
      <xdr:rowOff>266700</xdr:rowOff>
    </xdr:to>
    <xdr:pic>
      <xdr:nvPicPr>
        <xdr:cNvPr id="5" name="図 4">
          <a:extLst>
            <a:ext uri="{FF2B5EF4-FFF2-40B4-BE49-F238E27FC236}">
              <a16:creationId xmlns:a16="http://schemas.microsoft.com/office/drawing/2014/main" id="{7EFA2D49-5481-4FAF-AC79-270B135C74C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22000"/>
                  </a14:imgEffect>
                </a14:imgLayer>
              </a14:imgProps>
            </a:ext>
          </a:extLst>
        </a:blip>
        <a:stretch>
          <a:fillRect/>
        </a:stretch>
      </xdr:blipFill>
      <xdr:spPr>
        <a:xfrm>
          <a:off x="354331" y="1220466"/>
          <a:ext cx="2446020" cy="2437134"/>
        </a:xfrm>
        <a:prstGeom prst="rect">
          <a:avLst/>
        </a:prstGeom>
        <a:effectLst>
          <a:outerShdw blurRad="622300" dist="190500" dir="2700000" algn="tl" rotWithShape="0">
            <a:prstClr val="black">
              <a:alpha val="40000"/>
            </a:prstClr>
          </a:outerShdw>
        </a:effectLst>
      </xdr:spPr>
    </xdr:pic>
    <xdr:clientData/>
  </xdr:twoCellAnchor>
  <xdr:twoCellAnchor>
    <xdr:from>
      <xdr:col>1</xdr:col>
      <xdr:colOff>333375</xdr:colOff>
      <xdr:row>11</xdr:row>
      <xdr:rowOff>161925</xdr:rowOff>
    </xdr:from>
    <xdr:to>
      <xdr:col>4</xdr:col>
      <xdr:colOff>428625</xdr:colOff>
      <xdr:row>13</xdr:row>
      <xdr:rowOff>219075</xdr:rowOff>
    </xdr:to>
    <xdr:sp macro="" textlink="">
      <xdr:nvSpPr>
        <xdr:cNvPr id="6" name="テキスト ボックス 5">
          <a:extLst>
            <a:ext uri="{FF2B5EF4-FFF2-40B4-BE49-F238E27FC236}">
              <a16:creationId xmlns:a16="http://schemas.microsoft.com/office/drawing/2014/main" id="{1BAA6A5A-9C7B-48B2-AF37-112247EC73CB}"/>
            </a:ext>
          </a:extLst>
        </xdr:cNvPr>
        <xdr:cNvSpPr txBox="1"/>
      </xdr:nvSpPr>
      <xdr:spPr>
        <a:xfrm>
          <a:off x="668655" y="3004185"/>
          <a:ext cx="1946910" cy="60579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defRPr sz="1000"/>
          </a:pPr>
          <a:r>
            <a:rPr lang="ja-JP" altLang="en-US" sz="900" b="1" i="0" u="none" strike="noStrike" baseline="0">
              <a:solidFill>
                <a:srgbClr val="FFFFFF"/>
              </a:solidFill>
              <a:latin typeface="ＭＳ Ｐゴシック"/>
              <a:ea typeface="ＭＳ Ｐゴシック"/>
            </a:rPr>
            <a:t>　ボロボロになったら</a:t>
          </a:r>
        </a:p>
        <a:p>
          <a:pPr algn="l" rtl="0">
            <a:defRPr sz="1000"/>
          </a:pPr>
          <a:r>
            <a:rPr lang="ja-JP" altLang="en-US" sz="900" b="1" i="0" u="none" strike="noStrike" baseline="0">
              <a:solidFill>
                <a:srgbClr val="FFFFFF"/>
              </a:solidFill>
              <a:latin typeface="ＭＳ Ｐゴシック"/>
              <a:ea typeface="ＭＳ Ｐゴシック"/>
            </a:rPr>
            <a:t>　泡立ちが悪くなったら　　　</a:t>
          </a:r>
        </a:p>
        <a:p>
          <a:pPr algn="l" rtl="0">
            <a:defRPr sz="1000"/>
          </a:pPr>
          <a:r>
            <a:rPr lang="ja-JP" altLang="en-US" sz="900" b="1" i="0" u="none" strike="noStrike" baseline="0">
              <a:solidFill>
                <a:srgbClr val="FFFFFF"/>
              </a:solidFill>
              <a:latin typeface="ＭＳ Ｐゴシック"/>
              <a:ea typeface="ＭＳ Ｐゴシック"/>
            </a:rPr>
            <a:t>　油汚れが付いたら</a:t>
          </a:r>
        </a:p>
      </xdr:txBody>
    </xdr:sp>
    <xdr:clientData/>
  </xdr:twoCellAnchor>
  <xdr:twoCellAnchor>
    <xdr:from>
      <xdr:col>3</xdr:col>
      <xdr:colOff>276225</xdr:colOff>
      <xdr:row>11</xdr:row>
      <xdr:rowOff>247650</xdr:rowOff>
    </xdr:from>
    <xdr:to>
      <xdr:col>4</xdr:col>
      <xdr:colOff>361950</xdr:colOff>
      <xdr:row>13</xdr:row>
      <xdr:rowOff>95250</xdr:rowOff>
    </xdr:to>
    <xdr:sp macro="" textlink="">
      <xdr:nvSpPr>
        <xdr:cNvPr id="7" name="Text Box 6">
          <a:extLst>
            <a:ext uri="{FF2B5EF4-FFF2-40B4-BE49-F238E27FC236}">
              <a16:creationId xmlns:a16="http://schemas.microsoft.com/office/drawing/2014/main" id="{EE4413A5-5428-4BBB-94A9-5F239669B9AF}"/>
            </a:ext>
          </a:extLst>
        </xdr:cNvPr>
        <xdr:cNvSpPr txBox="1">
          <a:spLocks noChangeArrowheads="1"/>
        </xdr:cNvSpPr>
      </xdr:nvSpPr>
      <xdr:spPr bwMode="auto">
        <a:xfrm>
          <a:off x="1845945" y="3089910"/>
          <a:ext cx="702945" cy="396240"/>
        </a:xfrm>
        <a:prstGeom prst="rect">
          <a:avLst/>
        </a:prstGeom>
        <a:solidFill>
          <a:srgbClr val="FF0000"/>
        </a:solidFill>
        <a:ln w="9525">
          <a:no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Ｐゴシック"/>
              <a:ea typeface="ＭＳ Ｐゴシック"/>
            </a:rPr>
            <a:t>交換</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21</xdr:col>
      <xdr:colOff>419100</xdr:colOff>
      <xdr:row>45</xdr:row>
      <xdr:rowOff>83820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794673" cy="383140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7</xdr:col>
      <xdr:colOff>381000</xdr:colOff>
      <xdr:row>39</xdr:row>
      <xdr:rowOff>76200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1769381" cy="282199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214311</xdr:rowOff>
    </xdr:from>
    <xdr:to>
      <xdr:col>2</xdr:col>
      <xdr:colOff>4623270</xdr:colOff>
      <xdr:row>32</xdr:row>
      <xdr:rowOff>119061</xdr:rowOff>
    </xdr:to>
    <xdr:pic>
      <xdr:nvPicPr>
        <xdr:cNvPr id="3" name="図 2">
          <a:extLst>
            <a:ext uri="{FF2B5EF4-FFF2-40B4-BE49-F238E27FC236}">
              <a16:creationId xmlns:a16="http://schemas.microsoft.com/office/drawing/2014/main" id="{0AC422B0-AF60-5126-2FAB-EE44713DCAE9}"/>
            </a:ext>
          </a:extLst>
        </xdr:cNvPr>
        <xdr:cNvPicPr>
          <a:picLocks noChangeAspect="1"/>
        </xdr:cNvPicPr>
      </xdr:nvPicPr>
      <xdr:blipFill>
        <a:blip xmlns:r="http://schemas.openxmlformats.org/officeDocument/2006/relationships" r:embed="rId2"/>
        <a:stretch>
          <a:fillRect/>
        </a:stretch>
      </xdr:blipFill>
      <xdr:spPr>
        <a:xfrm>
          <a:off x="2111375" y="6826249"/>
          <a:ext cx="4623270" cy="30003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335280</xdr:colOff>
      <xdr:row>8</xdr:row>
      <xdr:rowOff>289560</xdr:rowOff>
    </xdr:from>
    <xdr:to>
      <xdr:col>0</xdr:col>
      <xdr:colOff>3505200</xdr:colOff>
      <xdr:row>8</xdr:row>
      <xdr:rowOff>2423160</xdr:rowOff>
    </xdr:to>
    <xdr:sp macro="" textlink="">
      <xdr:nvSpPr>
        <xdr:cNvPr id="3" name="テキスト ボックス 2">
          <a:extLst>
            <a:ext uri="{FF2B5EF4-FFF2-40B4-BE49-F238E27FC236}">
              <a16:creationId xmlns:a16="http://schemas.microsoft.com/office/drawing/2014/main" id="{7CBE749C-C0A2-9CA4-9627-E6C5A87629A4}"/>
            </a:ext>
          </a:extLst>
        </xdr:cNvPr>
        <xdr:cNvSpPr txBox="1"/>
      </xdr:nvSpPr>
      <xdr:spPr>
        <a:xfrm>
          <a:off x="335280" y="13510260"/>
          <a:ext cx="316992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en-US" sz="1100" b="1" i="0">
              <a:solidFill>
                <a:schemeClr val="dk1"/>
              </a:solidFill>
              <a:effectLst/>
              <a:latin typeface="+mn-lt"/>
              <a:ea typeface="+mn-ea"/>
              <a:cs typeface="+mn-cs"/>
            </a:rPr>
            <a:t>回答者</a:t>
          </a:r>
        </a:p>
        <a:p>
          <a:pPr fontAlgn="base"/>
          <a:r>
            <a:rPr lang="ja-JP" altLang="en-US" sz="1100" b="0" i="0" u="none" strike="noStrike">
              <a:solidFill>
                <a:schemeClr val="dk1"/>
              </a:solidFill>
              <a:effectLst/>
              <a:latin typeface="+mn-lt"/>
              <a:ea typeface="+mn-ea"/>
              <a:cs typeface="+mn-cs"/>
              <a:hlinkClick xmlns:r="http://schemas.openxmlformats.org/officeDocument/2006/relationships" r:id=""/>
            </a:rPr>
            <a:t>唐木英明</a:t>
          </a:r>
          <a:r>
            <a:rPr lang="ja-JP" altLang="en-US" sz="1100" b="0" i="0">
              <a:solidFill>
                <a:schemeClr val="dk1"/>
              </a:solidFill>
              <a:effectLst/>
              <a:latin typeface="+mn-lt"/>
              <a:ea typeface="+mn-ea"/>
              <a:cs typeface="+mn-cs"/>
            </a:rPr>
            <a:t>（公益財団法人食の安全・安心財団理事長、東京大学名誉教授）</a:t>
          </a:r>
        </a:p>
        <a:p>
          <a:pPr fontAlgn="base"/>
          <a:r>
            <a:rPr lang="ja-JP" altLang="en-US" sz="1100" b="1" i="0">
              <a:solidFill>
                <a:schemeClr val="dk1"/>
              </a:solidFill>
              <a:effectLst/>
              <a:latin typeface="+mn-lt"/>
              <a:ea typeface="+mn-ea"/>
              <a:cs typeface="+mn-cs"/>
            </a:rPr>
            <a:t>聞き手</a:t>
          </a:r>
        </a:p>
        <a:p>
          <a:pPr fontAlgn="base"/>
          <a:r>
            <a:rPr lang="ja-JP" altLang="en-US" sz="1100" b="0" i="0" u="none" strike="noStrike">
              <a:solidFill>
                <a:schemeClr val="dk1"/>
              </a:solidFill>
              <a:effectLst/>
              <a:latin typeface="+mn-lt"/>
              <a:ea typeface="+mn-ea"/>
              <a:cs typeface="+mn-cs"/>
              <a:hlinkClick xmlns:r="http://schemas.openxmlformats.org/officeDocument/2006/relationships" r:id=""/>
            </a:rPr>
            <a:t>渕上桂樹</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AGRIFACT</a:t>
          </a:r>
          <a:r>
            <a:rPr lang="ja-JP" altLang="en-US" sz="1100" b="0" i="0">
              <a:solidFill>
                <a:schemeClr val="dk1"/>
              </a:solidFill>
              <a:effectLst/>
              <a:latin typeface="+mn-lt"/>
              <a:ea typeface="+mn-ea"/>
              <a:cs typeface="+mn-cs"/>
            </a:rPr>
            <a:t>コラムニスト、農家</a:t>
          </a:r>
          <a:r>
            <a:rPr lang="en-US" altLang="ja-JP" sz="1100" b="0" i="0">
              <a:solidFill>
                <a:schemeClr val="dk1"/>
              </a:solidFill>
              <a:effectLst/>
              <a:latin typeface="+mn-lt"/>
              <a:ea typeface="+mn-ea"/>
              <a:cs typeface="+mn-cs"/>
            </a:rPr>
            <a:t>BAR NaYa/</a:t>
          </a:r>
          <a:r>
            <a:rPr lang="ja-JP" altLang="en-US" sz="1100" b="0" i="0">
              <a:solidFill>
                <a:schemeClr val="dk1"/>
              </a:solidFill>
              <a:effectLst/>
              <a:latin typeface="+mn-lt"/>
              <a:ea typeface="+mn-ea"/>
              <a:cs typeface="+mn-cs"/>
            </a:rPr>
            <a:t>ナヤラジオ）</a:t>
          </a:r>
        </a:p>
        <a:p>
          <a:pPr algn="l"/>
          <a:endParaRPr kumimoji="1" lang="ja-JP" altLang="en-US" sz="2000">
            <a:solidFill>
              <a:srgbClr val="FF0000"/>
            </a:solidFill>
          </a:endParaRPr>
        </a:p>
      </xdr:txBody>
    </xdr:sp>
    <xdr:clientData/>
  </xdr:twoCellAnchor>
  <xdr:twoCellAnchor>
    <xdr:from>
      <xdr:col>0</xdr:col>
      <xdr:colOff>7566660</xdr:colOff>
      <xdr:row>8</xdr:row>
      <xdr:rowOff>83820</xdr:rowOff>
    </xdr:from>
    <xdr:to>
      <xdr:col>0</xdr:col>
      <xdr:colOff>11430000</xdr:colOff>
      <xdr:row>8</xdr:row>
      <xdr:rowOff>2705100</xdr:rowOff>
    </xdr:to>
    <xdr:sp macro="" textlink="">
      <xdr:nvSpPr>
        <xdr:cNvPr id="4" name="テキスト ボックス 3">
          <a:extLst>
            <a:ext uri="{FF2B5EF4-FFF2-40B4-BE49-F238E27FC236}">
              <a16:creationId xmlns:a16="http://schemas.microsoft.com/office/drawing/2014/main" id="{DFC5DA30-8B12-9C2D-DB02-D585623C3398}"/>
            </a:ext>
          </a:extLst>
        </xdr:cNvPr>
        <xdr:cNvSpPr txBox="1"/>
      </xdr:nvSpPr>
      <xdr:spPr>
        <a:xfrm>
          <a:off x="7566660" y="13304520"/>
          <a:ext cx="3863340" cy="2621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農薬登録時に発見されなかった発がん性が後に発見されたケースは今までにあったのか？</a:t>
          </a:r>
          <a:r>
            <a:rPr lang="en-US" altLang="ja-JP" sz="1100" b="0" i="0">
              <a:solidFill>
                <a:schemeClr val="dk1"/>
              </a:solidFill>
              <a:effectLst/>
              <a:latin typeface="+mn-lt"/>
              <a:ea typeface="+mn-ea"/>
              <a:cs typeface="+mn-cs"/>
            </a:rPr>
            <a:t>】 https://agrifact.jp/has-there-ever-be... 【Twitter】 https://twitter.com/JapanAgriFact 【Facebook】 https://www.facebook.com/JapanAgriFact 【</a:t>
          </a:r>
          <a:r>
            <a:rPr lang="ja-JP" altLang="en-US" sz="1100" b="0" i="0">
              <a:solidFill>
                <a:schemeClr val="dk1"/>
              </a:solidFill>
              <a:effectLst/>
              <a:latin typeface="+mn-lt"/>
              <a:ea typeface="+mn-ea"/>
              <a:cs typeface="+mn-cs"/>
            </a:rPr>
            <a:t>農業技術通信社の農業総合専門サイト</a:t>
          </a:r>
          <a:r>
            <a:rPr lang="en-US" altLang="ja-JP" sz="1100" b="0" i="0">
              <a:solidFill>
                <a:schemeClr val="dk1"/>
              </a:solidFill>
              <a:effectLst/>
              <a:latin typeface="+mn-lt"/>
              <a:ea typeface="+mn-ea"/>
              <a:cs typeface="+mn-cs"/>
            </a:rPr>
            <a:t>】 https://agri-biz.jp/</a:t>
          </a:r>
          <a:endParaRPr kumimoji="1" lang="ja-JP" altLang="en-US" sz="2000">
            <a:solidFill>
              <a:srgbClr val="FF0000"/>
            </a:solidFill>
          </a:endParaRPr>
        </a:p>
      </xdr:txBody>
    </xdr:sp>
    <xdr:clientData/>
  </xdr:twoCellAnchor>
  <xdr:twoCellAnchor editAs="oneCell">
    <xdr:from>
      <xdr:col>0</xdr:col>
      <xdr:colOff>3589019</xdr:colOff>
      <xdr:row>8</xdr:row>
      <xdr:rowOff>137160</xdr:rowOff>
    </xdr:from>
    <xdr:to>
      <xdr:col>0</xdr:col>
      <xdr:colOff>7494738</xdr:colOff>
      <xdr:row>8</xdr:row>
      <xdr:rowOff>2682240</xdr:rowOff>
    </xdr:to>
    <xdr:pic>
      <xdr:nvPicPr>
        <xdr:cNvPr id="6" name="図 5">
          <a:extLst>
            <a:ext uri="{FF2B5EF4-FFF2-40B4-BE49-F238E27FC236}">
              <a16:creationId xmlns:a16="http://schemas.microsoft.com/office/drawing/2014/main" id="{C6123486-C4E5-B1F9-1CFE-B7BA2D6A15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89019" y="13357860"/>
          <a:ext cx="3905719" cy="25450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agrifact.jp/has-there-ever-been-a-case-where-carcinogenicity-was-later-discovered-movie6/" TargetMode="External"/><Relationship Id="rId2" Type="http://schemas.openxmlformats.org/officeDocument/2006/relationships/hyperlink" Target="https://www.foods-ch.com/anzen/kt_47107/" TargetMode="External"/><Relationship Id="rId1" Type="http://schemas.openxmlformats.org/officeDocument/2006/relationships/hyperlink" Target="https://blog.canpan.info/asiagap/archive/154" TargetMode="External"/><Relationship Id="rId5" Type="http://schemas.openxmlformats.org/officeDocument/2006/relationships/drawing" Target="../drawings/drawing7.xm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dig.tbs.co.jp/articles/-/691250?display=1" TargetMode="External"/><Relationship Id="rId13" Type="http://schemas.openxmlformats.org/officeDocument/2006/relationships/printerSettings" Target="../printerSettings/printerSettings5.bin"/><Relationship Id="rId3" Type="http://schemas.openxmlformats.org/officeDocument/2006/relationships/hyperlink" Target="https://www.isenp.co.jp/2023/09/02/98182/" TargetMode="External"/><Relationship Id="rId7" Type="http://schemas.openxmlformats.org/officeDocument/2006/relationships/hyperlink" Target="https://news.yahoo.co.jp/articles/60be1ee2a0be53d849278ece28270908c6a2a697" TargetMode="External"/><Relationship Id="rId12" Type="http://schemas.openxmlformats.org/officeDocument/2006/relationships/hyperlink" Target="https://news.yahoo.co.jp/articles/3c59638eef4ddc912fdc69fef27f05133fa9bc7b" TargetMode="External"/><Relationship Id="rId2" Type="http://schemas.openxmlformats.org/officeDocument/2006/relationships/hyperlink" Target="https://ryukyushimpo.jp/news/entry-1777538.html" TargetMode="External"/><Relationship Id="rId1" Type="http://schemas.openxmlformats.org/officeDocument/2006/relationships/hyperlink" Target="https://news.tv-asahi.co.jp/news_society/articles/000314093.html" TargetMode="External"/><Relationship Id="rId6" Type="http://schemas.openxmlformats.org/officeDocument/2006/relationships/hyperlink" Target="https://www.city.toyota.aichi.jp/kurashi/kenkou/anshin/1055931.html" TargetMode="External"/><Relationship Id="rId11" Type="http://schemas.openxmlformats.org/officeDocument/2006/relationships/hyperlink" Target="https://www.hokkoku.co.jp/articles/tym/1166407" TargetMode="External"/><Relationship Id="rId5" Type="http://schemas.openxmlformats.org/officeDocument/2006/relationships/hyperlink" Target="https://www.shinmai.co.jp/news/article/CNTS2023090100890" TargetMode="External"/><Relationship Id="rId10" Type="http://schemas.openxmlformats.org/officeDocument/2006/relationships/hyperlink" Target="https://newsdig.tbs.co.jp/articles/-/691606?display=1" TargetMode="External"/><Relationship Id="rId4" Type="http://schemas.openxmlformats.org/officeDocument/2006/relationships/hyperlink" Target="https://news.yahoo.co.jp/articles/c4f20dbec215be0c87c33172707b3070c2bc47eb" TargetMode="External"/><Relationship Id="rId9" Type="http://schemas.openxmlformats.org/officeDocument/2006/relationships/hyperlink" Target="https://www.recordchina.co.jp/b919718-s25-c30-d0052.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3/08/107103910df39fb9.html" TargetMode="External"/><Relationship Id="rId13" Type="http://schemas.openxmlformats.org/officeDocument/2006/relationships/printerSettings" Target="../printerSettings/printerSettings6.bin"/><Relationship Id="rId3" Type="http://schemas.openxmlformats.org/officeDocument/2006/relationships/hyperlink" Target="https://jp.reuters.com/article/japan-fukushima-china-russia-idJPKBN30102U" TargetMode="External"/><Relationship Id="rId7" Type="http://schemas.openxmlformats.org/officeDocument/2006/relationships/hyperlink" Target="https://www.jetro.go.jp/biznews/2023/08/8078aa49d12c243a.html" TargetMode="External"/><Relationship Id="rId12" Type="http://schemas.openxmlformats.org/officeDocument/2006/relationships/hyperlink" Target="https://www.yomiuri.co.jp/pluralphoto/20230826-OYT1I50128/" TargetMode="External"/><Relationship Id="rId2" Type="http://schemas.openxmlformats.org/officeDocument/2006/relationships/hyperlink" Target="https://jp.reuters.com/article/japan-fukushima-china-russia-idJPKBN30102U" TargetMode="External"/><Relationship Id="rId1" Type="http://schemas.openxmlformats.org/officeDocument/2006/relationships/hyperlink" Target="https://www.tokyo-np.co.jp/article/272584" TargetMode="External"/><Relationship Id="rId6" Type="http://schemas.openxmlformats.org/officeDocument/2006/relationships/hyperlink" Target="https://www.jetro.go.jp/biznews/2023/08/eef435812154b04e.html" TargetMode="External"/><Relationship Id="rId11" Type="http://schemas.openxmlformats.org/officeDocument/2006/relationships/hyperlink" Target="https://www.nikkei.com/article/DGXZQOUC164XD0W3A810C2000000/" TargetMode="External"/><Relationship Id="rId5" Type="http://schemas.openxmlformats.org/officeDocument/2006/relationships/hyperlink" Target="https://www.jetro.go.jp/biznews/2023/08/9ba315d74255b153.html" TargetMode="External"/><Relationship Id="rId10" Type="http://schemas.openxmlformats.org/officeDocument/2006/relationships/hyperlink" Target="https://www.jiji.com/jc/article?k=2023083000933&amp;g=int" TargetMode="External"/><Relationship Id="rId4" Type="http://schemas.openxmlformats.org/officeDocument/2006/relationships/hyperlink" Target="https://news.nissyoku.co.jp/news/kwsk20230807075951144" TargetMode="External"/><Relationship Id="rId9" Type="http://schemas.openxmlformats.org/officeDocument/2006/relationships/hyperlink" Target="https://www.jetro.go.jp/biznews/2023/08/1596594e8de1ff42.htm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B21" sqref="B21:G21"/>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241</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24" t="s">
        <v>28</v>
      </c>
      <c r="B3" s="525"/>
      <c r="C3" s="525"/>
      <c r="D3" s="525"/>
      <c r="E3" s="525"/>
      <c r="F3" s="525"/>
      <c r="G3" s="525"/>
      <c r="H3" s="526"/>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3" t="s">
        <v>178</v>
      </c>
      <c r="C9" s="173"/>
      <c r="D9" s="173"/>
      <c r="E9" s="173"/>
      <c r="F9" s="173"/>
      <c r="G9" s="173"/>
      <c r="H9" s="173"/>
      <c r="I9" s="101"/>
    </row>
    <row r="10" spans="1:9" ht="15" customHeight="1">
      <c r="A10" s="363" t="s">
        <v>183</v>
      </c>
      <c r="B10" s="172"/>
      <c r="C10" s="173"/>
      <c r="D10" s="173"/>
      <c r="E10" s="173"/>
      <c r="F10" s="173"/>
      <c r="G10" s="173"/>
      <c r="H10" s="173"/>
      <c r="I10" s="101"/>
    </row>
    <row r="11" spans="1:9" ht="15" customHeight="1">
      <c r="A11" s="363" t="s">
        <v>184</v>
      </c>
      <c r="B11" s="172"/>
      <c r="C11" s="173"/>
      <c r="D11" s="173"/>
      <c r="E11" s="173"/>
      <c r="F11" s="173"/>
      <c r="G11" s="173"/>
      <c r="H11" s="173"/>
      <c r="I11" s="101"/>
    </row>
    <row r="12" spans="1:9" ht="15" customHeight="1">
      <c r="A12" s="363" t="s">
        <v>185</v>
      </c>
      <c r="G12" s="173" t="s">
        <v>28</v>
      </c>
      <c r="H12" s="173"/>
      <c r="I12" s="101"/>
    </row>
    <row r="13" spans="1:9" ht="15" customHeight="1">
      <c r="A13" s="363"/>
      <c r="G13" s="173"/>
      <c r="H13" s="173"/>
      <c r="I13" s="101"/>
    </row>
    <row r="14" spans="1:9" ht="15" customHeight="1">
      <c r="A14" s="363" t="s">
        <v>186</v>
      </c>
      <c r="B14" s="172" t="str">
        <f>+'34　食中毒記事等 '!A5</f>
        <v xml:space="preserve">弁当で食中毒 2日間の営業停止 沖縄市の弁当店 - 琉球新報デジタル 
</v>
      </c>
      <c r="C14" s="172"/>
      <c r="D14" s="174"/>
      <c r="E14" s="172"/>
      <c r="F14" s="175"/>
      <c r="G14" s="173"/>
      <c r="H14" s="173"/>
      <c r="I14" s="101"/>
    </row>
    <row r="15" spans="1:9" ht="15" customHeight="1">
      <c r="A15" s="363" t="s">
        <v>187</v>
      </c>
      <c r="B15" s="172" t="s">
        <v>188</v>
      </c>
      <c r="C15" s="172"/>
      <c r="D15" s="172" t="s">
        <v>189</v>
      </c>
      <c r="E15" s="172"/>
      <c r="F15" s="174">
        <f>+'34　ノロウイルス関連情報 '!G73</f>
        <v>2.76</v>
      </c>
      <c r="G15" s="172" t="str">
        <f>+'34　ノロウイルス関連情報 '!H73</f>
        <v>　：先週より</v>
      </c>
      <c r="H15" s="411">
        <f>+'34　ノロウイルス関連情報 '!I73</f>
        <v>0.62999999999999989</v>
      </c>
      <c r="I15" s="101"/>
    </row>
    <row r="16" spans="1:9" s="113" customFormat="1" ht="15" customHeight="1">
      <c r="A16" s="176" t="s">
        <v>120</v>
      </c>
      <c r="B16" s="530" t="str">
        <f>+'34　残留農薬　等 '!A2</f>
        <v xml:space="preserve">2022年含む最新 国産農産物の残留農薬基準違反 原因の統計 canpan.info </v>
      </c>
      <c r="C16" s="530"/>
      <c r="D16" s="530"/>
      <c r="E16" s="530"/>
      <c r="F16" s="530"/>
      <c r="G16" s="530"/>
      <c r="H16" s="177"/>
      <c r="I16" s="112"/>
    </row>
    <row r="17" spans="1:16" ht="15" customHeight="1">
      <c r="A17" s="171" t="s">
        <v>121</v>
      </c>
      <c r="B17" s="530" t="str">
        <f>+'34　食品表示'!A2</f>
        <v xml:space="preserve">ネット広告の監視、健康食品など136商品で違法の恐れ | 通販通信ECMO </v>
      </c>
      <c r="C17" s="530"/>
      <c r="D17" s="530"/>
      <c r="E17" s="530"/>
      <c r="F17" s="530"/>
      <c r="G17" s="530"/>
      <c r="H17" s="173"/>
      <c r="I17" s="101"/>
    </row>
    <row r="18" spans="1:16" ht="15" customHeight="1">
      <c r="A18" s="171" t="s">
        <v>122</v>
      </c>
      <c r="B18" s="173" t="str">
        <f>+'34　海外情報'!A2</f>
        <v>中国、日本産水産物の販売禁止　輸入停止に続き：東京新聞 TOKYO Web</v>
      </c>
      <c r="D18" s="173"/>
      <c r="E18" s="173"/>
      <c r="F18" s="173"/>
      <c r="G18" s="173"/>
      <c r="H18" s="173"/>
      <c r="I18" s="101"/>
    </row>
    <row r="19" spans="1:16" ht="15" customHeight="1">
      <c r="A19" s="178" t="s">
        <v>123</v>
      </c>
      <c r="B19" s="179" t="str">
        <f>+'34　海外情報'!A5</f>
        <v>ロシア、水産物の対中輸出拡大を目指す　日本産禁輸で ｜ Reuters</v>
      </c>
      <c r="C19" s="527" t="s">
        <v>195</v>
      </c>
      <c r="D19" s="527"/>
      <c r="E19" s="527"/>
      <c r="F19" s="527"/>
      <c r="G19" s="527"/>
      <c r="H19" s="528"/>
      <c r="I19" s="101"/>
    </row>
    <row r="20" spans="1:16" ht="15" customHeight="1">
      <c r="A20" s="171" t="s">
        <v>124</v>
      </c>
      <c r="B20" s="172" t="str">
        <f>+'34　感染症統計'!A21</f>
        <v>※2023年 第34週（8/21～8/27） 現在</v>
      </c>
      <c r="C20" s="173"/>
      <c r="D20" s="172" t="s">
        <v>21</v>
      </c>
      <c r="E20" s="173"/>
      <c r="F20" s="173"/>
      <c r="G20" s="173"/>
      <c r="H20" s="173"/>
      <c r="I20" s="101"/>
    </row>
    <row r="21" spans="1:16" ht="15" customHeight="1">
      <c r="A21" s="171" t="s">
        <v>125</v>
      </c>
      <c r="B21" s="529" t="str">
        <f>+'33　感染症情報'!B2</f>
        <v>2023年第33週（8月14日〜8月20日）</v>
      </c>
      <c r="C21" s="529"/>
      <c r="D21" s="529"/>
      <c r="E21" s="529"/>
      <c r="F21" s="529"/>
      <c r="G21" s="529"/>
      <c r="H21" s="173"/>
      <c r="I21" s="101"/>
    </row>
    <row r="22" spans="1:16" ht="15" customHeight="1">
      <c r="A22" s="171" t="s">
        <v>163</v>
      </c>
      <c r="B22" s="286" t="str">
        <f>+'34  衛生訓話'!A2</f>
        <v>今週のお題　(食器洗いのスポンジは定期的に交換しましょう)</v>
      </c>
      <c r="C22" s="173"/>
      <c r="D22" s="173"/>
      <c r="E22" s="173"/>
      <c r="F22" s="180"/>
      <c r="G22" s="173"/>
      <c r="H22" s="173"/>
      <c r="I22" s="101"/>
    </row>
    <row r="23" spans="1:16" ht="15" customHeight="1">
      <c r="A23" s="171" t="s">
        <v>231</v>
      </c>
      <c r="B23" s="318" t="s">
        <v>225</v>
      </c>
      <c r="C23" s="173"/>
      <c r="D23" s="173"/>
      <c r="E23" s="173"/>
      <c r="F23" s="173" t="s">
        <v>21</v>
      </c>
      <c r="G23" s="173"/>
      <c r="H23" s="173"/>
      <c r="I23" s="101"/>
      <c r="P23" t="s">
        <v>173</v>
      </c>
    </row>
    <row r="24" spans="1:16" ht="15" customHeight="1">
      <c r="A24" s="171" t="s">
        <v>21</v>
      </c>
      <c r="C24" s="173"/>
      <c r="D24" s="173"/>
      <c r="E24" s="173"/>
      <c r="F24" s="173"/>
      <c r="G24" s="173"/>
      <c r="H24" s="173"/>
      <c r="I24" s="101"/>
      <c r="L24" t="s">
        <v>174</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176</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31" t="s">
        <v>130</v>
      </c>
      <c r="B43" s="531"/>
      <c r="C43" s="531"/>
      <c r="D43" s="531"/>
      <c r="E43" s="531"/>
      <c r="F43" s="531"/>
      <c r="G43" s="531"/>
    </row>
    <row r="44" spans="1:9" ht="30.75" customHeight="1">
      <c r="A44" s="535" t="s">
        <v>131</v>
      </c>
      <c r="B44" s="535"/>
      <c r="C44" s="535"/>
      <c r="D44" s="535"/>
      <c r="E44" s="535"/>
      <c r="F44" s="535"/>
      <c r="G44" s="535"/>
    </row>
    <row r="45" spans="1:9" ht="15">
      <c r="A45" s="118"/>
    </row>
    <row r="46" spans="1:9" ht="69.75" customHeight="1">
      <c r="A46" s="533" t="s">
        <v>139</v>
      </c>
      <c r="B46" s="533"/>
      <c r="C46" s="533"/>
      <c r="D46" s="533"/>
      <c r="E46" s="533"/>
      <c r="F46" s="533"/>
      <c r="G46" s="533"/>
    </row>
    <row r="47" spans="1:9" ht="35.25" customHeight="1">
      <c r="A47" s="535" t="s">
        <v>132</v>
      </c>
      <c r="B47" s="535"/>
      <c r="C47" s="535"/>
      <c r="D47" s="535"/>
      <c r="E47" s="535"/>
      <c r="F47" s="535"/>
      <c r="G47" s="535"/>
    </row>
    <row r="48" spans="1:9" ht="59.25" customHeight="1">
      <c r="A48" s="533" t="s">
        <v>133</v>
      </c>
      <c r="B48" s="533"/>
      <c r="C48" s="533"/>
      <c r="D48" s="533"/>
      <c r="E48" s="533"/>
      <c r="F48" s="533"/>
      <c r="G48" s="533"/>
    </row>
    <row r="49" spans="1:7" ht="15">
      <c r="A49" s="119"/>
    </row>
    <row r="50" spans="1:7" ht="27.75" customHeight="1">
      <c r="A50" s="534" t="s">
        <v>134</v>
      </c>
      <c r="B50" s="534"/>
      <c r="C50" s="534"/>
      <c r="D50" s="534"/>
      <c r="E50" s="534"/>
      <c r="F50" s="534"/>
      <c r="G50" s="534"/>
    </row>
    <row r="51" spans="1:7" ht="53.25" customHeight="1">
      <c r="A51" s="532" t="s">
        <v>140</v>
      </c>
      <c r="B51" s="533"/>
      <c r="C51" s="533"/>
      <c r="D51" s="533"/>
      <c r="E51" s="533"/>
      <c r="F51" s="533"/>
      <c r="G51" s="533"/>
    </row>
    <row r="52" spans="1:7" ht="15">
      <c r="A52" s="119"/>
    </row>
    <row r="53" spans="1:7" ht="32.25" customHeight="1">
      <c r="A53" s="534" t="s">
        <v>135</v>
      </c>
      <c r="B53" s="534"/>
      <c r="C53" s="534"/>
      <c r="D53" s="534"/>
      <c r="E53" s="534"/>
      <c r="F53" s="534"/>
      <c r="G53" s="534"/>
    </row>
    <row r="54" spans="1:7" ht="15">
      <c r="A54" s="118"/>
    </row>
    <row r="55" spans="1:7" ht="87" customHeight="1">
      <c r="A55" s="532" t="s">
        <v>141</v>
      </c>
      <c r="B55" s="533"/>
      <c r="C55" s="533"/>
      <c r="D55" s="533"/>
      <c r="E55" s="533"/>
      <c r="F55" s="533"/>
      <c r="G55" s="533"/>
    </row>
    <row r="56" spans="1:7" ht="15">
      <c r="A56" s="119"/>
    </row>
    <row r="57" spans="1:7" ht="32.25" customHeight="1">
      <c r="A57" s="534" t="s">
        <v>136</v>
      </c>
      <c r="B57" s="534"/>
      <c r="C57" s="534"/>
      <c r="D57" s="534"/>
      <c r="E57" s="534"/>
      <c r="F57" s="534"/>
      <c r="G57" s="534"/>
    </row>
    <row r="58" spans="1:7" ht="29.25" customHeight="1">
      <c r="A58" s="533" t="s">
        <v>137</v>
      </c>
      <c r="B58" s="533"/>
      <c r="C58" s="533"/>
      <c r="D58" s="533"/>
      <c r="E58" s="533"/>
      <c r="F58" s="533"/>
      <c r="G58" s="533"/>
    </row>
    <row r="59" spans="1:7" ht="15">
      <c r="A59" s="119"/>
    </row>
    <row r="60" spans="1:7" s="113" customFormat="1" ht="110.25" customHeight="1">
      <c r="A60" s="536" t="s">
        <v>142</v>
      </c>
      <c r="B60" s="537"/>
      <c r="C60" s="537"/>
      <c r="D60" s="537"/>
      <c r="E60" s="537"/>
      <c r="F60" s="537"/>
      <c r="G60" s="537"/>
    </row>
    <row r="61" spans="1:7" ht="34.5" customHeight="1">
      <c r="A61" s="535" t="s">
        <v>138</v>
      </c>
      <c r="B61" s="535"/>
      <c r="C61" s="535"/>
      <c r="D61" s="535"/>
      <c r="E61" s="535"/>
      <c r="F61" s="535"/>
      <c r="G61" s="535"/>
    </row>
    <row r="62" spans="1:7" ht="114" customHeight="1">
      <c r="A62" s="532" t="s">
        <v>143</v>
      </c>
      <c r="B62" s="533"/>
      <c r="C62" s="533"/>
      <c r="D62" s="533"/>
      <c r="E62" s="533"/>
      <c r="F62" s="533"/>
      <c r="G62" s="533"/>
    </row>
    <row r="63" spans="1:7" ht="109.5" customHeight="1">
      <c r="A63" s="533"/>
      <c r="B63" s="533"/>
      <c r="C63" s="533"/>
      <c r="D63" s="533"/>
      <c r="E63" s="533"/>
      <c r="F63" s="533"/>
      <c r="G63" s="533"/>
    </row>
    <row r="64" spans="1:7" ht="15">
      <c r="A64" s="119"/>
    </row>
    <row r="65" spans="1:7" s="116" customFormat="1" ht="57.75" customHeight="1">
      <c r="A65" s="533"/>
      <c r="B65" s="533"/>
      <c r="C65" s="533"/>
      <c r="D65" s="533"/>
      <c r="E65" s="533"/>
      <c r="F65" s="533"/>
      <c r="G65" s="533"/>
    </row>
  </sheetData>
  <mergeCells count="21">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 ref="B17:G17"/>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6"/>
  <sheetViews>
    <sheetView view="pageBreakPreview" zoomScale="85" zoomScaleNormal="100" zoomScaleSheetLayoutView="85" workbookViewId="0">
      <selection activeCell="G10" sqref="G10"/>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238</v>
      </c>
      <c r="B1" s="275" t="s">
        <v>157</v>
      </c>
      <c r="C1" s="343" t="s">
        <v>172</v>
      </c>
      <c r="D1" s="276" t="s">
        <v>25</v>
      </c>
      <c r="E1" s="277" t="s">
        <v>26</v>
      </c>
    </row>
    <row r="2" spans="1:5" s="106" customFormat="1" ht="22.95" customHeight="1">
      <c r="A2" s="449" t="s">
        <v>255</v>
      </c>
      <c r="B2" s="450" t="s">
        <v>256</v>
      </c>
      <c r="C2" s="497" t="s">
        <v>323</v>
      </c>
      <c r="D2" s="451">
        <v>45170</v>
      </c>
      <c r="E2" s="452">
        <v>45170</v>
      </c>
    </row>
    <row r="3" spans="1:5" s="106" customFormat="1" ht="22.95" customHeight="1">
      <c r="A3" s="449" t="s">
        <v>255</v>
      </c>
      <c r="B3" s="450" t="s">
        <v>257</v>
      </c>
      <c r="C3" s="450" t="s">
        <v>324</v>
      </c>
      <c r="D3" s="451">
        <v>45170</v>
      </c>
      <c r="E3" s="452">
        <v>45170</v>
      </c>
    </row>
    <row r="4" spans="1:5" s="106" customFormat="1" ht="22.95" customHeight="1">
      <c r="A4" s="449" t="s">
        <v>255</v>
      </c>
      <c r="B4" s="450" t="s">
        <v>258</v>
      </c>
      <c r="C4" s="450" t="s">
        <v>325</v>
      </c>
      <c r="D4" s="451">
        <v>45170</v>
      </c>
      <c r="E4" s="452">
        <v>45170</v>
      </c>
    </row>
    <row r="5" spans="1:5" s="106" customFormat="1" ht="22.95" customHeight="1">
      <c r="A5" s="449" t="s">
        <v>255</v>
      </c>
      <c r="B5" s="450" t="s">
        <v>259</v>
      </c>
      <c r="C5" s="498" t="s">
        <v>326</v>
      </c>
      <c r="D5" s="451">
        <v>45170</v>
      </c>
      <c r="E5" s="452">
        <v>45170</v>
      </c>
    </row>
    <row r="6" spans="1:5" s="106" customFormat="1" ht="22.95" customHeight="1">
      <c r="A6" s="449" t="s">
        <v>260</v>
      </c>
      <c r="B6" s="450" t="s">
        <v>261</v>
      </c>
      <c r="C6" s="496" t="s">
        <v>327</v>
      </c>
      <c r="D6" s="451">
        <v>45170</v>
      </c>
      <c r="E6" s="452">
        <v>45170</v>
      </c>
    </row>
    <row r="7" spans="1:5" s="106" customFormat="1" ht="22.95" customHeight="1">
      <c r="A7" s="449" t="s">
        <v>255</v>
      </c>
      <c r="B7" s="450" t="s">
        <v>262</v>
      </c>
      <c r="C7" s="496" t="s">
        <v>328</v>
      </c>
      <c r="D7" s="451">
        <v>45170</v>
      </c>
      <c r="E7" s="452">
        <v>45170</v>
      </c>
    </row>
    <row r="8" spans="1:5" s="106" customFormat="1" ht="22.95" customHeight="1">
      <c r="A8" s="449" t="s">
        <v>255</v>
      </c>
      <c r="B8" s="450" t="s">
        <v>263</v>
      </c>
      <c r="C8" s="498" t="s">
        <v>329</v>
      </c>
      <c r="D8" s="451">
        <v>45169</v>
      </c>
      <c r="E8" s="452">
        <v>45170</v>
      </c>
    </row>
    <row r="9" spans="1:5" s="106" customFormat="1" ht="22.95" customHeight="1">
      <c r="A9" s="449" t="s">
        <v>264</v>
      </c>
      <c r="B9" s="450" t="s">
        <v>265</v>
      </c>
      <c r="C9" s="496" t="s">
        <v>330</v>
      </c>
      <c r="D9" s="451">
        <v>45169</v>
      </c>
      <c r="E9" s="452">
        <v>45170</v>
      </c>
    </row>
    <row r="10" spans="1:5" s="106" customFormat="1" ht="22.95" customHeight="1">
      <c r="A10" s="449" t="s">
        <v>266</v>
      </c>
      <c r="B10" s="450" t="s">
        <v>267</v>
      </c>
      <c r="C10" s="500" t="s">
        <v>331</v>
      </c>
      <c r="D10" s="451">
        <v>45161</v>
      </c>
      <c r="E10" s="452">
        <v>45170</v>
      </c>
    </row>
    <row r="11" spans="1:5" s="106" customFormat="1" ht="22.95" customHeight="1">
      <c r="A11" s="449" t="s">
        <v>255</v>
      </c>
      <c r="B11" s="450" t="s">
        <v>268</v>
      </c>
      <c r="C11" s="496" t="s">
        <v>332</v>
      </c>
      <c r="D11" s="451">
        <v>45169</v>
      </c>
      <c r="E11" s="452">
        <v>45169</v>
      </c>
    </row>
    <row r="12" spans="1:5" s="106" customFormat="1" ht="22.95" customHeight="1">
      <c r="A12" s="449" t="s">
        <v>255</v>
      </c>
      <c r="B12" s="450" t="s">
        <v>269</v>
      </c>
      <c r="C12" s="497" t="s">
        <v>333</v>
      </c>
      <c r="D12" s="451">
        <v>45169</v>
      </c>
      <c r="E12" s="452">
        <v>45169</v>
      </c>
    </row>
    <row r="13" spans="1:5" s="106" customFormat="1" ht="22.95" customHeight="1">
      <c r="A13" s="449" t="s">
        <v>255</v>
      </c>
      <c r="B13" s="450" t="s">
        <v>270</v>
      </c>
      <c r="C13" s="496" t="s">
        <v>334</v>
      </c>
      <c r="D13" s="451">
        <v>45168</v>
      </c>
      <c r="E13" s="452">
        <v>45169</v>
      </c>
    </row>
    <row r="14" spans="1:5" s="106" customFormat="1" ht="22.95" customHeight="1">
      <c r="A14" s="449" t="s">
        <v>255</v>
      </c>
      <c r="B14" s="450" t="s">
        <v>271</v>
      </c>
      <c r="C14" s="501" t="s">
        <v>272</v>
      </c>
      <c r="D14" s="451">
        <v>45168</v>
      </c>
      <c r="E14" s="452">
        <v>45168</v>
      </c>
    </row>
    <row r="15" spans="1:5" s="106" customFormat="1" ht="22.95" customHeight="1">
      <c r="A15" s="449" t="s">
        <v>264</v>
      </c>
      <c r="B15" s="450" t="s">
        <v>273</v>
      </c>
      <c r="C15" s="496" t="s">
        <v>274</v>
      </c>
      <c r="D15" s="451">
        <v>45168</v>
      </c>
      <c r="E15" s="452">
        <v>45168</v>
      </c>
    </row>
    <row r="16" spans="1:5" s="106" customFormat="1" ht="22.95" customHeight="1">
      <c r="A16" s="449" t="s">
        <v>260</v>
      </c>
      <c r="B16" s="450" t="s">
        <v>275</v>
      </c>
      <c r="C16" s="496" t="s">
        <v>276</v>
      </c>
      <c r="D16" s="451">
        <v>45168</v>
      </c>
      <c r="E16" s="452">
        <v>45168</v>
      </c>
    </row>
    <row r="17" spans="1:5" s="106" customFormat="1" ht="22.95" customHeight="1">
      <c r="A17" s="449" t="s">
        <v>255</v>
      </c>
      <c r="B17" s="450" t="s">
        <v>277</v>
      </c>
      <c r="C17" s="450" t="s">
        <v>278</v>
      </c>
      <c r="D17" s="451">
        <v>45168</v>
      </c>
      <c r="E17" s="452">
        <v>45168</v>
      </c>
    </row>
    <row r="18" spans="1:5" s="106" customFormat="1" ht="22.95" customHeight="1">
      <c r="A18" s="449" t="s">
        <v>255</v>
      </c>
      <c r="B18" s="450" t="s">
        <v>279</v>
      </c>
      <c r="C18" s="500" t="s">
        <v>280</v>
      </c>
      <c r="D18" s="451">
        <v>45168</v>
      </c>
      <c r="E18" s="452">
        <v>45168</v>
      </c>
    </row>
    <row r="19" spans="1:5" s="106" customFormat="1" ht="22.95" customHeight="1">
      <c r="A19" s="449" t="s">
        <v>266</v>
      </c>
      <c r="B19" s="450" t="s">
        <v>281</v>
      </c>
      <c r="C19" s="500" t="s">
        <v>282</v>
      </c>
      <c r="D19" s="451">
        <v>45167</v>
      </c>
      <c r="E19" s="452">
        <v>45168</v>
      </c>
    </row>
    <row r="20" spans="1:5" s="106" customFormat="1" ht="22.95" customHeight="1">
      <c r="A20" s="449" t="s">
        <v>266</v>
      </c>
      <c r="B20" s="450" t="s">
        <v>283</v>
      </c>
      <c r="C20" s="450" t="s">
        <v>284</v>
      </c>
      <c r="D20" s="451">
        <v>45163</v>
      </c>
      <c r="E20" s="452">
        <v>45168</v>
      </c>
    </row>
    <row r="21" spans="1:5" s="106" customFormat="1" ht="22.95" customHeight="1">
      <c r="A21" s="449" t="s">
        <v>260</v>
      </c>
      <c r="B21" s="450" t="s">
        <v>285</v>
      </c>
      <c r="C21" s="497" t="s">
        <v>286</v>
      </c>
      <c r="D21" s="451">
        <v>45167</v>
      </c>
      <c r="E21" s="452">
        <v>45168</v>
      </c>
    </row>
    <row r="22" spans="1:5" s="106" customFormat="1" ht="22.95" customHeight="1">
      <c r="A22" s="449" t="s">
        <v>255</v>
      </c>
      <c r="B22" s="450" t="s">
        <v>287</v>
      </c>
      <c r="C22" s="497" t="s">
        <v>288</v>
      </c>
      <c r="D22" s="451">
        <v>45167</v>
      </c>
      <c r="E22" s="452">
        <v>45168</v>
      </c>
    </row>
    <row r="23" spans="1:5" s="106" customFormat="1" ht="22.95" customHeight="1">
      <c r="A23" s="449" t="s">
        <v>255</v>
      </c>
      <c r="B23" s="450" t="s">
        <v>289</v>
      </c>
      <c r="C23" s="497" t="s">
        <v>290</v>
      </c>
      <c r="D23" s="451">
        <v>45167</v>
      </c>
      <c r="E23" s="452">
        <v>45167</v>
      </c>
    </row>
    <row r="24" spans="1:5" s="106" customFormat="1" ht="22.95" customHeight="1">
      <c r="A24" s="449" t="s">
        <v>260</v>
      </c>
      <c r="B24" s="450" t="s">
        <v>291</v>
      </c>
      <c r="C24" s="496" t="s">
        <v>292</v>
      </c>
      <c r="D24" s="451">
        <v>45167</v>
      </c>
      <c r="E24" s="452">
        <v>45167</v>
      </c>
    </row>
    <row r="25" spans="1:5" s="106" customFormat="1" ht="22.95" customHeight="1">
      <c r="A25" s="449" t="s">
        <v>255</v>
      </c>
      <c r="B25" s="450" t="s">
        <v>293</v>
      </c>
      <c r="C25" s="502" t="s">
        <v>294</v>
      </c>
      <c r="D25" s="451">
        <v>45166</v>
      </c>
      <c r="E25" s="452">
        <v>45167</v>
      </c>
    </row>
    <row r="26" spans="1:5" s="106" customFormat="1" ht="22.95" customHeight="1">
      <c r="A26" s="449" t="s">
        <v>260</v>
      </c>
      <c r="B26" s="450" t="s">
        <v>295</v>
      </c>
      <c r="C26" s="497" t="s">
        <v>296</v>
      </c>
      <c r="D26" s="451">
        <v>45167</v>
      </c>
      <c r="E26" s="452">
        <v>45167</v>
      </c>
    </row>
    <row r="27" spans="1:5" s="106" customFormat="1" ht="22.95" customHeight="1">
      <c r="A27" s="449" t="s">
        <v>255</v>
      </c>
      <c r="B27" s="450" t="s">
        <v>297</v>
      </c>
      <c r="C27" s="497" t="s">
        <v>298</v>
      </c>
      <c r="D27" s="451">
        <v>45167</v>
      </c>
      <c r="E27" s="452">
        <v>45167</v>
      </c>
    </row>
    <row r="28" spans="1:5" s="106" customFormat="1" ht="22.95" customHeight="1">
      <c r="A28" s="449" t="s">
        <v>255</v>
      </c>
      <c r="B28" s="450" t="s">
        <v>299</v>
      </c>
      <c r="C28" s="502" t="s">
        <v>300</v>
      </c>
      <c r="D28" s="451">
        <v>45167</v>
      </c>
      <c r="E28" s="452">
        <v>45167</v>
      </c>
    </row>
    <row r="29" spans="1:5" s="106" customFormat="1" ht="22.95" customHeight="1">
      <c r="A29" s="449" t="s">
        <v>260</v>
      </c>
      <c r="B29" s="450" t="s">
        <v>301</v>
      </c>
      <c r="C29" s="499" t="s">
        <v>302</v>
      </c>
      <c r="D29" s="451">
        <v>45166</v>
      </c>
      <c r="E29" s="452">
        <v>45167</v>
      </c>
    </row>
    <row r="30" spans="1:5" s="106" customFormat="1" ht="22.95" customHeight="1">
      <c r="A30" s="449" t="s">
        <v>255</v>
      </c>
      <c r="B30" s="450" t="s">
        <v>303</v>
      </c>
      <c r="C30" s="450" t="s">
        <v>304</v>
      </c>
      <c r="D30" s="451">
        <v>45166</v>
      </c>
      <c r="E30" s="452">
        <v>45167</v>
      </c>
    </row>
    <row r="31" spans="1:5" s="106" customFormat="1" ht="22.95" customHeight="1">
      <c r="A31" s="449" t="s">
        <v>260</v>
      </c>
      <c r="B31" s="450" t="s">
        <v>305</v>
      </c>
      <c r="C31" s="500" t="s">
        <v>306</v>
      </c>
      <c r="D31" s="451">
        <v>45166</v>
      </c>
      <c r="E31" s="452">
        <v>45167</v>
      </c>
    </row>
    <row r="32" spans="1:5" s="106" customFormat="1" ht="22.95" customHeight="1">
      <c r="A32" s="449" t="s">
        <v>255</v>
      </c>
      <c r="B32" s="450" t="s">
        <v>307</v>
      </c>
      <c r="C32" s="498" t="s">
        <v>308</v>
      </c>
      <c r="D32" s="451">
        <v>45166</v>
      </c>
      <c r="E32" s="452">
        <v>45167</v>
      </c>
    </row>
    <row r="33" spans="1:11" s="106" customFormat="1" ht="22.95" customHeight="1">
      <c r="A33" s="449" t="s">
        <v>255</v>
      </c>
      <c r="B33" s="450" t="s">
        <v>309</v>
      </c>
      <c r="C33" s="497" t="s">
        <v>310</v>
      </c>
      <c r="D33" s="451">
        <v>45166</v>
      </c>
      <c r="E33" s="452">
        <v>45166</v>
      </c>
    </row>
    <row r="34" spans="1:11" s="106" customFormat="1" ht="22.95" customHeight="1">
      <c r="A34" s="449" t="s">
        <v>266</v>
      </c>
      <c r="B34" s="450" t="s">
        <v>311</v>
      </c>
      <c r="C34" s="497" t="s">
        <v>312</v>
      </c>
      <c r="D34" s="451">
        <v>45166</v>
      </c>
      <c r="E34" s="452">
        <v>45166</v>
      </c>
    </row>
    <row r="35" spans="1:11" s="106" customFormat="1" ht="22.95" customHeight="1">
      <c r="A35" s="449" t="s">
        <v>260</v>
      </c>
      <c r="B35" s="450" t="s">
        <v>313</v>
      </c>
      <c r="C35" s="496" t="s">
        <v>314</v>
      </c>
      <c r="D35" s="451">
        <v>45166</v>
      </c>
      <c r="E35" s="452">
        <v>45166</v>
      </c>
    </row>
    <row r="36" spans="1:11" s="106" customFormat="1" ht="22.95" customHeight="1">
      <c r="A36" s="449" t="s">
        <v>255</v>
      </c>
      <c r="B36" s="450" t="s">
        <v>315</v>
      </c>
      <c r="C36" s="497" t="s">
        <v>316</v>
      </c>
      <c r="D36" s="451">
        <v>45163</v>
      </c>
      <c r="E36" s="452">
        <v>45166</v>
      </c>
    </row>
    <row r="37" spans="1:11" s="106" customFormat="1" ht="22.95" customHeight="1">
      <c r="A37" s="449" t="s">
        <v>255</v>
      </c>
      <c r="B37" s="450" t="s">
        <v>317</v>
      </c>
      <c r="C37" s="496" t="s">
        <v>318</v>
      </c>
      <c r="D37" s="451">
        <v>45163</v>
      </c>
      <c r="E37" s="452">
        <v>45166</v>
      </c>
    </row>
    <row r="38" spans="1:11" s="106" customFormat="1" ht="22.95" customHeight="1">
      <c r="A38" s="449" t="s">
        <v>255</v>
      </c>
      <c r="B38" s="450" t="s">
        <v>319</v>
      </c>
      <c r="C38" s="450" t="s">
        <v>320</v>
      </c>
      <c r="D38" s="451">
        <v>45163</v>
      </c>
      <c r="E38" s="452">
        <v>45166</v>
      </c>
    </row>
    <row r="39" spans="1:11" s="106" customFormat="1" ht="22.95" customHeight="1">
      <c r="A39" s="449" t="s">
        <v>255</v>
      </c>
      <c r="B39" s="450" t="s">
        <v>321</v>
      </c>
      <c r="C39" s="496" t="s">
        <v>322</v>
      </c>
      <c r="D39" s="451">
        <v>45163</v>
      </c>
      <c r="E39" s="452">
        <v>45166</v>
      </c>
    </row>
    <row r="40" spans="1:11" s="106" customFormat="1" ht="22.95" customHeight="1">
      <c r="A40" s="449"/>
      <c r="B40" s="450"/>
      <c r="C40" s="450"/>
      <c r="D40" s="451"/>
      <c r="E40" s="452"/>
    </row>
    <row r="41" spans="1:11" s="106" customFormat="1" ht="22.95" customHeight="1">
      <c r="A41" s="449"/>
      <c r="B41" s="450"/>
      <c r="C41" s="450"/>
      <c r="D41" s="451"/>
      <c r="E41" s="452"/>
    </row>
    <row r="42" spans="1:11" ht="20.25" customHeight="1">
      <c r="A42" s="309"/>
      <c r="B42" s="310"/>
      <c r="C42" s="258"/>
      <c r="D42" s="311"/>
      <c r="E42" s="311"/>
      <c r="J42" s="124"/>
      <c r="K42" s="124"/>
    </row>
    <row r="43" spans="1:11" ht="20.25" customHeight="1">
      <c r="A43" s="39"/>
      <c r="B43" s="40"/>
      <c r="C43" s="258" t="s">
        <v>168</v>
      </c>
      <c r="D43" s="41"/>
      <c r="E43" s="41"/>
      <c r="J43" s="124"/>
      <c r="K43" s="124"/>
    </row>
    <row r="44" spans="1:11" ht="20.25" customHeight="1">
      <c r="A44" s="309"/>
      <c r="B44" s="310"/>
      <c r="C44" s="258"/>
      <c r="D44" s="311"/>
      <c r="E44" s="311"/>
      <c r="J44" s="124"/>
      <c r="K44" s="124"/>
    </row>
    <row r="45" spans="1:11">
      <c r="A45" s="259" t="s">
        <v>144</v>
      </c>
      <c r="B45" s="259"/>
      <c r="C45" s="259"/>
      <c r="D45" s="312"/>
      <c r="E45" s="312"/>
    </row>
    <row r="46" spans="1:11">
      <c r="A46" s="720" t="s">
        <v>27</v>
      </c>
      <c r="B46" s="720"/>
      <c r="C46" s="720"/>
      <c r="D46" s="313"/>
      <c r="E46" s="313"/>
    </row>
  </sheetData>
  <mergeCells count="1">
    <mergeCell ref="A46:C46"/>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A9" sqref="A9:XFD9"/>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42" t="s">
        <v>239</v>
      </c>
      <c r="B1" s="743"/>
      <c r="C1" s="743"/>
      <c r="D1" s="743"/>
      <c r="E1" s="743"/>
      <c r="F1" s="743"/>
      <c r="G1" s="743"/>
      <c r="H1" s="743"/>
      <c r="I1" s="743"/>
      <c r="J1" s="743"/>
      <c r="K1" s="743"/>
      <c r="L1" s="743"/>
      <c r="M1" s="743"/>
      <c r="N1" s="744"/>
    </row>
    <row r="2" spans="1:16" ht="47.4" customHeight="1">
      <c r="A2" s="745" t="s">
        <v>394</v>
      </c>
      <c r="B2" s="746"/>
      <c r="C2" s="746"/>
      <c r="D2" s="746"/>
      <c r="E2" s="746"/>
      <c r="F2" s="746"/>
      <c r="G2" s="746"/>
      <c r="H2" s="746"/>
      <c r="I2" s="746"/>
      <c r="J2" s="746"/>
      <c r="K2" s="746"/>
      <c r="L2" s="746"/>
      <c r="M2" s="746"/>
      <c r="N2" s="747"/>
    </row>
    <row r="3" spans="1:16" ht="105.6" customHeight="1" thickBot="1">
      <c r="A3" s="748" t="s">
        <v>395</v>
      </c>
      <c r="B3" s="749"/>
      <c r="C3" s="749"/>
      <c r="D3" s="749"/>
      <c r="E3" s="749"/>
      <c r="F3" s="749"/>
      <c r="G3" s="749"/>
      <c r="H3" s="749"/>
      <c r="I3" s="749"/>
      <c r="J3" s="749"/>
      <c r="K3" s="749"/>
      <c r="L3" s="749"/>
      <c r="M3" s="749"/>
      <c r="N3" s="750"/>
      <c r="P3" s="299"/>
    </row>
    <row r="4" spans="1:16" ht="54.6" customHeight="1">
      <c r="A4" s="754" t="s">
        <v>396</v>
      </c>
      <c r="B4" s="755"/>
      <c r="C4" s="755"/>
      <c r="D4" s="755"/>
      <c r="E4" s="755"/>
      <c r="F4" s="755"/>
      <c r="G4" s="755"/>
      <c r="H4" s="755"/>
      <c r="I4" s="755"/>
      <c r="J4" s="755"/>
      <c r="K4" s="755"/>
      <c r="L4" s="755"/>
      <c r="M4" s="755"/>
      <c r="N4" s="756"/>
    </row>
    <row r="5" spans="1:16" ht="155.4" customHeight="1" thickBot="1">
      <c r="A5" s="751" t="s">
        <v>397</v>
      </c>
      <c r="B5" s="752"/>
      <c r="C5" s="752"/>
      <c r="D5" s="752"/>
      <c r="E5" s="752"/>
      <c r="F5" s="752"/>
      <c r="G5" s="752"/>
      <c r="H5" s="752"/>
      <c r="I5" s="752"/>
      <c r="J5" s="752"/>
      <c r="K5" s="752"/>
      <c r="L5" s="752"/>
      <c r="M5" s="752"/>
      <c r="N5" s="753"/>
    </row>
    <row r="6" spans="1:16" ht="58.2" customHeight="1" thickBot="1">
      <c r="A6" s="721" t="s">
        <v>398</v>
      </c>
      <c r="B6" s="722"/>
      <c r="C6" s="722"/>
      <c r="D6" s="722"/>
      <c r="E6" s="722"/>
      <c r="F6" s="722"/>
      <c r="G6" s="722"/>
      <c r="H6" s="722"/>
      <c r="I6" s="722"/>
      <c r="J6" s="722"/>
      <c r="K6" s="722"/>
      <c r="L6" s="722"/>
      <c r="M6" s="722"/>
      <c r="N6" s="723"/>
    </row>
    <row r="7" spans="1:16" ht="121.2" customHeight="1" thickBot="1">
      <c r="A7" s="724" t="s">
        <v>399</v>
      </c>
      <c r="B7" s="725"/>
      <c r="C7" s="725"/>
      <c r="D7" s="725"/>
      <c r="E7" s="725"/>
      <c r="F7" s="725"/>
      <c r="G7" s="725"/>
      <c r="H7" s="725"/>
      <c r="I7" s="725"/>
      <c r="J7" s="725"/>
      <c r="K7" s="725"/>
      <c r="L7" s="725"/>
      <c r="M7" s="725"/>
      <c r="N7" s="726"/>
      <c r="O7" s="44" t="s">
        <v>191</v>
      </c>
    </row>
    <row r="8" spans="1:16" ht="50.4" customHeight="1" thickBot="1">
      <c r="A8" s="730" t="s">
        <v>400</v>
      </c>
      <c r="B8" s="731"/>
      <c r="C8" s="731"/>
      <c r="D8" s="731"/>
      <c r="E8" s="731"/>
      <c r="F8" s="731"/>
      <c r="G8" s="731"/>
      <c r="H8" s="731"/>
      <c r="I8" s="731"/>
      <c r="J8" s="731"/>
      <c r="K8" s="731"/>
      <c r="L8" s="731"/>
      <c r="M8" s="731"/>
      <c r="N8" s="732"/>
      <c r="O8" s="47"/>
    </row>
    <row r="9" spans="1:16" ht="55.2" customHeight="1" thickBot="1">
      <c r="A9" s="733" t="s">
        <v>401</v>
      </c>
      <c r="B9" s="734"/>
      <c r="C9" s="734"/>
      <c r="D9" s="734"/>
      <c r="E9" s="734"/>
      <c r="F9" s="734"/>
      <c r="G9" s="734"/>
      <c r="H9" s="734"/>
      <c r="I9" s="734"/>
      <c r="J9" s="734"/>
      <c r="K9" s="734"/>
      <c r="L9" s="734"/>
      <c r="M9" s="734"/>
      <c r="N9" s="735"/>
      <c r="O9" s="47"/>
    </row>
    <row r="10" spans="1:16" s="106" customFormat="1" ht="39.6" hidden="1" customHeight="1">
      <c r="A10" s="736"/>
      <c r="B10" s="737"/>
      <c r="C10" s="737"/>
      <c r="D10" s="737"/>
      <c r="E10" s="737"/>
      <c r="F10" s="737"/>
      <c r="G10" s="737"/>
      <c r="H10" s="737"/>
      <c r="I10" s="737"/>
      <c r="J10" s="737"/>
      <c r="K10" s="737"/>
      <c r="L10" s="737"/>
      <c r="M10" s="737"/>
      <c r="N10" s="738"/>
      <c r="O10" s="280"/>
    </row>
    <row r="11" spans="1:16" s="106" customFormat="1" ht="148.19999999999999" hidden="1" customHeight="1" thickBot="1">
      <c r="A11" s="739"/>
      <c r="B11" s="740"/>
      <c r="C11" s="740"/>
      <c r="D11" s="740"/>
      <c r="E11" s="740"/>
      <c r="F11" s="740"/>
      <c r="G11" s="740"/>
      <c r="H11" s="740"/>
      <c r="I11" s="740"/>
      <c r="J11" s="740"/>
      <c r="K11" s="740"/>
      <c r="L11" s="740"/>
      <c r="M11" s="740"/>
      <c r="N11" s="741"/>
      <c r="O11" s="280"/>
    </row>
    <row r="12" spans="1:16" ht="39.6" customHeight="1">
      <c r="A12" s="729" t="s">
        <v>28</v>
      </c>
      <c r="B12" s="729"/>
      <c r="C12" s="729"/>
      <c r="D12" s="729"/>
      <c r="E12" s="729"/>
      <c r="F12" s="729"/>
      <c r="G12" s="729"/>
      <c r="H12" s="729"/>
      <c r="I12" s="729"/>
      <c r="J12" s="729"/>
      <c r="K12" s="729"/>
      <c r="L12" s="729"/>
      <c r="M12" s="729"/>
      <c r="N12" s="729"/>
    </row>
    <row r="13" spans="1:16" ht="34.799999999999997" customHeight="1">
      <c r="A13" s="727" t="s">
        <v>27</v>
      </c>
      <c r="B13" s="728"/>
      <c r="C13" s="728"/>
      <c r="D13" s="728"/>
      <c r="E13" s="728"/>
      <c r="F13" s="728"/>
      <c r="G13" s="728"/>
      <c r="H13" s="728"/>
      <c r="I13" s="728"/>
      <c r="J13" s="728"/>
      <c r="K13" s="728"/>
      <c r="L13" s="728"/>
      <c r="M13" s="728"/>
      <c r="N13" s="728"/>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topLeftCell="A7" zoomScaleNormal="75" zoomScaleSheetLayoutView="100" workbookViewId="0">
      <selection activeCell="A11" sqref="A11:XFD18"/>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240</v>
      </c>
      <c r="B1" s="45" t="s">
        <v>0</v>
      </c>
      <c r="C1" s="46" t="s">
        <v>2</v>
      </c>
    </row>
    <row r="2" spans="1:3" ht="33" customHeight="1">
      <c r="A2" s="306" t="s">
        <v>402</v>
      </c>
      <c r="B2" s="2"/>
      <c r="C2" s="757"/>
    </row>
    <row r="3" spans="1:3" ht="409.2" customHeight="1">
      <c r="A3" s="468" t="s">
        <v>403</v>
      </c>
      <c r="B3" s="48"/>
      <c r="C3" s="758"/>
    </row>
    <row r="4" spans="1:3" ht="34.799999999999997" customHeight="1" thickBot="1">
      <c r="A4" s="120" t="s">
        <v>404</v>
      </c>
      <c r="B4" s="1"/>
      <c r="C4" s="1"/>
    </row>
    <row r="5" spans="1:3" ht="41.4" customHeight="1">
      <c r="A5" s="478" t="s">
        <v>405</v>
      </c>
      <c r="B5" s="2"/>
      <c r="C5" s="757"/>
    </row>
    <row r="6" spans="1:3" ht="399.6" customHeight="1">
      <c r="A6" s="395" t="s">
        <v>406</v>
      </c>
      <c r="B6" s="48"/>
      <c r="C6" s="758"/>
    </row>
    <row r="7" spans="1:3" ht="33.6" customHeight="1">
      <c r="A7" s="299" t="s">
        <v>407</v>
      </c>
      <c r="B7" s="1"/>
      <c r="C7" s="1"/>
    </row>
    <row r="8" spans="1:3" ht="43.2" customHeight="1">
      <c r="A8" s="396" t="s">
        <v>408</v>
      </c>
      <c r="B8" s="157"/>
      <c r="C8" s="757"/>
    </row>
    <row r="9" spans="1:3" ht="216.6" customHeight="1" thickBot="1">
      <c r="A9" s="433"/>
      <c r="B9" s="158"/>
      <c r="C9" s="758"/>
    </row>
    <row r="10" spans="1:3" ht="35.4" customHeight="1">
      <c r="A10" s="354" t="s">
        <v>409</v>
      </c>
      <c r="B10" s="1"/>
      <c r="C10" s="1"/>
    </row>
    <row r="11" spans="1:3" s="357" customFormat="1" ht="42.6" hidden="1" customHeight="1">
      <c r="A11" s="355"/>
      <c r="B11" s="356"/>
      <c r="C11" s="356"/>
    </row>
    <row r="12" spans="1:3" ht="187.2" hidden="1" customHeight="1" thickBot="1">
      <c r="A12" s="397"/>
      <c r="B12" s="358"/>
      <c r="C12" s="358"/>
    </row>
    <row r="13" spans="1:3" s="360" customFormat="1" ht="34.200000000000003" hidden="1" customHeight="1">
      <c r="A13" s="359"/>
    </row>
    <row r="14" spans="1:3" s="357" customFormat="1" ht="42.6" hidden="1" customHeight="1">
      <c r="A14" s="355"/>
      <c r="B14" s="356"/>
      <c r="C14" s="356"/>
    </row>
    <row r="15" spans="1:3" ht="222" hidden="1" customHeight="1" thickBot="1">
      <c r="A15" s="465"/>
      <c r="B15" s="358"/>
      <c r="C15" s="358"/>
    </row>
    <row r="16" spans="1:3" ht="33.6" hidden="1" customHeight="1">
      <c r="A16" s="362"/>
      <c r="B16" s="361"/>
      <c r="C16" s="361"/>
    </row>
    <row r="17" spans="1:3" ht="33.6" hidden="1" customHeight="1">
      <c r="A17" s="398"/>
      <c r="B17" s="361"/>
      <c r="C17" s="361"/>
    </row>
    <row r="18" spans="1:3" s="360" customFormat="1" ht="126.6" hidden="1" customHeight="1">
      <c r="A18" s="400"/>
    </row>
    <row r="19" spans="1:3" ht="29.4" customHeight="1">
      <c r="A19" s="399"/>
      <c r="B19" s="1"/>
      <c r="C19" s="1"/>
    </row>
    <row r="20" spans="1:3" ht="29.4" customHeight="1">
      <c r="A20" s="399"/>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84401585-E6D0-4834-9B59-D3E950F35C18}"/>
    <hyperlink ref="A7" r:id="rId2" xr:uid="{0318A81F-3797-4BAC-BD84-30DC93B6022B}"/>
    <hyperlink ref="A10" r:id="rId3" xr:uid="{22748617-8409-4D0F-A0F3-1844D475AD2B}"/>
  </hyperlinks>
  <pageMargins left="0" right="0" top="0.19685039370078741" bottom="0.39370078740157483" header="0" footer="0.19685039370078741"/>
  <pageSetup paperSize="9" scale="66" orientation="portrait" r:id="rId4"/>
  <headerFooter alignWithMargins="0"/>
  <rowBreaks count="1" manualBreakCount="1">
    <brk id="16"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AE58"/>
  <sheetViews>
    <sheetView view="pageBreakPreview" zoomScaleNormal="100" zoomScaleSheetLayoutView="100" workbookViewId="0">
      <selection activeCell="F10" sqref="F10"/>
    </sheetView>
  </sheetViews>
  <sheetFormatPr defaultRowHeight="13.2"/>
  <cols>
    <col min="7" max="7" width="8.88671875" customWidth="1"/>
    <col min="8" max="8" width="8.88671875" hidden="1" customWidth="1"/>
    <col min="9" max="9" width="0.77734375" customWidth="1"/>
  </cols>
  <sheetData>
    <row r="1" spans="1:31" ht="24.6" customHeight="1">
      <c r="A1" s="419"/>
      <c r="B1" s="419"/>
      <c r="C1" s="419"/>
      <c r="D1" s="419"/>
      <c r="E1" s="419"/>
      <c r="F1" s="419"/>
      <c r="G1" s="419"/>
      <c r="H1" s="419"/>
      <c r="I1" s="419"/>
      <c r="J1" s="419"/>
      <c r="K1" s="419"/>
      <c r="L1" s="419"/>
      <c r="M1" s="419"/>
      <c r="N1" s="419"/>
      <c r="O1" s="419"/>
      <c r="P1" s="419"/>
      <c r="Q1" s="419"/>
      <c r="R1" s="419"/>
      <c r="S1" s="419"/>
      <c r="T1" s="469"/>
      <c r="U1" s="469"/>
      <c r="V1" s="469"/>
      <c r="W1" s="469"/>
      <c r="X1" s="469"/>
      <c r="Y1" s="469"/>
      <c r="Z1" s="469"/>
      <c r="AA1" s="469"/>
      <c r="AB1" s="469"/>
      <c r="AC1" s="469"/>
      <c r="AD1" s="469"/>
      <c r="AE1" s="469"/>
    </row>
    <row r="2" spans="1:31" ht="24.6" customHeight="1">
      <c r="A2" s="420"/>
      <c r="B2" s="421"/>
      <c r="C2" s="422"/>
      <c r="D2" s="422"/>
      <c r="E2" s="422"/>
      <c r="F2" s="422"/>
      <c r="G2" s="422"/>
      <c r="H2" s="422"/>
      <c r="I2" s="422"/>
      <c r="J2" s="422"/>
      <c r="K2" s="422"/>
      <c r="L2" s="422"/>
      <c r="M2" s="422"/>
      <c r="N2" s="422"/>
      <c r="O2" s="423"/>
      <c r="P2" s="419"/>
      <c r="Q2" s="419"/>
      <c r="R2" s="419"/>
      <c r="S2" s="419"/>
      <c r="T2" s="469"/>
      <c r="U2" s="469"/>
      <c r="V2" s="469"/>
      <c r="W2" s="469"/>
      <c r="X2" s="469"/>
      <c r="Y2" s="469"/>
      <c r="Z2" s="469"/>
      <c r="AA2" s="469"/>
      <c r="AB2" s="469"/>
      <c r="AC2" s="469"/>
      <c r="AD2" s="469"/>
      <c r="AE2" s="469"/>
    </row>
    <row r="3" spans="1:31" ht="24.6" customHeight="1">
      <c r="A3" s="419"/>
      <c r="B3" s="424"/>
      <c r="C3" s="425"/>
      <c r="D3" s="425"/>
      <c r="E3" s="425"/>
      <c r="F3" s="425"/>
      <c r="G3" s="425"/>
      <c r="H3" s="425"/>
      <c r="I3" s="425"/>
      <c r="J3" s="425"/>
      <c r="K3" s="425"/>
      <c r="L3" s="426"/>
      <c r="M3" s="426"/>
      <c r="N3" s="426"/>
      <c r="O3" s="426"/>
      <c r="P3" s="419"/>
      <c r="Q3" s="419"/>
      <c r="R3" s="419"/>
      <c r="S3" s="419"/>
      <c r="T3" s="469"/>
      <c r="U3" s="469"/>
      <c r="V3" s="469"/>
      <c r="W3" s="469"/>
      <c r="X3" s="469"/>
      <c r="Y3" s="469"/>
      <c r="Z3" s="469"/>
      <c r="AA3" s="469"/>
      <c r="AB3" s="469"/>
      <c r="AC3" s="469"/>
      <c r="AD3" s="469"/>
      <c r="AE3" s="469"/>
    </row>
    <row r="4" spans="1:31" ht="7.2" customHeight="1">
      <c r="A4" s="419"/>
      <c r="B4" s="424"/>
      <c r="C4" s="419"/>
      <c r="D4" s="419"/>
      <c r="E4" s="419"/>
      <c r="F4" s="419"/>
      <c r="G4" s="427"/>
      <c r="H4" s="427"/>
      <c r="I4" s="427"/>
      <c r="J4" s="427"/>
      <c r="K4" s="427"/>
      <c r="L4" s="427"/>
      <c r="M4" s="427"/>
      <c r="N4" s="427"/>
      <c r="O4" s="427"/>
      <c r="P4" s="419"/>
      <c r="Q4" s="419"/>
      <c r="R4" s="419"/>
      <c r="S4" s="419"/>
      <c r="T4" s="469"/>
      <c r="U4" s="469"/>
      <c r="V4" s="469"/>
      <c r="W4" s="469"/>
      <c r="X4" s="469"/>
      <c r="Y4" s="469"/>
      <c r="Z4" s="469"/>
      <c r="AA4" s="469"/>
      <c r="AB4" s="469"/>
      <c r="AC4" s="469"/>
      <c r="AD4" s="469"/>
      <c r="AE4" s="469"/>
    </row>
    <row r="5" spans="1:31" ht="24.6" customHeight="1">
      <c r="A5" s="419"/>
      <c r="B5" s="428"/>
      <c r="C5" s="429"/>
      <c r="D5" s="429"/>
      <c r="E5" s="429"/>
      <c r="F5" s="429"/>
      <c r="G5" s="429"/>
      <c r="H5" s="429"/>
      <c r="I5" s="429"/>
      <c r="J5" s="429"/>
      <c r="K5" s="429"/>
      <c r="L5" s="429"/>
      <c r="M5" s="429"/>
      <c r="N5" s="429"/>
      <c r="O5" s="429"/>
      <c r="P5" s="419"/>
      <c r="Q5" s="419"/>
      <c r="R5" s="419"/>
      <c r="S5" s="419"/>
      <c r="T5" s="469"/>
      <c r="U5" s="469"/>
      <c r="V5" s="469"/>
      <c r="W5" s="469"/>
      <c r="X5" s="469"/>
      <c r="Y5" s="469"/>
      <c r="Z5" s="469"/>
      <c r="AA5" s="469"/>
      <c r="AB5" s="469"/>
      <c r="AC5" s="469"/>
      <c r="AD5" s="469"/>
      <c r="AE5" s="469"/>
    </row>
    <row r="6" spans="1:31" ht="13.2" customHeight="1">
      <c r="A6" s="419"/>
      <c r="B6" s="419"/>
      <c r="C6" s="419"/>
      <c r="D6" s="419"/>
      <c r="E6" s="419"/>
      <c r="F6" s="419"/>
      <c r="G6" s="427"/>
      <c r="H6" s="427"/>
      <c r="I6" s="427"/>
      <c r="J6" s="427"/>
      <c r="K6" s="427"/>
      <c r="L6" s="427"/>
      <c r="M6" s="427"/>
      <c r="N6" s="427"/>
      <c r="O6" s="427"/>
      <c r="P6" s="419"/>
      <c r="Q6" s="419"/>
      <c r="R6" s="419"/>
      <c r="S6" s="419"/>
      <c r="T6" s="469"/>
      <c r="U6" s="469"/>
      <c r="V6" s="469"/>
      <c r="W6" s="469"/>
      <c r="X6" s="469"/>
      <c r="Y6" s="469"/>
      <c r="Z6" s="469"/>
      <c r="AA6" s="469"/>
      <c r="AB6" s="469"/>
      <c r="AC6" s="469"/>
      <c r="AD6" s="469"/>
      <c r="AE6" s="469"/>
    </row>
    <row r="7" spans="1:31" ht="13.2" customHeight="1">
      <c r="A7" s="419"/>
      <c r="B7" s="419"/>
      <c r="C7" s="419"/>
      <c r="D7" s="419"/>
      <c r="E7" s="419"/>
      <c r="F7" s="419"/>
      <c r="G7" s="427"/>
      <c r="H7" s="427"/>
      <c r="I7" s="427"/>
      <c r="J7" s="427"/>
      <c r="K7" s="427"/>
      <c r="L7" s="427"/>
      <c r="M7" s="427"/>
      <c r="N7" s="427"/>
      <c r="O7" s="427"/>
      <c r="P7" s="419"/>
      <c r="Q7" s="419"/>
      <c r="R7" s="419"/>
      <c r="S7" s="419"/>
      <c r="T7" s="469"/>
      <c r="U7" s="469"/>
      <c r="V7" s="469"/>
      <c r="W7" s="469"/>
      <c r="X7" s="469"/>
      <c r="Y7" s="469"/>
      <c r="Z7" s="469"/>
      <c r="AA7" s="469"/>
      <c r="AB7" s="469"/>
      <c r="AC7" s="469"/>
      <c r="AD7" s="469"/>
      <c r="AE7" s="469"/>
    </row>
    <row r="8" spans="1:31" ht="13.2" customHeight="1">
      <c r="A8" s="419"/>
      <c r="B8" s="419"/>
      <c r="C8" s="419"/>
      <c r="D8" s="419"/>
      <c r="E8" s="419"/>
      <c r="F8" s="419"/>
      <c r="G8" s="427"/>
      <c r="H8" s="427"/>
      <c r="I8" s="427"/>
      <c r="J8" s="427"/>
      <c r="K8" s="427"/>
      <c r="L8" s="427"/>
      <c r="M8" s="427"/>
      <c r="N8" s="427"/>
      <c r="O8" s="427"/>
      <c r="P8" s="427"/>
      <c r="Q8" s="427"/>
      <c r="R8" s="427"/>
      <c r="S8" s="427"/>
      <c r="T8" s="470"/>
      <c r="U8" s="469"/>
      <c r="V8" s="469"/>
      <c r="W8" s="469"/>
      <c r="X8" s="469"/>
      <c r="Y8" s="469"/>
      <c r="Z8" s="469"/>
      <c r="AA8" s="469"/>
      <c r="AB8" s="469"/>
      <c r="AC8" s="469"/>
      <c r="AD8" s="469"/>
      <c r="AE8" s="469"/>
    </row>
    <row r="9" spans="1:31" ht="13.2" customHeight="1">
      <c r="A9" s="419"/>
      <c r="B9" s="419"/>
      <c r="C9" s="419"/>
      <c r="D9" s="419"/>
      <c r="E9" s="419"/>
      <c r="F9" s="419"/>
      <c r="G9" s="427"/>
      <c r="H9" s="427"/>
      <c r="I9" s="427"/>
      <c r="J9" s="427"/>
      <c r="K9" s="427"/>
      <c r="L9" s="427"/>
      <c r="M9" s="427"/>
      <c r="N9" s="427"/>
      <c r="O9" s="427"/>
      <c r="P9" s="427"/>
      <c r="Q9" s="427"/>
      <c r="R9" s="427"/>
      <c r="S9" s="427"/>
      <c r="T9" s="470"/>
      <c r="U9" s="469"/>
      <c r="V9" s="469"/>
      <c r="W9" s="469"/>
      <c r="X9" s="469"/>
      <c r="Y9" s="469"/>
      <c r="Z9" s="469"/>
      <c r="AA9" s="469"/>
      <c r="AB9" s="469"/>
      <c r="AC9" s="469"/>
      <c r="AD9" s="469"/>
      <c r="AE9" s="469"/>
    </row>
    <row r="10" spans="1:31">
      <c r="A10" s="419"/>
      <c r="B10" s="419"/>
      <c r="C10" s="419"/>
      <c r="D10" s="419"/>
      <c r="E10" s="419"/>
      <c r="F10" s="419"/>
      <c r="G10" s="419"/>
      <c r="H10" s="419"/>
      <c r="I10" s="419"/>
      <c r="J10" s="419"/>
      <c r="K10" s="419"/>
      <c r="L10" s="419"/>
      <c r="M10" s="419"/>
      <c r="N10" s="419"/>
      <c r="O10" s="419"/>
      <c r="P10" s="419"/>
      <c r="Q10" s="419"/>
      <c r="R10" s="419"/>
      <c r="S10" s="419"/>
      <c r="T10" s="469"/>
      <c r="U10" s="469"/>
      <c r="V10" s="469"/>
      <c r="W10" s="469"/>
      <c r="X10" s="469"/>
      <c r="Y10" s="469"/>
      <c r="Z10" s="469"/>
      <c r="AA10" s="469"/>
      <c r="AB10" s="469"/>
      <c r="AC10" s="469"/>
      <c r="AD10" s="469"/>
      <c r="AE10" s="469"/>
    </row>
    <row r="11" spans="1:31" ht="21" customHeight="1">
      <c r="A11" s="419"/>
      <c r="B11" s="419"/>
      <c r="C11" s="419"/>
      <c r="D11" s="419"/>
      <c r="E11" s="419"/>
      <c r="F11" s="419"/>
      <c r="G11" s="419"/>
      <c r="H11" s="419"/>
      <c r="I11" s="419"/>
      <c r="J11" s="419"/>
      <c r="K11" s="419"/>
      <c r="L11" s="419"/>
      <c r="M11" s="419"/>
      <c r="N11" s="419"/>
      <c r="O11" s="419"/>
      <c r="P11" s="419"/>
      <c r="Q11" s="419"/>
      <c r="R11" s="419"/>
      <c r="S11" s="419"/>
      <c r="T11" s="469"/>
      <c r="U11" s="469"/>
      <c r="V11" s="469"/>
      <c r="W11" s="469"/>
      <c r="X11" s="469"/>
      <c r="Y11" s="469"/>
      <c r="Z11" s="469"/>
      <c r="AA11" s="469"/>
      <c r="AB11" s="469"/>
      <c r="AC11" s="469"/>
      <c r="AD11" s="469"/>
      <c r="AE11" s="469"/>
    </row>
    <row r="12" spans="1:31" ht="13.2" customHeight="1">
      <c r="A12" s="419"/>
      <c r="B12" s="419"/>
      <c r="C12" s="419"/>
      <c r="D12" s="419"/>
      <c r="E12" s="419"/>
      <c r="F12" s="419"/>
      <c r="G12" s="419"/>
      <c r="H12" s="419"/>
      <c r="I12" s="419"/>
      <c r="J12" s="419"/>
      <c r="K12" s="419"/>
      <c r="L12" s="419"/>
      <c r="M12" s="419"/>
      <c r="N12" s="419"/>
      <c r="O12" s="419"/>
      <c r="P12" s="419"/>
      <c r="Q12" s="419"/>
      <c r="R12" s="419"/>
      <c r="S12" s="419"/>
      <c r="T12" s="469"/>
      <c r="U12" s="469"/>
      <c r="V12" s="469"/>
      <c r="W12" s="469"/>
      <c r="X12" s="469"/>
      <c r="Y12" s="469"/>
      <c r="Z12" s="469"/>
      <c r="AA12" s="469"/>
      <c r="AB12" s="469"/>
      <c r="AC12" s="469"/>
      <c r="AD12" s="469"/>
      <c r="AE12" s="469"/>
    </row>
    <row r="13" spans="1:31" ht="13.2" customHeight="1">
      <c r="A13" s="419"/>
      <c r="B13" s="419"/>
      <c r="C13" s="419"/>
      <c r="D13" s="419"/>
      <c r="E13" s="419"/>
      <c r="F13" s="419"/>
      <c r="G13" s="419"/>
      <c r="H13" s="419"/>
      <c r="I13" s="419"/>
      <c r="J13" s="419"/>
      <c r="K13" s="419"/>
      <c r="L13" s="419"/>
      <c r="M13" s="419"/>
      <c r="N13" s="419"/>
      <c r="O13" s="419"/>
      <c r="P13" s="419"/>
      <c r="Q13" s="419"/>
      <c r="R13" s="419"/>
      <c r="S13" s="419"/>
      <c r="T13" s="469"/>
      <c r="U13" s="469"/>
      <c r="V13" s="469"/>
      <c r="W13" s="469"/>
      <c r="X13" s="469"/>
      <c r="Y13" s="469"/>
      <c r="Z13" s="469"/>
      <c r="AA13" s="469"/>
      <c r="AB13" s="469"/>
      <c r="AC13" s="469"/>
      <c r="AD13" s="469"/>
      <c r="AE13" s="469"/>
    </row>
    <row r="14" spans="1:31">
      <c r="A14" s="419"/>
      <c r="B14" s="419"/>
      <c r="C14" s="419"/>
      <c r="D14" s="419"/>
      <c r="E14" s="419"/>
      <c r="F14" s="419"/>
      <c r="G14" s="419"/>
      <c r="H14" s="419"/>
      <c r="I14" s="419"/>
      <c r="J14" s="419"/>
      <c r="K14" s="419"/>
      <c r="L14" s="419"/>
      <c r="M14" s="419"/>
      <c r="N14" s="419"/>
      <c r="O14" s="419"/>
      <c r="P14" s="419"/>
      <c r="Q14" s="419"/>
      <c r="R14" s="419"/>
      <c r="S14" s="419"/>
      <c r="T14" s="469"/>
      <c r="U14" s="469"/>
      <c r="V14" s="469"/>
      <c r="W14" s="469"/>
      <c r="X14" s="469"/>
      <c r="Y14" s="469"/>
      <c r="Z14" s="469"/>
      <c r="AA14" s="469"/>
      <c r="AB14" s="469"/>
      <c r="AC14" s="469"/>
      <c r="AD14" s="469"/>
      <c r="AE14" s="469"/>
    </row>
    <row r="15" spans="1:31">
      <c r="A15" s="419"/>
      <c r="B15" s="419"/>
      <c r="C15" s="419"/>
      <c r="D15" s="419"/>
      <c r="E15" s="419"/>
      <c r="F15" s="419"/>
      <c r="G15" s="419"/>
      <c r="H15" s="419"/>
      <c r="I15" s="419"/>
      <c r="J15" s="419"/>
      <c r="K15" s="419"/>
      <c r="L15" s="419"/>
      <c r="M15" s="419"/>
      <c r="N15" s="419"/>
      <c r="O15" s="419"/>
      <c r="P15" s="419"/>
      <c r="Q15" s="419"/>
      <c r="R15" s="419"/>
      <c r="S15" s="419"/>
      <c r="T15" s="469"/>
      <c r="U15" s="469"/>
      <c r="V15" s="469"/>
      <c r="W15" s="469"/>
      <c r="X15" s="469"/>
      <c r="Y15" s="469"/>
      <c r="Z15" s="469"/>
      <c r="AA15" s="469"/>
      <c r="AB15" s="469"/>
      <c r="AC15" s="469"/>
      <c r="AD15" s="469"/>
      <c r="AE15" s="469"/>
    </row>
    <row r="16" spans="1:31">
      <c r="A16" s="419"/>
      <c r="B16" s="419"/>
      <c r="C16" s="419"/>
      <c r="D16" s="419"/>
      <c r="E16" s="419"/>
      <c r="F16" s="419"/>
      <c r="G16" s="419"/>
      <c r="H16" s="419"/>
      <c r="I16" s="419"/>
      <c r="J16" s="419"/>
      <c r="K16" s="419"/>
      <c r="L16" s="419"/>
      <c r="M16" s="419"/>
      <c r="N16" s="419"/>
      <c r="O16" s="419"/>
      <c r="P16" s="419"/>
      <c r="Q16" s="419"/>
      <c r="R16" s="419"/>
      <c r="S16" s="419"/>
      <c r="T16" s="469"/>
      <c r="U16" s="469"/>
      <c r="V16" s="469"/>
      <c r="W16" s="469"/>
      <c r="X16" s="469"/>
      <c r="Y16" s="469"/>
      <c r="Z16" s="469"/>
      <c r="AA16" s="469"/>
      <c r="AB16" s="469"/>
      <c r="AC16" s="469"/>
      <c r="AD16" s="469"/>
      <c r="AE16" s="469"/>
    </row>
    <row r="17" spans="1:31">
      <c r="A17" s="538"/>
      <c r="B17" s="538"/>
      <c r="C17" s="538"/>
      <c r="D17" s="538"/>
      <c r="E17" s="538"/>
      <c r="F17" s="538"/>
      <c r="G17" s="419"/>
      <c r="H17" s="419"/>
      <c r="I17" s="419"/>
      <c r="J17" s="419"/>
      <c r="K17" s="419"/>
      <c r="L17" s="419"/>
      <c r="M17" s="419"/>
      <c r="N17" s="419"/>
      <c r="O17" s="419"/>
      <c r="P17" s="419"/>
      <c r="Q17" s="419"/>
      <c r="R17" s="419"/>
      <c r="S17" s="419"/>
      <c r="T17" s="469"/>
      <c r="U17" s="469"/>
      <c r="V17" s="469"/>
      <c r="W17" s="469"/>
      <c r="X17" s="469"/>
      <c r="Y17" s="469"/>
      <c r="Z17" s="469"/>
      <c r="AA17" s="469"/>
      <c r="AB17" s="469"/>
      <c r="AC17" s="469"/>
      <c r="AD17" s="469"/>
      <c r="AE17" s="469"/>
    </row>
    <row r="18" spans="1:31">
      <c r="A18" s="538"/>
      <c r="B18" s="538"/>
      <c r="C18" s="538"/>
      <c r="D18" s="538"/>
      <c r="E18" s="538"/>
      <c r="F18" s="538"/>
      <c r="G18" s="419"/>
      <c r="H18" s="419"/>
      <c r="I18" s="419"/>
      <c r="J18" s="419"/>
      <c r="K18" s="419"/>
      <c r="L18" s="419"/>
      <c r="M18" s="419"/>
      <c r="N18" s="419"/>
      <c r="O18" s="419"/>
      <c r="P18" s="419"/>
      <c r="Q18" s="419"/>
      <c r="R18" s="419"/>
      <c r="S18" s="419"/>
      <c r="T18" s="469"/>
      <c r="U18" s="469"/>
      <c r="V18" s="469"/>
      <c r="W18" s="469"/>
      <c r="X18" s="469"/>
      <c r="Y18" s="469"/>
      <c r="Z18" s="469"/>
      <c r="AA18" s="469"/>
      <c r="AB18" s="469"/>
      <c r="AC18" s="469"/>
      <c r="AD18" s="469"/>
      <c r="AE18" s="469"/>
    </row>
    <row r="19" spans="1:31">
      <c r="A19" s="538"/>
      <c r="B19" s="538"/>
      <c r="C19" s="538"/>
      <c r="D19" s="538"/>
      <c r="E19" s="538"/>
      <c r="F19" s="538"/>
      <c r="G19" s="419"/>
      <c r="H19" s="419"/>
      <c r="I19" s="419"/>
      <c r="J19" s="419"/>
      <c r="K19" s="419"/>
      <c r="L19" s="419"/>
      <c r="M19" s="419"/>
      <c r="N19" s="419"/>
      <c r="O19" s="419"/>
      <c r="P19" s="419"/>
      <c r="Q19" s="419"/>
      <c r="R19" s="419"/>
      <c r="S19" s="419"/>
      <c r="T19" s="469"/>
      <c r="U19" s="469"/>
      <c r="V19" s="469"/>
      <c r="W19" s="469"/>
      <c r="X19" s="469"/>
      <c r="Y19" s="469"/>
      <c r="Z19" s="469"/>
      <c r="AA19" s="469"/>
      <c r="AB19" s="469"/>
      <c r="AC19" s="469"/>
      <c r="AD19" s="469"/>
      <c r="AE19" s="469"/>
    </row>
    <row r="20" spans="1:31">
      <c r="A20" s="538"/>
      <c r="B20" s="538"/>
      <c r="C20" s="538"/>
      <c r="D20" s="538"/>
      <c r="E20" s="538"/>
      <c r="F20" s="538"/>
      <c r="G20" s="419"/>
      <c r="H20" s="419"/>
      <c r="I20" s="419"/>
      <c r="J20" s="419"/>
      <c r="K20" s="419"/>
      <c r="L20" s="419"/>
      <c r="M20" s="419"/>
      <c r="N20" s="419"/>
      <c r="O20" s="419"/>
      <c r="P20" s="419"/>
      <c r="Q20" s="419"/>
      <c r="R20" s="419"/>
      <c r="S20" s="419"/>
      <c r="T20" s="469"/>
      <c r="U20" s="469"/>
      <c r="V20" s="469"/>
      <c r="W20" s="469"/>
      <c r="X20" s="469"/>
      <c r="Y20" s="469"/>
      <c r="Z20" s="469"/>
      <c r="AA20" s="469"/>
      <c r="AB20" s="469"/>
      <c r="AC20" s="469"/>
      <c r="AD20" s="469"/>
      <c r="AE20" s="469"/>
    </row>
    <row r="21" spans="1:31">
      <c r="A21" s="538"/>
      <c r="B21" s="538"/>
      <c r="C21" s="538"/>
      <c r="D21" s="538"/>
      <c r="E21" s="538"/>
      <c r="F21" s="538"/>
      <c r="G21" s="419"/>
      <c r="H21" s="419"/>
      <c r="I21" s="419"/>
      <c r="J21" s="419"/>
      <c r="K21" s="419"/>
      <c r="L21" s="419"/>
      <c r="M21" s="419"/>
      <c r="N21" s="419"/>
      <c r="O21" s="419"/>
      <c r="P21" s="419"/>
      <c r="Q21" s="419"/>
      <c r="R21" s="419"/>
      <c r="S21" s="419"/>
      <c r="T21" s="469"/>
      <c r="U21" s="469"/>
      <c r="V21" s="469"/>
      <c r="W21" s="469"/>
      <c r="X21" s="469"/>
      <c r="Y21" s="469"/>
      <c r="Z21" s="469"/>
      <c r="AA21" s="469"/>
      <c r="AB21" s="469"/>
      <c r="AC21" s="469"/>
      <c r="AD21" s="469"/>
      <c r="AE21" s="469"/>
    </row>
    <row r="22" spans="1:31">
      <c r="A22" s="538"/>
      <c r="B22" s="538"/>
      <c r="C22" s="538"/>
      <c r="D22" s="538"/>
      <c r="E22" s="538"/>
      <c r="F22" s="538"/>
      <c r="G22" s="419"/>
      <c r="H22" s="419"/>
      <c r="I22" s="419"/>
      <c r="J22" s="419"/>
      <c r="K22" s="419"/>
      <c r="L22" s="419"/>
      <c r="M22" s="419"/>
      <c r="N22" s="419"/>
      <c r="O22" s="419"/>
      <c r="P22" s="419"/>
      <c r="Q22" s="419"/>
      <c r="R22" s="419"/>
      <c r="S22" s="419"/>
      <c r="T22" s="469"/>
      <c r="U22" s="469"/>
      <c r="V22" s="469"/>
      <c r="W22" s="469"/>
      <c r="X22" s="469"/>
      <c r="Y22" s="469"/>
      <c r="Z22" s="469"/>
      <c r="AA22" s="469"/>
      <c r="AB22" s="469"/>
      <c r="AC22" s="469"/>
      <c r="AD22" s="469"/>
      <c r="AE22" s="469"/>
    </row>
    <row r="23" spans="1:31">
      <c r="A23" s="538"/>
      <c r="B23" s="538"/>
      <c r="C23" s="538"/>
      <c r="D23" s="538"/>
      <c r="E23" s="538"/>
      <c r="F23" s="538"/>
      <c r="G23" s="419"/>
      <c r="H23" s="419"/>
      <c r="I23" s="419"/>
      <c r="J23" s="419"/>
      <c r="K23" s="419"/>
      <c r="L23" s="419"/>
      <c r="M23" s="419"/>
      <c r="N23" s="419"/>
      <c r="O23" s="419"/>
      <c r="P23" s="419"/>
      <c r="Q23" s="419"/>
      <c r="R23" s="419"/>
      <c r="S23" s="419"/>
      <c r="T23" s="469"/>
      <c r="U23" s="469"/>
      <c r="V23" s="469"/>
      <c r="W23" s="469"/>
      <c r="X23" s="469"/>
      <c r="Y23" s="469"/>
      <c r="Z23" s="469"/>
      <c r="AA23" s="469"/>
      <c r="AB23" s="469"/>
      <c r="AC23" s="469"/>
      <c r="AD23" s="469"/>
      <c r="AE23" s="469"/>
    </row>
    <row r="24" spans="1:31">
      <c r="A24" s="538"/>
      <c r="B24" s="538"/>
      <c r="C24" s="538"/>
      <c r="D24" s="538"/>
      <c r="E24" s="538"/>
      <c r="F24" s="538"/>
      <c r="G24" s="419"/>
      <c r="H24" s="419"/>
      <c r="I24" s="419"/>
      <c r="J24" s="419"/>
      <c r="K24" s="419"/>
      <c r="L24" s="419"/>
      <c r="M24" s="419"/>
      <c r="N24" s="419"/>
      <c r="O24" s="419"/>
      <c r="P24" s="419"/>
      <c r="Q24" s="419"/>
      <c r="R24" s="419"/>
      <c r="S24" s="419"/>
      <c r="T24" s="469"/>
      <c r="U24" s="469"/>
      <c r="V24" s="469"/>
      <c r="W24" s="469"/>
      <c r="X24" s="469"/>
      <c r="Y24" s="469"/>
      <c r="Z24" s="469"/>
      <c r="AA24" s="469"/>
      <c r="AB24" s="469"/>
      <c r="AC24" s="469"/>
      <c r="AD24" s="469"/>
      <c r="AE24" s="469"/>
    </row>
    <row r="25" spans="1:31">
      <c r="A25" s="538"/>
      <c r="B25" s="538"/>
      <c r="C25" s="538"/>
      <c r="D25" s="538"/>
      <c r="E25" s="538"/>
      <c r="F25" s="538"/>
      <c r="G25" s="419"/>
      <c r="H25" s="419"/>
      <c r="I25" s="419"/>
      <c r="J25" s="419"/>
      <c r="K25" s="419"/>
      <c r="L25" s="419"/>
      <c r="M25" s="419"/>
      <c r="N25" s="419"/>
      <c r="O25" s="419"/>
      <c r="P25" s="419"/>
      <c r="Q25" s="419"/>
      <c r="R25" s="419"/>
      <c r="S25" s="419"/>
      <c r="T25" s="469"/>
      <c r="U25" s="469"/>
      <c r="V25" s="469"/>
      <c r="W25" s="469"/>
      <c r="X25" s="469"/>
      <c r="Y25" s="469"/>
      <c r="Z25" s="469"/>
      <c r="AA25" s="469"/>
      <c r="AB25" s="469"/>
      <c r="AC25" s="469"/>
      <c r="AD25" s="469"/>
      <c r="AE25" s="469"/>
    </row>
    <row r="26" spans="1:31">
      <c r="A26" s="538"/>
      <c r="B26" s="538"/>
      <c r="C26" s="538"/>
      <c r="D26" s="538"/>
      <c r="E26" s="538"/>
      <c r="F26" s="538"/>
      <c r="G26" s="419"/>
      <c r="H26" s="419"/>
      <c r="I26" s="419"/>
      <c r="J26" s="419"/>
      <c r="K26" s="419"/>
      <c r="L26" s="419"/>
      <c r="M26" s="419"/>
      <c r="N26" s="419"/>
      <c r="O26" s="419"/>
      <c r="P26" s="419"/>
      <c r="Q26" s="419"/>
      <c r="R26" s="419"/>
      <c r="S26" s="419"/>
      <c r="T26" s="469"/>
      <c r="U26" s="469"/>
      <c r="V26" s="469"/>
      <c r="W26" s="469"/>
      <c r="X26" s="469"/>
      <c r="Y26" s="469"/>
      <c r="Z26" s="469"/>
      <c r="AA26" s="469"/>
      <c r="AB26" s="469"/>
      <c r="AC26" s="469"/>
      <c r="AD26" s="469"/>
      <c r="AE26" s="469"/>
    </row>
    <row r="27" spans="1:31">
      <c r="A27" s="538"/>
      <c r="B27" s="538"/>
      <c r="C27" s="538"/>
      <c r="D27" s="538"/>
      <c r="E27" s="538"/>
      <c r="F27" s="538"/>
      <c r="G27" s="419"/>
      <c r="H27" s="419"/>
      <c r="I27" s="419"/>
      <c r="J27" s="419"/>
      <c r="K27" s="419"/>
      <c r="L27" s="419"/>
      <c r="M27" s="419"/>
      <c r="N27" s="419"/>
      <c r="O27" s="419"/>
      <c r="P27" s="419"/>
      <c r="Q27" s="419"/>
      <c r="R27" s="419"/>
      <c r="S27" s="419"/>
      <c r="T27" s="469"/>
      <c r="U27" s="469"/>
      <c r="V27" s="469"/>
      <c r="W27" s="469"/>
      <c r="X27" s="469"/>
      <c r="Y27" s="469"/>
      <c r="Z27" s="469"/>
      <c r="AA27" s="469"/>
      <c r="AB27" s="469"/>
      <c r="AC27" s="469"/>
      <c r="AD27" s="469"/>
      <c r="AE27" s="469"/>
    </row>
    <row r="28" spans="1:31">
      <c r="A28" s="419"/>
      <c r="B28" s="419"/>
      <c r="C28" s="419"/>
      <c r="D28" s="419"/>
      <c r="E28" s="419"/>
      <c r="F28" s="419"/>
      <c r="G28" s="419"/>
      <c r="H28" s="419"/>
      <c r="I28" s="419"/>
      <c r="J28" s="419"/>
      <c r="K28" s="419"/>
      <c r="L28" s="419"/>
      <c r="M28" s="419"/>
      <c r="N28" s="419"/>
      <c r="O28" s="419"/>
      <c r="P28" s="419"/>
      <c r="Q28" s="419"/>
      <c r="R28" s="419"/>
      <c r="S28" s="419"/>
      <c r="T28" s="469"/>
      <c r="U28" s="469"/>
      <c r="V28" s="469"/>
      <c r="W28" s="469"/>
      <c r="X28" s="469"/>
      <c r="Y28" s="469"/>
      <c r="Z28" s="469"/>
      <c r="AA28" s="469"/>
      <c r="AB28" s="469"/>
      <c r="AC28" s="469"/>
      <c r="AD28" s="469"/>
      <c r="AE28" s="469"/>
    </row>
    <row r="29" spans="1:31" ht="16.2">
      <c r="A29" s="430"/>
      <c r="B29" s="431"/>
      <c r="C29" s="431"/>
      <c r="D29" s="431"/>
      <c r="E29" s="431"/>
      <c r="F29" s="431"/>
      <c r="G29" s="431"/>
      <c r="H29" s="419"/>
      <c r="I29" s="419"/>
      <c r="J29" s="419"/>
      <c r="K29" s="419"/>
      <c r="L29" s="419"/>
      <c r="M29" s="419"/>
      <c r="N29" s="419"/>
      <c r="O29" s="419"/>
      <c r="P29" s="419"/>
      <c r="Q29" s="419"/>
      <c r="R29" s="419"/>
      <c r="S29" s="419"/>
      <c r="T29" s="469"/>
      <c r="U29" s="469"/>
      <c r="V29" s="469"/>
      <c r="W29" s="469"/>
      <c r="X29" s="469"/>
      <c r="Y29" s="469"/>
      <c r="Z29" s="469"/>
      <c r="AA29" s="469"/>
      <c r="AB29" s="469"/>
      <c r="AC29" s="469"/>
      <c r="AD29" s="469"/>
      <c r="AE29" s="469"/>
    </row>
    <row r="30" spans="1:31">
      <c r="A30" s="419"/>
      <c r="B30" s="419"/>
      <c r="C30" s="419"/>
      <c r="D30" s="419"/>
      <c r="E30" s="419"/>
      <c r="F30" s="419"/>
      <c r="G30" s="419"/>
      <c r="H30" s="419"/>
      <c r="I30" s="419"/>
      <c r="J30" s="419"/>
      <c r="K30" s="419"/>
      <c r="L30" s="419"/>
      <c r="M30" s="419"/>
      <c r="N30" s="419"/>
      <c r="O30" s="419"/>
      <c r="P30" s="419"/>
      <c r="Q30" s="419"/>
      <c r="R30" s="419"/>
      <c r="S30" s="419"/>
      <c r="T30" s="469"/>
      <c r="U30" s="469"/>
      <c r="V30" s="469"/>
      <c r="W30" s="469"/>
      <c r="X30" s="469"/>
      <c r="Y30" s="469"/>
      <c r="Z30" s="469"/>
      <c r="AA30" s="469"/>
      <c r="AB30" s="469"/>
      <c r="AC30" s="469"/>
      <c r="AD30" s="469"/>
      <c r="AE30" s="469"/>
    </row>
    <row r="31" spans="1:31">
      <c r="A31" s="419"/>
      <c r="B31" s="419"/>
      <c r="C31" s="419"/>
      <c r="D31" s="419"/>
      <c r="E31" s="419"/>
      <c r="F31" s="419"/>
      <c r="G31" s="419"/>
      <c r="H31" s="419"/>
      <c r="I31" s="419"/>
      <c r="J31" s="419"/>
      <c r="K31" s="419"/>
      <c r="L31" s="419"/>
      <c r="M31" s="419"/>
      <c r="N31" s="419"/>
      <c r="O31" s="419"/>
      <c r="P31" s="419"/>
      <c r="Q31" s="419"/>
      <c r="R31" s="419"/>
      <c r="S31" s="419"/>
      <c r="T31" s="469"/>
      <c r="U31" s="469"/>
      <c r="V31" s="469"/>
      <c r="W31" s="469"/>
      <c r="X31" s="469"/>
      <c r="Y31" s="469"/>
      <c r="Z31" s="469"/>
      <c r="AA31" s="469"/>
      <c r="AB31" s="469"/>
      <c r="AC31" s="469"/>
      <c r="AD31" s="469"/>
      <c r="AE31" s="469"/>
    </row>
    <row r="32" spans="1:31">
      <c r="A32" s="419"/>
      <c r="B32" s="419"/>
      <c r="C32" s="419"/>
      <c r="D32" s="419"/>
      <c r="E32" s="419"/>
      <c r="F32" s="419"/>
      <c r="G32" s="419"/>
      <c r="H32" s="419"/>
      <c r="I32" s="419"/>
      <c r="J32" s="419"/>
      <c r="K32" s="419"/>
      <c r="L32" s="419"/>
      <c r="M32" s="419"/>
      <c r="N32" s="419"/>
      <c r="O32" s="419"/>
      <c r="P32" s="419"/>
      <c r="Q32" s="419"/>
      <c r="R32" s="419"/>
      <c r="S32" s="419"/>
      <c r="T32" s="469"/>
      <c r="U32" s="469"/>
      <c r="V32" s="469"/>
      <c r="W32" s="469"/>
      <c r="X32" s="469"/>
      <c r="Y32" s="469"/>
      <c r="Z32" s="469"/>
      <c r="AA32" s="469"/>
      <c r="AB32" s="469"/>
      <c r="AC32" s="469"/>
      <c r="AD32" s="469"/>
      <c r="AE32" s="469"/>
    </row>
    <row r="33" spans="1:31">
      <c r="A33" s="419"/>
      <c r="B33" s="419"/>
      <c r="C33" s="419"/>
      <c r="D33" s="419"/>
      <c r="E33" s="419"/>
      <c r="F33" s="419"/>
      <c r="G33" s="419"/>
      <c r="H33" s="419"/>
      <c r="I33" s="419"/>
      <c r="J33" s="419"/>
      <c r="K33" s="419"/>
      <c r="L33" s="419"/>
      <c r="M33" s="419"/>
      <c r="N33" s="419"/>
      <c r="O33" s="419"/>
      <c r="P33" s="419"/>
      <c r="Q33" s="419"/>
      <c r="R33" s="419"/>
      <c r="S33" s="419"/>
      <c r="T33" s="469"/>
      <c r="U33" s="469"/>
      <c r="V33" s="469"/>
      <c r="W33" s="469"/>
      <c r="X33" s="469"/>
      <c r="Y33" s="469"/>
      <c r="Z33" s="469"/>
      <c r="AA33" s="469"/>
      <c r="AB33" s="469"/>
      <c r="AC33" s="469"/>
      <c r="AD33" s="469"/>
      <c r="AE33" s="469"/>
    </row>
    <row r="34" spans="1:31">
      <c r="A34" s="419"/>
      <c r="B34" s="419"/>
      <c r="C34" s="419"/>
      <c r="D34" s="419"/>
      <c r="E34" s="419"/>
      <c r="F34" s="419"/>
      <c r="G34" s="419"/>
      <c r="H34" s="419"/>
      <c r="I34" s="419"/>
      <c r="J34" s="419"/>
      <c r="K34" s="419"/>
      <c r="L34" s="419"/>
      <c r="M34" s="419"/>
      <c r="N34" s="419"/>
      <c r="O34" s="419"/>
      <c r="P34" s="419"/>
      <c r="Q34" s="419"/>
      <c r="R34" s="419"/>
      <c r="S34" s="419"/>
      <c r="T34" s="469"/>
      <c r="U34" s="469"/>
      <c r="V34" s="469"/>
      <c r="W34" s="469"/>
      <c r="X34" s="469"/>
      <c r="Y34" s="469"/>
      <c r="Z34" s="469"/>
      <c r="AA34" s="469"/>
      <c r="AB34" s="469"/>
      <c r="AC34" s="469"/>
      <c r="AD34" s="469"/>
      <c r="AE34" s="469"/>
    </row>
    <row r="35" spans="1:31">
      <c r="A35" s="419"/>
      <c r="B35" s="419"/>
      <c r="C35" s="419"/>
      <c r="D35" s="419"/>
      <c r="E35" s="419"/>
      <c r="F35" s="419"/>
      <c r="G35" s="419"/>
      <c r="H35" s="419"/>
      <c r="I35" s="419"/>
      <c r="J35" s="419"/>
      <c r="K35" s="419"/>
      <c r="L35" s="419"/>
      <c r="M35" s="419"/>
      <c r="N35" s="419"/>
      <c r="O35" s="419"/>
      <c r="P35" s="419"/>
      <c r="Q35" s="419"/>
      <c r="R35" s="419"/>
      <c r="S35" s="419"/>
      <c r="T35" s="469"/>
      <c r="U35" s="469"/>
      <c r="V35" s="469"/>
      <c r="W35" s="469"/>
      <c r="X35" s="469"/>
      <c r="Y35" s="469"/>
      <c r="Z35" s="469"/>
      <c r="AA35" s="469"/>
      <c r="AB35" s="469"/>
      <c r="AC35" s="469"/>
      <c r="AD35" s="469"/>
      <c r="AE35" s="469"/>
    </row>
    <row r="36" spans="1:31">
      <c r="A36" s="419"/>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row>
    <row r="37" spans="1:31">
      <c r="A37" s="419"/>
      <c r="B37" s="419"/>
      <c r="C37" s="419"/>
      <c r="D37" s="419"/>
      <c r="E37" s="419"/>
      <c r="F37" s="419"/>
      <c r="G37" s="419"/>
      <c r="H37" s="419"/>
      <c r="I37" s="419"/>
      <c r="J37" s="419"/>
      <c r="K37" s="419"/>
      <c r="L37" s="419"/>
      <c r="M37" s="419"/>
      <c r="N37" s="419"/>
      <c r="O37" s="419"/>
      <c r="P37" s="419"/>
      <c r="Q37" s="419"/>
      <c r="R37" s="419"/>
      <c r="S37" s="419"/>
      <c r="T37" s="419"/>
    </row>
    <row r="38" spans="1:31">
      <c r="A38" s="419"/>
      <c r="B38" s="419"/>
      <c r="C38" s="419"/>
      <c r="D38" s="419"/>
      <c r="E38" s="419"/>
      <c r="F38" s="419"/>
      <c r="G38" s="419"/>
      <c r="H38" s="419"/>
      <c r="I38" s="419"/>
      <c r="J38" s="419"/>
      <c r="K38" s="419"/>
      <c r="L38" s="419"/>
      <c r="M38" s="419"/>
      <c r="N38" s="419"/>
      <c r="O38" s="419"/>
      <c r="P38" s="419"/>
      <c r="Q38" s="419"/>
      <c r="R38" s="419"/>
      <c r="S38" s="419"/>
      <c r="T38" s="419"/>
    </row>
    <row r="39" spans="1:31">
      <c r="A39" s="419"/>
      <c r="B39" s="419"/>
      <c r="C39" s="419"/>
      <c r="D39" s="419"/>
      <c r="E39" s="419"/>
      <c r="F39" s="419"/>
      <c r="G39" s="419"/>
      <c r="H39" s="419"/>
      <c r="I39" s="419"/>
      <c r="J39" s="419"/>
      <c r="K39" s="419"/>
      <c r="L39" s="419"/>
      <c r="M39" s="419"/>
      <c r="N39" s="419"/>
      <c r="O39" s="419"/>
      <c r="P39" s="419"/>
      <c r="Q39" s="419"/>
      <c r="R39" s="419"/>
      <c r="S39" s="419"/>
      <c r="T39" s="419"/>
    </row>
    <row r="40" spans="1:31">
      <c r="A40" s="419"/>
      <c r="B40" s="419"/>
      <c r="C40" s="419"/>
      <c r="D40" s="419"/>
      <c r="E40" s="419"/>
      <c r="F40" s="419"/>
      <c r="G40" s="419"/>
      <c r="H40" s="419"/>
      <c r="I40" s="419"/>
      <c r="J40" s="419"/>
      <c r="K40" s="419"/>
      <c r="L40" s="419"/>
      <c r="M40" s="419"/>
      <c r="N40" s="419"/>
      <c r="O40" s="419"/>
      <c r="P40" s="419"/>
      <c r="Q40" s="419"/>
      <c r="R40" s="419"/>
      <c r="S40" s="419"/>
      <c r="T40" s="419"/>
    </row>
    <row r="41" spans="1:31">
      <c r="A41" s="345"/>
      <c r="B41" s="345"/>
      <c r="C41" s="345"/>
      <c r="D41" s="345"/>
      <c r="E41" s="345"/>
      <c r="F41" s="345"/>
      <c r="G41" s="345"/>
      <c r="H41" s="345"/>
      <c r="I41" s="345"/>
      <c r="J41" s="345"/>
      <c r="K41" s="345"/>
      <c r="L41" s="345"/>
      <c r="M41" s="419"/>
      <c r="N41" s="419"/>
      <c r="O41" s="419"/>
      <c r="P41" s="419"/>
      <c r="Q41" s="419"/>
      <c r="R41" s="419"/>
      <c r="S41" s="419"/>
      <c r="T41" s="419"/>
    </row>
    <row r="42" spans="1:31">
      <c r="A42" s="345"/>
      <c r="B42" s="345"/>
      <c r="C42" s="345"/>
      <c r="D42" s="345"/>
      <c r="E42" s="345"/>
      <c r="F42" s="345"/>
      <c r="G42" s="345"/>
      <c r="H42" s="345"/>
      <c r="I42" s="345"/>
      <c r="J42" s="345"/>
      <c r="K42" s="345"/>
      <c r="L42" s="345"/>
      <c r="M42" s="419"/>
      <c r="N42" s="419"/>
      <c r="O42" s="419"/>
      <c r="P42" s="419"/>
      <c r="Q42" s="419"/>
      <c r="R42" s="419"/>
      <c r="S42" s="419"/>
      <c r="T42" s="419"/>
    </row>
    <row r="43" spans="1:31">
      <c r="A43" s="345"/>
      <c r="B43" s="345"/>
      <c r="C43" s="345"/>
      <c r="D43" s="345"/>
      <c r="E43" s="345"/>
      <c r="F43" s="345"/>
      <c r="G43" s="345"/>
      <c r="H43" s="345"/>
      <c r="I43" s="345"/>
      <c r="J43" s="345"/>
      <c r="K43" s="345"/>
      <c r="L43" s="345"/>
      <c r="M43" s="419"/>
      <c r="N43" s="419"/>
      <c r="O43" s="419"/>
      <c r="P43" s="419"/>
      <c r="Q43" s="419"/>
      <c r="R43" s="419"/>
      <c r="S43" s="419"/>
      <c r="T43" s="419"/>
    </row>
    <row r="44" spans="1:31">
      <c r="A44" s="345"/>
      <c r="B44" s="345"/>
      <c r="C44" s="345"/>
      <c r="D44" s="345"/>
      <c r="E44" s="345"/>
      <c r="F44" s="345"/>
      <c r="G44" s="345"/>
      <c r="H44" s="345"/>
      <c r="I44" s="345"/>
      <c r="J44" s="345"/>
      <c r="K44" s="345"/>
      <c r="L44" s="345"/>
      <c r="M44" s="419"/>
      <c r="N44" s="419"/>
      <c r="O44" s="419"/>
      <c r="P44" s="419"/>
      <c r="Q44" s="419"/>
      <c r="R44" s="419"/>
      <c r="S44" s="419"/>
      <c r="T44" s="419"/>
    </row>
    <row r="45" spans="1:31">
      <c r="A45" s="345"/>
      <c r="B45" s="345"/>
      <c r="C45" s="345"/>
      <c r="D45" s="345"/>
      <c r="E45" s="345"/>
      <c r="F45" s="345"/>
      <c r="G45" s="345"/>
      <c r="H45" s="345"/>
      <c r="I45" s="345"/>
      <c r="J45" s="345"/>
      <c r="K45" s="345"/>
      <c r="L45" s="345"/>
      <c r="M45" s="419"/>
      <c r="N45" s="419"/>
      <c r="O45" s="419"/>
      <c r="P45" s="419"/>
      <c r="Q45" s="419"/>
      <c r="R45" s="419"/>
      <c r="S45" s="419"/>
      <c r="T45" s="419"/>
    </row>
    <row r="46" spans="1:31">
      <c r="A46" s="345"/>
      <c r="B46" s="345"/>
      <c r="C46" s="345"/>
      <c r="D46" s="345"/>
      <c r="E46" s="345"/>
      <c r="F46" s="345"/>
      <c r="G46" s="345"/>
      <c r="H46" s="345"/>
      <c r="I46" s="345"/>
      <c r="J46" s="345"/>
      <c r="K46" s="345"/>
      <c r="L46" s="345"/>
      <c r="M46" s="419"/>
      <c r="N46" s="419"/>
      <c r="O46" s="419"/>
      <c r="P46" s="419"/>
      <c r="Q46" s="419"/>
      <c r="R46" s="419"/>
      <c r="S46" s="419"/>
      <c r="T46" s="419"/>
    </row>
    <row r="47" spans="1:31">
      <c r="A47" s="345"/>
      <c r="B47" s="345"/>
      <c r="C47" s="345"/>
      <c r="D47" s="345"/>
      <c r="E47" s="345"/>
      <c r="F47" s="345"/>
      <c r="G47" s="345"/>
      <c r="H47" s="345"/>
      <c r="I47" s="345"/>
      <c r="J47" s="345"/>
      <c r="K47" s="345"/>
      <c r="L47" s="345"/>
      <c r="M47" s="419"/>
      <c r="N47" s="419"/>
      <c r="O47" s="419"/>
      <c r="P47" s="419"/>
      <c r="Q47" s="419"/>
      <c r="R47" s="419"/>
      <c r="S47" s="419"/>
      <c r="T47" s="419"/>
    </row>
    <row r="48" spans="1:31">
      <c r="A48" s="345"/>
      <c r="B48" s="345"/>
      <c r="C48" s="345"/>
      <c r="D48" s="345"/>
      <c r="E48" s="345"/>
      <c r="F48" s="345"/>
      <c r="G48" s="345"/>
      <c r="H48" s="345"/>
      <c r="I48" s="345"/>
      <c r="J48" s="345"/>
      <c r="K48" s="345"/>
      <c r="L48" s="345"/>
      <c r="M48" s="419"/>
      <c r="N48" s="419"/>
      <c r="O48" s="419"/>
      <c r="P48" s="419"/>
      <c r="Q48" s="419"/>
      <c r="R48" s="419"/>
      <c r="S48" s="419"/>
      <c r="T48" s="419"/>
    </row>
    <row r="49" spans="1:16">
      <c r="A49" s="345"/>
      <c r="B49" s="345"/>
      <c r="C49" s="345"/>
      <c r="D49" s="345"/>
      <c r="E49" s="345"/>
      <c r="F49" s="345"/>
      <c r="G49" s="345"/>
      <c r="H49" s="345"/>
      <c r="I49" s="345"/>
      <c r="J49" s="345"/>
      <c r="K49" s="345"/>
      <c r="L49" s="345"/>
      <c r="M49" s="345"/>
      <c r="N49" s="345"/>
      <c r="O49" s="345"/>
      <c r="P49" s="345"/>
    </row>
    <row r="50" spans="1:16">
      <c r="A50" s="345"/>
      <c r="B50" s="345"/>
      <c r="C50" s="345"/>
      <c r="D50" s="345"/>
      <c r="E50" s="345"/>
      <c r="F50" s="345"/>
      <c r="G50" s="345"/>
      <c r="H50" s="345"/>
      <c r="I50" s="345"/>
      <c r="J50" s="345"/>
      <c r="K50" s="345"/>
      <c r="L50" s="345"/>
      <c r="M50" s="345"/>
      <c r="N50" s="345"/>
      <c r="O50" s="345"/>
      <c r="P50" s="345"/>
    </row>
    <row r="51" spans="1:16">
      <c r="A51" s="345"/>
      <c r="B51" s="345"/>
      <c r="C51" s="345"/>
      <c r="D51" s="345"/>
      <c r="E51" s="345"/>
      <c r="F51" s="345"/>
      <c r="G51" s="345"/>
      <c r="H51" s="345"/>
      <c r="I51" s="345"/>
      <c r="J51" s="345"/>
      <c r="K51" s="345"/>
      <c r="L51" s="345"/>
      <c r="M51" s="345"/>
      <c r="N51" s="345"/>
      <c r="O51" s="345"/>
      <c r="P51" s="345"/>
    </row>
    <row r="52" spans="1:16">
      <c r="A52" s="345"/>
      <c r="B52" s="345"/>
      <c r="C52" s="345"/>
      <c r="D52" s="345"/>
      <c r="E52" s="345"/>
      <c r="F52" s="345"/>
      <c r="G52" s="345"/>
      <c r="H52" s="345"/>
      <c r="I52" s="345"/>
      <c r="J52" s="345"/>
      <c r="K52" s="345"/>
      <c r="L52" s="345"/>
      <c r="M52" s="345"/>
      <c r="N52" s="345"/>
      <c r="O52" s="345"/>
      <c r="P52" s="345"/>
    </row>
    <row r="53" spans="1:16">
      <c r="A53" s="345"/>
      <c r="B53" s="345"/>
      <c r="C53" s="345"/>
      <c r="D53" s="345"/>
      <c r="E53" s="345"/>
      <c r="F53" s="345"/>
      <c r="G53" s="345"/>
      <c r="H53" s="345"/>
      <c r="I53" s="345"/>
      <c r="J53" s="345"/>
      <c r="K53" s="345"/>
      <c r="L53" s="345"/>
      <c r="M53" s="345"/>
      <c r="N53" s="345"/>
      <c r="O53" s="345"/>
      <c r="P53" s="345"/>
    </row>
    <row r="54" spans="1:16">
      <c r="A54" s="345"/>
      <c r="B54" s="345"/>
      <c r="C54" s="345"/>
      <c r="D54" s="345"/>
      <c r="E54" s="345"/>
      <c r="F54" s="345"/>
      <c r="G54" s="345"/>
      <c r="H54" s="345"/>
      <c r="I54" s="345"/>
      <c r="J54" s="345"/>
      <c r="K54" s="345"/>
      <c r="L54" s="345"/>
      <c r="M54" s="345"/>
      <c r="N54" s="345"/>
      <c r="O54" s="345"/>
      <c r="P54" s="345"/>
    </row>
    <row r="55" spans="1:16">
      <c r="A55" s="345"/>
      <c r="B55" s="345"/>
      <c r="C55" s="345"/>
      <c r="D55" s="345"/>
      <c r="E55" s="345"/>
      <c r="F55" s="345"/>
      <c r="G55" s="345"/>
      <c r="H55" s="345"/>
      <c r="I55" s="345"/>
      <c r="J55" s="345"/>
      <c r="K55" s="345"/>
      <c r="L55" s="345"/>
      <c r="M55" s="345"/>
      <c r="N55" s="345"/>
      <c r="O55" s="345"/>
      <c r="P55" s="345"/>
    </row>
    <row r="56" spans="1:16">
      <c r="A56" s="345"/>
      <c r="B56" s="345"/>
      <c r="C56" s="345"/>
      <c r="D56" s="345"/>
      <c r="E56" s="345"/>
      <c r="F56" s="345"/>
      <c r="G56" s="345"/>
      <c r="H56" s="345"/>
      <c r="I56" s="345"/>
      <c r="J56" s="345"/>
      <c r="K56" s="345"/>
      <c r="L56" s="345"/>
      <c r="M56" s="345"/>
      <c r="N56" s="345"/>
      <c r="O56" s="345"/>
      <c r="P56" s="345"/>
    </row>
    <row r="57" spans="1:16">
      <c r="A57" s="345"/>
      <c r="B57" s="345"/>
      <c r="C57" s="345"/>
      <c r="D57" s="345"/>
      <c r="E57" s="345"/>
      <c r="F57" s="345"/>
      <c r="G57" s="345"/>
      <c r="H57" s="345"/>
      <c r="I57" s="345"/>
      <c r="J57" s="345"/>
      <c r="K57" s="345"/>
      <c r="L57" s="345"/>
      <c r="M57" s="345"/>
      <c r="N57" s="345"/>
      <c r="O57" s="345"/>
      <c r="P57" s="345"/>
    </row>
    <row r="58" spans="1:16">
      <c r="A58" s="345"/>
      <c r="B58" s="345"/>
      <c r="C58" s="345"/>
      <c r="D58" s="345"/>
      <c r="E58" s="345"/>
      <c r="F58" s="345"/>
      <c r="G58" s="345"/>
      <c r="H58" s="345"/>
      <c r="I58" s="345"/>
      <c r="J58" s="345"/>
      <c r="K58" s="345"/>
      <c r="L58" s="345"/>
      <c r="M58" s="345"/>
      <c r="N58" s="345"/>
      <c r="O58" s="345"/>
      <c r="P58" s="345"/>
    </row>
  </sheetData>
  <sheetProtection formatCells="0" formatColumns="0" formatRows="0" insertColumns="0" insertRows="0" insertHyperlinks="0" deleteColumns="0" deleteRows="0" sort="0" autoFilter="0" pivotTables="0"/>
  <mergeCells count="1">
    <mergeCell ref="A17:F27"/>
  </mergeCells>
  <phoneticPr fontId="86"/>
  <pageMargins left="0.7" right="0.7" top="0.75" bottom="0.75" header="0.3" footer="0.3"/>
  <pageSetup paperSize="9" scale="39" orientation="portrait" r:id="rId1"/>
  <colBreaks count="1" manualBreakCount="1">
    <brk id="27"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O15" sqref="O15"/>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4"/>
      <c r="I1" s="365" t="s">
        <v>37</v>
      </c>
      <c r="J1" s="366"/>
      <c r="K1" s="367"/>
      <c r="L1" s="368"/>
      <c r="M1" s="369"/>
    </row>
    <row r="2" spans="1:16" ht="17.399999999999999">
      <c r="A2" s="56"/>
      <c r="B2" s="184"/>
      <c r="C2" s="184"/>
      <c r="D2" s="184"/>
      <c r="E2" s="184"/>
      <c r="F2" s="184"/>
      <c r="G2" s="57"/>
      <c r="H2" s="370"/>
      <c r="I2" s="539" t="s">
        <v>192</v>
      </c>
      <c r="J2" s="539"/>
      <c r="K2" s="539"/>
      <c r="L2" s="539"/>
      <c r="M2" s="539"/>
      <c r="N2" s="159"/>
      <c r="P2" s="121"/>
    </row>
    <row r="3" spans="1:16" ht="17.399999999999999">
      <c r="A3" s="185" t="s">
        <v>28</v>
      </c>
      <c r="B3" s="186"/>
      <c r="D3" s="187"/>
      <c r="E3" s="187"/>
      <c r="F3" s="187"/>
      <c r="G3" s="58"/>
      <c r="H3" s="107"/>
      <c r="I3" s="373"/>
      <c r="J3" s="374"/>
      <c r="K3" s="375"/>
      <c r="L3" s="367"/>
      <c r="M3" s="376"/>
    </row>
    <row r="4" spans="1:16" ht="17.399999999999999">
      <c r="A4" s="60"/>
      <c r="B4" s="186"/>
      <c r="C4" s="89"/>
      <c r="D4" s="187"/>
      <c r="E4" s="187"/>
      <c r="F4" s="188"/>
      <c r="G4" s="61"/>
      <c r="H4" s="377"/>
      <c r="I4" s="377"/>
      <c r="J4" s="366"/>
      <c r="K4" s="375"/>
      <c r="L4" s="367"/>
      <c r="M4" s="376"/>
      <c r="N4" s="248"/>
    </row>
    <row r="5" spans="1:16">
      <c r="A5" s="189"/>
      <c r="D5" s="187"/>
      <c r="E5" s="62"/>
      <c r="F5" s="190"/>
      <c r="G5" s="63"/>
      <c r="H5"/>
      <c r="I5" s="378"/>
      <c r="J5" s="366"/>
      <c r="K5" s="375"/>
      <c r="L5" s="375"/>
      <c r="M5" s="376"/>
    </row>
    <row r="6" spans="1:16" ht="17.399999999999999">
      <c r="A6" s="189"/>
      <c r="D6" s="187"/>
      <c r="E6" s="190"/>
      <c r="F6" s="190"/>
      <c r="G6" s="63"/>
      <c r="H6" s="370"/>
      <c r="I6" s="379"/>
      <c r="J6" s="366"/>
      <c r="K6" s="375"/>
      <c r="L6" s="375"/>
      <c r="M6" s="376"/>
    </row>
    <row r="7" spans="1:16">
      <c r="A7" s="189"/>
      <c r="D7" s="187"/>
      <c r="E7" s="190"/>
      <c r="F7" s="190"/>
      <c r="G7" s="63"/>
      <c r="H7" s="380"/>
      <c r="I7" s="378"/>
      <c r="J7" s="366"/>
      <c r="K7" s="375"/>
      <c r="L7" s="375"/>
      <c r="M7" s="376"/>
    </row>
    <row r="8" spans="1:16">
      <c r="A8" s="189"/>
      <c r="D8" s="187"/>
      <c r="E8" s="190"/>
      <c r="F8" s="190"/>
      <c r="G8" s="63"/>
      <c r="H8" s="371"/>
      <c r="I8" s="381"/>
      <c r="J8" s="381"/>
      <c r="K8" s="381"/>
      <c r="L8" s="375"/>
      <c r="M8" s="382"/>
    </row>
    <row r="9" spans="1:16">
      <c r="A9" s="189"/>
      <c r="D9" s="187"/>
      <c r="E9" s="190"/>
      <c r="F9" s="190"/>
      <c r="G9" s="63"/>
      <c r="H9" s="381"/>
      <c r="I9" s="381"/>
      <c r="J9" s="381"/>
      <c r="K9" s="381"/>
      <c r="L9" s="375"/>
      <c r="M9" s="382"/>
      <c r="N9" s="65"/>
    </row>
    <row r="10" spans="1:16">
      <c r="A10" s="189"/>
      <c r="D10" s="187"/>
      <c r="E10" s="190"/>
      <c r="F10" s="190"/>
      <c r="G10" s="63"/>
      <c r="H10" s="381"/>
      <c r="I10" s="381"/>
      <c r="J10" s="381"/>
      <c r="K10" s="381"/>
      <c r="L10" s="375"/>
      <c r="M10" s="382"/>
      <c r="N10" s="65" t="s">
        <v>38</v>
      </c>
    </row>
    <row r="11" spans="1:16">
      <c r="A11" s="189"/>
      <c r="D11" s="187"/>
      <c r="E11" s="190"/>
      <c r="F11" s="190"/>
      <c r="G11" s="63"/>
      <c r="H11" s="381"/>
      <c r="I11" s="381"/>
      <c r="J11" s="381"/>
      <c r="K11" s="381"/>
      <c r="L11" s="375"/>
      <c r="M11" s="382"/>
    </row>
    <row r="12" spans="1:16">
      <c r="A12" s="189"/>
      <c r="D12" s="187"/>
      <c r="E12" s="190"/>
      <c r="F12" s="190"/>
      <c r="G12" s="63"/>
      <c r="H12" s="381"/>
      <c r="I12" s="381"/>
      <c r="J12" s="381"/>
      <c r="K12" s="381"/>
      <c r="L12" s="375"/>
      <c r="M12" s="382"/>
      <c r="N12" s="65" t="s">
        <v>39</v>
      </c>
      <c r="O12" s="285"/>
    </row>
    <row r="13" spans="1:16">
      <c r="A13" s="189"/>
      <c r="D13" s="187"/>
      <c r="E13" s="190"/>
      <c r="F13" s="190"/>
      <c r="G13" s="63"/>
      <c r="H13" s="381"/>
      <c r="I13" s="381"/>
      <c r="J13" s="381"/>
      <c r="K13" s="381"/>
      <c r="L13" s="375"/>
      <c r="M13" s="382"/>
    </row>
    <row r="14" spans="1:16">
      <c r="A14" s="189"/>
      <c r="D14" s="187"/>
      <c r="E14" s="190"/>
      <c r="F14" s="190"/>
      <c r="G14" s="63"/>
      <c r="H14" s="381"/>
      <c r="I14" s="381"/>
      <c r="J14" s="381"/>
      <c r="K14" s="381"/>
      <c r="L14" s="375"/>
      <c r="M14" s="382"/>
      <c r="N14" s="319" t="s">
        <v>40</v>
      </c>
    </row>
    <row r="15" spans="1:16">
      <c r="A15" s="189"/>
      <c r="D15" s="187"/>
      <c r="E15" s="187" t="s">
        <v>21</v>
      </c>
      <c r="F15" s="188"/>
      <c r="G15" s="58"/>
      <c r="H15" s="380"/>
      <c r="I15" s="378"/>
      <c r="J15" s="371"/>
      <c r="K15" s="375"/>
      <c r="L15" s="375"/>
      <c r="M15" s="382"/>
    </row>
    <row r="16" spans="1:16">
      <c r="A16" s="189"/>
      <c r="D16" s="187"/>
      <c r="E16" s="187"/>
      <c r="F16" s="188"/>
      <c r="G16" s="58"/>
      <c r="H16" s="366"/>
      <c r="I16" s="378"/>
      <c r="J16" s="366"/>
      <c r="K16" s="375"/>
      <c r="L16" s="375"/>
      <c r="M16" s="382"/>
      <c r="N16" s="249" t="s">
        <v>169</v>
      </c>
    </row>
    <row r="17" spans="1:19" ht="20.25" customHeight="1" thickBot="1">
      <c r="A17" s="599" t="s">
        <v>244</v>
      </c>
      <c r="B17" s="600"/>
      <c r="C17" s="600"/>
      <c r="D17" s="192"/>
      <c r="E17" s="193"/>
      <c r="F17" s="600" t="s">
        <v>245</v>
      </c>
      <c r="G17" s="601"/>
      <c r="H17" s="380"/>
      <c r="I17" s="378"/>
      <c r="J17" s="371"/>
      <c r="K17" s="375"/>
      <c r="L17" s="372"/>
      <c r="M17" s="376"/>
      <c r="N17" s="191" t="s">
        <v>127</v>
      </c>
    </row>
    <row r="18" spans="1:19" ht="39" customHeight="1" thickTop="1">
      <c r="A18" s="602" t="s">
        <v>41</v>
      </c>
      <c r="B18" s="603"/>
      <c r="C18" s="604"/>
      <c r="D18" s="194" t="s">
        <v>42</v>
      </c>
      <c r="E18" s="195"/>
      <c r="F18" s="605" t="s">
        <v>43</v>
      </c>
      <c r="G18" s="606"/>
      <c r="H18" s="366"/>
      <c r="I18" s="378"/>
      <c r="J18" s="366"/>
      <c r="K18" s="375"/>
      <c r="L18" s="375"/>
      <c r="M18" s="376"/>
      <c r="Q18" s="54" t="s">
        <v>28</v>
      </c>
      <c r="S18" s="54" t="s">
        <v>21</v>
      </c>
    </row>
    <row r="19" spans="1:19" ht="30" customHeight="1">
      <c r="A19" s="607" t="s">
        <v>214</v>
      </c>
      <c r="B19" s="607"/>
      <c r="C19" s="607"/>
      <c r="D19" s="607"/>
      <c r="E19" s="607"/>
      <c r="F19" s="607"/>
      <c r="G19" s="607"/>
      <c r="H19" s="383"/>
      <c r="I19" s="384" t="s">
        <v>44</v>
      </c>
      <c r="J19" s="384"/>
      <c r="K19" s="384"/>
      <c r="L19" s="372"/>
      <c r="M19" s="376"/>
    </row>
    <row r="20" spans="1:19" ht="17.399999999999999">
      <c r="E20" s="196" t="s">
        <v>45</v>
      </c>
      <c r="F20" s="197" t="s">
        <v>46</v>
      </c>
      <c r="H20" s="287" t="s">
        <v>149</v>
      </c>
      <c r="I20" s="378"/>
      <c r="J20" s="366" t="s">
        <v>21</v>
      </c>
      <c r="K20" s="385" t="s">
        <v>21</v>
      </c>
      <c r="L20" s="375"/>
      <c r="M20" s="376"/>
    </row>
    <row r="21" spans="1:19" ht="16.8" thickBot="1">
      <c r="A21" s="198"/>
      <c r="B21" s="608">
        <v>45172</v>
      </c>
      <c r="C21" s="609"/>
      <c r="D21" s="199" t="s">
        <v>47</v>
      </c>
      <c r="E21" s="610" t="s">
        <v>48</v>
      </c>
      <c r="F21" s="611"/>
      <c r="G21" s="59" t="s">
        <v>49</v>
      </c>
      <c r="H21" s="612" t="s">
        <v>227</v>
      </c>
      <c r="I21" s="613"/>
      <c r="J21" s="613"/>
      <c r="K21" s="613"/>
      <c r="L21" s="613"/>
      <c r="M21" s="386" t="s">
        <v>149</v>
      </c>
      <c r="N21" s="388"/>
    </row>
    <row r="22" spans="1:19" ht="36" customHeight="1" thickTop="1" thickBot="1">
      <c r="A22" s="200" t="s">
        <v>50</v>
      </c>
      <c r="B22" s="614" t="s">
        <v>51</v>
      </c>
      <c r="C22" s="615"/>
      <c r="D22" s="616"/>
      <c r="E22" s="67" t="s">
        <v>242</v>
      </c>
      <c r="F22" s="67" t="s">
        <v>243</v>
      </c>
      <c r="G22" s="201" t="s">
        <v>52</v>
      </c>
      <c r="H22" s="617" t="s">
        <v>193</v>
      </c>
      <c r="I22" s="618"/>
      <c r="J22" s="618"/>
      <c r="K22" s="618"/>
      <c r="L22" s="619"/>
      <c r="M22" s="387" t="s">
        <v>53</v>
      </c>
      <c r="N22" s="389" t="s">
        <v>54</v>
      </c>
      <c r="R22" s="54" t="s">
        <v>28</v>
      </c>
    </row>
    <row r="23" spans="1:19" ht="79.2" customHeight="1" thickBot="1">
      <c r="A23" s="348" t="s">
        <v>55</v>
      </c>
      <c r="B23" s="540" t="str">
        <f>IF(G23&gt;5,"☆☆☆☆",IF(AND(G23&gt;=2.39,G23&lt;5),"☆☆☆",IF(AND(G23&gt;=1.39,G23&lt;2.4),"☆☆",IF(AND(G23&gt;0,G23&lt;1.4),"☆",IF(AND(G23&gt;=-1.39,G23&lt;0),"★",IF(AND(G23&gt;=-2.39,G23&lt;-1.4),"★★",IF(AND(G23&gt;=-3.39,G23&lt;-2.4),"★★★")))))))</f>
        <v>☆</v>
      </c>
      <c r="C23" s="541"/>
      <c r="D23" s="542"/>
      <c r="E23" s="350">
        <v>1.02</v>
      </c>
      <c r="F23" s="350">
        <v>1.45</v>
      </c>
      <c r="G23" s="349">
        <f>F23-E23</f>
        <v>0.42999999999999994</v>
      </c>
      <c r="H23" s="544"/>
      <c r="I23" s="544"/>
      <c r="J23" s="544"/>
      <c r="K23" s="544"/>
      <c r="L23" s="545"/>
      <c r="M23" s="405"/>
      <c r="N23" s="464"/>
      <c r="O23" s="261" t="s">
        <v>162</v>
      </c>
    </row>
    <row r="24" spans="1:19" ht="66" customHeight="1" thickBot="1">
      <c r="A24" s="202" t="s">
        <v>56</v>
      </c>
      <c r="B24" s="540" t="str">
        <f>IF(G24&gt;5,"☆☆☆☆",IF(AND(G24&gt;=2.39,G24&lt;5),"☆☆☆",IF(AND(G24&gt;=1.39,G24&lt;2.4),"☆☆",IF(AND(G24&gt;0,G24&lt;1.4),"☆",IF(AND(G24&gt;=-1.39,G24&lt;0),"★",IF(AND(G24&gt;=-2.39,G24&lt;-1.4),"★★",IF(AND(G24&gt;=-3.39,G24&lt;-2.4),"★★★")))))))</f>
        <v>☆</v>
      </c>
      <c r="C24" s="541"/>
      <c r="D24" s="542"/>
      <c r="E24" s="350">
        <v>1.92</v>
      </c>
      <c r="F24" s="350">
        <v>2.13</v>
      </c>
      <c r="G24" s="291">
        <f t="shared" ref="G24:G70" si="0">F24-E24</f>
        <v>0.20999999999999996</v>
      </c>
      <c r="H24" s="620"/>
      <c r="I24" s="621"/>
      <c r="J24" s="621"/>
      <c r="K24" s="621"/>
      <c r="L24" s="622"/>
      <c r="M24" s="152"/>
      <c r="N24" s="153"/>
      <c r="O24" s="261" t="s">
        <v>56</v>
      </c>
      <c r="Q24" s="54" t="s">
        <v>28</v>
      </c>
    </row>
    <row r="25" spans="1:19" ht="81" customHeight="1" thickBot="1">
      <c r="A25" s="267" t="s">
        <v>57</v>
      </c>
      <c r="B25" s="540" t="str">
        <f t="shared" ref="B25:B70" si="1">IF(G25&gt;5,"☆☆☆☆",IF(AND(G25&gt;=2.39,G25&lt;5),"☆☆☆",IF(AND(G25&gt;=1.39,G25&lt;2.4),"☆☆",IF(AND(G25&gt;0,G25&lt;1.4),"☆",IF(AND(G25&gt;=-1.39,G25&lt;0),"★",IF(AND(G25&gt;=-2.39,G25&lt;-1.4),"★★",IF(AND(G25&gt;=-3.39,G25&lt;-2.4),"★★★")))))))</f>
        <v>☆☆</v>
      </c>
      <c r="C25" s="541"/>
      <c r="D25" s="542"/>
      <c r="E25" s="350">
        <v>2</v>
      </c>
      <c r="F25" s="123">
        <v>3.51</v>
      </c>
      <c r="G25" s="291">
        <f t="shared" si="0"/>
        <v>1.5099999999999998</v>
      </c>
      <c r="H25" s="543"/>
      <c r="I25" s="544"/>
      <c r="J25" s="544"/>
      <c r="K25" s="544"/>
      <c r="L25" s="545"/>
      <c r="M25" s="405"/>
      <c r="N25" s="153"/>
      <c r="O25" s="261" t="s">
        <v>57</v>
      </c>
    </row>
    <row r="26" spans="1:19" ht="83.25" customHeight="1" thickBot="1">
      <c r="A26" s="267" t="s">
        <v>58</v>
      </c>
      <c r="B26" s="540" t="str">
        <f t="shared" si="1"/>
        <v>☆</v>
      </c>
      <c r="C26" s="541"/>
      <c r="D26" s="542"/>
      <c r="E26" s="350">
        <v>1.67</v>
      </c>
      <c r="F26" s="350">
        <v>1.85</v>
      </c>
      <c r="G26" s="291">
        <f t="shared" si="0"/>
        <v>0.18000000000000016</v>
      </c>
      <c r="H26" s="543"/>
      <c r="I26" s="544"/>
      <c r="J26" s="544"/>
      <c r="K26" s="544"/>
      <c r="L26" s="545"/>
      <c r="M26" s="152"/>
      <c r="N26" s="153"/>
      <c r="O26" s="261" t="s">
        <v>58</v>
      </c>
    </row>
    <row r="27" spans="1:19" ht="78.599999999999994" customHeight="1" thickBot="1">
      <c r="A27" s="267" t="s">
        <v>59</v>
      </c>
      <c r="B27" s="540" t="str">
        <f t="shared" si="1"/>
        <v>☆</v>
      </c>
      <c r="C27" s="541"/>
      <c r="D27" s="542"/>
      <c r="E27" s="350">
        <v>1.35</v>
      </c>
      <c r="F27" s="350">
        <v>1.79</v>
      </c>
      <c r="G27" s="291">
        <f t="shared" si="0"/>
        <v>0.43999999999999995</v>
      </c>
      <c r="H27" s="543"/>
      <c r="I27" s="544"/>
      <c r="J27" s="544"/>
      <c r="K27" s="544"/>
      <c r="L27" s="545"/>
      <c r="M27" s="152"/>
      <c r="N27" s="153"/>
      <c r="O27" s="261" t="s">
        <v>59</v>
      </c>
    </row>
    <row r="28" spans="1:19" ht="87" customHeight="1" thickBot="1">
      <c r="A28" s="267" t="s">
        <v>60</v>
      </c>
      <c r="B28" s="540" t="str">
        <f t="shared" si="1"/>
        <v>☆</v>
      </c>
      <c r="C28" s="541"/>
      <c r="D28" s="542"/>
      <c r="E28" s="350">
        <v>1.1100000000000001</v>
      </c>
      <c r="F28" s="350">
        <v>1.43</v>
      </c>
      <c r="G28" s="291">
        <f t="shared" si="0"/>
        <v>0.31999999999999984</v>
      </c>
      <c r="H28" s="543"/>
      <c r="I28" s="544"/>
      <c r="J28" s="544"/>
      <c r="K28" s="544"/>
      <c r="L28" s="545"/>
      <c r="M28" s="152"/>
      <c r="N28" s="153"/>
      <c r="O28" s="261" t="s">
        <v>60</v>
      </c>
    </row>
    <row r="29" spans="1:19" ht="81" customHeight="1" thickBot="1">
      <c r="A29" s="267" t="s">
        <v>61</v>
      </c>
      <c r="B29" s="540" t="str">
        <f t="shared" si="1"/>
        <v>☆</v>
      </c>
      <c r="C29" s="541"/>
      <c r="D29" s="542"/>
      <c r="E29" s="350">
        <v>0.92</v>
      </c>
      <c r="F29" s="350">
        <v>1.63</v>
      </c>
      <c r="G29" s="291">
        <f t="shared" si="0"/>
        <v>0.70999999999999985</v>
      </c>
      <c r="H29" s="543"/>
      <c r="I29" s="544"/>
      <c r="J29" s="544"/>
      <c r="K29" s="544"/>
      <c r="L29" s="545"/>
      <c r="M29" s="152"/>
      <c r="N29" s="153"/>
      <c r="O29" s="261" t="s">
        <v>61</v>
      </c>
    </row>
    <row r="30" spans="1:19" ht="73.5" customHeight="1" thickBot="1">
      <c r="A30" s="267" t="s">
        <v>62</v>
      </c>
      <c r="B30" s="540" t="str">
        <f t="shared" si="1"/>
        <v>☆</v>
      </c>
      <c r="C30" s="541"/>
      <c r="D30" s="542"/>
      <c r="E30" s="350">
        <v>1.33</v>
      </c>
      <c r="F30" s="350">
        <v>2</v>
      </c>
      <c r="G30" s="291">
        <f t="shared" si="0"/>
        <v>0.66999999999999993</v>
      </c>
      <c r="H30" s="543"/>
      <c r="I30" s="544"/>
      <c r="J30" s="544"/>
      <c r="K30" s="544"/>
      <c r="L30" s="545"/>
      <c r="M30" s="152"/>
      <c r="N30" s="153"/>
      <c r="O30" s="261" t="s">
        <v>62</v>
      </c>
    </row>
    <row r="31" spans="1:19" ht="75.75" customHeight="1" thickBot="1">
      <c r="A31" s="267" t="s">
        <v>63</v>
      </c>
      <c r="B31" s="540" t="str">
        <f t="shared" si="1"/>
        <v>☆</v>
      </c>
      <c r="C31" s="541"/>
      <c r="D31" s="542"/>
      <c r="E31" s="350">
        <v>0.5</v>
      </c>
      <c r="F31" s="350">
        <v>1.38</v>
      </c>
      <c r="G31" s="291">
        <f t="shared" si="0"/>
        <v>0.87999999999999989</v>
      </c>
      <c r="H31" s="543"/>
      <c r="I31" s="544"/>
      <c r="J31" s="544"/>
      <c r="K31" s="544"/>
      <c r="L31" s="545"/>
      <c r="M31" s="152"/>
      <c r="N31" s="153"/>
      <c r="O31" s="261" t="s">
        <v>63</v>
      </c>
    </row>
    <row r="32" spans="1:19" ht="90" customHeight="1" thickBot="1">
      <c r="A32" s="268" t="s">
        <v>64</v>
      </c>
      <c r="B32" s="540" t="str">
        <f t="shared" si="1"/>
        <v>☆</v>
      </c>
      <c r="C32" s="541"/>
      <c r="D32" s="542"/>
      <c r="E32" s="350">
        <v>1.84</v>
      </c>
      <c r="F32" s="123">
        <v>3.08</v>
      </c>
      <c r="G32" s="291">
        <f t="shared" si="0"/>
        <v>1.24</v>
      </c>
      <c r="H32" s="543"/>
      <c r="I32" s="544"/>
      <c r="J32" s="544"/>
      <c r="K32" s="544"/>
      <c r="L32" s="545"/>
      <c r="M32" s="152"/>
      <c r="N32" s="153"/>
      <c r="O32" s="261" t="s">
        <v>64</v>
      </c>
    </row>
    <row r="33" spans="1:16" ht="74.400000000000006" customHeight="1" thickBot="1">
      <c r="A33" s="269" t="s">
        <v>65</v>
      </c>
      <c r="B33" s="540" t="str">
        <f t="shared" si="1"/>
        <v>☆</v>
      </c>
      <c r="C33" s="541"/>
      <c r="D33" s="542"/>
      <c r="E33" s="350">
        <v>2.2799999999999998</v>
      </c>
      <c r="F33" s="123">
        <v>3.31</v>
      </c>
      <c r="G33" s="291">
        <f t="shared" si="0"/>
        <v>1.0300000000000002</v>
      </c>
      <c r="H33" s="543"/>
      <c r="I33" s="544"/>
      <c r="J33" s="544"/>
      <c r="K33" s="544"/>
      <c r="L33" s="545"/>
      <c r="M33" s="152"/>
      <c r="N33" s="153"/>
      <c r="O33" s="261" t="s">
        <v>65</v>
      </c>
    </row>
    <row r="34" spans="1:16" ht="81" customHeight="1" thickBot="1">
      <c r="A34" s="202" t="s">
        <v>66</v>
      </c>
      <c r="B34" s="540" t="str">
        <f t="shared" si="1"/>
        <v>☆</v>
      </c>
      <c r="C34" s="541"/>
      <c r="D34" s="542"/>
      <c r="E34" s="350">
        <v>2.38</v>
      </c>
      <c r="F34" s="123">
        <v>3.14</v>
      </c>
      <c r="G34" s="291">
        <f t="shared" si="0"/>
        <v>0.76000000000000023</v>
      </c>
      <c r="H34" s="594"/>
      <c r="I34" s="595"/>
      <c r="J34" s="595"/>
      <c r="K34" s="595"/>
      <c r="L34" s="596"/>
      <c r="M34" s="413"/>
      <c r="N34" s="414"/>
      <c r="O34" s="261" t="s">
        <v>66</v>
      </c>
    </row>
    <row r="35" spans="1:16" ht="94.5" customHeight="1" thickBot="1">
      <c r="A35" s="268" t="s">
        <v>67</v>
      </c>
      <c r="B35" s="540" t="str">
        <f t="shared" si="1"/>
        <v>☆</v>
      </c>
      <c r="C35" s="541"/>
      <c r="D35" s="542"/>
      <c r="E35" s="350">
        <v>2.46</v>
      </c>
      <c r="F35" s="123">
        <v>3.27</v>
      </c>
      <c r="G35" s="291">
        <f t="shared" si="0"/>
        <v>0.81</v>
      </c>
      <c r="H35" s="594"/>
      <c r="I35" s="595"/>
      <c r="J35" s="595"/>
      <c r="K35" s="595"/>
      <c r="L35" s="596"/>
      <c r="M35" s="473"/>
      <c r="N35" s="474"/>
      <c r="O35" s="261" t="s">
        <v>67</v>
      </c>
    </row>
    <row r="36" spans="1:16" ht="92.4" customHeight="1" thickBot="1">
      <c r="A36" s="270" t="s">
        <v>68</v>
      </c>
      <c r="B36" s="540" t="str">
        <f t="shared" si="1"/>
        <v>☆</v>
      </c>
      <c r="C36" s="541"/>
      <c r="D36" s="542"/>
      <c r="E36" s="350">
        <v>1.84</v>
      </c>
      <c r="F36" s="350">
        <v>2.31</v>
      </c>
      <c r="G36" s="291">
        <f t="shared" si="0"/>
        <v>0.47</v>
      </c>
      <c r="H36" s="543"/>
      <c r="I36" s="544"/>
      <c r="J36" s="544"/>
      <c r="K36" s="544"/>
      <c r="L36" s="545"/>
      <c r="M36" s="314"/>
      <c r="N36" s="315"/>
      <c r="O36" s="261" t="s">
        <v>68</v>
      </c>
    </row>
    <row r="37" spans="1:16" ht="87.75" customHeight="1" thickBot="1">
      <c r="A37" s="267" t="s">
        <v>69</v>
      </c>
      <c r="B37" s="540" t="str">
        <f t="shared" si="1"/>
        <v>☆</v>
      </c>
      <c r="C37" s="541"/>
      <c r="D37" s="542"/>
      <c r="E37" s="350">
        <v>1.65</v>
      </c>
      <c r="F37" s="350">
        <v>2.6</v>
      </c>
      <c r="G37" s="291">
        <f t="shared" si="0"/>
        <v>0.95000000000000018</v>
      </c>
      <c r="H37" s="543"/>
      <c r="I37" s="544"/>
      <c r="J37" s="544"/>
      <c r="K37" s="544"/>
      <c r="L37" s="545"/>
      <c r="M37" s="152"/>
      <c r="N37" s="153"/>
      <c r="O37" s="261" t="s">
        <v>69</v>
      </c>
    </row>
    <row r="38" spans="1:16" ht="75.75" customHeight="1" thickBot="1">
      <c r="A38" s="267" t="s">
        <v>70</v>
      </c>
      <c r="B38" s="540" t="str">
        <f t="shared" si="1"/>
        <v>☆</v>
      </c>
      <c r="C38" s="541"/>
      <c r="D38" s="542"/>
      <c r="E38" s="350">
        <v>2.14</v>
      </c>
      <c r="F38" s="123">
        <v>3.17</v>
      </c>
      <c r="G38" s="291">
        <f t="shared" si="0"/>
        <v>1.0299999999999998</v>
      </c>
      <c r="H38" s="543"/>
      <c r="I38" s="544"/>
      <c r="J38" s="544"/>
      <c r="K38" s="544"/>
      <c r="L38" s="545"/>
      <c r="M38" s="152"/>
      <c r="N38" s="153"/>
      <c r="O38" s="261" t="s">
        <v>70</v>
      </c>
    </row>
    <row r="39" spans="1:16" ht="70.2" customHeight="1" thickBot="1">
      <c r="A39" s="267" t="s">
        <v>71</v>
      </c>
      <c r="B39" s="540" t="str">
        <f t="shared" si="1"/>
        <v>☆</v>
      </c>
      <c r="C39" s="541"/>
      <c r="D39" s="542"/>
      <c r="E39" s="123">
        <v>3.59</v>
      </c>
      <c r="F39" s="123">
        <v>4.59</v>
      </c>
      <c r="G39" s="291">
        <f t="shared" si="0"/>
        <v>1</v>
      </c>
      <c r="H39" s="543"/>
      <c r="I39" s="544"/>
      <c r="J39" s="544"/>
      <c r="K39" s="544"/>
      <c r="L39" s="545"/>
      <c r="M39" s="314"/>
      <c r="N39" s="315"/>
      <c r="O39" s="261" t="s">
        <v>71</v>
      </c>
    </row>
    <row r="40" spans="1:16" ht="78.75" customHeight="1" thickBot="1">
      <c r="A40" s="267" t="s">
        <v>72</v>
      </c>
      <c r="B40" s="540" t="str">
        <f t="shared" si="1"/>
        <v>★</v>
      </c>
      <c r="C40" s="541"/>
      <c r="D40" s="542"/>
      <c r="E40" s="123">
        <v>3.36</v>
      </c>
      <c r="F40" s="123">
        <v>3.08</v>
      </c>
      <c r="G40" s="291">
        <f t="shared" si="0"/>
        <v>-0.2799999999999998</v>
      </c>
      <c r="H40" s="543" t="s">
        <v>223</v>
      </c>
      <c r="I40" s="544"/>
      <c r="J40" s="544"/>
      <c r="K40" s="544"/>
      <c r="L40" s="545"/>
      <c r="M40" s="152" t="s">
        <v>224</v>
      </c>
      <c r="N40" s="153">
        <v>45156</v>
      </c>
      <c r="O40" s="261" t="s">
        <v>72</v>
      </c>
    </row>
    <row r="41" spans="1:16" ht="66" customHeight="1" thickBot="1">
      <c r="A41" s="267" t="s">
        <v>73</v>
      </c>
      <c r="B41" s="540" t="str">
        <f t="shared" si="1"/>
        <v>☆</v>
      </c>
      <c r="C41" s="541"/>
      <c r="D41" s="542"/>
      <c r="E41" s="350">
        <v>2.83</v>
      </c>
      <c r="F41" s="123">
        <v>3.38</v>
      </c>
      <c r="G41" s="291">
        <f t="shared" si="0"/>
        <v>0.54999999999999982</v>
      </c>
      <c r="H41" s="543"/>
      <c r="I41" s="544"/>
      <c r="J41" s="544"/>
      <c r="K41" s="544"/>
      <c r="L41" s="545"/>
      <c r="M41" s="152"/>
      <c r="N41" s="153"/>
      <c r="O41" s="261" t="s">
        <v>73</v>
      </c>
    </row>
    <row r="42" spans="1:16" ht="77.25" customHeight="1" thickBot="1">
      <c r="A42" s="267" t="s">
        <v>74</v>
      </c>
      <c r="B42" s="540" t="str">
        <f t="shared" si="1"/>
        <v>☆</v>
      </c>
      <c r="C42" s="541"/>
      <c r="D42" s="542"/>
      <c r="E42" s="350">
        <v>2.09</v>
      </c>
      <c r="F42" s="350">
        <v>2.52</v>
      </c>
      <c r="G42" s="291">
        <f t="shared" si="0"/>
        <v>0.43000000000000016</v>
      </c>
      <c r="H42" s="543"/>
      <c r="I42" s="544"/>
      <c r="J42" s="544"/>
      <c r="K42" s="544"/>
      <c r="L42" s="545"/>
      <c r="M42" s="314"/>
      <c r="N42" s="153"/>
      <c r="O42" s="261" t="s">
        <v>74</v>
      </c>
      <c r="P42" s="54" t="s">
        <v>149</v>
      </c>
    </row>
    <row r="43" spans="1:16" ht="77.400000000000006" customHeight="1" thickBot="1">
      <c r="A43" s="267" t="s">
        <v>75</v>
      </c>
      <c r="B43" s="540" t="str">
        <f t="shared" si="1"/>
        <v>★</v>
      </c>
      <c r="C43" s="541"/>
      <c r="D43" s="542"/>
      <c r="E43" s="350">
        <v>1.66</v>
      </c>
      <c r="F43" s="350">
        <v>1.58</v>
      </c>
      <c r="G43" s="291">
        <f t="shared" si="0"/>
        <v>-7.9999999999999849E-2</v>
      </c>
      <c r="H43" s="543"/>
      <c r="I43" s="544"/>
      <c r="J43" s="544"/>
      <c r="K43" s="544"/>
      <c r="L43" s="545"/>
      <c r="M43" s="152"/>
      <c r="N43" s="153"/>
      <c r="O43" s="261" t="s">
        <v>75</v>
      </c>
    </row>
    <row r="44" spans="1:16" ht="77.25" customHeight="1" thickBot="1">
      <c r="A44" s="271" t="s">
        <v>76</v>
      </c>
      <c r="B44" s="540" t="str">
        <f t="shared" si="1"/>
        <v>☆</v>
      </c>
      <c r="C44" s="541"/>
      <c r="D44" s="542"/>
      <c r="E44" s="350">
        <v>1.88</v>
      </c>
      <c r="F44" s="350">
        <v>2.4300000000000002</v>
      </c>
      <c r="G44" s="291">
        <f t="shared" si="0"/>
        <v>0.55000000000000027</v>
      </c>
      <c r="H44" s="597"/>
      <c r="I44" s="598"/>
      <c r="J44" s="598"/>
      <c r="K44" s="598"/>
      <c r="L44" s="598"/>
      <c r="M44" s="152"/>
      <c r="N44" s="432"/>
      <c r="O44" s="261" t="s">
        <v>76</v>
      </c>
    </row>
    <row r="45" spans="1:16" ht="81.75" customHeight="1" thickBot="1">
      <c r="A45" s="267" t="s">
        <v>77</v>
      </c>
      <c r="B45" s="540" t="str">
        <f t="shared" si="1"/>
        <v>☆</v>
      </c>
      <c r="C45" s="541"/>
      <c r="D45" s="542"/>
      <c r="E45" s="350">
        <v>1.4</v>
      </c>
      <c r="F45" s="350">
        <v>2.31</v>
      </c>
      <c r="G45" s="291">
        <f t="shared" si="0"/>
        <v>0.91000000000000014</v>
      </c>
      <c r="H45" s="591"/>
      <c r="I45" s="592"/>
      <c r="J45" s="592"/>
      <c r="K45" s="592"/>
      <c r="L45" s="593"/>
      <c r="M45" s="152"/>
      <c r="N45" s="417"/>
      <c r="O45" s="261" t="s">
        <v>77</v>
      </c>
    </row>
    <row r="46" spans="1:16" ht="72.75" customHeight="1" thickBot="1">
      <c r="A46" s="267" t="s">
        <v>78</v>
      </c>
      <c r="B46" s="540" t="str">
        <f t="shared" si="1"/>
        <v>☆</v>
      </c>
      <c r="C46" s="541"/>
      <c r="D46" s="542"/>
      <c r="E46" s="350">
        <v>2.84</v>
      </c>
      <c r="F46" s="123">
        <v>4.07</v>
      </c>
      <c r="G46" s="291">
        <f t="shared" si="0"/>
        <v>1.2300000000000004</v>
      </c>
      <c r="H46" s="543"/>
      <c r="I46" s="544"/>
      <c r="J46" s="544"/>
      <c r="K46" s="544"/>
      <c r="L46" s="545"/>
      <c r="M46" s="152"/>
      <c r="N46" s="153"/>
      <c r="O46" s="261" t="s">
        <v>78</v>
      </c>
    </row>
    <row r="47" spans="1:16" ht="91.2" customHeight="1" thickBot="1">
      <c r="A47" s="267" t="s">
        <v>79</v>
      </c>
      <c r="B47" s="540" t="str">
        <f t="shared" si="1"/>
        <v>☆</v>
      </c>
      <c r="C47" s="541"/>
      <c r="D47" s="542"/>
      <c r="E47" s="350">
        <v>1.94</v>
      </c>
      <c r="F47" s="350">
        <v>2.5</v>
      </c>
      <c r="G47" s="291">
        <f t="shared" si="0"/>
        <v>0.56000000000000005</v>
      </c>
      <c r="H47" s="543"/>
      <c r="I47" s="544"/>
      <c r="J47" s="544"/>
      <c r="K47" s="544"/>
      <c r="L47" s="545"/>
      <c r="M47" s="392"/>
      <c r="N47" s="153"/>
      <c r="O47" s="261" t="s">
        <v>79</v>
      </c>
    </row>
    <row r="48" spans="1:16" ht="78.75" customHeight="1" thickBot="1">
      <c r="A48" s="267" t="s">
        <v>80</v>
      </c>
      <c r="B48" s="540" t="str">
        <f t="shared" si="1"/>
        <v>☆</v>
      </c>
      <c r="C48" s="541"/>
      <c r="D48" s="542"/>
      <c r="E48" s="350">
        <v>1.0900000000000001</v>
      </c>
      <c r="F48" s="350">
        <v>1.35</v>
      </c>
      <c r="G48" s="291">
        <f t="shared" si="0"/>
        <v>0.26</v>
      </c>
      <c r="H48" s="546"/>
      <c r="I48" s="547"/>
      <c r="J48" s="547"/>
      <c r="K48" s="547"/>
      <c r="L48" s="548"/>
      <c r="M48" s="152"/>
      <c r="N48" s="153"/>
      <c r="O48" s="261" t="s">
        <v>80</v>
      </c>
    </row>
    <row r="49" spans="1:15" ht="74.25" customHeight="1" thickBot="1">
      <c r="A49" s="267" t="s">
        <v>81</v>
      </c>
      <c r="B49" s="540" t="str">
        <f t="shared" si="1"/>
        <v>☆</v>
      </c>
      <c r="C49" s="541"/>
      <c r="D49" s="542"/>
      <c r="E49" s="350">
        <v>1.91</v>
      </c>
      <c r="F49" s="350">
        <v>2.69</v>
      </c>
      <c r="G49" s="291">
        <f t="shared" si="0"/>
        <v>0.78</v>
      </c>
      <c r="H49" s="543"/>
      <c r="I49" s="544"/>
      <c r="J49" s="544"/>
      <c r="K49" s="544"/>
      <c r="L49" s="545"/>
      <c r="M49" s="152"/>
      <c r="N49" s="153"/>
      <c r="O49" s="261" t="s">
        <v>81</v>
      </c>
    </row>
    <row r="50" spans="1:15" ht="73.2" customHeight="1" thickBot="1">
      <c r="A50" s="267" t="s">
        <v>82</v>
      </c>
      <c r="B50" s="540" t="str">
        <f t="shared" si="1"/>
        <v>☆</v>
      </c>
      <c r="C50" s="541"/>
      <c r="D50" s="542"/>
      <c r="E50" s="350">
        <v>2.4900000000000002</v>
      </c>
      <c r="F50" s="123">
        <v>3.27</v>
      </c>
      <c r="G50" s="291">
        <f t="shared" si="0"/>
        <v>0.7799999999999998</v>
      </c>
      <c r="H50" s="546"/>
      <c r="I50" s="547"/>
      <c r="J50" s="547"/>
      <c r="K50" s="547"/>
      <c r="L50" s="548"/>
      <c r="M50" s="152"/>
      <c r="N50" s="412"/>
      <c r="O50" s="261" t="s">
        <v>82</v>
      </c>
    </row>
    <row r="51" spans="1:15" ht="73.5" customHeight="1" thickBot="1">
      <c r="A51" s="267" t="s">
        <v>83</v>
      </c>
      <c r="B51" s="540" t="str">
        <f t="shared" si="1"/>
        <v>☆</v>
      </c>
      <c r="C51" s="541"/>
      <c r="D51" s="542"/>
      <c r="E51" s="350">
        <v>2.97</v>
      </c>
      <c r="F51" s="123">
        <v>3.26</v>
      </c>
      <c r="G51" s="291">
        <f t="shared" si="0"/>
        <v>0.28999999999999959</v>
      </c>
      <c r="H51" s="543"/>
      <c r="I51" s="544"/>
      <c r="J51" s="544"/>
      <c r="K51" s="544"/>
      <c r="L51" s="545"/>
      <c r="M51" s="316"/>
      <c r="N51" s="317"/>
      <c r="O51" s="261" t="s">
        <v>83</v>
      </c>
    </row>
    <row r="52" spans="1:15" ht="75" customHeight="1" thickBot="1">
      <c r="A52" s="267" t="s">
        <v>84</v>
      </c>
      <c r="B52" s="540" t="str">
        <f t="shared" si="1"/>
        <v>★</v>
      </c>
      <c r="C52" s="541"/>
      <c r="D52" s="542"/>
      <c r="E52" s="350">
        <v>2.73</v>
      </c>
      <c r="F52" s="350">
        <v>1.9</v>
      </c>
      <c r="G52" s="291">
        <f t="shared" si="0"/>
        <v>-0.83000000000000007</v>
      </c>
      <c r="H52" s="543"/>
      <c r="I52" s="544"/>
      <c r="J52" s="544"/>
      <c r="K52" s="544"/>
      <c r="L52" s="545"/>
      <c r="M52" s="152"/>
      <c r="N52" s="153"/>
      <c r="O52" s="261" t="s">
        <v>84</v>
      </c>
    </row>
    <row r="53" spans="1:15" ht="77.25" customHeight="1" thickBot="1">
      <c r="A53" s="267" t="s">
        <v>85</v>
      </c>
      <c r="B53" s="540" t="str">
        <f t="shared" si="1"/>
        <v>☆☆</v>
      </c>
      <c r="C53" s="541"/>
      <c r="D53" s="542"/>
      <c r="E53" s="350">
        <v>2.79</v>
      </c>
      <c r="F53" s="123">
        <v>4.42</v>
      </c>
      <c r="G53" s="291">
        <f t="shared" si="0"/>
        <v>1.63</v>
      </c>
      <c r="H53" s="543"/>
      <c r="I53" s="544"/>
      <c r="J53" s="544"/>
      <c r="K53" s="544"/>
      <c r="L53" s="545"/>
      <c r="M53" s="152"/>
      <c r="N53" s="153"/>
      <c r="O53" s="261" t="s">
        <v>85</v>
      </c>
    </row>
    <row r="54" spans="1:15" ht="70.8" customHeight="1" thickBot="1">
      <c r="A54" s="267" t="s">
        <v>86</v>
      </c>
      <c r="B54" s="540" t="str">
        <f t="shared" si="1"/>
        <v>★</v>
      </c>
      <c r="C54" s="541"/>
      <c r="D54" s="542"/>
      <c r="E54" s="123">
        <v>3.57</v>
      </c>
      <c r="F54" s="350">
        <v>2.2200000000000002</v>
      </c>
      <c r="G54" s="291">
        <f t="shared" si="0"/>
        <v>-1.3499999999999996</v>
      </c>
      <c r="H54" s="543"/>
      <c r="I54" s="544"/>
      <c r="J54" s="544"/>
      <c r="K54" s="544"/>
      <c r="L54" s="545"/>
      <c r="M54" s="152"/>
      <c r="N54" s="153"/>
      <c r="O54" s="261" t="s">
        <v>86</v>
      </c>
    </row>
    <row r="55" spans="1:15" ht="69" customHeight="1" thickBot="1">
      <c r="A55" s="267" t="s">
        <v>87</v>
      </c>
      <c r="B55" s="540" t="str">
        <f t="shared" si="1"/>
        <v>☆</v>
      </c>
      <c r="C55" s="541"/>
      <c r="D55" s="542"/>
      <c r="E55" s="350">
        <v>2.91</v>
      </c>
      <c r="F55" s="123">
        <v>3.59</v>
      </c>
      <c r="G55" s="291">
        <f t="shared" si="0"/>
        <v>0.67999999999999972</v>
      </c>
      <c r="H55" s="543"/>
      <c r="I55" s="544"/>
      <c r="J55" s="544"/>
      <c r="K55" s="544"/>
      <c r="L55" s="545"/>
      <c r="M55" s="152"/>
      <c r="N55" s="153"/>
      <c r="O55" s="261" t="s">
        <v>87</v>
      </c>
    </row>
    <row r="56" spans="1:15" ht="69" customHeight="1" thickBot="1">
      <c r="A56" s="267" t="s">
        <v>88</v>
      </c>
      <c r="B56" s="540" t="str">
        <f t="shared" si="1"/>
        <v>☆</v>
      </c>
      <c r="C56" s="541"/>
      <c r="D56" s="542"/>
      <c r="E56" s="350">
        <v>2.64</v>
      </c>
      <c r="F56" s="123">
        <v>3.04</v>
      </c>
      <c r="G56" s="291">
        <f t="shared" si="0"/>
        <v>0.39999999999999991</v>
      </c>
      <c r="H56" s="543"/>
      <c r="I56" s="544"/>
      <c r="J56" s="544"/>
      <c r="K56" s="544"/>
      <c r="L56" s="545"/>
      <c r="M56" s="152"/>
      <c r="N56" s="153"/>
      <c r="O56" s="261" t="s">
        <v>88</v>
      </c>
    </row>
    <row r="57" spans="1:15" ht="63.75" customHeight="1" thickBot="1">
      <c r="A57" s="267" t="s">
        <v>89</v>
      </c>
      <c r="B57" s="540" t="str">
        <f t="shared" si="1"/>
        <v>☆</v>
      </c>
      <c r="C57" s="541"/>
      <c r="D57" s="542"/>
      <c r="E57" s="350">
        <v>2.48</v>
      </c>
      <c r="F57" s="123">
        <v>3.07</v>
      </c>
      <c r="G57" s="291">
        <f t="shared" si="0"/>
        <v>0.58999999999999986</v>
      </c>
      <c r="H57" s="546"/>
      <c r="I57" s="547"/>
      <c r="J57" s="547"/>
      <c r="K57" s="547"/>
      <c r="L57" s="548"/>
      <c r="M57" s="152"/>
      <c r="N57" s="153"/>
      <c r="O57" s="261" t="s">
        <v>89</v>
      </c>
    </row>
    <row r="58" spans="1:15" ht="69.75" customHeight="1" thickBot="1">
      <c r="A58" s="267" t="s">
        <v>90</v>
      </c>
      <c r="B58" s="540" t="str">
        <f t="shared" si="1"/>
        <v>☆</v>
      </c>
      <c r="C58" s="541"/>
      <c r="D58" s="542"/>
      <c r="E58" s="350">
        <v>2.74</v>
      </c>
      <c r="F58" s="123">
        <v>3.83</v>
      </c>
      <c r="G58" s="291">
        <f t="shared" si="0"/>
        <v>1.0899999999999999</v>
      </c>
      <c r="H58" s="543"/>
      <c r="I58" s="544"/>
      <c r="J58" s="544"/>
      <c r="K58" s="544"/>
      <c r="L58" s="545"/>
      <c r="M58" s="152"/>
      <c r="N58" s="153"/>
      <c r="O58" s="261" t="s">
        <v>90</v>
      </c>
    </row>
    <row r="59" spans="1:15" ht="76.2" customHeight="1" thickBot="1">
      <c r="A59" s="267" t="s">
        <v>91</v>
      </c>
      <c r="B59" s="540" t="str">
        <f t="shared" si="1"/>
        <v>☆</v>
      </c>
      <c r="C59" s="541"/>
      <c r="D59" s="542"/>
      <c r="E59" s="123">
        <v>4.25</v>
      </c>
      <c r="F59" s="123">
        <v>4.82</v>
      </c>
      <c r="G59" s="291">
        <f t="shared" si="0"/>
        <v>0.57000000000000028</v>
      </c>
      <c r="H59" s="543"/>
      <c r="I59" s="544"/>
      <c r="J59" s="544"/>
      <c r="K59" s="544"/>
      <c r="L59" s="545"/>
      <c r="M59" s="316"/>
      <c r="N59" s="317"/>
      <c r="O59" s="261" t="s">
        <v>91</v>
      </c>
    </row>
    <row r="60" spans="1:15" ht="91.95" customHeight="1" thickBot="1">
      <c r="A60" s="267" t="s">
        <v>92</v>
      </c>
      <c r="B60" s="540" t="str">
        <f t="shared" si="1"/>
        <v>★</v>
      </c>
      <c r="C60" s="541"/>
      <c r="D60" s="542"/>
      <c r="E60" s="350">
        <v>2.92</v>
      </c>
      <c r="F60" s="350">
        <v>2.78</v>
      </c>
      <c r="G60" s="291">
        <f t="shared" si="0"/>
        <v>-0.14000000000000012</v>
      </c>
      <c r="H60" s="543"/>
      <c r="I60" s="544"/>
      <c r="J60" s="544"/>
      <c r="K60" s="544"/>
      <c r="L60" s="545"/>
      <c r="M60" s="152"/>
      <c r="N60" s="153"/>
      <c r="O60" s="261" t="s">
        <v>92</v>
      </c>
    </row>
    <row r="61" spans="1:15" ht="81" customHeight="1" thickBot="1">
      <c r="A61" s="267" t="s">
        <v>93</v>
      </c>
      <c r="B61" s="540" t="str">
        <f t="shared" si="1"/>
        <v>★</v>
      </c>
      <c r="C61" s="541"/>
      <c r="D61" s="542"/>
      <c r="E61" s="350">
        <v>1.73</v>
      </c>
      <c r="F61" s="350">
        <v>1.42</v>
      </c>
      <c r="G61" s="291">
        <f t="shared" si="0"/>
        <v>-0.31000000000000005</v>
      </c>
      <c r="H61" s="543"/>
      <c r="I61" s="544"/>
      <c r="J61" s="544"/>
      <c r="K61" s="544"/>
      <c r="L61" s="545"/>
      <c r="M61" s="152"/>
      <c r="N61" s="153"/>
      <c r="O61" s="261" t="s">
        <v>93</v>
      </c>
    </row>
    <row r="62" spans="1:15" ht="75.599999999999994" customHeight="1" thickBot="1">
      <c r="A62" s="267" t="s">
        <v>94</v>
      </c>
      <c r="B62" s="540" t="str">
        <f t="shared" si="1"/>
        <v>☆</v>
      </c>
      <c r="C62" s="541"/>
      <c r="D62" s="542"/>
      <c r="E62" s="350">
        <v>2.83</v>
      </c>
      <c r="F62" s="123">
        <v>3.61</v>
      </c>
      <c r="G62" s="291">
        <f t="shared" si="0"/>
        <v>0.7799999999999998</v>
      </c>
      <c r="H62" s="543"/>
      <c r="I62" s="544"/>
      <c r="J62" s="544"/>
      <c r="K62" s="544"/>
      <c r="L62" s="545"/>
      <c r="M62" s="415"/>
      <c r="N62" s="153"/>
      <c r="O62" s="261" t="s">
        <v>94</v>
      </c>
    </row>
    <row r="63" spans="1:15" ht="87" customHeight="1" thickBot="1">
      <c r="A63" s="267" t="s">
        <v>95</v>
      </c>
      <c r="B63" s="540" t="str">
        <f t="shared" si="1"/>
        <v>☆</v>
      </c>
      <c r="C63" s="541"/>
      <c r="D63" s="542"/>
      <c r="E63" s="350">
        <v>1.22</v>
      </c>
      <c r="F63" s="350">
        <v>2.09</v>
      </c>
      <c r="G63" s="291">
        <f t="shared" si="0"/>
        <v>0.86999999999999988</v>
      </c>
      <c r="H63" s="543"/>
      <c r="I63" s="544"/>
      <c r="J63" s="544"/>
      <c r="K63" s="544"/>
      <c r="L63" s="545"/>
      <c r="M63" s="340"/>
      <c r="N63" s="153"/>
      <c r="O63" s="261" t="s">
        <v>95</v>
      </c>
    </row>
    <row r="64" spans="1:15" ht="73.2" customHeight="1" thickBot="1">
      <c r="A64" s="267" t="s">
        <v>96</v>
      </c>
      <c r="B64" s="540" t="str">
        <f t="shared" si="1"/>
        <v>☆</v>
      </c>
      <c r="C64" s="541"/>
      <c r="D64" s="542"/>
      <c r="E64" s="350">
        <v>1.1599999999999999</v>
      </c>
      <c r="F64" s="350">
        <v>1.18</v>
      </c>
      <c r="G64" s="291">
        <f t="shared" si="0"/>
        <v>2.0000000000000018E-2</v>
      </c>
      <c r="H64" s="549"/>
      <c r="I64" s="550"/>
      <c r="J64" s="550"/>
      <c r="K64" s="550"/>
      <c r="L64" s="551"/>
      <c r="M64" s="152"/>
      <c r="N64" s="153"/>
      <c r="O64" s="261" t="s">
        <v>96</v>
      </c>
    </row>
    <row r="65" spans="1:18" ht="80.25" customHeight="1" thickBot="1">
      <c r="A65" s="267" t="s">
        <v>97</v>
      </c>
      <c r="B65" s="540" t="str">
        <f t="shared" si="1"/>
        <v>☆</v>
      </c>
      <c r="C65" s="541"/>
      <c r="D65" s="542"/>
      <c r="E65" s="123">
        <v>3.62</v>
      </c>
      <c r="F65" s="123">
        <v>3.94</v>
      </c>
      <c r="G65" s="291">
        <f t="shared" si="0"/>
        <v>0.31999999999999984</v>
      </c>
      <c r="H65" s="546"/>
      <c r="I65" s="547"/>
      <c r="J65" s="547"/>
      <c r="K65" s="547"/>
      <c r="L65" s="548"/>
      <c r="M65" s="401"/>
      <c r="N65" s="153"/>
      <c r="O65" s="261" t="s">
        <v>97</v>
      </c>
    </row>
    <row r="66" spans="1:18" ht="88.5" customHeight="1" thickBot="1">
      <c r="A66" s="267" t="s">
        <v>98</v>
      </c>
      <c r="B66" s="540" t="str">
        <f t="shared" si="1"/>
        <v>☆</v>
      </c>
      <c r="C66" s="541"/>
      <c r="D66" s="542"/>
      <c r="E66" s="123">
        <v>5.22</v>
      </c>
      <c r="F66" s="495">
        <v>6.22</v>
      </c>
      <c r="G66" s="291">
        <f t="shared" si="0"/>
        <v>1</v>
      </c>
      <c r="H66" s="546"/>
      <c r="I66" s="547"/>
      <c r="J66" s="547"/>
      <c r="K66" s="547"/>
      <c r="L66" s="548"/>
      <c r="M66" s="152"/>
      <c r="N66" s="153"/>
      <c r="O66" s="261" t="s">
        <v>98</v>
      </c>
    </row>
    <row r="67" spans="1:18" ht="78.75" customHeight="1" thickBot="1">
      <c r="A67" s="267" t="s">
        <v>99</v>
      </c>
      <c r="B67" s="540" t="str">
        <f t="shared" si="1"/>
        <v>☆☆</v>
      </c>
      <c r="C67" s="541"/>
      <c r="D67" s="542"/>
      <c r="E67" s="123">
        <v>3.33</v>
      </c>
      <c r="F67" s="123">
        <v>5</v>
      </c>
      <c r="G67" s="291">
        <f t="shared" si="0"/>
        <v>1.67</v>
      </c>
      <c r="H67" s="543"/>
      <c r="I67" s="544"/>
      <c r="J67" s="544"/>
      <c r="K67" s="544"/>
      <c r="L67" s="545"/>
      <c r="M67" s="152"/>
      <c r="N67" s="153"/>
      <c r="O67" s="261" t="s">
        <v>99</v>
      </c>
    </row>
    <row r="68" spans="1:18" ht="63" customHeight="1" thickBot="1">
      <c r="A68" s="270" t="s">
        <v>100</v>
      </c>
      <c r="B68" s="540" t="str">
        <f t="shared" si="1"/>
        <v>☆</v>
      </c>
      <c r="C68" s="541"/>
      <c r="D68" s="542"/>
      <c r="E68" s="350">
        <v>2.89</v>
      </c>
      <c r="F68" s="123">
        <v>3.4</v>
      </c>
      <c r="G68" s="291">
        <f t="shared" si="0"/>
        <v>0.50999999999999979</v>
      </c>
      <c r="H68" s="543"/>
      <c r="I68" s="544"/>
      <c r="J68" s="544"/>
      <c r="K68" s="544"/>
      <c r="L68" s="545"/>
      <c r="M68" s="316"/>
      <c r="N68" s="153"/>
      <c r="O68" s="261" t="s">
        <v>100</v>
      </c>
    </row>
    <row r="69" spans="1:18" ht="72.75" customHeight="1" thickBot="1">
      <c r="A69" s="268" t="s">
        <v>101</v>
      </c>
      <c r="B69" s="540" t="str">
        <f t="shared" si="1"/>
        <v>★</v>
      </c>
      <c r="C69" s="541"/>
      <c r="D69" s="542"/>
      <c r="E69" s="418">
        <v>2.23</v>
      </c>
      <c r="F69" s="418">
        <v>1.61</v>
      </c>
      <c r="G69" s="291">
        <f t="shared" si="0"/>
        <v>-0.61999999999999988</v>
      </c>
      <c r="H69" s="546"/>
      <c r="I69" s="547"/>
      <c r="J69" s="547"/>
      <c r="K69" s="547"/>
      <c r="L69" s="548"/>
      <c r="M69" s="152"/>
      <c r="N69" s="153"/>
      <c r="O69" s="261" t="s">
        <v>101</v>
      </c>
    </row>
    <row r="70" spans="1:18" ht="58.5" customHeight="1" thickBot="1">
      <c r="A70" s="203" t="s">
        <v>102</v>
      </c>
      <c r="B70" s="540" t="str">
        <f t="shared" si="1"/>
        <v>☆</v>
      </c>
      <c r="C70" s="541"/>
      <c r="D70" s="542"/>
      <c r="E70" s="475">
        <v>2.13</v>
      </c>
      <c r="F70" s="475">
        <v>2.76</v>
      </c>
      <c r="G70" s="391">
        <f t="shared" si="0"/>
        <v>0.62999999999999989</v>
      </c>
      <c r="H70" s="543"/>
      <c r="I70" s="544"/>
      <c r="J70" s="544"/>
      <c r="K70" s="544"/>
      <c r="L70" s="545"/>
      <c r="M70" s="204"/>
      <c r="N70" s="153"/>
      <c r="O70" s="261"/>
    </row>
    <row r="71" spans="1:18" ht="42.75" customHeight="1" thickBot="1">
      <c r="A71" s="205"/>
      <c r="B71" s="205"/>
      <c r="C71" s="205"/>
      <c r="D71" s="205"/>
      <c r="E71" s="582"/>
      <c r="F71" s="582"/>
      <c r="G71" s="582"/>
      <c r="H71" s="582"/>
      <c r="I71" s="582"/>
      <c r="J71" s="582"/>
      <c r="K71" s="582"/>
      <c r="L71" s="582"/>
      <c r="M71" s="55">
        <f>COUNTIF(E24:E69,"&gt;=10")</f>
        <v>0</v>
      </c>
      <c r="N71" s="55">
        <f>COUNTIF(F24:F69,"&gt;=10")</f>
        <v>0</v>
      </c>
      <c r="O71" s="55" t="s">
        <v>28</v>
      </c>
    </row>
    <row r="72" spans="1:18" ht="36.75" customHeight="1" thickBot="1">
      <c r="A72" s="68" t="s">
        <v>21</v>
      </c>
      <c r="B72" s="69"/>
      <c r="C72" s="115"/>
      <c r="D72" s="115"/>
      <c r="E72" s="583" t="s">
        <v>20</v>
      </c>
      <c r="F72" s="583"/>
      <c r="G72" s="583"/>
      <c r="H72" s="584" t="s">
        <v>182</v>
      </c>
      <c r="I72" s="585"/>
      <c r="J72" s="69"/>
      <c r="K72" s="70"/>
      <c r="L72" s="70"/>
      <c r="M72" s="71"/>
      <c r="N72" s="72"/>
    </row>
    <row r="73" spans="1:18" ht="36.75" customHeight="1" thickBot="1">
      <c r="A73" s="73"/>
      <c r="B73" s="206"/>
      <c r="C73" s="588" t="s">
        <v>175</v>
      </c>
      <c r="D73" s="589"/>
      <c r="E73" s="589"/>
      <c r="F73" s="590"/>
      <c r="G73" s="74">
        <f>+F70</f>
        <v>2.76</v>
      </c>
      <c r="H73" s="75" t="s">
        <v>103</v>
      </c>
      <c r="I73" s="586">
        <f>+G70</f>
        <v>0.62999999999999989</v>
      </c>
      <c r="J73" s="587"/>
      <c r="K73" s="207"/>
      <c r="L73" s="207"/>
      <c r="M73" s="208"/>
      <c r="N73" s="76"/>
    </row>
    <row r="74" spans="1:18" ht="36.75" customHeight="1" thickBot="1">
      <c r="A74" s="73"/>
      <c r="B74" s="206"/>
      <c r="C74" s="552" t="s">
        <v>104</v>
      </c>
      <c r="D74" s="553"/>
      <c r="E74" s="553"/>
      <c r="F74" s="554"/>
      <c r="G74" s="77">
        <f>+F35</f>
        <v>3.27</v>
      </c>
      <c r="H74" s="78" t="s">
        <v>103</v>
      </c>
      <c r="I74" s="555">
        <f>+G35</f>
        <v>0.81</v>
      </c>
      <c r="J74" s="556"/>
      <c r="K74" s="207"/>
      <c r="L74" s="207"/>
      <c r="M74" s="208"/>
      <c r="N74" s="76"/>
      <c r="R74" s="245" t="s">
        <v>21</v>
      </c>
    </row>
    <row r="75" spans="1:18" ht="36.75" customHeight="1" thickBot="1">
      <c r="A75" s="73"/>
      <c r="B75" s="206"/>
      <c r="C75" s="557" t="s">
        <v>105</v>
      </c>
      <c r="D75" s="558"/>
      <c r="E75" s="558"/>
      <c r="F75" s="79" t="str">
        <f>VLOOKUP(G75,F:P,10,0)</f>
        <v>大分県</v>
      </c>
      <c r="G75" s="80">
        <f>MAX(F23:F70)</f>
        <v>6.22</v>
      </c>
      <c r="H75" s="559" t="s">
        <v>106</v>
      </c>
      <c r="I75" s="560"/>
      <c r="J75" s="560"/>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61">
        <v>2</v>
      </c>
      <c r="B79" s="564" t="s">
        <v>179</v>
      </c>
      <c r="C79" s="565"/>
      <c r="D79" s="565"/>
      <c r="E79" s="565"/>
      <c r="F79" s="566"/>
      <c r="G79" s="573" t="s">
        <v>180</v>
      </c>
      <c r="H79" s="574"/>
      <c r="I79" s="574"/>
      <c r="J79" s="574"/>
      <c r="K79" s="574"/>
      <c r="L79" s="574"/>
      <c r="M79" s="574"/>
      <c r="N79" s="575"/>
    </row>
    <row r="80" spans="1:18" ht="24.75" customHeight="1">
      <c r="A80" s="562"/>
      <c r="B80" s="567"/>
      <c r="C80" s="568"/>
      <c r="D80" s="568"/>
      <c r="E80" s="568"/>
      <c r="F80" s="569"/>
      <c r="G80" s="576"/>
      <c r="H80" s="577"/>
      <c r="I80" s="577"/>
      <c r="J80" s="577"/>
      <c r="K80" s="577"/>
      <c r="L80" s="577"/>
      <c r="M80" s="577"/>
      <c r="N80" s="578"/>
      <c r="O80" s="215" t="s">
        <v>28</v>
      </c>
      <c r="P80" s="215"/>
    </row>
    <row r="81" spans="1:16" ht="24.75" customHeight="1">
      <c r="A81" s="562"/>
      <c r="B81" s="567"/>
      <c r="C81" s="568"/>
      <c r="D81" s="568"/>
      <c r="E81" s="568"/>
      <c r="F81" s="569"/>
      <c r="G81" s="576"/>
      <c r="H81" s="577"/>
      <c r="I81" s="577"/>
      <c r="J81" s="577"/>
      <c r="K81" s="577"/>
      <c r="L81" s="577"/>
      <c r="M81" s="577"/>
      <c r="N81" s="578"/>
      <c r="O81" s="215" t="s">
        <v>21</v>
      </c>
      <c r="P81" s="215" t="s">
        <v>108</v>
      </c>
    </row>
    <row r="82" spans="1:16" ht="24.75" customHeight="1">
      <c r="A82" s="562"/>
      <c r="B82" s="567"/>
      <c r="C82" s="568"/>
      <c r="D82" s="568"/>
      <c r="E82" s="568"/>
      <c r="F82" s="569"/>
      <c r="G82" s="576"/>
      <c r="H82" s="577"/>
      <c r="I82" s="577"/>
      <c r="J82" s="577"/>
      <c r="K82" s="577"/>
      <c r="L82" s="577"/>
      <c r="M82" s="577"/>
      <c r="N82" s="578"/>
      <c r="O82" s="216"/>
      <c r="P82" s="215"/>
    </row>
    <row r="83" spans="1:16" ht="46.2" customHeight="1" thickBot="1">
      <c r="A83" s="563"/>
      <c r="B83" s="570"/>
      <c r="C83" s="571"/>
      <c r="D83" s="571"/>
      <c r="E83" s="571"/>
      <c r="F83" s="572"/>
      <c r="G83" s="579"/>
      <c r="H83" s="580"/>
      <c r="I83" s="580"/>
      <c r="J83" s="580"/>
      <c r="K83" s="580"/>
      <c r="L83" s="580"/>
      <c r="M83" s="580"/>
      <c r="N83" s="581"/>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982C3-F522-459B-B014-1B69479AA5CB}">
  <dimension ref="A1:R30"/>
  <sheetViews>
    <sheetView view="pageBreakPreview" zoomScale="95" zoomScaleNormal="100" zoomScaleSheetLayoutView="95" workbookViewId="0">
      <selection activeCell="Q20" sqref="Q20"/>
    </sheetView>
  </sheetViews>
  <sheetFormatPr defaultColWidth="9" defaultRowHeight="13.2"/>
  <cols>
    <col min="1" max="1" width="4.88671875" style="472" customWidth="1"/>
    <col min="2" max="9" width="9" style="472"/>
    <col min="10" max="10" width="19.6640625" style="472" customWidth="1"/>
    <col min="11" max="11" width="9" style="472"/>
    <col min="12" max="12" width="22.33203125" style="472" customWidth="1"/>
    <col min="13" max="13" width="4.21875" style="472" customWidth="1"/>
    <col min="14" max="14" width="3.44140625" style="472" customWidth="1"/>
    <col min="15" max="16384" width="9" style="472"/>
  </cols>
  <sheetData>
    <row r="1" spans="1:18" ht="23.4">
      <c r="A1" s="632" t="s">
        <v>219</v>
      </c>
      <c r="B1" s="632"/>
      <c r="C1" s="632"/>
      <c r="D1" s="632"/>
      <c r="E1" s="632"/>
      <c r="F1" s="632"/>
      <c r="G1" s="632"/>
      <c r="H1" s="632"/>
      <c r="I1" s="632"/>
      <c r="J1" s="633"/>
      <c r="K1" s="633"/>
      <c r="L1" s="633"/>
      <c r="M1" s="633"/>
    </row>
    <row r="2" spans="1:18" ht="19.2">
      <c r="A2" s="634" t="s">
        <v>232</v>
      </c>
      <c r="B2" s="634"/>
      <c r="C2" s="634"/>
      <c r="D2" s="634"/>
      <c r="E2" s="634"/>
      <c r="F2" s="634"/>
      <c r="G2" s="634"/>
      <c r="H2" s="634"/>
      <c r="I2" s="634"/>
      <c r="J2" s="635"/>
      <c r="K2" s="635"/>
      <c r="L2" s="635"/>
      <c r="M2" s="635"/>
      <c r="N2" s="481"/>
      <c r="P2" s="480"/>
    </row>
    <row r="3" spans="1:18" ht="24.75" customHeight="1">
      <c r="A3" s="636" t="s">
        <v>233</v>
      </c>
      <c r="B3" s="636"/>
      <c r="C3" s="636"/>
      <c r="D3" s="636"/>
      <c r="E3" s="636"/>
      <c r="F3" s="636"/>
      <c r="G3" s="636"/>
      <c r="H3" s="636"/>
      <c r="I3" s="636"/>
      <c r="J3" s="637"/>
      <c r="K3" s="637"/>
      <c r="L3" s="637"/>
      <c r="M3" s="637"/>
      <c r="N3" s="482"/>
      <c r="P3" s="480"/>
    </row>
    <row r="4" spans="1:18" ht="17.399999999999999">
      <c r="A4" s="638" t="s">
        <v>220</v>
      </c>
      <c r="B4" s="638"/>
      <c r="C4" s="638"/>
      <c r="D4" s="638"/>
      <c r="E4" s="638"/>
      <c r="F4" s="638"/>
      <c r="G4" s="638"/>
      <c r="H4" s="638"/>
      <c r="I4" s="638"/>
      <c r="J4" s="639"/>
      <c r="K4" s="639"/>
      <c r="L4" s="639"/>
      <c r="M4" s="639"/>
      <c r="N4" s="482"/>
      <c r="P4" s="480"/>
      <c r="Q4" s="483"/>
    </row>
    <row r="5" spans="1:18" ht="9.6" customHeight="1">
      <c r="A5" s="484"/>
      <c r="B5" s="485"/>
      <c r="C5" s="486"/>
      <c r="D5" s="486"/>
      <c r="E5" s="486"/>
      <c r="F5" s="486"/>
      <c r="G5" s="486"/>
      <c r="H5" s="486"/>
      <c r="I5" s="486"/>
      <c r="J5" s="486"/>
      <c r="K5" s="486"/>
      <c r="L5" s="486"/>
      <c r="M5" s="486"/>
      <c r="N5" s="482"/>
      <c r="O5" s="483"/>
      <c r="P5" s="480"/>
    </row>
    <row r="6" spans="1:18" ht="21.75" customHeight="1">
      <c r="A6" s="486"/>
      <c r="B6" s="640"/>
      <c r="C6" s="641"/>
      <c r="D6" s="641"/>
      <c r="E6" s="641"/>
      <c r="F6" s="486"/>
      <c r="G6" s="486" t="s">
        <v>21</v>
      </c>
      <c r="H6" s="643" t="s">
        <v>234</v>
      </c>
      <c r="I6" s="644"/>
      <c r="J6" s="644"/>
      <c r="K6" s="644"/>
      <c r="L6" s="644"/>
      <c r="M6" s="486"/>
      <c r="N6" s="482"/>
      <c r="O6" s="483"/>
      <c r="P6" s="480"/>
      <c r="R6" s="483"/>
    </row>
    <row r="7" spans="1:18" ht="21.75" customHeight="1">
      <c r="A7" s="486"/>
      <c r="B7" s="641"/>
      <c r="C7" s="641"/>
      <c r="D7" s="641"/>
      <c r="E7" s="641"/>
      <c r="F7" s="486"/>
      <c r="G7" s="486"/>
      <c r="H7" s="644"/>
      <c r="I7" s="644"/>
      <c r="J7" s="644"/>
      <c r="K7" s="644"/>
      <c r="L7" s="644"/>
      <c r="M7" s="486"/>
      <c r="N7" s="482"/>
      <c r="P7" s="480"/>
    </row>
    <row r="8" spans="1:18" ht="21.75" customHeight="1">
      <c r="A8" s="486"/>
      <c r="B8" s="641"/>
      <c r="C8" s="641"/>
      <c r="D8" s="641"/>
      <c r="E8" s="641"/>
      <c r="F8" s="486"/>
      <c r="G8" s="486"/>
      <c r="H8" s="644"/>
      <c r="I8" s="644"/>
      <c r="J8" s="644"/>
      <c r="K8" s="644"/>
      <c r="L8" s="644"/>
      <c r="M8" s="486"/>
      <c r="O8" s="483"/>
      <c r="P8" s="480"/>
    </row>
    <row r="9" spans="1:18" ht="21.75" customHeight="1">
      <c r="A9" s="486"/>
      <c r="B9" s="641"/>
      <c r="C9" s="641"/>
      <c r="D9" s="641"/>
      <c r="E9" s="641"/>
      <c r="F9" s="486"/>
      <c r="G9" s="486"/>
      <c r="H9" s="644"/>
      <c r="I9" s="644"/>
      <c r="J9" s="644"/>
      <c r="K9" s="644"/>
      <c r="L9" s="644"/>
      <c r="M9" s="486"/>
      <c r="O9" s="299"/>
      <c r="P9" s="480"/>
    </row>
    <row r="10" spans="1:18" ht="21.75" customHeight="1">
      <c r="A10" s="486"/>
      <c r="B10" s="641"/>
      <c r="C10" s="641"/>
      <c r="D10" s="641"/>
      <c r="E10" s="641"/>
      <c r="F10" s="486"/>
      <c r="G10" s="486"/>
      <c r="H10" s="644"/>
      <c r="I10" s="644"/>
      <c r="J10" s="644"/>
      <c r="K10" s="644"/>
      <c r="L10" s="644"/>
      <c r="M10" s="486"/>
      <c r="O10" s="483"/>
      <c r="P10" s="480"/>
    </row>
    <row r="11" spans="1:18" ht="21.75" customHeight="1">
      <c r="A11" s="486"/>
      <c r="B11" s="641"/>
      <c r="C11" s="641"/>
      <c r="D11" s="641"/>
      <c r="E11" s="641"/>
      <c r="F11" s="487"/>
      <c r="G11" s="487"/>
      <c r="H11" s="644"/>
      <c r="I11" s="644"/>
      <c r="J11" s="644"/>
      <c r="K11" s="644"/>
      <c r="L11" s="644"/>
      <c r="M11" s="486"/>
      <c r="P11" s="480"/>
    </row>
    <row r="12" spans="1:18" ht="21.75" customHeight="1">
      <c r="A12" s="486"/>
      <c r="B12" s="641"/>
      <c r="C12" s="641"/>
      <c r="D12" s="641"/>
      <c r="E12" s="641"/>
      <c r="F12" s="488"/>
      <c r="G12" s="488"/>
      <c r="H12" s="644"/>
      <c r="I12" s="644"/>
      <c r="J12" s="644"/>
      <c r="K12" s="644"/>
      <c r="L12" s="644"/>
      <c r="M12" s="486"/>
      <c r="P12" s="480"/>
    </row>
    <row r="13" spans="1:18" ht="21.75" customHeight="1">
      <c r="A13" s="486"/>
      <c r="B13" s="642"/>
      <c r="C13" s="642"/>
      <c r="D13" s="642"/>
      <c r="E13" s="642"/>
      <c r="F13" s="488"/>
      <c r="G13" s="488"/>
      <c r="H13" s="644"/>
      <c r="I13" s="644"/>
      <c r="J13" s="644"/>
      <c r="K13" s="644"/>
      <c r="L13" s="644"/>
      <c r="M13" s="486"/>
      <c r="P13" s="480"/>
    </row>
    <row r="14" spans="1:18" ht="21.75" customHeight="1">
      <c r="A14" s="486"/>
      <c r="B14" s="642"/>
      <c r="C14" s="642"/>
      <c r="D14" s="642"/>
      <c r="E14" s="642"/>
      <c r="F14" s="487"/>
      <c r="G14" s="487"/>
      <c r="H14" s="644"/>
      <c r="I14" s="644"/>
      <c r="J14" s="644"/>
      <c r="K14" s="644"/>
      <c r="L14" s="644"/>
      <c r="M14" s="486"/>
      <c r="P14" s="480"/>
    </row>
    <row r="15" spans="1:18" ht="12" customHeight="1">
      <c r="A15" s="489"/>
      <c r="B15" s="486"/>
      <c r="C15" s="486"/>
      <c r="D15" s="486"/>
      <c r="E15" s="486"/>
      <c r="F15" s="486"/>
      <c r="G15" s="486"/>
      <c r="H15" s="486"/>
      <c r="I15" s="486"/>
      <c r="J15" s="486"/>
      <c r="K15" s="486"/>
      <c r="L15" s="486"/>
      <c r="M15" s="486"/>
      <c r="P15" s="480"/>
    </row>
    <row r="16" spans="1:18" ht="16.8" thickBot="1">
      <c r="A16" s="490"/>
      <c r="B16" s="491"/>
      <c r="C16" s="492"/>
      <c r="D16" s="492"/>
      <c r="E16" s="492"/>
      <c r="F16" s="492"/>
      <c r="G16" s="492"/>
      <c r="H16" s="492"/>
      <c r="I16" s="492"/>
      <c r="J16" s="492"/>
      <c r="K16" s="492"/>
      <c r="L16" s="492"/>
      <c r="M16" s="492"/>
      <c r="P16" s="480"/>
    </row>
    <row r="17" spans="1:16" ht="20.399999999999999" customHeight="1" thickTop="1">
      <c r="A17" s="492"/>
      <c r="B17" s="623" t="s">
        <v>235</v>
      </c>
      <c r="C17" s="624"/>
      <c r="D17" s="624"/>
      <c r="E17" s="624"/>
      <c r="F17" s="624"/>
      <c r="G17" s="624"/>
      <c r="H17" s="624"/>
      <c r="I17" s="624"/>
      <c r="J17" s="624"/>
      <c r="K17" s="624"/>
      <c r="L17" s="625"/>
      <c r="M17" s="492"/>
      <c r="P17" s="480"/>
    </row>
    <row r="18" spans="1:16" ht="20.399999999999999" customHeight="1">
      <c r="A18" s="492"/>
      <c r="B18" s="626"/>
      <c r="C18" s="627"/>
      <c r="D18" s="627"/>
      <c r="E18" s="627"/>
      <c r="F18" s="627"/>
      <c r="G18" s="627"/>
      <c r="H18" s="627"/>
      <c r="I18" s="627"/>
      <c r="J18" s="627"/>
      <c r="K18" s="627"/>
      <c r="L18" s="628"/>
      <c r="M18" s="492"/>
      <c r="P18" s="480"/>
    </row>
    <row r="19" spans="1:16">
      <c r="A19" s="492"/>
      <c r="B19" s="626"/>
      <c r="C19" s="627"/>
      <c r="D19" s="627"/>
      <c r="E19" s="627"/>
      <c r="F19" s="627"/>
      <c r="G19" s="627"/>
      <c r="H19" s="627"/>
      <c r="I19" s="627"/>
      <c r="J19" s="627"/>
      <c r="K19" s="627"/>
      <c r="L19" s="628"/>
      <c r="M19" s="492"/>
      <c r="P19" s="480"/>
    </row>
    <row r="20" spans="1:16" ht="19.2" customHeight="1">
      <c r="A20" s="492"/>
      <c r="B20" s="626"/>
      <c r="C20" s="627"/>
      <c r="D20" s="627"/>
      <c r="E20" s="627"/>
      <c r="F20" s="627"/>
      <c r="G20" s="627"/>
      <c r="H20" s="627"/>
      <c r="I20" s="627"/>
      <c r="J20" s="627"/>
      <c r="K20" s="627"/>
      <c r="L20" s="628"/>
      <c r="M20" s="492"/>
      <c r="P20" s="480"/>
    </row>
    <row r="21" spans="1:16" ht="19.2" customHeight="1">
      <c r="A21" s="492"/>
      <c r="B21" s="626"/>
      <c r="C21" s="627"/>
      <c r="D21" s="627"/>
      <c r="E21" s="627"/>
      <c r="F21" s="627"/>
      <c r="G21" s="627"/>
      <c r="H21" s="627"/>
      <c r="I21" s="627"/>
      <c r="J21" s="627"/>
      <c r="K21" s="627"/>
      <c r="L21" s="628"/>
      <c r="M21" s="492"/>
      <c r="P21" s="480"/>
    </row>
    <row r="22" spans="1:16">
      <c r="A22" s="492"/>
      <c r="B22" s="626"/>
      <c r="C22" s="627"/>
      <c r="D22" s="627"/>
      <c r="E22" s="627"/>
      <c r="F22" s="627"/>
      <c r="G22" s="627"/>
      <c r="H22" s="627"/>
      <c r="I22" s="627"/>
      <c r="J22" s="627"/>
      <c r="K22" s="627"/>
      <c r="L22" s="628"/>
      <c r="M22" s="492"/>
      <c r="P22" s="480"/>
    </row>
    <row r="23" spans="1:16">
      <c r="A23" s="492"/>
      <c r="B23" s="626"/>
      <c r="C23" s="627"/>
      <c r="D23" s="627"/>
      <c r="E23" s="627"/>
      <c r="F23" s="627"/>
      <c r="G23" s="627"/>
      <c r="H23" s="627"/>
      <c r="I23" s="627"/>
      <c r="J23" s="627"/>
      <c r="K23" s="627"/>
      <c r="L23" s="628"/>
      <c r="M23" s="492"/>
      <c r="P23" s="480"/>
    </row>
    <row r="24" spans="1:16">
      <c r="A24" s="492"/>
      <c r="B24" s="626"/>
      <c r="C24" s="627"/>
      <c r="D24" s="627"/>
      <c r="E24" s="627"/>
      <c r="F24" s="627"/>
      <c r="G24" s="627"/>
      <c r="H24" s="627"/>
      <c r="I24" s="627"/>
      <c r="J24" s="627"/>
      <c r="K24" s="627"/>
      <c r="L24" s="628"/>
      <c r="M24" s="492"/>
      <c r="P24" s="480"/>
    </row>
    <row r="25" spans="1:16">
      <c r="A25" s="492"/>
      <c r="B25" s="626"/>
      <c r="C25" s="627"/>
      <c r="D25" s="627"/>
      <c r="E25" s="627"/>
      <c r="F25" s="627"/>
      <c r="G25" s="627"/>
      <c r="H25" s="627"/>
      <c r="I25" s="627"/>
      <c r="J25" s="627"/>
      <c r="K25" s="627"/>
      <c r="L25" s="628"/>
      <c r="M25" s="492"/>
      <c r="P25" s="480"/>
    </row>
    <row r="26" spans="1:16">
      <c r="A26" s="492"/>
      <c r="B26" s="626"/>
      <c r="C26" s="627"/>
      <c r="D26" s="627"/>
      <c r="E26" s="627"/>
      <c r="F26" s="627"/>
      <c r="G26" s="627"/>
      <c r="H26" s="627"/>
      <c r="I26" s="627"/>
      <c r="J26" s="627"/>
      <c r="K26" s="627"/>
      <c r="L26" s="628"/>
      <c r="M26" s="492"/>
      <c r="P26" s="480"/>
    </row>
    <row r="27" spans="1:16">
      <c r="A27" s="492"/>
      <c r="B27" s="626"/>
      <c r="C27" s="627"/>
      <c r="D27" s="627"/>
      <c r="E27" s="627"/>
      <c r="F27" s="627"/>
      <c r="G27" s="627"/>
      <c r="H27" s="627"/>
      <c r="I27" s="627"/>
      <c r="J27" s="627"/>
      <c r="K27" s="627"/>
      <c r="L27" s="628"/>
      <c r="M27" s="492"/>
      <c r="P27" s="480"/>
    </row>
    <row r="28" spans="1:16" ht="29.4" customHeight="1" thickBot="1">
      <c r="A28" s="492"/>
      <c r="B28" s="629"/>
      <c r="C28" s="630"/>
      <c r="D28" s="630"/>
      <c r="E28" s="630"/>
      <c r="F28" s="630"/>
      <c r="G28" s="630"/>
      <c r="H28" s="630"/>
      <c r="I28" s="630"/>
      <c r="J28" s="630"/>
      <c r="K28" s="630"/>
      <c r="L28" s="631"/>
      <c r="M28" s="492"/>
    </row>
    <row r="29" spans="1:16" ht="13.8" thickTop="1">
      <c r="A29" s="492"/>
      <c r="B29" s="492" t="s">
        <v>21</v>
      </c>
      <c r="C29" s="492"/>
      <c r="D29" s="492"/>
      <c r="E29" s="492"/>
      <c r="F29" s="492"/>
      <c r="G29" s="492"/>
      <c r="H29" s="492"/>
      <c r="I29" s="492"/>
      <c r="J29" s="492"/>
      <c r="K29" s="492"/>
      <c r="L29" s="492"/>
      <c r="M29" s="492"/>
    </row>
    <row r="30" spans="1:16">
      <c r="A30" s="492"/>
      <c r="B30" s="492"/>
      <c r="C30" s="492"/>
      <c r="D30" s="492"/>
      <c r="E30" s="492"/>
      <c r="F30" s="492"/>
      <c r="G30" s="492"/>
      <c r="H30" s="492"/>
      <c r="I30" s="492"/>
      <c r="J30" s="492"/>
      <c r="K30" s="492"/>
      <c r="L30" s="492"/>
      <c r="M30" s="492"/>
    </row>
  </sheetData>
  <mergeCells count="7">
    <mergeCell ref="B17:L28"/>
    <mergeCell ref="A1:M1"/>
    <mergeCell ref="A2:M2"/>
    <mergeCell ref="A3:M3"/>
    <mergeCell ref="A4:M4"/>
    <mergeCell ref="B6:E14"/>
    <mergeCell ref="H6:L14"/>
  </mergeCells>
  <phoneticPr fontId="86"/>
  <pageMargins left="0.74803149606299213" right="0.74803149606299213" top="0.98425196850393704" bottom="0.98425196850393704" header="0.51181102362204722" footer="0.51181102362204722"/>
  <pageSetup paperSize="9" scale="8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4"/>
  <sheetViews>
    <sheetView showGridLines="0" zoomScale="98" zoomScaleNormal="98" zoomScaleSheetLayoutView="79" workbookViewId="0">
      <selection activeCell="A38" sqref="A38:XFD52"/>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236</v>
      </c>
      <c r="B1" s="166" t="s">
        <v>0</v>
      </c>
      <c r="C1" s="167" t="s">
        <v>1</v>
      </c>
      <c r="D1" s="281" t="s">
        <v>2</v>
      </c>
    </row>
    <row r="2" spans="1:4" s="42" customFormat="1" ht="44.25" customHeight="1" thickTop="1">
      <c r="A2" s="162" t="s">
        <v>335</v>
      </c>
      <c r="B2" s="295"/>
      <c r="C2" s="654" t="s">
        <v>336</v>
      </c>
      <c r="D2" s="298"/>
    </row>
    <row r="3" spans="1:4" s="42" customFormat="1" ht="390" customHeight="1">
      <c r="A3" s="503" t="s">
        <v>337</v>
      </c>
      <c r="B3" s="307" t="s">
        <v>338</v>
      </c>
      <c r="C3" s="655"/>
      <c r="D3" s="296">
        <v>45170</v>
      </c>
    </row>
    <row r="4" spans="1:4" s="42" customFormat="1" ht="36.6" customHeight="1" thickBot="1">
      <c r="A4" s="163" t="s">
        <v>339</v>
      </c>
      <c r="B4" s="293"/>
      <c r="C4" s="656"/>
      <c r="D4" s="297"/>
    </row>
    <row r="5" spans="1:4" s="42" customFormat="1" ht="44.25" customHeight="1" thickTop="1">
      <c r="A5" s="162" t="s">
        <v>340</v>
      </c>
      <c r="B5" s="295"/>
      <c r="C5" s="654" t="s">
        <v>341</v>
      </c>
      <c r="D5" s="298"/>
    </row>
    <row r="6" spans="1:4" s="42" customFormat="1" ht="94.8" customHeight="1">
      <c r="A6" s="434" t="s">
        <v>343</v>
      </c>
      <c r="B6" s="307" t="s">
        <v>342</v>
      </c>
      <c r="C6" s="655"/>
      <c r="D6" s="296">
        <v>45170</v>
      </c>
    </row>
    <row r="7" spans="1:4" s="42" customFormat="1" ht="36.6" customHeight="1" thickBot="1">
      <c r="A7" s="163" t="s">
        <v>344</v>
      </c>
      <c r="B7" s="293"/>
      <c r="C7" s="656"/>
      <c r="D7" s="297"/>
    </row>
    <row r="8" spans="1:4" s="42" customFormat="1" ht="44.25" customHeight="1" thickTop="1">
      <c r="A8" s="353" t="s">
        <v>346</v>
      </c>
      <c r="B8" s="295"/>
      <c r="C8" s="654" t="s">
        <v>345</v>
      </c>
      <c r="D8" s="298"/>
    </row>
    <row r="9" spans="1:4" s="42" customFormat="1" ht="117.6" customHeight="1" thickBot="1">
      <c r="A9" s="466" t="s">
        <v>348</v>
      </c>
      <c r="B9" s="300" t="s">
        <v>347</v>
      </c>
      <c r="C9" s="655"/>
      <c r="D9" s="296">
        <v>45171</v>
      </c>
    </row>
    <row r="10" spans="1:4" s="42" customFormat="1" ht="36.6" customHeight="1" thickTop="1" thickBot="1">
      <c r="A10" s="403" t="s">
        <v>349</v>
      </c>
      <c r="B10" s="293"/>
      <c r="C10" s="656"/>
      <c r="D10" s="297"/>
    </row>
    <row r="11" spans="1:4" s="42" customFormat="1" ht="43.8" customHeight="1" thickTop="1">
      <c r="A11" s="301" t="s">
        <v>350</v>
      </c>
      <c r="B11" s="346"/>
      <c r="C11" s="651" t="s">
        <v>353</v>
      </c>
      <c r="D11" s="648">
        <v>45169</v>
      </c>
    </row>
    <row r="12" spans="1:4" s="42" customFormat="1" ht="120" customHeight="1">
      <c r="A12" s="434" t="s">
        <v>351</v>
      </c>
      <c r="B12" s="300" t="s">
        <v>354</v>
      </c>
      <c r="C12" s="652"/>
      <c r="D12" s="649"/>
    </row>
    <row r="13" spans="1:4" s="42" customFormat="1" ht="36.6" customHeight="1" thickBot="1">
      <c r="A13" s="163" t="s">
        <v>352</v>
      </c>
      <c r="B13" s="161"/>
      <c r="C13" s="653"/>
      <c r="D13" s="650"/>
    </row>
    <row r="14" spans="1:4" s="42" customFormat="1" ht="44.25" customHeight="1" thickTop="1">
      <c r="A14" s="393" t="s">
        <v>364</v>
      </c>
      <c r="B14" s="295"/>
      <c r="C14" s="654" t="s">
        <v>365</v>
      </c>
      <c r="D14" s="298"/>
    </row>
    <row r="15" spans="1:4" s="42" customFormat="1" ht="309.60000000000002" customHeight="1">
      <c r="A15" s="434" t="s">
        <v>366</v>
      </c>
      <c r="B15" s="307" t="s">
        <v>354</v>
      </c>
      <c r="C15" s="655"/>
      <c r="D15" s="296">
        <v>45167</v>
      </c>
    </row>
    <row r="16" spans="1:4" s="42" customFormat="1" ht="42" customHeight="1" thickBot="1">
      <c r="A16" s="163" t="s">
        <v>367</v>
      </c>
      <c r="B16" s="293"/>
      <c r="C16" s="656"/>
      <c r="D16" s="297"/>
    </row>
    <row r="17" spans="1:4" s="42" customFormat="1" ht="48" customHeight="1" thickTop="1">
      <c r="A17" s="448" t="s">
        <v>355</v>
      </c>
      <c r="B17" s="295"/>
      <c r="C17" s="654" t="s">
        <v>356</v>
      </c>
      <c r="D17" s="298"/>
    </row>
    <row r="18" spans="1:4" s="42" customFormat="1" ht="80.400000000000006" customHeight="1">
      <c r="A18" s="434" t="s">
        <v>357</v>
      </c>
      <c r="B18" s="307" t="s">
        <v>379</v>
      </c>
      <c r="C18" s="655"/>
      <c r="D18" s="296">
        <v>45170</v>
      </c>
    </row>
    <row r="19" spans="1:4" s="42" customFormat="1" ht="36.6" customHeight="1" thickBot="1">
      <c r="A19" s="163" t="s">
        <v>358</v>
      </c>
      <c r="B19" s="293"/>
      <c r="C19" s="656"/>
      <c r="D19" s="297"/>
    </row>
    <row r="20" spans="1:4" s="42" customFormat="1" ht="44.25" customHeight="1" thickTop="1">
      <c r="A20" s="393" t="s">
        <v>359</v>
      </c>
      <c r="B20" s="295"/>
      <c r="C20" s="654" t="s">
        <v>363</v>
      </c>
      <c r="D20" s="298"/>
    </row>
    <row r="21" spans="1:4" s="42" customFormat="1" ht="225.6" customHeight="1">
      <c r="A21" s="494" t="s">
        <v>360</v>
      </c>
      <c r="B21" s="307" t="s">
        <v>362</v>
      </c>
      <c r="C21" s="655"/>
      <c r="D21" s="296">
        <v>45169</v>
      </c>
    </row>
    <row r="22" spans="1:4" s="42" customFormat="1" ht="35.4" customHeight="1" thickBot="1">
      <c r="A22" s="416" t="s">
        <v>361</v>
      </c>
      <c r="B22" s="293"/>
      <c r="C22" s="656"/>
      <c r="D22" s="297"/>
    </row>
    <row r="23" spans="1:4" s="42" customFormat="1" ht="48.6" customHeight="1" thickTop="1">
      <c r="A23" s="476" t="s">
        <v>369</v>
      </c>
      <c r="B23" s="669" t="s">
        <v>372</v>
      </c>
      <c r="C23" s="672" t="s">
        <v>368</v>
      </c>
      <c r="D23" s="657"/>
    </row>
    <row r="24" spans="1:4" s="42" customFormat="1" ht="141.6" customHeight="1">
      <c r="A24" s="463" t="s">
        <v>370</v>
      </c>
      <c r="B24" s="670"/>
      <c r="C24" s="673"/>
      <c r="D24" s="658"/>
    </row>
    <row r="25" spans="1:4" s="42" customFormat="1" ht="43.2" customHeight="1" thickBot="1">
      <c r="A25" s="341" t="s">
        <v>371</v>
      </c>
      <c r="B25" s="671"/>
      <c r="C25" s="674"/>
      <c r="D25" s="659"/>
    </row>
    <row r="26" spans="1:4" s="42" customFormat="1" ht="48.6" customHeight="1" thickTop="1" thickBot="1">
      <c r="A26" s="493" t="s">
        <v>376</v>
      </c>
      <c r="B26" s="667" t="s">
        <v>378</v>
      </c>
      <c r="C26" s="661" t="s">
        <v>377</v>
      </c>
      <c r="D26" s="650">
        <v>45168</v>
      </c>
    </row>
    <row r="27" spans="1:4" s="42" customFormat="1" ht="270.60000000000002" customHeight="1" thickBot="1">
      <c r="A27" s="467" t="s">
        <v>374</v>
      </c>
      <c r="B27" s="667"/>
      <c r="C27" s="661"/>
      <c r="D27" s="646"/>
    </row>
    <row r="28" spans="1:4" s="42" customFormat="1" ht="41.4" customHeight="1" thickBot="1">
      <c r="A28" s="289" t="s">
        <v>375</v>
      </c>
      <c r="B28" s="668"/>
      <c r="C28" s="662"/>
      <c r="D28" s="647"/>
    </row>
    <row r="29" spans="1:4" s="42" customFormat="1" ht="48.6" customHeight="1" thickTop="1" thickBot="1">
      <c r="A29" s="164" t="s">
        <v>382</v>
      </c>
      <c r="B29" s="666" t="s">
        <v>373</v>
      </c>
      <c r="C29" s="660" t="s">
        <v>381</v>
      </c>
      <c r="D29" s="645">
        <v>45168</v>
      </c>
    </row>
    <row r="30" spans="1:4" s="42" customFormat="1" ht="231" customHeight="1" thickBot="1">
      <c r="A30" s="467" t="s">
        <v>380</v>
      </c>
      <c r="B30" s="667"/>
      <c r="C30" s="661"/>
      <c r="D30" s="646"/>
    </row>
    <row r="31" spans="1:4" s="42" customFormat="1" ht="40.950000000000003" customHeight="1" thickBot="1">
      <c r="A31" s="289" t="s">
        <v>383</v>
      </c>
      <c r="B31" s="668"/>
      <c r="C31" s="662"/>
      <c r="D31" s="647"/>
    </row>
    <row r="32" spans="1:4" s="42" customFormat="1" ht="40.950000000000003" customHeight="1" thickTop="1" thickBot="1">
      <c r="A32" s="164" t="s">
        <v>384</v>
      </c>
      <c r="B32" s="666" t="s">
        <v>388</v>
      </c>
      <c r="C32" s="660" t="s">
        <v>387</v>
      </c>
      <c r="D32" s="645">
        <v>45167</v>
      </c>
    </row>
    <row r="33" spans="1:5" s="42" customFormat="1" ht="151.80000000000001" customHeight="1" thickBot="1">
      <c r="A33" s="467" t="s">
        <v>385</v>
      </c>
      <c r="B33" s="667"/>
      <c r="C33" s="661"/>
      <c r="D33" s="646"/>
    </row>
    <row r="34" spans="1:5" s="42" customFormat="1" ht="40.950000000000003" customHeight="1" thickBot="1">
      <c r="A34" s="289" t="s">
        <v>386</v>
      </c>
      <c r="B34" s="668"/>
      <c r="C34" s="662"/>
      <c r="D34" s="647"/>
    </row>
    <row r="35" spans="1:5" s="42" customFormat="1" ht="47.4" customHeight="1" thickTop="1">
      <c r="A35" s="164" t="s">
        <v>389</v>
      </c>
      <c r="B35" s="295"/>
      <c r="C35" s="654" t="s">
        <v>392</v>
      </c>
      <c r="D35" s="298"/>
    </row>
    <row r="36" spans="1:5" s="42" customFormat="1" ht="144.6" customHeight="1">
      <c r="A36" s="434" t="s">
        <v>390</v>
      </c>
      <c r="B36" s="307" t="s">
        <v>391</v>
      </c>
      <c r="C36" s="655"/>
      <c r="D36" s="296">
        <v>45167</v>
      </c>
      <c r="E36" s="42" t="s">
        <v>190</v>
      </c>
    </row>
    <row r="37" spans="1:5" s="42" customFormat="1" ht="37.200000000000003" customHeight="1" thickBot="1">
      <c r="A37" s="163" t="s">
        <v>393</v>
      </c>
      <c r="B37" s="293"/>
      <c r="C37" s="656"/>
      <c r="D37" s="297"/>
    </row>
    <row r="38" spans="1:5" s="42" customFormat="1" ht="47.4" hidden="1" customHeight="1" thickTop="1">
      <c r="A38" s="294"/>
      <c r="B38" s="295"/>
      <c r="C38" s="663"/>
      <c r="D38" s="298"/>
    </row>
    <row r="39" spans="1:5" s="42" customFormat="1" ht="145.80000000000001" hidden="1" customHeight="1">
      <c r="A39" s="351"/>
      <c r="B39" s="300"/>
      <c r="C39" s="655"/>
      <c r="D39" s="296"/>
    </row>
    <row r="40" spans="1:5" s="42" customFormat="1" ht="37.200000000000003" hidden="1" customHeight="1" thickBot="1">
      <c r="A40" s="347"/>
      <c r="B40" s="293"/>
      <c r="C40" s="656"/>
      <c r="D40" s="297"/>
    </row>
    <row r="41" spans="1:5" ht="44.4" hidden="1" customHeight="1" thickTop="1">
      <c r="A41" s="294"/>
      <c r="B41" s="295"/>
      <c r="C41" s="663"/>
      <c r="D41" s="298"/>
    </row>
    <row r="42" spans="1:5" ht="117" hidden="1" customHeight="1">
      <c r="A42" s="404"/>
      <c r="B42" s="300"/>
      <c r="C42" s="664"/>
      <c r="D42" s="296"/>
    </row>
    <row r="43" spans="1:5" ht="37.200000000000003" hidden="1" customHeight="1" thickBot="1">
      <c r="A43" s="406"/>
      <c r="B43" s="409"/>
      <c r="C43" s="665"/>
      <c r="D43" s="410"/>
    </row>
    <row r="44" spans="1:5" ht="56.4" hidden="1" customHeight="1" thickTop="1">
      <c r="A44" s="294"/>
      <c r="B44" s="407"/>
      <c r="C44" s="664"/>
      <c r="D44" s="408"/>
    </row>
    <row r="45" spans="1:5" ht="353.4" hidden="1" customHeight="1">
      <c r="A45" s="351"/>
      <c r="B45" s="300"/>
      <c r="C45" s="655"/>
      <c r="D45" s="296"/>
    </row>
    <row r="46" spans="1:5" ht="40.200000000000003" hidden="1" customHeight="1" thickBot="1">
      <c r="A46" s="347"/>
      <c r="B46" s="293"/>
      <c r="C46" s="656"/>
      <c r="D46" s="297"/>
    </row>
    <row r="47" spans="1:5" ht="46.8" hidden="1" customHeight="1" thickTop="1">
      <c r="A47" s="294"/>
      <c r="B47" s="295"/>
      <c r="C47" s="663"/>
      <c r="D47" s="298"/>
    </row>
    <row r="48" spans="1:5" ht="139.80000000000001" hidden="1" customHeight="1">
      <c r="A48" s="351"/>
      <c r="B48" s="300"/>
      <c r="C48" s="655"/>
      <c r="D48" s="296"/>
    </row>
    <row r="49" spans="1:4" ht="43.8" hidden="1" customHeight="1" thickBot="1">
      <c r="A49" s="347"/>
      <c r="B49" s="293"/>
      <c r="C49" s="656"/>
      <c r="D49" s="297"/>
    </row>
    <row r="50" spans="1:4" ht="46.8" hidden="1" customHeight="1" thickTop="1">
      <c r="A50" s="294"/>
      <c r="B50" s="295"/>
      <c r="C50" s="663"/>
      <c r="D50" s="298"/>
    </row>
    <row r="51" spans="1:4" ht="93" hidden="1" customHeight="1">
      <c r="A51" s="351"/>
      <c r="B51" s="300"/>
      <c r="C51" s="655"/>
      <c r="D51" s="296"/>
    </row>
    <row r="52" spans="1:4" ht="43.8" hidden="1" customHeight="1" thickBot="1">
      <c r="A52" s="347"/>
      <c r="B52" s="293"/>
      <c r="C52" s="656"/>
      <c r="D52" s="297"/>
    </row>
    <row r="53" spans="1:4" ht="42.6" customHeight="1"/>
    <row r="54" spans="1:4" ht="42.6" customHeight="1"/>
  </sheetData>
  <mergeCells count="26">
    <mergeCell ref="C35:C37"/>
    <mergeCell ref="B32:B34"/>
    <mergeCell ref="B26:B28"/>
    <mergeCell ref="B29:B31"/>
    <mergeCell ref="C2:C4"/>
    <mergeCell ref="B23:B25"/>
    <mergeCell ref="C23:C25"/>
    <mergeCell ref="C5:C7"/>
    <mergeCell ref="C26:C28"/>
    <mergeCell ref="C8:C10"/>
    <mergeCell ref="C41:C43"/>
    <mergeCell ref="C50:C52"/>
    <mergeCell ref="C47:C49"/>
    <mergeCell ref="C44:C46"/>
    <mergeCell ref="C38:C40"/>
    <mergeCell ref="D32:D34"/>
    <mergeCell ref="D11:D13"/>
    <mergeCell ref="C11:C13"/>
    <mergeCell ref="C17:C19"/>
    <mergeCell ref="C20:C22"/>
    <mergeCell ref="D29:D31"/>
    <mergeCell ref="C14:C16"/>
    <mergeCell ref="D23:D25"/>
    <mergeCell ref="D26:D28"/>
    <mergeCell ref="C29:C31"/>
    <mergeCell ref="C32:C34"/>
  </mergeCells>
  <phoneticPr fontId="16"/>
  <hyperlinks>
    <hyperlink ref="A4" r:id="rId1" xr:uid="{CD3E04B5-6ADC-42A7-BF2B-B1AE01955CE2}"/>
    <hyperlink ref="A7" r:id="rId2" xr:uid="{0F3F2E1D-2203-4D7F-A8CE-F909488A62A5}"/>
    <hyperlink ref="A10" r:id="rId3" xr:uid="{BA231956-5DE5-4AE6-8286-0443033DDE28}"/>
    <hyperlink ref="A13" r:id="rId4" xr:uid="{90C80F07-01C3-4E58-89EC-320723B5E393}"/>
    <hyperlink ref="A19" r:id="rId5" xr:uid="{31F55C01-A469-43B0-B4B6-31DC0DC4B734}"/>
    <hyperlink ref="A22" r:id="rId6" xr:uid="{90C0381A-5554-4A34-907F-06E8F5518516}"/>
    <hyperlink ref="A16" r:id="rId7" xr:uid="{B31F4B28-CBDB-4982-AF47-3CA0632E3198}"/>
    <hyperlink ref="A25" r:id="rId8" xr:uid="{1C2BD187-092C-4D07-8C42-874CD4191805}"/>
    <hyperlink ref="A28" r:id="rId9" xr:uid="{68FED587-7FBE-4B7C-A3B5-EFB8E88A291F}"/>
    <hyperlink ref="A31" r:id="rId10" xr:uid="{19B5A057-34DC-4B4C-B826-EF249C28E0D3}"/>
    <hyperlink ref="A34" r:id="rId11" xr:uid="{E9A6CB85-E120-4D42-A205-4F9FD8B71B4D}"/>
    <hyperlink ref="A37" r:id="rId12" xr:uid="{C03DC03C-CADA-429D-AC3C-6B9A06EB1E55}"/>
  </hyperlinks>
  <pageMargins left="0" right="0" top="0.19685039370078741" bottom="0.39370078740157483" header="0" footer="0.19685039370078741"/>
  <pageSetup paperSize="8" scale="28" orientation="portrait" horizontalDpi="300" verticalDpi="300" r:id="rId1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5"/>
  <sheetViews>
    <sheetView defaultGridColor="0" view="pageBreakPreview" colorId="56" zoomScale="90" zoomScaleNormal="66" zoomScaleSheetLayoutView="90" workbookViewId="0">
      <selection activeCell="A33" sqref="A33"/>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237</v>
      </c>
      <c r="B1" s="278" t="s">
        <v>24</v>
      </c>
      <c r="C1" s="279" t="s">
        <v>2</v>
      </c>
    </row>
    <row r="2" spans="1:3" ht="40.200000000000003" customHeight="1">
      <c r="A2" s="125" t="s">
        <v>435</v>
      </c>
      <c r="B2" s="130"/>
      <c r="C2" s="131" t="s">
        <v>218</v>
      </c>
    </row>
    <row r="3" spans="1:3" ht="118.2" customHeight="1">
      <c r="A3" s="344" t="s">
        <v>431</v>
      </c>
      <c r="B3" s="292" t="s">
        <v>447</v>
      </c>
      <c r="C3" s="132">
        <v>45166</v>
      </c>
    </row>
    <row r="4" spans="1:3" ht="40.200000000000003" customHeight="1" thickBot="1">
      <c r="A4" s="290" t="s">
        <v>413</v>
      </c>
      <c r="B4" s="133"/>
      <c r="C4" s="134"/>
    </row>
    <row r="5" spans="1:3" ht="40.200000000000003" customHeight="1">
      <c r="A5" s="125" t="s">
        <v>436</v>
      </c>
      <c r="B5" s="130"/>
      <c r="C5" s="131"/>
    </row>
    <row r="6" spans="1:3" ht="124.8" customHeight="1">
      <c r="A6" s="760" t="s">
        <v>432</v>
      </c>
      <c r="B6" s="342" t="s">
        <v>448</v>
      </c>
      <c r="C6" s="132">
        <v>45166</v>
      </c>
    </row>
    <row r="7" spans="1:3" ht="40.200000000000003" customHeight="1" thickBot="1">
      <c r="A7" s="290" t="s">
        <v>414</v>
      </c>
      <c r="B7" s="133"/>
      <c r="C7" s="134"/>
    </row>
    <row r="8" spans="1:3" ht="40.200000000000003" customHeight="1">
      <c r="A8" s="125" t="s">
        <v>437</v>
      </c>
      <c r="B8" s="130"/>
      <c r="C8" s="131"/>
    </row>
    <row r="9" spans="1:3" ht="102.6" customHeight="1">
      <c r="A9" s="344" t="s">
        <v>434</v>
      </c>
      <c r="B9" s="292" t="s">
        <v>447</v>
      </c>
      <c r="C9" s="132">
        <v>45167</v>
      </c>
    </row>
    <row r="10" spans="1:3" ht="40.200000000000003" customHeight="1" thickBot="1">
      <c r="A10" s="290" t="s">
        <v>433</v>
      </c>
      <c r="B10" s="133"/>
      <c r="C10" s="134"/>
    </row>
    <row r="11" spans="1:3" ht="40.200000000000003" customHeight="1">
      <c r="A11" s="125" t="s">
        <v>438</v>
      </c>
      <c r="B11" s="130"/>
      <c r="C11" s="131"/>
    </row>
    <row r="12" spans="1:3" ht="99.6" customHeight="1">
      <c r="A12" s="344" t="s">
        <v>430</v>
      </c>
      <c r="B12" s="292" t="s">
        <v>449</v>
      </c>
      <c r="C12" s="132">
        <v>45167</v>
      </c>
    </row>
    <row r="13" spans="1:3" ht="40.200000000000003" customHeight="1" thickBot="1">
      <c r="A13" s="290" t="s">
        <v>415</v>
      </c>
      <c r="B13" s="133"/>
      <c r="C13" s="134"/>
    </row>
    <row r="14" spans="1:3" s="394" customFormat="1" ht="40.200000000000003" customHeight="1">
      <c r="A14" s="125" t="s">
        <v>439</v>
      </c>
      <c r="B14" s="130"/>
      <c r="C14" s="131"/>
    </row>
    <row r="15" spans="1:3" s="394" customFormat="1" ht="189.6" customHeight="1">
      <c r="A15" s="344" t="s">
        <v>429</v>
      </c>
      <c r="B15" s="292" t="s">
        <v>450</v>
      </c>
      <c r="C15" s="132">
        <v>45166</v>
      </c>
    </row>
    <row r="16" spans="1:3" ht="40.200000000000003" customHeight="1" thickBot="1">
      <c r="A16" s="290" t="s">
        <v>416</v>
      </c>
      <c r="B16" s="133"/>
      <c r="C16" s="134"/>
    </row>
    <row r="17" spans="1:3" s="394" customFormat="1" ht="40.200000000000003" customHeight="1">
      <c r="A17" s="125" t="s">
        <v>440</v>
      </c>
      <c r="B17" s="130"/>
      <c r="C17" s="131"/>
    </row>
    <row r="18" spans="1:3" s="394" customFormat="1" ht="269.39999999999998" customHeight="1">
      <c r="A18" s="344" t="s">
        <v>428</v>
      </c>
      <c r="B18" s="471" t="s">
        <v>451</v>
      </c>
      <c r="C18" s="132">
        <v>45166</v>
      </c>
    </row>
    <row r="19" spans="1:3" ht="40.200000000000003" customHeight="1" thickBot="1">
      <c r="A19" s="441" t="s">
        <v>417</v>
      </c>
      <c r="B19" s="435"/>
      <c r="C19" s="132"/>
    </row>
    <row r="20" spans="1:3" ht="40.200000000000003" customHeight="1">
      <c r="A20" s="444" t="s">
        <v>441</v>
      </c>
      <c r="B20" s="436"/>
      <c r="C20" s="437"/>
    </row>
    <row r="21" spans="1:3" ht="250.8" customHeight="1">
      <c r="A21" s="443" t="s">
        <v>421</v>
      </c>
      <c r="B21" s="445" t="s">
        <v>449</v>
      </c>
      <c r="C21" s="438">
        <v>45166</v>
      </c>
    </row>
    <row r="22" spans="1:3" ht="40.200000000000003" customHeight="1" thickBot="1">
      <c r="A22" s="442" t="s">
        <v>420</v>
      </c>
      <c r="B22" s="446"/>
      <c r="C22" s="440"/>
    </row>
    <row r="23" spans="1:3" ht="40.200000000000003" customHeight="1">
      <c r="A23" s="444" t="s">
        <v>442</v>
      </c>
      <c r="B23" s="447"/>
      <c r="C23" s="437"/>
    </row>
    <row r="24" spans="1:3" ht="162" customHeight="1">
      <c r="A24" s="759" t="s">
        <v>419</v>
      </c>
      <c r="B24" s="445" t="s">
        <v>452</v>
      </c>
      <c r="C24" s="438">
        <v>45168</v>
      </c>
    </row>
    <row r="25" spans="1:3" ht="40.200000000000003" customHeight="1" thickBot="1">
      <c r="A25" s="442" t="s">
        <v>418</v>
      </c>
      <c r="B25" s="439"/>
      <c r="C25" s="440"/>
    </row>
    <row r="26" spans="1:3" ht="40.200000000000003" customHeight="1">
      <c r="A26" s="288" t="s">
        <v>443</v>
      </c>
      <c r="B26" s="447"/>
      <c r="C26" s="437"/>
    </row>
    <row r="27" spans="1:3" ht="314.39999999999998" customHeight="1">
      <c r="A27" s="443" t="s">
        <v>427</v>
      </c>
      <c r="B27" s="445" t="s">
        <v>448</v>
      </c>
      <c r="C27" s="438">
        <v>45168</v>
      </c>
    </row>
    <row r="28" spans="1:3" ht="40.200000000000003" customHeight="1" thickBot="1">
      <c r="A28" s="479" t="s">
        <v>422</v>
      </c>
      <c r="B28" s="439"/>
      <c r="C28" s="440"/>
    </row>
    <row r="29" spans="1:3" ht="40.200000000000003" customHeight="1">
      <c r="A29" s="444" t="s">
        <v>444</v>
      </c>
      <c r="B29" s="447"/>
      <c r="C29" s="437"/>
    </row>
    <row r="30" spans="1:3" ht="141" customHeight="1">
      <c r="A30" s="443" t="s">
        <v>426</v>
      </c>
      <c r="B30" s="445" t="s">
        <v>447</v>
      </c>
      <c r="C30" s="438">
        <v>45170</v>
      </c>
    </row>
    <row r="31" spans="1:3" ht="40.200000000000003" customHeight="1" thickBot="1">
      <c r="A31" s="479" t="s">
        <v>423</v>
      </c>
      <c r="B31" s="439"/>
      <c r="C31" s="440"/>
    </row>
    <row r="32" spans="1:3" ht="40.200000000000003" customHeight="1">
      <c r="A32" s="444" t="s">
        <v>445</v>
      </c>
      <c r="B32" s="447"/>
      <c r="C32" s="437"/>
    </row>
    <row r="33" spans="1:3" ht="340.8" customHeight="1">
      <c r="A33" s="443" t="s">
        <v>425</v>
      </c>
      <c r="B33" s="445" t="s">
        <v>453</v>
      </c>
      <c r="C33" s="438">
        <v>45169</v>
      </c>
    </row>
    <row r="34" spans="1:3" ht="40.200000000000003" customHeight="1" thickBot="1">
      <c r="A34" s="442" t="s">
        <v>424</v>
      </c>
      <c r="B34" s="439" t="s">
        <v>218</v>
      </c>
      <c r="C34" s="440"/>
    </row>
    <row r="35" spans="1:3" ht="40.200000000000003" hidden="1" customHeight="1">
      <c r="A35" s="444" t="s">
        <v>446</v>
      </c>
      <c r="B35" s="447"/>
      <c r="C35" s="437"/>
    </row>
    <row r="36" spans="1:3" ht="40.200000000000003" hidden="1" customHeight="1">
      <c r="A36" s="443" t="s">
        <v>412</v>
      </c>
      <c r="B36" s="445"/>
      <c r="C36" s="438"/>
    </row>
    <row r="37" spans="1:3" ht="40.200000000000003" hidden="1" customHeight="1" thickBot="1">
      <c r="A37" s="442"/>
      <c r="B37" s="439"/>
      <c r="C37" s="440"/>
    </row>
    <row r="38" spans="1:3" ht="40.200000000000003" hidden="1" customHeight="1">
      <c r="A38" s="444"/>
      <c r="B38" s="447"/>
      <c r="C38" s="437"/>
    </row>
    <row r="39" spans="1:3" ht="40.200000000000003" hidden="1" customHeight="1">
      <c r="A39" s="443"/>
      <c r="B39" s="445"/>
      <c r="C39" s="438"/>
    </row>
    <row r="40" spans="1:3" ht="40.200000000000003" hidden="1" customHeight="1" thickBot="1">
      <c r="A40" s="442"/>
      <c r="B40" s="439"/>
      <c r="C40" s="440"/>
    </row>
    <row r="41" spans="1:3" ht="40.200000000000003" hidden="1" customHeight="1">
      <c r="A41" s="444"/>
      <c r="B41" s="447"/>
      <c r="C41" s="437"/>
    </row>
    <row r="42" spans="1:3" ht="40.200000000000003" hidden="1" customHeight="1">
      <c r="A42" s="443"/>
      <c r="B42" s="445"/>
      <c r="C42" s="438"/>
    </row>
    <row r="43" spans="1:3" ht="40.200000000000003" hidden="1" customHeight="1" thickBot="1">
      <c r="A43" s="442"/>
      <c r="B43" s="439"/>
      <c r="C43" s="440"/>
    </row>
    <row r="45" spans="1:3" ht="40.200000000000003" customHeight="1">
      <c r="A45" s="38"/>
    </row>
  </sheetData>
  <phoneticPr fontId="86"/>
  <hyperlinks>
    <hyperlink ref="A4" r:id="rId1" xr:uid="{50F1C945-1769-457F-8DDB-D682B7B40074}"/>
    <hyperlink ref="A6" r:id="rId2" display="https://jp.reuters.com/article/japan-fukushima-china-russia-idJPKBN30102U" xr:uid="{D8F5D1D9-B30A-4F69-8D97-B74B3D0C62A3}"/>
    <hyperlink ref="A7" r:id="rId3" xr:uid="{13A8E874-F726-43A6-9864-F54F3EDA0FF2}"/>
    <hyperlink ref="A13" r:id="rId4" xr:uid="{8575877B-8DD7-4C1E-A64A-441D8E9C1B24}"/>
    <hyperlink ref="A16" r:id="rId5" xr:uid="{2E6526B0-DA6B-4D03-8B78-AAA20731EF67}"/>
    <hyperlink ref="A19" r:id="rId6" xr:uid="{CFB3D963-3093-4828-99C6-23B9CCC0CD97}"/>
    <hyperlink ref="A22" r:id="rId7" xr:uid="{B6ACA1E9-18C2-4863-BC2B-686C2B32ADE2}"/>
    <hyperlink ref="A25" r:id="rId8" xr:uid="{3FA221CC-816E-43ED-95E7-D6E94E9BA01D}"/>
    <hyperlink ref="A28" r:id="rId9" xr:uid="{CF32D3A9-9868-4007-9E0A-02C44C6084E0}"/>
    <hyperlink ref="A31" r:id="rId10" xr:uid="{FD156B63-BA43-4FEA-AB41-5AC76A742B8E}"/>
    <hyperlink ref="A34" r:id="rId11" xr:uid="{4D0AA7CA-F5A7-4563-BF93-E9ADECB41A48}"/>
    <hyperlink ref="A10" r:id="rId12" xr:uid="{0652B747-AD5E-4940-BF89-3795768E95C2}"/>
  </hyperlinks>
  <pageMargins left="0.74803149606299213" right="0.74803149606299213" top="0.98425196850393704" bottom="0.98425196850393704" header="0.51181102362204722" footer="0.51181102362204722"/>
  <pageSetup paperSize="9" scale="16" fitToHeight="3" orientation="portrait" r:id="rId13"/>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Normal="100" zoomScaleSheetLayoutView="100" workbookViewId="0">
      <selection activeCell="AD26" sqref="AD26"/>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78" t="s">
        <v>3</v>
      </c>
      <c r="B1" s="679"/>
      <c r="C1" s="679"/>
      <c r="D1" s="679"/>
      <c r="E1" s="679"/>
      <c r="F1" s="679"/>
      <c r="G1" s="679"/>
      <c r="H1" s="679"/>
      <c r="I1" s="679"/>
      <c r="J1" s="679"/>
      <c r="K1" s="679"/>
      <c r="L1" s="679"/>
      <c r="M1" s="679"/>
      <c r="N1" s="680"/>
      <c r="P1" s="681" t="s">
        <v>4</v>
      </c>
      <c r="Q1" s="682"/>
      <c r="R1" s="682"/>
      <c r="S1" s="682"/>
      <c r="T1" s="682"/>
      <c r="U1" s="682"/>
      <c r="V1" s="682"/>
      <c r="W1" s="682"/>
      <c r="X1" s="682"/>
      <c r="Y1" s="682"/>
      <c r="Z1" s="682"/>
      <c r="AA1" s="682"/>
      <c r="AB1" s="682"/>
      <c r="AC1" s="683"/>
    </row>
    <row r="2" spans="1:29" ht="18" customHeight="1" thickBot="1">
      <c r="A2" s="684" t="s">
        <v>5</v>
      </c>
      <c r="B2" s="685"/>
      <c r="C2" s="685"/>
      <c r="D2" s="685"/>
      <c r="E2" s="685"/>
      <c r="F2" s="685"/>
      <c r="G2" s="685"/>
      <c r="H2" s="685"/>
      <c r="I2" s="685"/>
      <c r="J2" s="685"/>
      <c r="K2" s="685"/>
      <c r="L2" s="685"/>
      <c r="M2" s="685"/>
      <c r="N2" s="686"/>
      <c r="P2" s="687" t="s">
        <v>6</v>
      </c>
      <c r="Q2" s="685"/>
      <c r="R2" s="685"/>
      <c r="S2" s="685"/>
      <c r="T2" s="685"/>
      <c r="U2" s="685"/>
      <c r="V2" s="685"/>
      <c r="W2" s="685"/>
      <c r="X2" s="685"/>
      <c r="Y2" s="685"/>
      <c r="Z2" s="685"/>
      <c r="AA2" s="685"/>
      <c r="AB2" s="685"/>
      <c r="AC2" s="688"/>
    </row>
    <row r="3" spans="1:29" ht="13.8" thickBot="1">
      <c r="A3" s="6"/>
      <c r="B3" s="141" t="s">
        <v>166</v>
      </c>
      <c r="C3" s="141" t="s">
        <v>7</v>
      </c>
      <c r="D3" s="141" t="s">
        <v>8</v>
      </c>
      <c r="E3" s="141" t="s">
        <v>9</v>
      </c>
      <c r="F3" s="141" t="s">
        <v>10</v>
      </c>
      <c r="G3" s="141" t="s">
        <v>11</v>
      </c>
      <c r="H3" s="141" t="s">
        <v>12</v>
      </c>
      <c r="I3" s="138" t="s">
        <v>13</v>
      </c>
      <c r="J3" s="141" t="s">
        <v>14</v>
      </c>
      <c r="K3" s="141" t="s">
        <v>15</v>
      </c>
      <c r="L3" s="141" t="s">
        <v>16</v>
      </c>
      <c r="M3" s="141" t="s">
        <v>17</v>
      </c>
      <c r="N3" s="7" t="s">
        <v>18</v>
      </c>
      <c r="P3" s="8"/>
      <c r="Q3" s="141" t="s">
        <v>166</v>
      </c>
      <c r="R3" s="141" t="s">
        <v>7</v>
      </c>
      <c r="S3" s="141" t="s">
        <v>8</v>
      </c>
      <c r="T3" s="141" t="s">
        <v>9</v>
      </c>
      <c r="U3" s="141" t="s">
        <v>10</v>
      </c>
      <c r="V3" s="141" t="s">
        <v>11</v>
      </c>
      <c r="W3" s="141" t="s">
        <v>12</v>
      </c>
      <c r="X3" s="138" t="s">
        <v>13</v>
      </c>
      <c r="Y3" s="141" t="s">
        <v>14</v>
      </c>
      <c r="Z3" s="141"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606.83333333333337</v>
      </c>
      <c r="I4" s="338">
        <f t="shared" si="0"/>
        <v>848.25</v>
      </c>
      <c r="J4" s="338">
        <f t="shared" si="0"/>
        <v>564.72727272727275</v>
      </c>
      <c r="K4" s="338">
        <f t="shared" si="0"/>
        <v>363.72727272727275</v>
      </c>
      <c r="L4" s="338">
        <f t="shared" si="0"/>
        <v>207</v>
      </c>
      <c r="M4" s="338">
        <f t="shared" si="0"/>
        <v>134.81818181818181</v>
      </c>
      <c r="N4" s="338">
        <f>AVERAGE(N7:N18)</f>
        <v>3639.7272727272725</v>
      </c>
      <c r="O4" s="10"/>
      <c r="P4" s="339" t="str">
        <f>+A4</f>
        <v>12-21年月平均</v>
      </c>
      <c r="Q4" s="338">
        <f>AVERAGE(Q7:Q18)</f>
        <v>8.1666666666666661</v>
      </c>
      <c r="R4" s="338">
        <f t="shared" ref="R4:AC4" si="1">AVERAGE(R7:R18)</f>
        <v>8.75</v>
      </c>
      <c r="S4" s="338">
        <f t="shared" si="1"/>
        <v>13.25</v>
      </c>
      <c r="T4" s="338">
        <f t="shared" si="1"/>
        <v>6.5</v>
      </c>
      <c r="U4" s="338">
        <f t="shared" si="1"/>
        <v>9.1666666666666661</v>
      </c>
      <c r="V4" s="338">
        <f t="shared" si="1"/>
        <v>8.9166666666666661</v>
      </c>
      <c r="W4" s="338">
        <f t="shared" si="1"/>
        <v>8.0833333333333339</v>
      </c>
      <c r="X4" s="338">
        <f t="shared" si="1"/>
        <v>10.666666666666666</v>
      </c>
      <c r="Y4" s="338">
        <f t="shared" si="1"/>
        <v>9.9090909090909083</v>
      </c>
      <c r="Z4" s="338">
        <f t="shared" si="1"/>
        <v>19.818181818181817</v>
      </c>
      <c r="AA4" s="338">
        <f t="shared" si="1"/>
        <v>11.636363636363637</v>
      </c>
      <c r="AB4" s="338">
        <f t="shared" si="1"/>
        <v>12.181818181818182</v>
      </c>
      <c r="AC4" s="338">
        <f t="shared" si="1"/>
        <v>131.45454545454547</v>
      </c>
    </row>
    <row r="5" spans="1:29" ht="19.8" customHeight="1" thickBot="1">
      <c r="A5" s="251"/>
      <c r="B5" s="251"/>
      <c r="C5" s="251"/>
      <c r="D5" s="251"/>
      <c r="E5" s="251"/>
      <c r="F5" s="251"/>
      <c r="G5" s="251"/>
      <c r="H5" s="251"/>
      <c r="I5" s="11" t="s">
        <v>20</v>
      </c>
      <c r="J5" s="105"/>
      <c r="K5" s="105"/>
      <c r="L5" s="105"/>
      <c r="M5" s="105"/>
      <c r="N5" s="218"/>
      <c r="O5" s="106"/>
      <c r="P5" s="139"/>
      <c r="Q5" s="139"/>
      <c r="R5" s="139"/>
      <c r="S5" s="251"/>
      <c r="T5" s="251"/>
      <c r="U5" s="251"/>
      <c r="V5" s="251"/>
      <c r="W5" s="251"/>
      <c r="X5" s="11" t="s">
        <v>20</v>
      </c>
      <c r="Y5" s="105"/>
      <c r="Z5" s="105"/>
      <c r="AA5" s="105"/>
      <c r="AB5" s="105"/>
      <c r="AC5" s="218"/>
    </row>
    <row r="6" spans="1:29" ht="19.8" customHeight="1" thickBot="1">
      <c r="A6" s="251"/>
      <c r="B6" s="251"/>
      <c r="C6" s="251"/>
      <c r="D6" s="251"/>
      <c r="E6" s="251"/>
      <c r="F6" s="251"/>
      <c r="G6" s="251"/>
      <c r="H6" s="251"/>
      <c r="I6" s="327">
        <v>221</v>
      </c>
      <c r="J6" s="326"/>
      <c r="K6" s="326"/>
      <c r="L6" s="326"/>
      <c r="M6" s="326"/>
      <c r="N6" s="320"/>
      <c r="O6" s="106"/>
      <c r="P6" s="139"/>
      <c r="Q6" s="139"/>
      <c r="R6" s="139"/>
      <c r="S6" s="251"/>
      <c r="T6" s="251"/>
      <c r="U6" s="251"/>
      <c r="V6" s="251"/>
      <c r="W6" s="251"/>
      <c r="X6" s="327">
        <v>1</v>
      </c>
      <c r="Y6" s="326"/>
      <c r="Z6" s="326"/>
      <c r="AA6" s="326"/>
      <c r="AB6" s="326"/>
      <c r="AC6" s="320"/>
    </row>
    <row r="7" spans="1:29" ht="18" customHeight="1" thickBot="1">
      <c r="A7" s="321" t="s">
        <v>170</v>
      </c>
      <c r="B7" s="334">
        <v>82</v>
      </c>
      <c r="C7" s="332">
        <v>62</v>
      </c>
      <c r="D7" s="390">
        <v>99</v>
      </c>
      <c r="E7" s="332">
        <v>112</v>
      </c>
      <c r="F7" s="418">
        <v>224</v>
      </c>
      <c r="G7" s="418">
        <v>524</v>
      </c>
      <c r="H7" s="477">
        <v>518</v>
      </c>
      <c r="I7" s="332">
        <v>552</v>
      </c>
      <c r="J7" s="332" t="s">
        <v>149</v>
      </c>
      <c r="K7" s="332"/>
      <c r="L7" s="332"/>
      <c r="M7" s="335"/>
      <c r="N7" s="333"/>
      <c r="O7" s="10"/>
      <c r="P7" s="325" t="s">
        <v>170</v>
      </c>
      <c r="Q7" s="461">
        <v>1</v>
      </c>
      <c r="R7" s="462">
        <v>1</v>
      </c>
      <c r="S7" s="462">
        <v>4</v>
      </c>
      <c r="T7" s="462">
        <v>2</v>
      </c>
      <c r="U7" s="462">
        <v>2</v>
      </c>
      <c r="V7" s="332">
        <v>7</v>
      </c>
      <c r="W7" s="332">
        <v>7</v>
      </c>
      <c r="X7" s="332">
        <v>1</v>
      </c>
      <c r="Y7" s="332"/>
      <c r="Z7" s="332"/>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2">SUM(B8:M8)</f>
        <v>3329</v>
      </c>
      <c r="O8" s="111" t="s">
        <v>21</v>
      </c>
      <c r="P8" s="455" t="s">
        <v>165</v>
      </c>
      <c r="Q8" s="456">
        <v>0</v>
      </c>
      <c r="R8" s="457">
        <v>5</v>
      </c>
      <c r="S8" s="457">
        <v>4</v>
      </c>
      <c r="T8" s="457">
        <v>1</v>
      </c>
      <c r="U8" s="457">
        <v>1</v>
      </c>
      <c r="V8" s="457">
        <v>1</v>
      </c>
      <c r="W8" s="457">
        <v>1</v>
      </c>
      <c r="X8" s="457">
        <v>1</v>
      </c>
      <c r="Y8" s="456">
        <v>0</v>
      </c>
      <c r="Z8" s="456">
        <v>0</v>
      </c>
      <c r="AA8" s="456">
        <v>0</v>
      </c>
      <c r="AB8" s="456">
        <v>2</v>
      </c>
      <c r="AC8" s="458">
        <f t="shared" ref="AC8:AC19" si="3">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2"/>
        <v>3184</v>
      </c>
      <c r="O9" s="250"/>
      <c r="P9" s="455" t="s">
        <v>147</v>
      </c>
      <c r="Q9" s="459">
        <v>1</v>
      </c>
      <c r="R9" s="459">
        <v>2</v>
      </c>
      <c r="S9" s="459">
        <v>1</v>
      </c>
      <c r="T9" s="459">
        <v>0</v>
      </c>
      <c r="U9" s="459">
        <v>0</v>
      </c>
      <c r="V9" s="459">
        <v>0</v>
      </c>
      <c r="W9" s="459">
        <v>1</v>
      </c>
      <c r="X9" s="459">
        <v>1</v>
      </c>
      <c r="Y9" s="459">
        <v>0</v>
      </c>
      <c r="Z9" s="459">
        <v>1</v>
      </c>
      <c r="AA9" s="459">
        <v>0</v>
      </c>
      <c r="AB9" s="459">
        <v>0</v>
      </c>
      <c r="AC9" s="460">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89" t="s">
        <v>246</v>
      </c>
      <c r="B21" s="690"/>
      <c r="C21" s="690"/>
      <c r="D21" s="690"/>
      <c r="E21" s="690"/>
      <c r="F21" s="690"/>
      <c r="G21" s="690"/>
      <c r="H21" s="690"/>
      <c r="I21" s="690"/>
      <c r="J21" s="690"/>
      <c r="K21" s="690"/>
      <c r="L21" s="690"/>
      <c r="M21" s="690"/>
      <c r="N21" s="691"/>
      <c r="O21" s="10"/>
      <c r="P21" s="689" t="str">
        <f>+A21</f>
        <v>※2023年 第34週（8/21～8/27） 現在</v>
      </c>
      <c r="Q21" s="690"/>
      <c r="R21" s="690"/>
      <c r="S21" s="690"/>
      <c r="T21" s="690"/>
      <c r="U21" s="690"/>
      <c r="V21" s="690"/>
      <c r="W21" s="690"/>
      <c r="X21" s="690"/>
      <c r="Y21" s="690"/>
      <c r="Z21" s="690"/>
      <c r="AA21" s="690"/>
      <c r="AB21" s="690"/>
      <c r="AC21" s="691"/>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158</v>
      </c>
      <c r="C23" s="10"/>
      <c r="D23" s="302" t="s">
        <v>216</v>
      </c>
      <c r="E23" s="28"/>
      <c r="F23" s="10"/>
      <c r="G23" s="10" t="s">
        <v>21</v>
      </c>
      <c r="H23" s="10"/>
      <c r="I23" s="10"/>
      <c r="J23" s="10"/>
      <c r="K23" s="10"/>
      <c r="L23" s="10"/>
      <c r="M23" s="10"/>
      <c r="N23" s="25"/>
      <c r="O23" s="111" t="s">
        <v>21</v>
      </c>
      <c r="P23" s="151"/>
      <c r="Q23" s="402" t="s">
        <v>159</v>
      </c>
      <c r="R23" s="675" t="s">
        <v>213</v>
      </c>
      <c r="S23" s="676"/>
      <c r="T23" s="677"/>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52" t="s">
        <v>177</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96" zoomScaleNormal="112" zoomScaleSheetLayoutView="96" workbookViewId="0">
      <selection activeCell="D2" sqref="D2:E2"/>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454</v>
      </c>
      <c r="D2" s="697"/>
      <c r="E2" s="698"/>
    </row>
    <row r="3" spans="1:7" ht="16.5" customHeight="1" thickBot="1">
      <c r="B3" s="91" t="s">
        <v>110</v>
      </c>
      <c r="C3" s="181" t="s">
        <v>111</v>
      </c>
      <c r="D3" s="140" t="s">
        <v>153</v>
      </c>
    </row>
    <row r="4" spans="1:7" ht="17.25" customHeight="1" thickBot="1">
      <c r="B4" s="92" t="s">
        <v>112</v>
      </c>
      <c r="C4" s="114" t="s">
        <v>247</v>
      </c>
      <c r="D4" s="93"/>
    </row>
    <row r="5" spans="1:7" ht="17.25" customHeight="1">
      <c r="B5" s="699" t="s">
        <v>145</v>
      </c>
      <c r="C5" s="702" t="s">
        <v>150</v>
      </c>
      <c r="D5" s="703"/>
    </row>
    <row r="6" spans="1:7" ht="19.2" customHeight="1">
      <c r="B6" s="700"/>
      <c r="C6" s="704" t="s">
        <v>151</v>
      </c>
      <c r="D6" s="705"/>
      <c r="G6" s="154"/>
    </row>
    <row r="7" spans="1:7" ht="19.95" customHeight="1">
      <c r="B7" s="700"/>
      <c r="C7" s="182" t="s">
        <v>152</v>
      </c>
      <c r="D7" s="183"/>
      <c r="G7" s="154"/>
    </row>
    <row r="8" spans="1:7" ht="25.2" customHeight="1" thickBot="1">
      <c r="B8" s="701"/>
      <c r="C8" s="156" t="s">
        <v>154</v>
      </c>
      <c r="D8" s="155"/>
      <c r="G8" s="154"/>
    </row>
    <row r="9" spans="1:7" ht="49.2" customHeight="1" thickBot="1">
      <c r="B9" s="94" t="s">
        <v>194</v>
      </c>
      <c r="C9" s="706" t="s">
        <v>228</v>
      </c>
      <c r="D9" s="707"/>
    </row>
    <row r="10" spans="1:7" ht="70.8" customHeight="1" thickBot="1">
      <c r="B10" s="95" t="s">
        <v>113</v>
      </c>
      <c r="C10" s="708" t="s">
        <v>251</v>
      </c>
      <c r="D10" s="709"/>
    </row>
    <row r="11" spans="1:7" ht="59.4" customHeight="1" thickBot="1">
      <c r="B11" s="96"/>
      <c r="C11" s="97" t="s">
        <v>248</v>
      </c>
      <c r="D11" s="160" t="s">
        <v>249</v>
      </c>
      <c r="F11" s="1" t="s">
        <v>21</v>
      </c>
    </row>
    <row r="12" spans="1:7" ht="31.2" customHeight="1" thickBot="1">
      <c r="B12" s="94" t="s">
        <v>181</v>
      </c>
      <c r="C12" s="708" t="s">
        <v>250</v>
      </c>
      <c r="D12" s="709"/>
    </row>
    <row r="13" spans="1:7" ht="93" customHeight="1" thickBot="1">
      <c r="B13" s="98" t="s">
        <v>114</v>
      </c>
      <c r="C13" s="99" t="s">
        <v>252</v>
      </c>
      <c r="D13" s="137" t="s">
        <v>253</v>
      </c>
      <c r="F13" t="s">
        <v>28</v>
      </c>
    </row>
    <row r="14" spans="1:7" ht="66.599999999999994" customHeight="1" thickBot="1">
      <c r="A14" t="s">
        <v>149</v>
      </c>
      <c r="B14" s="100" t="s">
        <v>115</v>
      </c>
      <c r="C14" s="695" t="s">
        <v>254</v>
      </c>
      <c r="D14" s="696"/>
    </row>
    <row r="15" spans="1:7" ht="17.25" customHeight="1"/>
    <row r="16" spans="1:7" ht="17.25" customHeight="1">
      <c r="B16" s="692" t="s">
        <v>211</v>
      </c>
      <c r="C16" s="303"/>
      <c r="D16" s="1" t="s">
        <v>149</v>
      </c>
    </row>
    <row r="17" spans="2:5">
      <c r="B17" s="692"/>
      <c r="C17"/>
    </row>
    <row r="18" spans="2:5">
      <c r="B18" s="692"/>
      <c r="E18" s="1" t="s">
        <v>21</v>
      </c>
    </row>
    <row r="19" spans="2:5">
      <c r="B19" s="692"/>
    </row>
    <row r="20" spans="2:5">
      <c r="B20" s="692"/>
    </row>
    <row r="21" spans="2:5">
      <c r="B21" s="692"/>
    </row>
    <row r="22" spans="2:5">
      <c r="B22" s="692"/>
    </row>
    <row r="23" spans="2:5">
      <c r="B23" s="692"/>
      <c r="D23" s="693" t="s">
        <v>411</v>
      </c>
    </row>
    <row r="24" spans="2:5">
      <c r="B24" s="692"/>
      <c r="D24" s="694"/>
    </row>
    <row r="25" spans="2:5">
      <c r="B25" s="692"/>
      <c r="D25" s="694"/>
    </row>
    <row r="26" spans="2:5">
      <c r="B26" s="692"/>
      <c r="D26" s="694"/>
    </row>
    <row r="27" spans="2:5">
      <c r="B27" s="692"/>
      <c r="D27" s="694"/>
    </row>
    <row r="28" spans="2:5">
      <c r="B28" s="692"/>
    </row>
    <row r="29" spans="2:5">
      <c r="B29" s="692"/>
      <c r="D29" s="1" t="s">
        <v>149</v>
      </c>
    </row>
    <row r="30" spans="2:5">
      <c r="B30" s="692"/>
      <c r="D30" s="1" t="s">
        <v>149</v>
      </c>
    </row>
    <row r="31" spans="2:5">
      <c r="B31" s="692"/>
    </row>
    <row r="32" spans="2:5">
      <c r="B32" s="692"/>
    </row>
    <row r="33" spans="2:2">
      <c r="B33" s="692"/>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188C-47C4-4662-A2C9-DB881534147D}">
  <dimension ref="B8:L82"/>
  <sheetViews>
    <sheetView topLeftCell="A58" workbookViewId="0">
      <selection activeCell="I78" sqref="I78"/>
    </sheetView>
  </sheetViews>
  <sheetFormatPr defaultRowHeight="13.2"/>
  <cols>
    <col min="2" max="6" width="11" customWidth="1"/>
  </cols>
  <sheetData>
    <row r="8" spans="2:7">
      <c r="B8" s="454" t="s">
        <v>203</v>
      </c>
      <c r="C8" s="454"/>
    </row>
    <row r="9" spans="2:7">
      <c r="B9" s="714" t="s">
        <v>201</v>
      </c>
      <c r="C9" s="714"/>
      <c r="D9" s="714"/>
      <c r="E9" s="715" t="s">
        <v>202</v>
      </c>
      <c r="F9" s="715"/>
      <c r="G9" s="715"/>
    </row>
    <row r="10" spans="2:7">
      <c r="B10" s="453" t="s">
        <v>198</v>
      </c>
      <c r="C10" s="42" t="s">
        <v>198</v>
      </c>
      <c r="D10" s="42" t="s">
        <v>196</v>
      </c>
      <c r="E10" s="453" t="s">
        <v>198</v>
      </c>
      <c r="F10" s="42" t="s">
        <v>198</v>
      </c>
      <c r="G10" s="42" t="s">
        <v>196</v>
      </c>
    </row>
    <row r="11" spans="2:7">
      <c r="B11" s="453" t="s">
        <v>199</v>
      </c>
      <c r="C11" s="42" t="s">
        <v>200</v>
      </c>
      <c r="D11" s="42" t="s">
        <v>197</v>
      </c>
      <c r="E11" s="453" t="s">
        <v>199</v>
      </c>
      <c r="F11" s="42" t="s">
        <v>200</v>
      </c>
      <c r="G11" s="42" t="s">
        <v>197</v>
      </c>
    </row>
    <row r="12" spans="2:7">
      <c r="B12" s="90">
        <v>6344</v>
      </c>
      <c r="C12" s="1">
        <v>3488</v>
      </c>
      <c r="D12" s="1">
        <v>2856</v>
      </c>
      <c r="E12">
        <v>27614</v>
      </c>
      <c r="F12">
        <v>13597</v>
      </c>
      <c r="G12">
        <v>14017</v>
      </c>
    </row>
    <row r="15" spans="2:7">
      <c r="B15" s="454" t="s">
        <v>204</v>
      </c>
      <c r="C15" s="454"/>
    </row>
    <row r="16" spans="2:7">
      <c r="B16" s="714" t="s">
        <v>201</v>
      </c>
      <c r="C16" s="714"/>
      <c r="D16" s="714"/>
      <c r="E16" s="715" t="s">
        <v>202</v>
      </c>
      <c r="F16" s="715"/>
      <c r="G16" s="715"/>
    </row>
    <row r="17" spans="2:7">
      <c r="B17" s="453" t="s">
        <v>198</v>
      </c>
      <c r="C17" s="42" t="s">
        <v>198</v>
      </c>
      <c r="D17" s="42" t="s">
        <v>196</v>
      </c>
      <c r="E17" s="453" t="s">
        <v>198</v>
      </c>
      <c r="F17" s="42" t="s">
        <v>198</v>
      </c>
      <c r="G17" s="42" t="s">
        <v>196</v>
      </c>
    </row>
    <row r="18" spans="2:7">
      <c r="B18" s="453" t="s">
        <v>199</v>
      </c>
      <c r="C18" s="42" t="s">
        <v>200</v>
      </c>
      <c r="D18" s="42" t="s">
        <v>197</v>
      </c>
      <c r="E18" s="453" t="s">
        <v>199</v>
      </c>
      <c r="F18" s="42" t="s">
        <v>200</v>
      </c>
      <c r="G18" s="42" t="s">
        <v>197</v>
      </c>
    </row>
    <row r="19" spans="2:7">
      <c r="B19">
        <v>5896</v>
      </c>
      <c r="C19">
        <v>3193</v>
      </c>
      <c r="D19">
        <v>2703</v>
      </c>
      <c r="E19">
        <v>30255</v>
      </c>
      <c r="F19">
        <v>14924</v>
      </c>
      <c r="G19">
        <v>15331</v>
      </c>
    </row>
    <row r="22" spans="2:7">
      <c r="B22" s="454" t="s">
        <v>212</v>
      </c>
      <c r="C22" s="454"/>
    </row>
    <row r="23" spans="2:7">
      <c r="B23" s="714" t="s">
        <v>201</v>
      </c>
      <c r="C23" s="714"/>
      <c r="D23" s="714"/>
      <c r="E23" s="715" t="s">
        <v>202</v>
      </c>
      <c r="F23" s="715"/>
      <c r="G23" s="715"/>
    </row>
    <row r="24" spans="2:7">
      <c r="B24" s="453" t="s">
        <v>198</v>
      </c>
      <c r="C24" s="42" t="s">
        <v>198</v>
      </c>
      <c r="D24" s="42" t="s">
        <v>196</v>
      </c>
      <c r="E24" s="453" t="s">
        <v>198</v>
      </c>
      <c r="F24" s="42" t="s">
        <v>198</v>
      </c>
      <c r="G24" s="42" t="s">
        <v>196</v>
      </c>
    </row>
    <row r="25" spans="2:7">
      <c r="B25" s="453" t="s">
        <v>199</v>
      </c>
      <c r="C25" s="42" t="s">
        <v>200</v>
      </c>
      <c r="D25" s="42" t="s">
        <v>197</v>
      </c>
      <c r="E25" s="453" t="s">
        <v>199</v>
      </c>
      <c r="F25" s="42" t="s">
        <v>200</v>
      </c>
      <c r="G25" s="42" t="s">
        <v>197</v>
      </c>
    </row>
    <row r="26" spans="2:7">
      <c r="B26">
        <v>6238</v>
      </c>
      <c r="C26">
        <v>3386</v>
      </c>
      <c r="D26">
        <v>2852</v>
      </c>
      <c r="E26">
        <v>35737</v>
      </c>
      <c r="F26">
        <v>17626</v>
      </c>
      <c r="G26">
        <v>18111</v>
      </c>
    </row>
    <row r="29" spans="2:7">
      <c r="B29" s="454" t="s">
        <v>215</v>
      </c>
      <c r="C29" s="454"/>
    </row>
    <row r="30" spans="2:7">
      <c r="B30" s="714" t="s">
        <v>201</v>
      </c>
      <c r="C30" s="714"/>
      <c r="D30" s="714"/>
      <c r="E30" s="715" t="s">
        <v>202</v>
      </c>
      <c r="F30" s="715"/>
      <c r="G30" s="715"/>
    </row>
    <row r="31" spans="2:7">
      <c r="B31" s="453" t="s">
        <v>198</v>
      </c>
      <c r="C31" s="42" t="s">
        <v>198</v>
      </c>
      <c r="D31" s="42" t="s">
        <v>196</v>
      </c>
      <c r="E31" s="453" t="s">
        <v>198</v>
      </c>
      <c r="F31" s="42" t="s">
        <v>198</v>
      </c>
      <c r="G31" s="42" t="s">
        <v>196</v>
      </c>
    </row>
    <row r="32" spans="2:7">
      <c r="B32" s="453" t="s">
        <v>199</v>
      </c>
      <c r="C32" s="42" t="s">
        <v>200</v>
      </c>
      <c r="D32" s="42" t="s">
        <v>197</v>
      </c>
      <c r="E32" s="453" t="s">
        <v>199</v>
      </c>
      <c r="F32" s="42" t="s">
        <v>200</v>
      </c>
      <c r="G32" s="42" t="s">
        <v>197</v>
      </c>
    </row>
    <row r="33" spans="2:12">
      <c r="B33">
        <v>8193</v>
      </c>
      <c r="C33">
        <v>4384</v>
      </c>
      <c r="D33">
        <v>3809</v>
      </c>
      <c r="E33">
        <v>45108</v>
      </c>
      <c r="F33">
        <v>22361</v>
      </c>
      <c r="G33">
        <v>22747</v>
      </c>
    </row>
    <row r="34" spans="2:12">
      <c r="B34" t="s">
        <v>149</v>
      </c>
    </row>
    <row r="35" spans="2:12">
      <c r="E35" t="s">
        <v>149</v>
      </c>
    </row>
    <row r="36" spans="2:12">
      <c r="B36" s="454" t="s">
        <v>217</v>
      </c>
      <c r="C36" s="454"/>
    </row>
    <row r="37" spans="2:12">
      <c r="B37" s="714" t="s">
        <v>201</v>
      </c>
      <c r="C37" s="714"/>
      <c r="D37" s="714"/>
      <c r="E37" s="715" t="s">
        <v>202</v>
      </c>
      <c r="F37" s="715"/>
      <c r="G37" s="715"/>
    </row>
    <row r="38" spans="2:12">
      <c r="B38" s="453" t="s">
        <v>198</v>
      </c>
      <c r="C38" s="42" t="s">
        <v>198</v>
      </c>
      <c r="D38" s="42" t="s">
        <v>196</v>
      </c>
      <c r="E38" s="453" t="s">
        <v>198</v>
      </c>
      <c r="F38" s="42" t="s">
        <v>198</v>
      </c>
      <c r="G38" s="42" t="s">
        <v>196</v>
      </c>
    </row>
    <row r="39" spans="2:12">
      <c r="B39" s="453" t="s">
        <v>199</v>
      </c>
      <c r="C39" s="42" t="s">
        <v>200</v>
      </c>
      <c r="D39" s="42" t="s">
        <v>197</v>
      </c>
      <c r="E39" s="453" t="s">
        <v>199</v>
      </c>
      <c r="F39" s="42" t="s">
        <v>200</v>
      </c>
      <c r="G39" s="42" t="s">
        <v>197</v>
      </c>
    </row>
    <row r="40" spans="2:12">
      <c r="B40">
        <v>8640</v>
      </c>
      <c r="C40">
        <v>4323</v>
      </c>
      <c r="D40">
        <v>3524</v>
      </c>
      <c r="E40">
        <v>68601</v>
      </c>
      <c r="F40">
        <v>33527</v>
      </c>
      <c r="G40">
        <v>35074</v>
      </c>
    </row>
    <row r="41" spans="2:12">
      <c r="B41" t="s">
        <v>218</v>
      </c>
      <c r="E41" t="s">
        <v>218</v>
      </c>
    </row>
    <row r="43" spans="2:12">
      <c r="B43" s="454" t="s">
        <v>221</v>
      </c>
      <c r="C43" s="454"/>
    </row>
    <row r="44" spans="2:12">
      <c r="B44" s="714" t="s">
        <v>201</v>
      </c>
      <c r="C44" s="714"/>
      <c r="D44" s="714"/>
      <c r="E44" s="715" t="s">
        <v>202</v>
      </c>
      <c r="F44" s="715"/>
      <c r="G44" s="715"/>
      <c r="L44" t="s">
        <v>222</v>
      </c>
    </row>
    <row r="45" spans="2:12">
      <c r="B45" s="453" t="s">
        <v>198</v>
      </c>
      <c r="C45" s="42" t="s">
        <v>198</v>
      </c>
      <c r="D45" s="42" t="s">
        <v>196</v>
      </c>
      <c r="E45" s="453" t="s">
        <v>198</v>
      </c>
      <c r="F45" s="42" t="s">
        <v>198</v>
      </c>
      <c r="G45" s="42" t="s">
        <v>196</v>
      </c>
    </row>
    <row r="46" spans="2:12">
      <c r="B46" s="453" t="s">
        <v>199</v>
      </c>
      <c r="C46" s="42" t="s">
        <v>200</v>
      </c>
      <c r="D46" s="42" t="s">
        <v>197</v>
      </c>
      <c r="E46" s="453" t="s">
        <v>199</v>
      </c>
      <c r="F46" s="42" t="s">
        <v>200</v>
      </c>
      <c r="G46" s="42" t="s">
        <v>197</v>
      </c>
    </row>
    <row r="47" spans="2:12">
      <c r="B47">
        <v>7847</v>
      </c>
      <c r="C47">
        <v>4646</v>
      </c>
      <c r="D47">
        <v>3994</v>
      </c>
      <c r="E47">
        <v>54150</v>
      </c>
      <c r="F47">
        <v>26759</v>
      </c>
      <c r="G47">
        <v>27391</v>
      </c>
    </row>
    <row r="50" spans="2:12">
      <c r="B50" s="454" t="s">
        <v>226</v>
      </c>
      <c r="C50" s="454"/>
    </row>
    <row r="51" spans="2:12">
      <c r="B51" s="714" t="s">
        <v>201</v>
      </c>
      <c r="C51" s="714"/>
      <c r="D51" s="714"/>
      <c r="E51" s="715" t="s">
        <v>202</v>
      </c>
      <c r="F51" s="715"/>
      <c r="G51" s="715"/>
      <c r="L51" t="s">
        <v>222</v>
      </c>
    </row>
    <row r="52" spans="2:12">
      <c r="B52" s="453" t="s">
        <v>198</v>
      </c>
      <c r="C52" s="42" t="s">
        <v>198</v>
      </c>
      <c r="D52" s="42" t="s">
        <v>196</v>
      </c>
      <c r="E52" s="453" t="s">
        <v>198</v>
      </c>
      <c r="F52" s="42" t="s">
        <v>198</v>
      </c>
      <c r="G52" s="42" t="s">
        <v>196</v>
      </c>
    </row>
    <row r="53" spans="2:12">
      <c r="B53" s="453" t="s">
        <v>199</v>
      </c>
      <c r="C53" s="42" t="s">
        <v>200</v>
      </c>
      <c r="D53" s="42" t="s">
        <v>197</v>
      </c>
      <c r="E53" s="453" t="s">
        <v>199</v>
      </c>
      <c r="F53" s="42" t="s">
        <v>200</v>
      </c>
      <c r="G53" s="42" t="s">
        <v>197</v>
      </c>
    </row>
    <row r="54" spans="2:12">
      <c r="B54">
        <v>8088</v>
      </c>
      <c r="C54">
        <v>4349</v>
      </c>
      <c r="D54">
        <v>3739</v>
      </c>
      <c r="E54">
        <v>78502</v>
      </c>
      <c r="F54">
        <v>38240</v>
      </c>
      <c r="G54">
        <v>40262</v>
      </c>
    </row>
    <row r="57" spans="2:12">
      <c r="B57" s="454" t="s">
        <v>229</v>
      </c>
      <c r="C57" s="454"/>
    </row>
    <row r="58" spans="2:12">
      <c r="B58" s="714" t="s">
        <v>201</v>
      </c>
      <c r="C58" s="714"/>
      <c r="D58" s="714"/>
      <c r="E58" s="715" t="s">
        <v>202</v>
      </c>
      <c r="F58" s="715"/>
      <c r="G58" s="715"/>
    </row>
    <row r="59" spans="2:12">
      <c r="B59" s="453" t="s">
        <v>198</v>
      </c>
      <c r="C59" s="42" t="s">
        <v>198</v>
      </c>
      <c r="D59" s="42" t="s">
        <v>196</v>
      </c>
      <c r="E59" s="453" t="s">
        <v>198</v>
      </c>
      <c r="F59" s="42" t="s">
        <v>198</v>
      </c>
      <c r="G59" s="42" t="s">
        <v>196</v>
      </c>
    </row>
    <row r="60" spans="2:12">
      <c r="B60" s="453" t="s">
        <v>199</v>
      </c>
      <c r="C60" s="42" t="s">
        <v>200</v>
      </c>
      <c r="D60" s="42" t="s">
        <v>197</v>
      </c>
      <c r="E60" s="453" t="s">
        <v>199</v>
      </c>
      <c r="F60" s="42" t="s">
        <v>200</v>
      </c>
      <c r="G60" s="42" t="s">
        <v>197</v>
      </c>
    </row>
    <row r="61" spans="2:12">
      <c r="B61">
        <v>7090</v>
      </c>
      <c r="C61">
        <v>3703</v>
      </c>
      <c r="D61">
        <v>3387</v>
      </c>
      <c r="E61">
        <v>77937</v>
      </c>
      <c r="F61">
        <v>37946</v>
      </c>
      <c r="G61">
        <v>39991</v>
      </c>
    </row>
    <row r="64" spans="2:12">
      <c r="B64" s="504" t="s">
        <v>230</v>
      </c>
      <c r="C64" s="505"/>
      <c r="D64" s="107"/>
      <c r="E64" s="107"/>
      <c r="F64" s="107"/>
      <c r="G64" s="107"/>
    </row>
    <row r="65" spans="2:7">
      <c r="B65" s="716" t="s">
        <v>201</v>
      </c>
      <c r="C65" s="717"/>
      <c r="D65" s="717"/>
      <c r="E65" s="718" t="s">
        <v>202</v>
      </c>
      <c r="F65" s="718"/>
      <c r="G65" s="719"/>
    </row>
    <row r="66" spans="2:7">
      <c r="B66" s="510" t="s">
        <v>198</v>
      </c>
      <c r="C66" s="511" t="s">
        <v>198</v>
      </c>
      <c r="D66" s="511" t="s">
        <v>196</v>
      </c>
      <c r="E66" s="512" t="s">
        <v>198</v>
      </c>
      <c r="F66" s="511" t="s">
        <v>198</v>
      </c>
      <c r="G66" s="513" t="s">
        <v>196</v>
      </c>
    </row>
    <row r="67" spans="2:7">
      <c r="B67" s="510" t="s">
        <v>199</v>
      </c>
      <c r="C67" s="511" t="s">
        <v>200</v>
      </c>
      <c r="D67" s="511" t="s">
        <v>197</v>
      </c>
      <c r="E67" s="512" t="s">
        <v>199</v>
      </c>
      <c r="F67" s="511" t="s">
        <v>200</v>
      </c>
      <c r="G67" s="513" t="s">
        <v>197</v>
      </c>
    </row>
    <row r="68" spans="2:7">
      <c r="B68" s="514">
        <v>5082</v>
      </c>
      <c r="C68" s="515">
        <v>2634</v>
      </c>
      <c r="D68" s="515">
        <v>2448</v>
      </c>
      <c r="E68" s="515">
        <v>67070</v>
      </c>
      <c r="F68" s="515">
        <v>32669</v>
      </c>
      <c r="G68" s="516">
        <v>34401</v>
      </c>
    </row>
    <row r="69" spans="2:7">
      <c r="B69" s="107"/>
      <c r="C69" s="107"/>
      <c r="D69" s="107"/>
      <c r="E69" s="107"/>
      <c r="F69" s="107"/>
      <c r="G69" s="107"/>
    </row>
    <row r="70" spans="2:7">
      <c r="B70" s="107"/>
      <c r="C70" s="107"/>
      <c r="D70" s="107"/>
      <c r="E70" s="107"/>
      <c r="F70" s="107"/>
      <c r="G70" s="107"/>
    </row>
    <row r="71" spans="2:7">
      <c r="B71" s="504" t="s">
        <v>410</v>
      </c>
      <c r="C71" s="505"/>
      <c r="D71" s="107"/>
      <c r="E71" s="107"/>
      <c r="F71" s="107"/>
      <c r="G71" s="107"/>
    </row>
    <row r="72" spans="2:7">
      <c r="B72" s="710" t="s">
        <v>201</v>
      </c>
      <c r="C72" s="711"/>
      <c r="D72" s="711"/>
      <c r="E72" s="712" t="s">
        <v>202</v>
      </c>
      <c r="F72" s="712"/>
      <c r="G72" s="713"/>
    </row>
    <row r="73" spans="2:7">
      <c r="B73" s="506" t="s">
        <v>198</v>
      </c>
      <c r="C73" s="507" t="s">
        <v>198</v>
      </c>
      <c r="D73" s="507" t="s">
        <v>196</v>
      </c>
      <c r="E73" s="508" t="s">
        <v>198</v>
      </c>
      <c r="F73" s="507" t="s">
        <v>198</v>
      </c>
      <c r="G73" s="509" t="s">
        <v>196</v>
      </c>
    </row>
    <row r="74" spans="2:7">
      <c r="B74" s="510" t="s">
        <v>199</v>
      </c>
      <c r="C74" s="511" t="s">
        <v>200</v>
      </c>
      <c r="D74" s="511" t="s">
        <v>197</v>
      </c>
      <c r="E74" s="512" t="s">
        <v>199</v>
      </c>
      <c r="F74" s="511" t="s">
        <v>200</v>
      </c>
      <c r="G74" s="513" t="s">
        <v>197</v>
      </c>
    </row>
    <row r="75" spans="2:7">
      <c r="B75" s="514">
        <v>4913</v>
      </c>
      <c r="C75" s="515">
        <v>2583</v>
      </c>
      <c r="D75" s="515">
        <v>2330</v>
      </c>
      <c r="E75" s="515">
        <v>86756</v>
      </c>
      <c r="F75" s="515">
        <v>41936</v>
      </c>
      <c r="G75" s="516">
        <v>44820</v>
      </c>
    </row>
    <row r="76" spans="2:7">
      <c r="B76" s="107"/>
      <c r="C76" s="107"/>
      <c r="D76" s="107"/>
      <c r="E76" s="107"/>
      <c r="F76" s="107"/>
      <c r="G76" s="107"/>
    </row>
    <row r="77" spans="2:7">
      <c r="B77" s="107"/>
      <c r="C77" s="107"/>
      <c r="D77" s="107"/>
      <c r="E77" s="107"/>
      <c r="F77" s="107"/>
      <c r="G77" s="107"/>
    </row>
    <row r="78" spans="2:7">
      <c r="B78" s="518" t="s">
        <v>201</v>
      </c>
      <c r="C78" s="519"/>
      <c r="D78" s="519"/>
      <c r="E78" s="520" t="s">
        <v>202</v>
      </c>
      <c r="F78" s="520"/>
      <c r="G78" s="517"/>
    </row>
    <row r="79" spans="2:7">
      <c r="B79" s="510" t="s">
        <v>205</v>
      </c>
      <c r="C79" s="511" t="s">
        <v>206</v>
      </c>
      <c r="D79" s="511" t="s">
        <v>207</v>
      </c>
      <c r="E79" s="512" t="s">
        <v>208</v>
      </c>
      <c r="F79" s="511" t="s">
        <v>209</v>
      </c>
      <c r="G79" s="513" t="s">
        <v>210</v>
      </c>
    </row>
    <row r="80" spans="2:7">
      <c r="B80" s="521">
        <f>+B75/B68</f>
        <v>0.96674537583628495</v>
      </c>
      <c r="C80" s="522">
        <f t="shared" ref="C80:G80" si="0">+C75/C68</f>
        <v>0.98063781321184507</v>
      </c>
      <c r="D80" s="522">
        <f t="shared" si="0"/>
        <v>0.95179738562091498</v>
      </c>
      <c r="E80" s="522">
        <f t="shared" si="0"/>
        <v>1.2935142388549277</v>
      </c>
      <c r="F80" s="522">
        <f t="shared" si="0"/>
        <v>1.2836634117971166</v>
      </c>
      <c r="G80" s="523">
        <f t="shared" si="0"/>
        <v>1.3028691026423651</v>
      </c>
    </row>
    <row r="81" spans="2:7">
      <c r="B81" s="107"/>
      <c r="C81" s="107"/>
      <c r="D81" s="107"/>
      <c r="E81" s="107"/>
      <c r="F81" s="107"/>
      <c r="G81" s="107"/>
    </row>
    <row r="82" spans="2:7">
      <c r="B82" s="107"/>
      <c r="C82" s="107"/>
      <c r="D82" s="107"/>
      <c r="E82" s="107"/>
      <c r="F82" s="107"/>
      <c r="G82" s="107"/>
    </row>
  </sheetData>
  <mergeCells count="20">
    <mergeCell ref="B51:D51"/>
    <mergeCell ref="E51:G51"/>
    <mergeCell ref="E9:G9"/>
    <mergeCell ref="B9:D9"/>
    <mergeCell ref="B16:D16"/>
    <mergeCell ref="E16:G16"/>
    <mergeCell ref="B23:D23"/>
    <mergeCell ref="E23:G23"/>
    <mergeCell ref="B44:D44"/>
    <mergeCell ref="E44:G44"/>
    <mergeCell ref="B30:D30"/>
    <mergeCell ref="E30:G30"/>
    <mergeCell ref="B37:D37"/>
    <mergeCell ref="E37:G37"/>
    <mergeCell ref="B72:D72"/>
    <mergeCell ref="E72:G72"/>
    <mergeCell ref="B58:D58"/>
    <mergeCell ref="E58:G58"/>
    <mergeCell ref="B65:D65"/>
    <mergeCell ref="E65:G65"/>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34　ノロウイルス関連情報 </vt:lpstr>
      <vt:lpstr>34  衛生訓話</vt:lpstr>
      <vt:lpstr>34　食中毒記事等 </vt:lpstr>
      <vt:lpstr>34　海外情報</vt:lpstr>
      <vt:lpstr>34　感染症統計</vt:lpstr>
      <vt:lpstr>33　感染症情報</vt:lpstr>
      <vt:lpstr>Sheet1</vt:lpstr>
      <vt:lpstr>34 食品回収</vt:lpstr>
      <vt:lpstr>34　食品表示</vt:lpstr>
      <vt:lpstr>34　残留農薬　等 </vt:lpstr>
      <vt:lpstr>'33　感染症情報'!Print_Area</vt:lpstr>
      <vt:lpstr>'34  衛生訓話'!Print_Area</vt:lpstr>
      <vt:lpstr>'34　ノロウイルス関連情報 '!Print_Area</vt:lpstr>
      <vt:lpstr>'34　海外情報'!Print_Area</vt:lpstr>
      <vt:lpstr>'34　感染症統計'!Print_Area</vt:lpstr>
      <vt:lpstr>'34　残留農薬　等 '!Print_Area</vt:lpstr>
      <vt:lpstr>'34　食中毒記事等 '!Print_Area</vt:lpstr>
      <vt:lpstr>'34 食品回収'!Print_Area</vt:lpstr>
      <vt:lpstr>'34　食品表示'!Print_Area</vt:lpstr>
      <vt:lpstr>スポンサー公告!Print_Area</vt:lpstr>
      <vt:lpstr>'34　残留農薬　等 '!Print_Titles</vt:lpstr>
      <vt:lpstr>'34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2023-09-03T01:58:55Z</dcterms:modified>
</cp:coreProperties>
</file>