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0" documentId="13_ncr:1_{4F55424D-4E9E-4478-B04E-B6C042D6B2A3}"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33　ノロウイルス関連情報 " sheetId="101" r:id="rId3"/>
    <sheet name="33　 衛生訓話" sheetId="136" r:id="rId4"/>
    <sheet name="33　食中毒記事等 " sheetId="29" r:id="rId5"/>
    <sheet name="33　海外情報" sheetId="123" r:id="rId6"/>
    <sheet name="33　感染症統計" sheetId="125" r:id="rId7"/>
    <sheet name="32　感染症情報" sheetId="124" r:id="rId8"/>
    <sheet name="Sheet1" sheetId="131" state="hidden" r:id="rId9"/>
    <sheet name="33 食品回収" sheetId="60" r:id="rId10"/>
    <sheet name="33　食品表示" sheetId="34" r:id="rId11"/>
    <sheet name="33　残留農薬　等 " sheetId="35" r:id="rId12"/>
  </sheets>
  <definedNames>
    <definedName name="_xlnm._FilterDatabase" localSheetId="2" hidden="1">'33　ノロウイルス関連情報 '!$A$22:$G$75</definedName>
    <definedName name="_xlnm._FilterDatabase" localSheetId="11" hidden="1">'33　残留農薬　等 '!$A$1:$C$1</definedName>
    <definedName name="_xlnm._FilterDatabase" localSheetId="4" hidden="1">'33　食中毒記事等 '!$A$1:$D$1</definedName>
    <definedName name="_xlnm.Print_Area" localSheetId="7">'32　感染症情報'!$A$1:$D$33</definedName>
    <definedName name="_xlnm.Print_Area" localSheetId="3">'33　 衛生訓話'!$A$1:$M$24</definedName>
    <definedName name="_xlnm.Print_Area" localSheetId="2">'33　ノロウイルス関連情報 '!$A$1:$N$84</definedName>
    <definedName name="_xlnm.Print_Area" localSheetId="5">'33　海外情報'!$A$1:$C$52</definedName>
    <definedName name="_xlnm.Print_Area" localSheetId="6">'33　感染症統計'!$A$1:$AC$37</definedName>
    <definedName name="_xlnm.Print_Area" localSheetId="11">'33　残留農薬　等 '!$A$1:$A$22</definedName>
    <definedName name="_xlnm.Print_Area" localSheetId="4">'33　食中毒記事等 '!$A$1:$D$39</definedName>
    <definedName name="_xlnm.Print_Area" localSheetId="9">'33 食品回収'!$A$1:$E$39</definedName>
    <definedName name="_xlnm.Print_Area" localSheetId="10">'33　食品表示'!$A$1:$N$13</definedName>
    <definedName name="_xlnm.Print_Area" localSheetId="1">スポンサー公告!$A$1:$O$35</definedName>
    <definedName name="_xlnm.Print_Titles" localSheetId="11">'33　残留農薬　等 '!$1:$1</definedName>
    <definedName name="_xlnm.Print_Titles" localSheetId="4">'33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C73" i="131" l="1"/>
  <c r="D73" i="131"/>
  <c r="E73" i="131"/>
  <c r="F73" i="131"/>
  <c r="G73" i="131"/>
  <c r="B73" i="131"/>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7" i="78"/>
  <c r="B16" i="78"/>
  <c r="B19" i="78" l="1"/>
  <c r="B18" i="78"/>
  <c r="G15" i="78" l="1"/>
  <c r="F4" i="125" l="1"/>
  <c r="E4" i="125"/>
  <c r="D4" i="125"/>
  <c r="B14" i="78" l="1"/>
  <c r="N71" i="101" l="1"/>
  <c r="M71" i="101"/>
  <c r="G74" i="101" l="1"/>
  <c r="G35" i="101" l="1"/>
  <c r="G24" i="101"/>
  <c r="B24" i="101" s="1"/>
  <c r="G25" i="101"/>
  <c r="G26" i="101"/>
  <c r="G27" i="101"/>
  <c r="G28" i="101"/>
  <c r="G29" i="101"/>
  <c r="G30" i="101"/>
  <c r="G31" i="101"/>
  <c r="G32" i="101"/>
  <c r="G33" i="101"/>
  <c r="G34"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G23" i="101"/>
  <c r="G73" i="101"/>
  <c r="B20" i="78" l="1"/>
  <c r="R4" i="125"/>
  <c r="S4" i="125"/>
  <c r="T4" i="125"/>
  <c r="U4" i="125"/>
  <c r="V4" i="125"/>
  <c r="W4" i="125"/>
  <c r="X4" i="125"/>
  <c r="Y4" i="125"/>
  <c r="Z4" i="125"/>
  <c r="AA4" i="125"/>
  <c r="AB4" i="125"/>
  <c r="Q4" i="125"/>
  <c r="C4" i="125"/>
  <c r="G4" i="125"/>
  <c r="H4" i="125"/>
  <c r="I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<sst xmlns="http://schemas.openxmlformats.org/spreadsheetml/2006/main" count="699" uniqueCount="420">
  <si>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</si>
  <si>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</si>
  <si>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</si>
  <si>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</si>
  <si>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</si>
  <si>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</si>
  <si>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</si>
  <si>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</si>
  <si>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</si>
  <si>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</si>
  <si>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</si>
  <si>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</si>
  <si>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</si>
  <si>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</si>
  <si>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</si>
  <si>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</si>
  <si>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</si>
  <si>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</si>
  <si>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</si>
  <si>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</si>
  <si>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</si>
  <si>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</si>
  <si>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</si>
  <si>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</si>
  <si>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</si>
  <si>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</si>
  <si>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</si>
  <si>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</si>
  <si>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</si>
  <si>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</si>
  <si>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</si>
  <si>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</si>
  <si>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</si>
  <si>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</si>
  <si>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</si>
  <si>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</si>
  <si>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</si>
  <si>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</si>
  <si>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</si>
  <si>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</si>
  <si>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</si>
  <si>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</si>
  <si>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</si>
  <si>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</si>
  <si>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</si>
  <si>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</si>
  <si>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</si>
  <si>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</si>
  <si>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</si>
  <si>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</si>
  <si>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</si>
  <si>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</si>
  <si>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</si>
  <si>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</si>
  <si>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</si>
  <si>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</si>
  <si>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</si>
  <si>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</si>
  <si>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</si>
  <si>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</si>
  <si>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</si>
  <si>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</si>
  <si>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</si>
  <si>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</si>
  <si>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</si>
  <si>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</si>
  <si>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</si>
  <si>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</si>
  <si>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</si>
  <si>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</si>
  <si>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</si>
  <si>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</si>
  <si>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</si>
  <si>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</si>
  <si>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</si>
  <si>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</si>
  <si>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</si>
  <si>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</si>
  <si>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</si>
  <si>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</si>
  <si>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</si>
  <si>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</si>
  <si>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</si>
  <si>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</si>
  <si>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</si>
  <si>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</si>
  <si>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</si>
  <si>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</si>
  <si>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</si>
  <si>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</si>
  <si>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</si>
  <si>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</si>
  <si>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</si>
  <si>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</si>
  <si>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</si>
  <si>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</si>
  <si>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</si>
  <si>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</si>
  <si>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</si>
  <si>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</si>
  <si>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</si>
  <si>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</si>
  <si>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</si>
  <si>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</si>
  <si>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</si>
  <si>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</si>
  <si>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</si>
  <si>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</si>
  <si>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</si>
  <si>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</si>
  <si>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</si>
  <si>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</si>
  <si>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</si>
  <si>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</si>
  <si>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</si>
  <si>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</si>
  <si>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</si>
  <si>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</si>
  <si>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</si>
  <si>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</si>
  <si>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</si>
  <si>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</si>
  <si>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</si>
  <si>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</si>
  <si>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</si>
  <si>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</si>
  <si>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</si>
  <si>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</si>
  <si>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</si>
  <si>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</si>
  <si>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</si>
  <si>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</si>
  <si>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</si>
  <si>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</si>
  <si>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</si>
  <si>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</si>
  <si>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</si>
  <si>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</si>
  <si>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</si>
  <si>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</si>
  <si>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</si>
  <si>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</si>
  <si>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</si>
  <si>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</si>
  <si>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</si>
  <si>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</si>
  <si>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</si>
  <si>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</si>
  <si>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</si>
  <si>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</si>
  <si>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</si>
  <si>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</si>
  <si>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</si>
  <si>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</si>
  <si>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</si>
  <si>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</si>
  <si>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</si>
  <si>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</si>
  <si>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</si>
  <si>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</si>
  <si>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</si>
  <si>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</si>
  <si>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</si>
  <si>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</si>
  <si>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</si>
  <si>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</si>
  <si>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</si>
  <si>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</si>
  <si>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</si>
  <si>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</si>
  <si>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</si>
  <si>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</si>
  <si>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</si>
  <si>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</si>
  <si>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J</t>
    <phoneticPr fontId="33"/>
  </si>
  <si>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</si>
  <si>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</si>
  <si>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</si>
  <si>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</si>
  <si>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</si>
  <si>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</si>
  <si>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</si>
  <si>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</si>
  <si>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</si>
  <si>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</si>
  <si>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</si>
  <si>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</si>
  <si>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</si>
  <si>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</si>
  <si>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</si>
  <si>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</si>
  <si>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</si>
  <si>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</si>
  <si>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</si>
  <si>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</si>
  <si>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</si>
  <si>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報告数</t>
    <phoneticPr fontId="86"/>
  </si>
  <si>
    <t>女性</t>
    <phoneticPr fontId="86"/>
  </si>
  <si>
    <t>報告数　　　</t>
    <phoneticPr fontId="86"/>
  </si>
  <si>
    <t>　総数　　　　</t>
    <phoneticPr fontId="5"/>
  </si>
  <si>
    <t>男性　　　　</t>
    <phoneticPr fontId="86"/>
  </si>
  <si>
    <t>インフルエンザ 新型</t>
    <phoneticPr fontId="86"/>
  </si>
  <si>
    <t xml:space="preserve">コロナウイルス感染症  </t>
    <phoneticPr fontId="86"/>
  </si>
  <si>
    <t>2023年第24週（再掲)</t>
    <phoneticPr fontId="86"/>
  </si>
  <si>
    <t>2023年第25週（再掲)</t>
    <phoneticPr fontId="86"/>
  </si>
  <si>
    <t>　I総数　　　　</t>
    <phoneticPr fontId="5"/>
  </si>
  <si>
    <t>I男性　　　　</t>
    <phoneticPr fontId="86"/>
  </si>
  <si>
    <t>I女性</t>
    <phoneticPr fontId="86"/>
  </si>
  <si>
    <t>　NC総数　　　　</t>
    <phoneticPr fontId="5"/>
  </si>
  <si>
    <t>NC男性　　　　</t>
    <phoneticPr fontId="86"/>
  </si>
  <si>
    <t>NC女性</t>
    <phoneticPr fontId="86"/>
  </si>
  <si>
    <t>インフルエンザ
と
新型コロナ</t>
    <rPh sb="10" eb="12">
      <t>シンガタ</t>
    </rPh>
    <phoneticPr fontId="86"/>
  </si>
  <si>
    <t>2023年第26週</t>
    <phoneticPr fontId="86"/>
  </si>
  <si>
    <t>回収＆返金</t>
  </si>
  <si>
    <t>回収＆交換</t>
  </si>
  <si>
    <t>回収＆返金/交換</t>
  </si>
  <si>
    <t>西友</t>
  </si>
  <si>
    <t>増加中　注意!</t>
    <rPh sb="0" eb="3">
      <t>ゾウカチュウ</t>
    </rPh>
    <rPh sb="4" eb="6">
      <t>チュウイ</t>
    </rPh>
    <phoneticPr fontId="5"/>
  </si>
  <si>
    <t>★数年間で二番目に高い比率でノロウイルス終息か</t>
    <rPh sb="1" eb="4">
      <t>スウネンカン</t>
    </rPh>
    <rPh sb="5" eb="8">
      <t>ニバンメ</t>
    </rPh>
    <rPh sb="9" eb="10">
      <t>タカ</t>
    </rPh>
    <rPh sb="11" eb="13">
      <t>ヒリツ</t>
    </rPh>
    <rPh sb="20" eb="22">
      <t>シュウソク</t>
    </rPh>
    <phoneticPr fontId="5"/>
  </si>
  <si>
    <t>2023年第27週</t>
    <phoneticPr fontId="86"/>
  </si>
  <si>
    <t>平年並み</t>
    <rPh sb="0" eb="3">
      <t>ヘイネンナ</t>
    </rPh>
    <phoneticPr fontId="86"/>
  </si>
  <si>
    <t>2023年第28週</t>
    <phoneticPr fontId="86"/>
  </si>
  <si>
    <t>　</t>
    <phoneticPr fontId="86"/>
  </si>
  <si>
    <t>毎週　　ひとつ　　覚えていきましょう</t>
    <phoneticPr fontId="5"/>
  </si>
  <si>
    <t>　↓　職場の先輩は以下のことを理解して　わかり易く　指導しましょう　↓</t>
    <phoneticPr fontId="5"/>
  </si>
  <si>
    <t>オーケー</t>
  </si>
  <si>
    <t>2023年第29週</t>
    <phoneticPr fontId="86"/>
  </si>
  <si>
    <t>S</t>
    <phoneticPr fontId="86"/>
  </si>
  <si>
    <t>海外情報 (8/07-8/20)</t>
    <rPh sb="0" eb="4">
      <t>カイガイジョウホウ</t>
    </rPh>
    <phoneticPr fontId="5"/>
  </si>
  <si>
    <t>皆様  週刊情報2023-32(31)を配信いたします</t>
    <phoneticPr fontId="5"/>
  </si>
  <si>
    <t>福井県の福井市保健所は8月17日、福井市のホテルの飲食店が調理、提供した料理を食べた市内外の男女13人が腹痛や嘔吐（おうと）などの症状を訴え、食中毒と断定したと発表した。有症者のうち少なくとも3人と調理従事者3人の便からノロウイルスが検出された。市は食品衛生法に基づき、同店を17、18日の2日間営業停止処分にした。同店は患者発生を把握した14日午後から20日まで営業を自粛している。</t>
    <phoneticPr fontId="86"/>
  </si>
  <si>
    <t>福井新聞</t>
    <rPh sb="0" eb="4">
      <t>フクイシンブン</t>
    </rPh>
    <phoneticPr fontId="86"/>
  </si>
  <si>
    <t>食品工場建設とデジタル現場改革(カミナシ)</t>
    <rPh sb="0" eb="4">
      <t>ショクヒンコウジョウ</t>
    </rPh>
    <rPh sb="4" eb="6">
      <t>ケンセツ</t>
    </rPh>
    <rPh sb="11" eb="13">
      <t>ゲンバ</t>
    </rPh>
    <rPh sb="13" eb="15">
      <t>カイカク</t>
    </rPh>
    <phoneticPr fontId="33"/>
  </si>
  <si>
    <t>2023年第30週</t>
    <phoneticPr fontId="86"/>
  </si>
  <si>
    <t>2023/32週</t>
    <phoneticPr fontId="86"/>
  </si>
  <si>
    <t>2023/33週</t>
  </si>
  <si>
    <t>今週のニュース（Noroｖｉｒｕｓ） (8/21-8/27)</t>
    <rPh sb="0" eb="2">
      <t>コンシュウ</t>
    </rPh>
    <phoneticPr fontId="5"/>
  </si>
  <si>
    <t xml:space="preserve"> GⅡ　32週　0例</t>
    <rPh sb="6" eb="7">
      <t>シュウ</t>
    </rPh>
    <phoneticPr fontId="5"/>
  </si>
  <si>
    <t xml:space="preserve"> GⅡ　33週　0例</t>
    <rPh sb="9" eb="10">
      <t>レイ</t>
    </rPh>
    <phoneticPr fontId="5"/>
  </si>
  <si>
    <t>食中毒情報 (8/21-8/27)</t>
    <rPh sb="0" eb="3">
      <t>ショクチュウドク</t>
    </rPh>
    <rPh sb="3" eb="5">
      <t>ジョウホウ</t>
    </rPh>
    <phoneticPr fontId="5"/>
  </si>
  <si>
    <t>食品リコール・回収情報
 (8/21-8/27)</t>
    <rPh sb="0" eb="2">
      <t>ショクヒン</t>
    </rPh>
    <rPh sb="7" eb="9">
      <t>カイシュウ</t>
    </rPh>
    <rPh sb="9" eb="11">
      <t>ジョウホウ</t>
    </rPh>
    <phoneticPr fontId="5"/>
  </si>
  <si>
    <t>食品表示 (8/21-8/27)</t>
    <rPh sb="0" eb="2">
      <t>ショクヒン</t>
    </rPh>
    <rPh sb="2" eb="4">
      <t>ヒョウジ</t>
    </rPh>
    <phoneticPr fontId="5"/>
  </si>
  <si>
    <t>残留農薬  (8/21-8/27)</t>
    <phoneticPr fontId="16"/>
  </si>
  <si>
    <t>※2023年 第33週（8/14～8/20） 現在</t>
    <phoneticPr fontId="5"/>
  </si>
  <si>
    <t>2023年第32週（8月7日〜8月13日）</t>
    <phoneticPr fontId="86"/>
  </si>
  <si>
    <t>結核例　204</t>
    <phoneticPr fontId="5"/>
  </si>
  <si>
    <t>E型肝炎7例 感染地域（感染源）：‌宮城県1例（貝類）、長野県1例（豚肉）、
大阪府1例（不明）、鹿児島県1例（豚肉）、滋賀県/大阪府1例（不明）、
国内・国外不明2例（不明2例）
A型肝炎1例 感染地域：岩手県</t>
    <phoneticPr fontId="86"/>
  </si>
  <si>
    <t>無し</t>
    <rPh sb="0" eb="1">
      <t>ナ</t>
    </rPh>
    <phoneticPr fontId="86"/>
  </si>
  <si>
    <t>年齢群：‌0歳（1例）、1歳（1例）、2歳（2例）、3歳（1例）、7歳（2例）、9歳（2例）、　　10代（11例）、20代（15例）、30代（9例）、40代（5例）、50代（7例）、
60代（7例）、70代（7例）、90代以上（1例）</t>
    <phoneticPr fontId="86"/>
  </si>
  <si>
    <t>血清群・毒素型：‌O157 VT1・VT2（31例）、O157 VT2（9例）、O103 VT1（6例）、O111 VT1（3例）、
O128VT1・VT2（2例）、O26 VT1（2例）、O1VT1（1例）、O111 VT1・VT2（1例）、O26VT2（1例）、その他・不明（15例）
累積報告数：1,815例（有症者1,231例、うちHUS 30例．死亡2例）</t>
    <phoneticPr fontId="86"/>
  </si>
  <si>
    <t xml:space="preserve">腸管出血性大腸菌感染症71例（有症者49例、うちHUS 1例）
感染地域：‌国内57例、モンゴル1例、イタリア/フランス1例、国内・国外不明12例
国内の感染地域：‌東京都9例、神奈川県5例、埼玉県4例、愛知県4例、大阪府3例、奈良県3例、長崎県3例、兵庫県2例、島根県2例、岡山県2例、香川県2例、北海道1例、青森県1例、福島県1例、
群馬県1例、富山県1例、山梨県1例、広島県1例、福岡県1例、宮崎県1例、東京都/神奈川県1例、東京都/長野県1例、国内（都道府県不明）7例
</t>
    <phoneticPr fontId="86"/>
  </si>
  <si>
    <t>レジオネラ症26例（肺炎型26例）
感染地域：‌神奈川県3例、東京都2例、熊本県2例、宮城県1例、栃木県1例、群馬県1例、埼玉県1例、千葉県1例、
長野県1例、岐阜県1例、静岡県1例、京都府1例、広島県1例、福岡県1例、佐賀県1例、長崎県1例、宮崎県1例、
国内（都道府県不明）1例、千葉県/中国1例、タイ/ベトナム1例、国内・国外不明2例
年齢群：‌40代（1例）、50代（3例）、60代（9例）、70代（4例）、80代（7例）、90代以上（2例）累積報告数：1,291例</t>
    <phoneticPr fontId="86"/>
  </si>
  <si>
    <t>アメーバ赤痢4例（腸管アメーバ症4例）
感染地域：‌神奈川県1例、福岡県1例、カンボジア1例、国内・国外不明1例
感染経路：経口感染1例、その他・不明3例</t>
    <phoneticPr fontId="86"/>
  </si>
  <si>
    <t>2023年第31週</t>
    <phoneticPr fontId="86"/>
  </si>
  <si>
    <t>2023年第32週</t>
    <phoneticPr fontId="86"/>
  </si>
  <si>
    <r>
      <t xml:space="preserve">対前週
</t>
    </r>
    <r>
      <rPr>
        <b/>
        <sz val="11"/>
        <color rgb="FFFF0000"/>
        <rFont val="ＭＳ Ｐゴシック"/>
        <family val="3"/>
        <charset val="128"/>
      </rPr>
      <t>インフルエンザ 　28%  減少</t>
    </r>
    <r>
      <rPr>
        <b/>
        <sz val="11"/>
        <rFont val="ＭＳ Ｐゴシック"/>
        <family val="3"/>
        <charset val="128"/>
      </rPr>
      <t xml:space="preserve">
</t>
    </r>
    <r>
      <rPr>
        <b/>
        <sz val="14"/>
        <color rgb="FFFF0000"/>
        <rFont val="ＭＳ Ｐゴシック"/>
        <family val="3"/>
        <charset val="128"/>
      </rPr>
      <t>新型コロナウイルス  14%減少　</t>
    </r>
    <rPh sb="0" eb="3">
      <t>タイゼンシュウ</t>
    </rPh>
    <rPh sb="18" eb="20">
      <t>ゲンショウ</t>
    </rPh>
    <rPh sb="21" eb="23">
      <t>シンガタ</t>
    </rPh>
    <rPh sb="35" eb="37">
      <t>ゲンショウ</t>
    </rPh>
    <phoneticPr fontId="86"/>
  </si>
  <si>
    <t>加藤産業</t>
  </si>
  <si>
    <t>特定非営利活動法...</t>
  </si>
  <si>
    <t>山内本店</t>
  </si>
  <si>
    <t>イオン</t>
  </si>
  <si>
    <t>スーパーチェン主...</t>
  </si>
  <si>
    <t>ヤマナカ</t>
  </si>
  <si>
    <t>ミニストップ</t>
  </si>
  <si>
    <t>サンラヴィアン</t>
  </si>
  <si>
    <t>イオンリテール</t>
  </si>
  <si>
    <t>回収</t>
  </si>
  <si>
    <t>牧商事</t>
  </si>
  <si>
    <t>ニイノ</t>
  </si>
  <si>
    <t>ヨックモック</t>
  </si>
  <si>
    <t>ジェイアール西日...</t>
  </si>
  <si>
    <t>ツルヤ</t>
  </si>
  <si>
    <t>日吉製菓</t>
  </si>
  <si>
    <t>まいばすけっと</t>
  </si>
  <si>
    <t>江口だんご</t>
  </si>
  <si>
    <t>ラ・テール</t>
  </si>
  <si>
    <t>千鳥饅頭総本舗</t>
  </si>
  <si>
    <t>ライフコーポレー...</t>
  </si>
  <si>
    <t>富士シティオ</t>
  </si>
  <si>
    <t>さばうす塩味 一部管理温度逸脱</t>
  </si>
  <si>
    <t>釜ゆでいか(生食用)他 一部消費期限誤表示</t>
  </si>
  <si>
    <t>おかだ菓子舗</t>
  </si>
  <si>
    <t>モンモオ 一部カビ発生の恐れコメントあり</t>
  </si>
  <si>
    <t>カリン・ブルーメ...</t>
  </si>
  <si>
    <t>ジューシーゼリー4品目 キャップ巻締不具合</t>
  </si>
  <si>
    <t>もりもと</t>
  </si>
  <si>
    <t>太陽いっぱいの真っ赤なゼリー 一部賞味期限切れ</t>
  </si>
  <si>
    <t>第一楼ジャパン</t>
  </si>
  <si>
    <t>赤魚の煮付 一部加熱不足(バラツキ)袋膨張発生</t>
  </si>
  <si>
    <t>しんこう</t>
  </si>
  <si>
    <t>たまごパン 一部カビの発生のおそれコメントあり</t>
  </si>
  <si>
    <t>とろけるカレーバーガーP 一部ラベル誤貼付でアレルゲン表示欠落</t>
  </si>
  <si>
    <t>津のホテルで18人食中毒　嘔吐や下痢、全員回復</t>
    <phoneticPr fontId="16"/>
  </si>
  <si>
    <t>三重県は23日、津市美杉町のホテル「美杉リゾートホテルANNEX」で13〜14日に宿泊し、食事をした11グループ計63人のうち、5府県の18人が嘔吐や下痢などの症状を訴えたと発表した。便や施設を検査した結果、黄色ブドウ球菌が検出されたことなどから、食中毒と断定した。県によると、18人は大阪府や愛知、三重、奈良、香川各県の4〜61歳の男女で、全員が既に回復し、入院患者はいない。14日の朝食でウインナーや焼きサバなどが提供されており、原因となった食品を調べている。県は23日、飲食提供の営業を禁止する処分とした。宿泊営業は続ける。</t>
    <phoneticPr fontId="16"/>
  </si>
  <si>
    <t>https://news.goo.ne.jp/article/kyodo_nor/nation/kyodo_nor-2023082301000602.html</t>
    <phoneticPr fontId="16"/>
  </si>
  <si>
    <t>KYOUDOU</t>
    <phoneticPr fontId="16"/>
  </si>
  <si>
    <t>三重県</t>
    <rPh sb="0" eb="3">
      <t>ミエケン</t>
    </rPh>
    <phoneticPr fontId="16"/>
  </si>
  <si>
    <t xml:space="preserve">神戸・長田の焼き肉店「牛車」で食中毒、客3人からO157検出 27日まで営業停止  </t>
    <phoneticPr fontId="16"/>
  </si>
  <si>
    <t>神戸市は25日、同市長田区東尻池町3の焼き肉店「焼肉　牛車」で食事をした8～58歳の男女計9人が下痢や腹痛、発熱の症状を訴えたと発表した。うち2人が入院したが、全員快方に向かっているという。検査した患者3人の便からは、腸管出血性大腸菌O157が検出された。市食品衛生課によると、9人はそれぞれ9～12日に来店。焼き肉のハラミやカルビ、塩タンなどを食べたという。市は食中毒と判断し、同店に27日まで3日間の営業停止を命じた。</t>
    <phoneticPr fontId="16"/>
  </si>
  <si>
    <t>神戸市</t>
    <rPh sb="0" eb="3">
      <t>コウベシ</t>
    </rPh>
    <phoneticPr fontId="16"/>
  </si>
  <si>
    <t>神戸新聞</t>
    <phoneticPr fontId="16"/>
  </si>
  <si>
    <t>https://nordot.app/1067757689761546931?c=768367547562557440</t>
    <phoneticPr fontId="16"/>
  </si>
  <si>
    <t xml:space="preserve">「卵とじかつ丼」食べた男女7人が食中毒 サルモネラ菌を検出【長野】 - Yahoo!ニュース </t>
    <phoneticPr fontId="16"/>
  </si>
  <si>
    <t>千曲市の総菜店が調理した弁当を食べた男女7人が食中毒になったことが分かりました。
長野保健所によると18日、この施設で調理した弁当を食べた患者に胃腸炎の症状があるという内容の連絡がありました。
保健所によると13日に調理し販売された「卵とじかつ丼」を食べた9人のうち、10歳以下から50代の男女7人が翌日以降に下痢、発熱、腹痛などの症状を訴えたということです。保健所が調べたところ患者の便からサルモネラ菌が検出されました。
県は「卵とじかつ丼」を原因とする食中毒と断定し、施設を24日から3日間の営業停止処分としました。施設は19日から営業を自粛しています。</t>
    <phoneticPr fontId="16"/>
  </si>
  <si>
    <t>長野県</t>
    <rPh sb="0" eb="3">
      <t>ナガノケン</t>
    </rPh>
    <phoneticPr fontId="16"/>
  </si>
  <si>
    <t>長野朝日新聞</t>
    <rPh sb="0" eb="6">
      <t>ナガノアサヒシンブン</t>
    </rPh>
    <phoneticPr fontId="16"/>
  </si>
  <si>
    <t>https://news.yahoo.co.jp/articles/1b2ba5ddb46bfec9faabefc086e28ba355d8eede</t>
    <phoneticPr fontId="16"/>
  </si>
  <si>
    <t>抹茶アイスから大腸菌検出、出荷分を回収命令　京都・宮津の茶販売店</t>
    <phoneticPr fontId="16"/>
  </si>
  <si>
    <t>京都府丹後保健所は２４日、宮津市魚屋の茶販売店「磯野開化堂」のアイスから規格基準を超える細菌と、大腸菌が検出されたとして、食品衛生法違反に基づき同市や京丹後市、伊根町に出荷した２２５個の回収を命じた。
　回収対象はアイスミルク「抹茶」（１００ミリリットル）で、健康被害は確認されていないという。</t>
    <phoneticPr fontId="16"/>
  </si>
  <si>
    <t>京都府</t>
    <rPh sb="0" eb="3">
      <t>キョウトフ</t>
    </rPh>
    <phoneticPr fontId="16"/>
  </si>
  <si>
    <t>京都新聞</t>
    <rPh sb="0" eb="4">
      <t>キョウトシンブン</t>
    </rPh>
    <phoneticPr fontId="16"/>
  </si>
  <si>
    <t>https://www.kyoto-np.co.jp/articles/-/1094584</t>
    <phoneticPr fontId="16"/>
  </si>
  <si>
    <t>馬刺しを食べ…17人がO157の食中毒に</t>
    <phoneticPr fontId="16"/>
  </si>
  <si>
    <t>山形県</t>
    <rPh sb="0" eb="3">
      <t>ヤマガタケン</t>
    </rPh>
    <phoneticPr fontId="16"/>
  </si>
  <si>
    <t>山形県白鷹町の精肉店で購入した馬刺しを食べた17人が体調不良を訴え、腸管出血性大腸菌O157の食中毒と断定されました。
県によりますと、O157による食中毒になったのは山形県内に住む10歳未満から70代の17人です。
今月10日から18日の間に下痢や腹痛、発熱などの症状を訴え、6人が入院しました。
重症者はいないということです。
患者に共通するのは、白鷹町の精肉店ニイノが5日から13日の間に販売した馬刺しを食べていたことで、複数の患者から腸管出血性大腸菌O157が検出されたため、県は、この施設の馬刺しを原因とする食中毒と断定しました。
原因について県は、生肉の提供前に表面をそぎ落とす「トリミング」の作業が不十分だったことや、器具の洗浄不足の可能性があるということです。精肉店は21日から営業を自粛していて、19日から21日まで販売した馬刺しの自主回収を行っています。
また、22日から24日までの3日間、食品衛生法に基づく営業停止の処分を受けています。</t>
    <phoneticPr fontId="16"/>
  </si>
  <si>
    <t>テレビユー山形</t>
    <phoneticPr fontId="16"/>
  </si>
  <si>
    <t>https://news.yahoo.co.jp/articles/67fba703370c56fcca97fc4d27ca85b9b940e947</t>
    <phoneticPr fontId="16"/>
  </si>
  <si>
    <t>横 浜 市 記 者 発 表 資 料</t>
    <phoneticPr fontId="16"/>
  </si>
  <si>
    <t>横浜市</t>
    <rPh sb="0" eb="3">
      <t>ヨコハマシ</t>
    </rPh>
    <phoneticPr fontId="16"/>
  </si>
  <si>
    <t xml:space="preserve">横浜市内の高齢者施設で食中毒が発生し、入居者 17 人が下痢等の食中毒症状を発症していることを確認しました。横浜市保健所は令和５年８月 22 日（火）17 時 36 分に、高齢者施設に対し、給食の調理業務の禁止処分を行いましたのでお知らせします。 
現在、原因については調査中ですが、発症者の症状はいずれも軽く、既に軽快しています。 
１ 経過 令和５年８月 15 日（火）13 時 30 分、介護付有料老人ホーム「花はな珠だまの家いえつるみ」から横浜市鶴見福祉保健センターに「８月 15 日（火）の明け方から朝にかけて下痢症状を呈している入居者が複数人いる。」との連絡があり、直ちに食中毒及び感染症の両面からの調査及び拡大予防指導を行いました。本日、患者の検便からウエルシュ菌が検出され、８月 14 日に当該施設で提供された給食を原因とする食中毒と判断をしました。
２ 原因施設 施設名称 花はな珠だまの家いえつるみ </t>
    <phoneticPr fontId="16"/>
  </si>
  <si>
    <t xml:space="preserve">横 浜 市 保 健 所 健 康 安 全 課 </t>
    <phoneticPr fontId="16"/>
  </si>
  <si>
    <t>https://www.city.yokohama.lg.jp/city-info/koho-kocho/press/iryo/2023/default202308222.files/0002_20230822.pdf</t>
    <phoneticPr fontId="16"/>
  </si>
  <si>
    <t>ロックフェス「RISING SUN」で食中毒発生　下痢・嘔吐などの被害受け「多大なる苦痛とご迷惑」と謝罪</t>
    <phoneticPr fontId="16"/>
  </si>
  <si>
    <t>野外ロックフェス「RISING SUN ROCK FESTIVAL 2023 in EZO（ライジングサンロックフェスティバル／RSR）」を運営するウエスは、同フェスの飲食出店エリアで食中毒事故が発生したとして謝罪しました。同フェスは、1999年から北海道石狩市で開催される、国内最大級の野外オールナイトロック・フェスイベント。2023年には8月11日と12日に開催され、スキマスイッチやサンボマスター、くるりなどの人気ミュージシャンが出演するほか、会場では多数の飲食ブースが出店されていました。
ウエスは8月18日、同フェスの公式サイトに「食中毒事故発生に関するお詫びとお知らせ」と題した文章を掲載。同フェスの飲食出店エリアで黄色ブドウ球菌、およびセレウス菌による食中毒事故が発生したと公表のうえ、「発症されたお客様とそのご家族の方々には多大なる苦痛とご迷惑をお掛け致しましたことを心より深くお詫び申し上げます」と謝罪しました。発表によると、食中毒事故が発生した飲食ブースは「アロハキッチンマハロハ」。8月11日に食事した来場者から下痢・嘔吐の症状が発症しているとの連絡があり、その後、北海道江別保健所が調査。その結果、発表時点で計6人に下痢・嘔吐などの症状が発症しており、同店舗で提供した食事が原因であると判断されたとのこと。なお、同ブースは8月12日以降は営業を自粛しています。
　ウエスはこの事態を厳粛に受け止め、 再発防止に向けて「調理時の手洗い、 殺菌作業を徹底」「飲食ブース従業員の健康チェックを徹底」など、イベントでの飲食提供について万全を期して開催するとともに、体調不良の症状がみられた来場客にも真摯に対応するとしています。また、「詳しい調査に時間を要しましたため、 皆様へのご報告が遅れましたことを重ねてお詫び申し上げます」と謝罪しました。なお、北海道の公式サイトでも同フェスでの食中毒事故について公表されており、来場者には下痢・嘔吐のほか、嘔気・腹痛などの症状もあったと記載されています。江別保健所は食品の衛生的な取り扱い、および調理従事者に対する衛生教育の実施を指示したということです。</t>
    <phoneticPr fontId="16"/>
  </si>
  <si>
    <t>https://nlab.itmedia.co.jp/nl/articles/2308/21/news110.html</t>
    <phoneticPr fontId="16"/>
  </si>
  <si>
    <t>北海道</t>
    <rPh sb="0" eb="3">
      <t>ホッカイドウ</t>
    </rPh>
    <phoneticPr fontId="16"/>
  </si>
  <si>
    <t>ねとらぼ</t>
    <phoneticPr fontId="16"/>
  </si>
  <si>
    <t>香川県</t>
    <rPh sb="0" eb="3">
      <t>カガワケン</t>
    </rPh>
    <phoneticPr fontId="16"/>
  </si>
  <si>
    <t>居酒屋で鳥肉のタタキなどを食べた男性4人が食中毒　23日まで営業停止処分　高松市</t>
    <phoneticPr fontId="16"/>
  </si>
  <si>
    <t>瀬戸内海放送</t>
    <rPh sb="0" eb="4">
      <t>セトナイカイ</t>
    </rPh>
    <rPh sb="4" eb="6">
      <t>ホウソウ</t>
    </rPh>
    <phoneticPr fontId="16"/>
  </si>
  <si>
    <t>高松市の居酒屋で食中毒が発生し、高松市保健所は、この店を21日から3日間の営業停止処分にしました。営業停止の処分を受けたのは高松市古馬場町にある「居酒屋のろし」です。　高松市保健所によりますと8月9日、この店を利用した18歳から60歳の男性４人のグループが腹痛や下痢、発熱などの症状を訴えました。
　このうちの２人は医療機関を受診しましたがいずれも快方に向かい、入院した人はいないということです。また、この店を利用した他の客からは今のところ、腹痛などの症状の訴えはありません。男性4人は鳥肝刺しや焼き鳥、それに鳥のタタキなどを食べましたが、共通する食事はこの店で提供されたものに限られることや、症状を訴えた人のうち2人から鳥肉による感染が多いカンピロバクターが検出されたことなどから、保健所は食中毒と断定し、この店を21（月）～23日（水）までの３日間の営業停止処分としました。
　香川県で食中毒が発生したのは、ことしに入って２件目です。</t>
    <phoneticPr fontId="16"/>
  </si>
  <si>
    <t>https://news.yahoo.co.jp/articles/56d364475c0005b3153303d50ae6c2ba337331d1</t>
    <phoneticPr fontId="16"/>
  </si>
  <si>
    <t>カンピー マンゴースライス 一部アレルギー表示欠落</t>
  </si>
  <si>
    <t>ピザソース 一部煮沸殺菌不良の恐れ</t>
  </si>
  <si>
    <t>味みそ,マルジュ麦すり 商品にピンホールの恐れ</t>
  </si>
  <si>
    <t>カーネルコーン 一部原材料リステリア菌汚染の恐れ</t>
  </si>
  <si>
    <t>駒場店 福井県産小あじ 一部フグ混入の恐れ</t>
  </si>
  <si>
    <t>越後黒こんにゃくのうま煮 一部保存温度逸脱</t>
  </si>
  <si>
    <t>うなぎご飯 一部追加食材のアレルゲン表示欠落</t>
  </si>
  <si>
    <t>濃厚みるくのパウンドケーキ 一部カビ発生の恐れ</t>
  </si>
  <si>
    <t>エビマヨ細巻き 一部ラベル誤貼付でアレルゲン表示欠落</t>
  </si>
  <si>
    <t>あげうどん胡麻味</t>
  </si>
  <si>
    <t>白鷹馬刺しブロック 一部o157汚染の恐れコメントあり</t>
  </si>
  <si>
    <t>サブレ カカオ 一部ラベル誤貼付でアレルゲン表示欠落</t>
  </si>
  <si>
    <t>ミルクフランスパン 一部ラベル誤貼付でアレルゲン表示欠落</t>
  </si>
  <si>
    <t>季節の天ぷら盛合せ 一部ラベル誤貼付でアレルゲン表示欠落</t>
  </si>
  <si>
    <t>たい焼きカスタードクリーム他 一部保管温度逸脱</t>
  </si>
  <si>
    <t>赤魚(解凍)切身 一部消費期限ラベル誤貼付</t>
  </si>
  <si>
    <t>豆乳入りどら焼き 一部包装不良でカビ発生の恐れ</t>
  </si>
  <si>
    <t>漬物他, 牛乳・飲料・惣菜等 324品目 保存温度逸脱コメントあり</t>
  </si>
  <si>
    <t>五色だんご 一部消費期限誤表示</t>
  </si>
  <si>
    <t>DESSERT CHOCOLAT GRÂCEノワール 一部表示内容欠落</t>
  </si>
  <si>
    <t>落雁 一部カビ発生の恐れコメントあり</t>
  </si>
  <si>
    <t>中華丼 一部ラベル誤貼付でアレルゲン表示欠落</t>
  </si>
  <si>
    <t>一六本舗謹製どら焼 一部要冷蔵を常温販売</t>
  </si>
  <si>
    <t>疑義が生じた機能性表示食品、85商品が届出撤回…残りは3商品に</t>
    <phoneticPr fontId="16"/>
  </si>
  <si>
    <t xml:space="preserve">景品表示法違反に問われた商品と同じ科学的根拠を用いた機能性表示食品88商品について、消費者庁が24日公表した「食品表示法に基づく確認結果の概要」によると、科学的根拠があると主張して撤回の意向を示していないのは、残り3商品となった。
</t>
    <phoneticPr fontId="16"/>
  </si>
  <si>
    <t>日本産水産物、加工利用も禁止</t>
    <phoneticPr fontId="16"/>
  </si>
  <si>
    <t>中国国家市場監督管理総局は２５日、食品加工メーカーなどに対し、日本産水産物を調達し、加工食品向けに利用、販売することを禁止すると通知した。写真は、北京市内のスーパーで食塩を手に取る買い物客＝同日【時事通信社】</t>
    <phoneticPr fontId="16"/>
  </si>
  <si>
    <t xml:space="preserve">中国産ワカメ「鳴門産」と偽り販売か…業者元代表の男性を書類送検「利益上げるため」 </t>
    <phoneticPr fontId="16"/>
  </si>
  <si>
    <t>中国産ワカメを鳴門産と偽って卸売業者に販売していたとして、警察が徳島市の業者の元代表の男性を書類送検しました。
不正競争防止法違反と食品表示法違反の疑いで書類送検されたのは、徳島市の食品卸売業者の代表だった男性（50代）です。
警察によりますと、男性は去年2月に中国産の湯通し塩蔵ワカメ約15キロを「徳島県鳴門産」と偽って業者に約1万1300円で販売したなどの疑いがもたれています。
男性は中国産ワカメを県内の輸入代行業者から仕入れ、無印の段ボールに詰め替え事前に作成した鳴門産のシールを貼り付けて販売していたということです。
警察の任意での取り調べに対して、男性は容疑を認めていて、「鳴門産にすることで利益を上げるためだった」と話しているということです。
この事件をめぐっては、去年11月29日に農水省が管轄する機関が抜き打ち検査を行い、不正が発覚したとして県が警察に刑事告発をしていました。</t>
    <phoneticPr fontId="16"/>
  </si>
  <si>
    <t xml:space="preserve">【分かりやすく解説】国際的な食品規格「コーデックス（CODEX）」とは？ - フーズチャネル </t>
    <phoneticPr fontId="16"/>
  </si>
  <si>
    <t>コーデックスとは？
コーデックスとは、コーデックス・アリメンタリウス（Codex Alimentarius）という「食品規格」を意味するラテン語を略したものであり、コーデックス規格とも呼ばれています。
コーデックス規格とは、端的にはコーデックス委員会で策定された国際食品規格のことです。
コーデックス規格とコーデックス委員会
コーデックス規格を策定しているのが、国際食品規格委員会、通称コーデックス委員会です。コーデックス委員会は、国連機関であるFAO（国連食糧農業機関）とWHO（世界保健機関）が合同で1962年に設立し、2023年3月時点では日本を含む188カ国と1加盟機関（EU）が参加しています。コーデックス規格は国際社会で共有される食品規格として、世界的に認められています。コーデックス委員会は、食品衛生のガイドラインや規格を作ることで食の安全を守り、食品取引の公正性を保つこと役割があるのです。
コーデックスの規格づくりの8ステップ
コーデックスで規格が作られるまでには、コーデックス委員会内で食品規格を作るための議論が行われます。この議論から提案文書が作成され、年に1度の総会に提出される流れです。コーデックス委員会では、新規提案から規格原案採択の5ステップと企画案作成から最終採択までの3ステップの合計8ステップで作業を進めるようにマニュアルで定められています。 (この後は、実際のニュースを読んで勉強してください。)</t>
    <rPh sb="594" eb="595">
      <t>アト</t>
    </rPh>
    <rPh sb="597" eb="599">
      <t>ジッサイ</t>
    </rPh>
    <rPh sb="605" eb="606">
      <t>ヨ</t>
    </rPh>
    <rPh sb="608" eb="610">
      <t>ベンキョウ</t>
    </rPh>
    <phoneticPr fontId="16"/>
  </si>
  <si>
    <t xml:space="preserve">クラウドファンディング開始3日で支援総額1094万円の快挙！！水だけで農薬・細菌除去可能な ... </t>
    <phoneticPr fontId="16"/>
  </si>
  <si>
    <t xml:space="preserve">海外メーカーの代理店として小売やクラウドファンディング事業を手掛ける3S株式会社(所在地：愛知県一宮市萩原町、代表：廣川 拓馬)は、野菜洗浄器『VERUSH(ベルシュ)』( https://greenfunding.jp/3s-japan/projects/7633 )を2023年8月18日(金)より応援購入サービス GREEN FUNDINGにて販売開始いたしました。プロジェクト開始3日で1,094万円！販売期間は9月30日(土)までとなります。食と健康に関心の高い皆様へ向けた新習慣「VERUSH」という画期的な商品のプロジェクトにぜひご参加ください。
水だけで農薬除去』！1回0.5円のコスパ最強の野菜洗浄器がついに誕生
　【野菜洗浄器『VERUSH(ベルシュ)』とは？】
『VERUSH(ベルシュ)』は水道水のみで残留農薬を除去する事ができる画期的な野菜洗浄器。容器に水と食材を入れてボタンを押すだけで・電解水分解・トルネード洗浄・UVC除菌・超音波洗浄の4つの強力な洗浄方法で、微生物・農薬・頑固な汚れを徹底除去します。4つの洗浄方法が組み合わさることで、食材をより安全で、より新鮮にします。
VERUSH一台で野菜から子どものおもちゃまで、特殊な洗剤を使わず、水だけで簡単に洗浄できます。そのため、環境にもやさしく、経済的！
VERUSHは忙しい日々でも手間なく衛生を保ち、食の安全を保つお手伝いをします。
</t>
    <phoneticPr fontId="16"/>
  </si>
  <si>
    <t>https://www.atpress.ne.jp/news/366113</t>
    <phoneticPr fontId="16"/>
  </si>
  <si>
    <t xml:space="preserve">食品中の残留農薬一斉試験法の妥当性評価について - 佐賀県 </t>
    <phoneticPr fontId="16"/>
  </si>
  <si>
    <t>キーワード 残留農薬一斉試験法 妥当性評価 GC/MS/MS LC/MS/MS
1 はじめに
当センターでは、佐賀県食品衛生監視指導計画に基づき収去された農産物の残留農薬検査を通知試験法 1)により実施している。
平成 19 年に「食品中に残留する農薬等に関する試験法の妥当性評価ガイドラインについて」、平成 22年に「食品中に残留する農薬等に関する試験法の妥当性評価ガイドラインの一部改正について」（以下「ガイドライン」という。）
2)が通知され、平成 25 年 12 月 13 日以降、妥当性の確認が必須とされているところである。
当センターでも、農産物の種類ごとに妥当性評価を行い、残留農薬検査を実施してきたが、令和 2 年度に GC/MS/MS、LC/MS/MS の機器の更新を行ったことをきっかけに、従来実施してきた試験法を通知試験法に合わせ、GC/MS/MS で行っていた項目を LC/MS/MS で行うこととするために、令和 3 年度に引き続き新たに妥当性評価を実施したので、報告する。
2 検査方法
2-1 試料
事前に農薬が検出されないことを確認した、たまねぎ、トマトの 2 農産物を試料とした。
2-2 検査項目
GC/MS/MS 一斉分析 26 項目、LC/MS/MS 一斉分析 83 項目、合計 109 項目について確認した。2-3 標準品及び試薬等標準品は富士フィルム和光純薬（株）社製の混合標準 PL-14-2 及び PL-15-1 を用いた他、富士フィルム和光純薬（株）社製の単品標準品を調製して使用した。
試薬は、残留農薬分析用、LC/MS 用又は試薬特級を用いた。精製用カラムは、GL サイエンス社製 GL-Pak GC/NH2(500mg/500mg/20mL)を使用した。
GC/MS/MS 用「疑似マトリックス AP(Analyte Protectans)」は、L-Gulono-1,4-lactone 及び D(-)-ソルビトールを水、アセトンに溶解して調製した。</t>
    <phoneticPr fontId="16"/>
  </si>
  <si>
    <t>https://www.pref.saga.lg.jp/kiji00398275/3_98275_289865_up_ycvrpih1.pdf</t>
    <phoneticPr fontId="16"/>
  </si>
  <si>
    <t xml:space="preserve">韓国人「韓国で寿司を食べた招待客50人が『集団食中毒』‥（ﾌﾞﾙﾌﾞﾙ」500人以上がその ... livedoor </t>
    <phoneticPr fontId="86"/>
  </si>
  <si>
    <t>ソウル松坡区にある結婚式場のビュッフェレストランで食事をしたゲストが集団食中毒の疑い症状を見せ、保健当局が疫学調査に乗り出しました。
これまでに確認された患者だけでも数十人にのぼります。
   ソウル松坡区にある結婚式場です。今月19日午後、こちらのビュッフェレストランで食事をしたゲストに集団食中毒の疑い症状が現れました。この日500人余りが食堂を訪れた中で腹痛と下痢、嘔吐などの症状を訴えた患者はこれまで50人に迫ったことが確認されました。一部は状態が深刻で救急救命室にも運ばれたと伝えられ、ほとんどバイキングで寿司やユッケを食べて怪我をしました。現場調査に乗り出した保健所は食べ物を回収し、ソウル市保健環境研究院に精密検査を依頼しました。また、疑い患者を対象に食中毒検査を行っています。結婚式場側は、飲食供給業者が当日配送した刺身に問題があったとみられるとし、食品衛生に関して全般的に確認していると明らかにしました。それと共に、食中毒の疑いがある患者に慰労金を支給し、新郎新婦側が支給した食事代も返す方針だと付け加えました。
保健所側は、その時間帯の結婚式場バイキングレストランの利用客を把握し、全数調査に入る方針です。ただ、賀客が全国から集まったため、調査にはかなりの時間がかかるとみられます。</t>
    <phoneticPr fontId="86"/>
  </si>
  <si>
    <t>http://blog.livedoor.jp/sekaiminzoku/archives/57793643.html</t>
    <phoneticPr fontId="86"/>
  </si>
  <si>
    <t>韓国</t>
    <rPh sb="0" eb="2">
      <t>カンコク</t>
    </rPh>
    <phoneticPr fontId="86"/>
  </si>
  <si>
    <t xml:space="preserve">イワシの刺身でアニサキス食中毒 購入先のスーパーが「一部営業禁止」に -  </t>
    <phoneticPr fontId="16"/>
  </si>
  <si>
    <t>TBS NEWS DIG</t>
    <phoneticPr fontId="16"/>
  </si>
  <si>
    <t>広島市内のスーパーで購入したイワシの刺身を食べた人が腹痛などを発症しました。市はアニサキス食中毒とみています。
広島市によりますと、25日午後5時40分ごろ、安佐南区のスーパーから「イワシの刺身を購入した人から『食べた後に激しい腹痛を発症した』との申し出があった」という連絡がありました。広島市が調査したところ、患者は24日にこのスーパーで調理されたイワシの刺身を購入し、自宅で1人で食べたところ翌日に吐き気や嘔吐、腹痛を発症。医療機関の内視鏡検査でアニサキス虫体が摘出されていたということです。広島市保健所は購入先のスーパーで調理されたイワシの刺身を原因とするアニサキス食中毒と判断し、26日、このスーパーに生食用の鮮魚の調理・販売を禁止することを命じました。アニサキス食中毒は今年、広島市でこれで3件目、全国では16日までに232件発生しているということです。</t>
    <phoneticPr fontId="16"/>
  </si>
  <si>
    <t>https://newsdig.tbs.co.jp/articles/-/684394?display=1</t>
    <phoneticPr fontId="16"/>
  </si>
  <si>
    <t>広島市</t>
    <rPh sb="0" eb="3">
      <t>ヒロシマシ</t>
    </rPh>
    <phoneticPr fontId="16"/>
  </si>
  <si>
    <t>https://www.cnn.co.jp/usa/35208032.html</t>
    <phoneticPr fontId="86"/>
  </si>
  <si>
    <t>https://www.jetro.go.jp/biznews/2023/08/6448986606c2e5b5.html</t>
    <phoneticPr fontId="86"/>
  </si>
  <si>
    <t>https://news.nissyoku.co.jp/news/maruyama20230817095443843</t>
    <phoneticPr fontId="86"/>
  </si>
  <si>
    <t>米国通商代表部（USTR）は8月17日、メキシコ政府が2月に公布した遺伝子組み換えトウモロコシの使用を制限する政令（2023年2月16日記事参照）に関し、米国・メキシコ・カナダ協定（USMCA）に基づく紛争解決パネルの設置を要請したと発表外部サイトへ、新しいウィンドウで開きますした。USMCAの規定では、提訴国から要請があった時点で、パネルが設置されたことになる。
米国政府は、メキシコ政府の政令がUSMCA第9章（衛生・植物検疫措置）で定められた義務に不整合と主張し、3月に同章に基づいてメキシコ政府に技術的協議の申し入れを行った（2023年3月8日記事参照）。しかし、協議では問題の解決に至らなかったため、USTRは6月、メキシコ政府にUSMCA第31章に基づく協議を要請し、正式に紛争解決手続きを開始していた（2023年6月5日記事参照、注1）。
　USTRが発表した紛争解決パネル設置要請に関する文書PDFファイル(外部サイトへ、新しいウィンドウで開きます)によると、米国とメキシコは協議を行ったが、ここでも問題を解決できず、米国は紛争解決パネルの設置要請を決定した（注2）。ロイター（8月3日）によると、メキシコ政府は協議で、遺伝子組み換えトウモロコシが健康に与える影響について共同で科学的検証を行うことを提案したが、米国政府は拒否したとされる。メキシコのアンドレス・マヌエル・ロペス・オブラドール大統領は3月、2国間で遺伝子組み換えトウモロコシによる害が存在するかどうかの科学的な分析がなされることに期待を示していた（2023年3月8日記事参照）。
USTRのキャサリン・タイ代表はプレスリリースで、「USMCA紛争パネルを通じて、米国の懸念を解決し、消費者が引き続き安全で手頃な価格の食品と農産物を入手できるようにすることを目指す」と述べた。トム・ビルサック農務長官も「メキシコとの紛争解決パネルの設置要請により、米国はUSMCAに基づく権利を引き続き行使し、米国の生産者と輸出業者がメキシコ市場に完全かつ公正にアクセスできるようする」と言明した。USMCAに基づく紛争解決パネルが設置されたのは、今回が5回目（2023年8月8日付地域・分析レポート参照）。これまで、米国がカナダの乳製品輸入に関する関税割当制度（TRQ）の運用を巡って提訴した件で2回と、カナダが同国製太陽光発電製品に対する米国の緊急輸入制限（セーフガード）措置を巡って提訴した件、メキシコとカナダが自動車原産地規則の解釈を巡って米国を提訴した件で、それぞれ設置事例がある（2022年2月17日記事、2023年1月13日記事、2023年2月1日記事参照）。</t>
    <phoneticPr fontId="86"/>
  </si>
  <si>
    <t>アサヒグループホールディングス（HD）は24年1月、シンガポールで「Asahi Global Procurement Pte. Ltd.」を立ち上げ、運営をスタートする。同社はグループ全体の調達機能の高度化を目的として、23年7月に設立した100％子会社。従業員数は約50人となる予定。
これまで個別に行ってきたグループのグローバル、各地域、各国の調達機能を統合。原材料や資材、間接材を一体で調達することで、グループシナジーの創出が期待できる品目のカテゴリーマネジメントとソーシ</t>
    <phoneticPr fontId="86"/>
  </si>
  <si>
    <t>https://www3.nhk.or.jp/news/html/20230824/k10014172691000.html</t>
    <phoneticPr fontId="86"/>
  </si>
  <si>
    <t>https://nordot.app/1067425428448313390</t>
    <phoneticPr fontId="86"/>
  </si>
  <si>
    <t>https://www.jetro.go.jp/biznews/2023/08/7e54645ba409c630.html</t>
    <phoneticPr fontId="86"/>
  </si>
  <si>
    <t>https://www.jetro.go.jp/biznews/2023/08/017aec72752cc554.html</t>
    <phoneticPr fontId="86"/>
  </si>
  <si>
    <t>https://news.yahoo.co.jp/articles/4bc832f77a7d73cfd3b8e04b980dd24df9eaf1b4</t>
    <phoneticPr fontId="86"/>
  </si>
  <si>
    <t>https://www.bloomberg.co.jp/news/articles/2023-08-23/RZTV2PT0AFB401</t>
    <phoneticPr fontId="86"/>
  </si>
  <si>
    <t>https://www.jetro.go.jp/biznews/2023/08/8b6fb9970b385d52.html</t>
    <phoneticPr fontId="86"/>
  </si>
  <si>
    <t>（ＣＮＮ） 米ワシントン州タコマの飲食店でミルクシェイクを飲んだ客の間でリステリア菌による食中毒が発生し、３人が死亡、３人が入院した。州保健当局が明らかにした。調査の結果、同店のアイスクリーム製造機の不適切な洗浄が原因で、食中毒が起きていたことが分かった。リステリア菌は、摂取後最大７０日まで影響が出ることがある。問題の製造機は今月７日まで使用されていた。６人は２月２７日～７月２２日の間に入院した。ミルクシェイクから検出された病原菌の遺伝子を解析した結果、同じ系統のリステリア菌が原因で食中毒が発生していたことが分かった。回復した３人のうち２人は、タコマ市内の同じ飲食店でミルクシェイクを飲んだ後に具合が悪くなったと証言した。リステリア菌に感染すると、発熱や筋肉痛などを発症し、下痢などの症状を伴うこともある。
　州当局は、タコマ市内のこの店で５月２９日～８月７日の間に飲食をしてリステリア菌の症状を発症した客に対し、医師の診察を受けるよう呼びかけている。
米疾病対策センター（ＣＤＣ）によると、米国のリステリア菌による食中毒の件数は年間１６００件と推定され、約２６０人が死亡している。特に高齢者や妊婦、乳幼児、免疫力が低下している大人は影響を受けやすい。</t>
    <phoneticPr fontId="86"/>
  </si>
  <si>
    <t>　【北京共同】中国メディアは24日、東京電力福島第1原発処理水の海洋放出開始を受け、中国各地で食塩の買い占めが起き、スーパーなどで次々と売り切れていると報じた。海水が汚染され、塩が手に入らなくなる事態を懸念しているという。
　上海株式市場では食塩を生産、販売する企業の株価が急上昇。中国税関総署が日本からの水産物輸入を全面停止したことを受け、水産関連株も値上がりした。
　中国では2011年3月の福島第1原発事故の直後も食塩の買い占めが起きた。</t>
    <phoneticPr fontId="86"/>
  </si>
  <si>
    <t>香港政府は8月23日、日本が東京電力福島第1原子力発電所のALPS処理水の放出を24日から開始することに伴い、水産物輸入禁止計画（2023年7月14日記事参照）を24日から開始すると発表した外部サイトへ、新しいウィンドウで開きます。同発表によると、規制対象となる10都県（注）で、2023年8月24日以降に収穫・製造・加工・パッキングされた水産物が対象となる。水産物には活魚、冷凍、冷蔵、乾燥またはその他の方法で保存された水産物、海塩、未加工または加工された海藻を含む。また、東日本大震災後に発生した福島第1原発事故後の2011年3月に福島、千葉、栃木、茨城、群馬の5県産の一部食品に対して実施している輸入規制（2018年7月23日記事参照）は維持するとした。規制は今後も随時更新される可能性があるため、輸出入の前に最新情報を確認することが重要となる。
（注）規制の対象となる10都県は、東京都、福島県、千葉県、栃木県、茨城県、群馬県、宮城県、新潟県、長野県、埼玉県。</t>
    <phoneticPr fontId="86"/>
  </si>
  <si>
    <t>タイ保健省食品・医薬品局（FDA）のルートチャイ・ルートウッド副局長は8月17日、食品・医薬品・化粧品・医療器具の輸入手続きを迅速に行えるよう、電子化を導入したと発表外部サイトへ、新しいウィンドウで開きますした。
例えば、食品の輸入に関しては、通常は通関時にFDA検査所で提示するGMP証明書について、事前にe-Submissionシステム外部サイトへ、新しいウィンドウで開きますに登録しておけば、自動的に食品登録番号とひもづけされ、輸入事業者が検査所までGMP証明書を持参しなくても手続きを進めることができるようになる。GMP証明書の事前登録のプロセスはFDA検査所のウェブサイト外部サイトへ、新しいウィンドウで開きますで確認できる。
　ルートチャイ副局長によれば、輸入時における手続きの時間短縮のため、e-Submissionシステム経由の輸入申請手続きなどを通じて業務効率の向上を図るという。同時に、e-Submissionシステム経由で申請された書類の信頼性を確認するため、電子署名を確認するシステムを開発中と明らかにした。</t>
    <phoneticPr fontId="86"/>
  </si>
  <si>
    <t>ニューヨーク共同】米サンドイッチ店チェーンのサブウェイは24日、米投資ファンドのロアーク・キャピタルに身売りすることで合意したと発表した。2人の共同創業者の一族から株式を取得する。競争激化を背景に経営環境が悪化しており、大手ドーナツ店チェーン「ダンキン」の運営会社などの外食産業に出資するロアークの傘下で立て直しを目指す。ロイター通信によると、買収額は負債を含めて最大で95億5千万ドル（約1兆4千億円）。サブウェイの業績が一定水準に満たなければ減額される契約になっている。サブウェイによると、同社は1965年に創業。日本や米国など100を超える国に計3万7千店弱がある。</t>
    <phoneticPr fontId="86"/>
  </si>
  <si>
    <t>ニューヨーク共同】米サンドイッチ店チェーンのサブウェイは24日、米投資ファンド
のロアーク・キャピタルに身売りすることで合意したと発表した。2人の共同創業者の
一族から株式を取得する。競争激化を背景に経営環境が悪化しており、大手ドーナツ店
チェーン「ダンキン」の運営会社などの外食産業に出資するロアークの傘下で立て直し
を目指す。　ロイター通信によると、買収額は負債を含めて最大で95億5千万ドル
（約1兆4千億円）。サブウェイの業績が一定水準に満たなければ減額される契約になっ
ている。　サブウェイによると、
同社は1965年に創業。日本や米国など100を超える国に計3万7千店弱がある。
原題：Global Funds Abandon China Blue Chips in $9.3 Billion Selloff （抜粋）</t>
    <phoneticPr fontId="86"/>
  </si>
  <si>
    <t>　メキシコ経済省は8月17日、同国の遺伝子組み換えトウモロコシの使用を制限する規制について、米国・メキシコ・カナダ協定（USMCA）第31章に基づく紛争解決パネル設置要請（2023年8月18日記事参照）を米国通商代表部（USTR）から正式に受領したと発表した（経済省プレスリリース8月17日付外部サイトへ、新しいウィンドウで開きます）。経済省は同パネルに対し、メキシコの立場を擁護する準備ができているとし、（1）メキシコの国内規制はUSMCAに整合的なこと、（2）米国が問題視する措置は両国間の貿易に悪影響を与えていないことを証明するとの対処方針を明らかにした。さらに「USMCAの利点は、貿易パートナーの間の紛争解決に明確なルールを定めており、全ての関係者に信頼感を与えることだ。経済省はUSMCAに盛り込まれた約束を順守し、法に従って国家の利益を代表する姿勢を繰り返し表明する」と強調している。
　アンドレス・マヌエル・ロペス・オブラドール（AMLO）大統領は8月18日の記者会見で、今回の紛争解決パネルの設置について「これはメキシコだけの問題ではなく、米国や世界中の消費者を助けることになるため、非常に重要だ。遺伝子組み換えトウモロコシの利用を見直す良い機会であり、われわれは健康第一で、メキシコ国民の食糧としての利用を許可しないつもりだ」と強調した（大統領府8月18日付プレスリリース外部サイトへ、新しいウィンドウで開きます）。また「米国の一部企業が政治家に対して資金提供を行い、圧力をかけている」とも発言した。
識者はパネル敗訴の可能性指摘
一方で、フアン・カルロス・ベイカー元通商担当次官は「メキシコ政府が主張してきたことには科学的根拠がなく、パネルの基準ではメキシコが勝つのは非常に難しい」と述べた。また、メキシコ農牧業評議会（CAN）のフランシスコ・チャパ・ゴンゴラ氏は「メキシコがパネルで勝利する可能性は限りなく低い」とし、「もしパネルで米国側に有利な判決が出て、メキシコ政府が判決に従わなかった場合、米国はメキシコにとって最も損害が出る自動車やその他製造業に対する報復関税を課す可能性がある」と、他分野への影響を懸念した（「レフォルマ」紙8月18日）</t>
    <phoneticPr fontId="86"/>
  </si>
  <si>
    <t>福島第一原子力発電所にたまるトリチウムなどの放射性物質を含む処理水について、東京電力が基準を下回る濃度に薄めた上で海への放出を始めたことを受けて、中国の税関当局は、日本を原産地とする水産物の輸入を24日から全面的に停止すると発表しました。中国の税関当局は、発表の中で「福島の『核汚染水』が食品の安全に対してもたらす放射性物質による汚染のリスクを全面的に防いで中国の消費者の健康を守り、輸入食品の安全を確保する」として日本を原産地とする水産物の輸入を24日から全面的に停止すると明らかにしました。また税関当局は「日本の食品の汚染リスクの確認を続け、日本から輸入される食品に対する監督管理を強化する」としていて、水産物以外の食品の輸入にも影響が及ぶおそれがあります。
　中国ではすでに７月から、各地の税関当局が日本産の水産物を対象に放射性物質の検査が強化されていて、７月、日本から輸入された水産物は去年の同じ月と比べて金額にしておよそ3割減ったことが明らかになっています。これまで中国は水産物については福島、宮城、それに東京など10の都県からの輸入を停止してきましたが、今回の措置でそれが全国に拡大された形で、日本の漁業に影響が出ることは避けられず、今後の日中関係のさらなる悪化も懸念されます。</t>
    <phoneticPr fontId="86"/>
  </si>
  <si>
    <t>8/223</t>
    <phoneticPr fontId="86"/>
  </si>
  <si>
    <t>シンガポール</t>
    <phoneticPr fontId="86"/>
  </si>
  <si>
    <t>中国</t>
    <rPh sb="0" eb="2">
      <t>チュウゴク</t>
    </rPh>
    <phoneticPr fontId="86"/>
  </si>
  <si>
    <t>香港</t>
    <rPh sb="0" eb="2">
      <t>ホンコン</t>
    </rPh>
    <phoneticPr fontId="86"/>
  </si>
  <si>
    <t>タイ</t>
    <phoneticPr fontId="86"/>
  </si>
  <si>
    <t>米国</t>
    <rPh sb="0" eb="2">
      <t>ベイコク</t>
    </rPh>
    <phoneticPr fontId="86"/>
  </si>
  <si>
    <t>メキシコ</t>
    <phoneticPr fontId="86"/>
  </si>
  <si>
    <t>　　　　　今週のお題　(手から黄色ブドウ球菌が出てびっくり )</t>
    <rPh sb="12" eb="13">
      <t>テ</t>
    </rPh>
    <rPh sb="15" eb="17">
      <t>オウショク</t>
    </rPh>
    <rPh sb="20" eb="22">
      <t>キュウキン</t>
    </rPh>
    <rPh sb="23" eb="24">
      <t>デ</t>
    </rPh>
    <phoneticPr fontId="5"/>
  </si>
  <si>
    <t>調理したり、直接食材に触れる人は適切な手洗いが効果的です</t>
    <rPh sb="0" eb="2">
      <t>チョウリ</t>
    </rPh>
    <rPh sb="6" eb="8">
      <t>チョクセツ</t>
    </rPh>
    <rPh sb="8" eb="10">
      <t>ショクザイ</t>
    </rPh>
    <rPh sb="11" eb="12">
      <t>フ</t>
    </rPh>
    <rPh sb="14" eb="15">
      <t>ヒト</t>
    </rPh>
    <rPh sb="16" eb="18">
      <t>テキセツ</t>
    </rPh>
    <rPh sb="19" eb="20">
      <t>テ</t>
    </rPh>
    <rPh sb="20" eb="21">
      <t>アラ</t>
    </rPh>
    <rPh sb="23" eb="26">
      <t>コウカテキ</t>
    </rPh>
    <phoneticPr fontId="5"/>
  </si>
  <si>
    <r>
      <t>★黄色ブドウ球菌(</t>
    </r>
    <r>
      <rPr>
        <b/>
        <i/>
        <u/>
        <sz val="12"/>
        <rFont val="ＭＳ Ｐゴシック"/>
        <family val="3"/>
        <charset val="128"/>
      </rPr>
      <t>S.aureus</t>
    </r>
    <r>
      <rPr>
        <b/>
        <sz val="12"/>
        <rFont val="ＭＳ Ｐゴシック"/>
        <family val="3"/>
        <charset val="128"/>
      </rPr>
      <t>　以下Sa.と略す)は、人の鼻腔内に常在しています。　抜き打ちで手洗前100名の健常者の手を調べると、20名程度からSa.を見つけることが出来ます。
健常者の菌量は100個/cm</t>
    </r>
    <r>
      <rPr>
        <b/>
        <vertAlign val="superscript"/>
        <sz val="12"/>
        <rFont val="ＭＳ Ｐゴシック"/>
        <family val="3"/>
        <charset val="128"/>
      </rPr>
      <t>2</t>
    </r>
    <r>
      <rPr>
        <b/>
        <sz val="12"/>
        <rFont val="ＭＳ Ｐゴシック"/>
        <family val="3"/>
        <charset val="128"/>
      </rPr>
      <t xml:space="preserve">程度と少量です。
</t>
    </r>
    <r>
      <rPr>
        <b/>
        <sz val="12"/>
        <color indexed="12"/>
        <rFont val="ＭＳ Ｐゴシック"/>
        <family val="3"/>
        <charset val="128"/>
      </rPr>
      <t xml:space="preserve">★手荒れのひどい人や火傷、切り傷のある人では、100,000個/cm2を超えることがあります。こうした人に調理をさせてはいけません。まず手荒れや傷を治してもらってください。
</t>
    </r>
    <r>
      <rPr>
        <b/>
        <sz val="12"/>
        <rFont val="ＭＳ Ｐゴシック"/>
        <family val="3"/>
        <charset val="128"/>
      </rPr>
      <t>★Sa.が食品を汚染して10</t>
    </r>
    <r>
      <rPr>
        <b/>
        <vertAlign val="superscript"/>
        <sz val="12"/>
        <rFont val="ＭＳ Ｐゴシック"/>
        <family val="3"/>
        <charset val="128"/>
      </rPr>
      <t>7</t>
    </r>
    <r>
      <rPr>
        <b/>
        <sz val="12"/>
        <rFont val="ＭＳ Ｐゴシック"/>
        <family val="3"/>
        <charset val="128"/>
      </rPr>
      <t>個/g以上に増えると菌体外毒素(エンテロトキシン)が産生され食中毒の原因となります。
★少量の菌体外毒素は、微生物を体内に侵入させない防御物質です。次亜塩素に手を付けるような過剰な洗浄方法、肌荒れを起こすような強い物理的手洗方法は誤ったものです。心がけたい手指のケアとは、乾燥による手荒れを防ぐために、平素から手指の潤いを保つケアのことです。</t>
    </r>
    <rPh sb="1" eb="3">
      <t>オウショク</t>
    </rPh>
    <rPh sb="6" eb="8">
      <t>キュウキン</t>
    </rPh>
    <rPh sb="18" eb="20">
      <t>イカ</t>
    </rPh>
    <rPh sb="24" eb="25">
      <t>リャク</t>
    </rPh>
    <rPh sb="29" eb="30">
      <t>ヒト</t>
    </rPh>
    <rPh sb="31" eb="32">
      <t>ハナ</t>
    </rPh>
    <rPh sb="32" eb="33">
      <t>コウ</t>
    </rPh>
    <rPh sb="33" eb="34">
      <t>ナイ</t>
    </rPh>
    <rPh sb="35" eb="37">
      <t>ジョウザイ</t>
    </rPh>
    <rPh sb="44" eb="45">
      <t>ヌ</t>
    </rPh>
    <rPh sb="46" eb="47">
      <t>ウ</t>
    </rPh>
    <rPh sb="49" eb="51">
      <t>テアラ</t>
    </rPh>
    <rPh sb="51" eb="52">
      <t>マエ</t>
    </rPh>
    <rPh sb="55" eb="56">
      <t>メイ</t>
    </rPh>
    <rPh sb="61" eb="62">
      <t>テ</t>
    </rPh>
    <rPh sb="63" eb="64">
      <t>シラ</t>
    </rPh>
    <rPh sb="70" eb="71">
      <t>メイ</t>
    </rPh>
    <rPh sb="71" eb="73">
      <t>テイド</t>
    </rPh>
    <rPh sb="79" eb="80">
      <t>ミ</t>
    </rPh>
    <rPh sb="86" eb="88">
      <t>デキ</t>
    </rPh>
    <rPh sb="96" eb="97">
      <t>キン</t>
    </rPh>
    <rPh sb="97" eb="98">
      <t>リョウ</t>
    </rPh>
    <rPh sb="102" eb="103">
      <t>コ</t>
    </rPh>
    <rPh sb="107" eb="109">
      <t>テイド</t>
    </rPh>
    <rPh sb="110" eb="112">
      <t>ショウリョウ</t>
    </rPh>
    <rPh sb="117" eb="118">
      <t>テ</t>
    </rPh>
    <rPh sb="118" eb="119">
      <t>ア</t>
    </rPh>
    <rPh sb="124" eb="125">
      <t>ヒト</t>
    </rPh>
    <rPh sb="126" eb="128">
      <t>ヤケド</t>
    </rPh>
    <rPh sb="129" eb="130">
      <t>キ</t>
    </rPh>
    <rPh sb="131" eb="132">
      <t>キズ</t>
    </rPh>
    <rPh sb="135" eb="136">
      <t>ヒト</t>
    </rPh>
    <rPh sb="146" eb="147">
      <t>コ</t>
    </rPh>
    <rPh sb="152" eb="153">
      <t>コ</t>
    </rPh>
    <rPh sb="167" eb="168">
      <t>ヒト</t>
    </rPh>
    <rPh sb="169" eb="171">
      <t>チョウリ</t>
    </rPh>
    <rPh sb="184" eb="185">
      <t>テ</t>
    </rPh>
    <rPh sb="185" eb="186">
      <t>ア</t>
    </rPh>
    <rPh sb="188" eb="189">
      <t>キズ</t>
    </rPh>
    <rPh sb="190" eb="191">
      <t>ナオ</t>
    </rPh>
    <rPh sb="208" eb="210">
      <t>ショクヒン</t>
    </rPh>
    <rPh sb="211" eb="213">
      <t>オセン</t>
    </rPh>
    <rPh sb="221" eb="223">
      <t>イジョウ</t>
    </rPh>
    <rPh sb="224" eb="225">
      <t>フ</t>
    </rPh>
    <rPh sb="228" eb="230">
      <t>キンタイ</t>
    </rPh>
    <rPh sb="230" eb="231">
      <t>ガイ</t>
    </rPh>
    <rPh sb="231" eb="233">
      <t>ドクソ</t>
    </rPh>
    <rPh sb="244" eb="246">
      <t>サンセイ</t>
    </rPh>
    <rPh sb="248" eb="251">
      <t>ショクチュウドク</t>
    </rPh>
    <rPh sb="252" eb="254">
      <t>ゲンイン</t>
    </rPh>
    <rPh sb="278" eb="280">
      <t>ショウリョウ</t>
    </rPh>
    <rPh sb="281" eb="283">
      <t>キンタイ</t>
    </rPh>
    <rPh sb="283" eb="284">
      <t>ガイ</t>
    </rPh>
    <rPh sb="284" eb="286">
      <t>ドクソ</t>
    </rPh>
    <rPh sb="288" eb="291">
      <t>ビセイブツ</t>
    </rPh>
    <rPh sb="292" eb="294">
      <t>タイナイ</t>
    </rPh>
    <rPh sb="295" eb="297">
      <t>シンニュウ</t>
    </rPh>
    <rPh sb="301" eb="303">
      <t>ボウギョ</t>
    </rPh>
    <rPh sb="303" eb="305">
      <t>ブッシツ</t>
    </rPh>
    <rPh sb="308" eb="310">
      <t>ジア</t>
    </rPh>
    <rPh sb="310" eb="312">
      <t>エンソ</t>
    </rPh>
    <rPh sb="313" eb="314">
      <t>テ</t>
    </rPh>
    <rPh sb="315" eb="316">
      <t>ツ</t>
    </rPh>
    <rPh sb="321" eb="323">
      <t>カジョウ</t>
    </rPh>
    <rPh sb="324" eb="326">
      <t>センジョウ</t>
    </rPh>
    <rPh sb="326" eb="328">
      <t>ホウホウ</t>
    </rPh>
    <rPh sb="329" eb="331">
      <t>ハダア</t>
    </rPh>
    <rPh sb="333" eb="334">
      <t>オ</t>
    </rPh>
    <rPh sb="339" eb="340">
      <t>ツヨテアラ</t>
    </rPh>
    <rPh sb="357" eb="358">
      <t>ココロ</t>
    </rPh>
    <rPh sb="362" eb="363">
      <t>テ</t>
    </rPh>
    <rPh sb="363" eb="364">
      <t>ユビ</t>
    </rPh>
    <rPh sb="375" eb="376">
      <t>テ</t>
    </rPh>
    <rPh sb="376" eb="377">
      <t>ア</t>
    </rPh>
    <rPh sb="379" eb="380">
      <t>フセ</t>
    </rPh>
    <rPh sb="385" eb="387">
      <t>ヘイソ</t>
    </rPh>
    <rPh sb="389" eb="390">
      <t>テ</t>
    </rPh>
    <rPh sb="390" eb="391">
      <t>ユビ</t>
    </rPh>
    <rPh sb="392" eb="393">
      <t>ウルオ</t>
    </rPh>
    <rPh sb="395" eb="396">
      <t>タモ</t>
    </rPh>
    <phoneticPr fontId="5"/>
  </si>
  <si>
    <t>、</t>
    <phoneticPr fontId="5"/>
  </si>
  <si>
    <r>
      <t>★問題となるのは、Sa.により産生されるエンテロトキシンA型とH型という毒素です。毒素が産生されなければ
食中毒にはなりません。
★１０</t>
    </r>
    <r>
      <rPr>
        <b/>
        <vertAlign val="superscript"/>
        <sz val="12"/>
        <color indexed="9"/>
        <rFont val="ＭＳ Ｐゴシック"/>
        <family val="3"/>
        <charset val="128"/>
      </rPr>
      <t>3-4</t>
    </r>
    <r>
      <rPr>
        <b/>
        <sz val="12"/>
        <color indexed="9"/>
        <rFont val="ＭＳ Ｐゴシック"/>
        <family val="3"/>
        <charset val="128"/>
      </rPr>
      <t>個／ｇ程度の少量のうちに食べてしまえば事故は起きません。
また、食品取扱者の保菌者検査で黄色ブドウ球菌を対象とする検便は意味がありません。</t>
    </r>
    <rPh sb="1" eb="3">
      <t>モンダイ</t>
    </rPh>
    <rPh sb="15" eb="17">
      <t>サンセイ</t>
    </rPh>
    <rPh sb="29" eb="30">
      <t>ガタ</t>
    </rPh>
    <rPh sb="32" eb="33">
      <t>ガタ</t>
    </rPh>
    <rPh sb="36" eb="38">
      <t>ドクソ</t>
    </rPh>
    <rPh sb="41" eb="43">
      <t>ドクソ</t>
    </rPh>
    <rPh sb="44" eb="46">
      <t>サンセイ</t>
    </rPh>
    <rPh sb="53" eb="56">
      <t>ショクチュウドク</t>
    </rPh>
    <rPh sb="71" eb="72">
      <t>コ</t>
    </rPh>
    <rPh sb="74" eb="76">
      <t>テイド</t>
    </rPh>
    <rPh sb="77" eb="79">
      <t>ショウリョウ</t>
    </rPh>
    <rPh sb="83" eb="84">
      <t>タ</t>
    </rPh>
    <rPh sb="90" eb="92">
      <t>ジコ</t>
    </rPh>
    <rPh sb="93" eb="94">
      <t>オ</t>
    </rPh>
    <rPh sb="103" eb="105">
      <t>ショクヒン</t>
    </rPh>
    <rPh sb="105" eb="107">
      <t>トリアツカイ</t>
    </rPh>
    <rPh sb="107" eb="108">
      <t>シャ</t>
    </rPh>
    <rPh sb="109" eb="112">
      <t>ホキンシャ</t>
    </rPh>
    <rPh sb="112" eb="114">
      <t>ケンサ</t>
    </rPh>
    <rPh sb="115" eb="117">
      <t>オウショク</t>
    </rPh>
    <rPh sb="120" eb="122">
      <t>キュウキン</t>
    </rPh>
    <rPh sb="123" eb="125">
      <t>タイショウ</t>
    </rPh>
    <rPh sb="128" eb="130">
      <t>ケンベン</t>
    </rPh>
    <rPh sb="131" eb="133">
      <t>イミ</t>
    </rPh>
    <phoneticPr fontId="5"/>
  </si>
  <si>
    <t>9．スポンサー広告</t>
    <rPh sb="7" eb="9">
      <t>コウコク</t>
    </rPh>
    <phoneticPr fontId="5"/>
  </si>
  <si>
    <t>中国 日本の水産物の輸入全面停止 処理水放出受け ｜ NHK ｜ 福島第一原発 処理水</t>
  </si>
  <si>
    <t>中国各地で食塩買い占め　関連株が急上昇 ｜ 共同通信</t>
  </si>
  <si>
    <t>香港政府、福島原発ALPS処理水放出に伴い10都県の水産物輸入禁止措置開始を発表(香港、日本) ｜  ジェトロ</t>
  </si>
  <si>
    <t>タイFDA、GMP証明書の事前登録で通関業務を迅速化(タイ) ｜ ビジネス短信 ―ジェトロの海外ニュース - ジェトロ</t>
  </si>
  <si>
    <t>米サブウェイ、身売り合意　最大1兆4千億円（共同通信） - Yahoo!ニュース</t>
  </si>
  <si>
    <t>海外投資家の中国株売り止まらず、総額1.4兆円に－優良株さえ売却 - ブルームバーグ</t>
  </si>
  <si>
    <t xml:space="preserve">メキシコ政府、遺伝子組み換えトウモロコシ使用規制巡る紛争解決パネル受領、同国の立場説明へ(カナダ、米国、メキシコ) </t>
  </si>
  <si>
    <t xml:space="preserve">飲食店のミルクシェイクでリステリア食中毒 ３人死亡、３人入院 米ワシントン州 - CNN.co.jp </t>
  </si>
  <si>
    <t>米USTR、メキシコの農業バイオ技術規制を巡りUSMCA紛争解決パネル設置を要請(カナダ、米国、メキシコ) - ジェトロ</t>
  </si>
  <si>
    <t>アサヒGHD、グループの調達統合　シンガポール新会社に - 日本食糧新聞電子版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</si>
</sst>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sz val="19"/>
      <color rgb="FF000000"/>
      <name val="ＭＳ Ｐ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5"/>
      <color indexed="8"/>
      <name val="ＭＳ Ｐゴシック"/>
      <family val="3"/>
      <charset val="128"/>
    </font>
    <font>
      <b/>
      <sz val="14"/>
      <color rgb="FFFF0000"/>
      <name val="ＭＳ Ｐゴシック"/>
      <family val="3"/>
      <charset val="128"/>
    </font>
    <font>
      <b/>
      <sz val="12"/>
      <color indexed="18"/>
      <name val="游ゴシック"/>
      <family val="3"/>
      <charset val="128"/>
    </font>
    <font>
      <sz val="20"/>
      <color indexed="9"/>
      <name val="ＭＳ Ｐゴシック"/>
      <family val="3"/>
      <charset val="128"/>
    </font>
    <font>
      <sz val="14"/>
      <color indexed="63"/>
      <name val="Arial"/>
      <family val="2"/>
    </font>
    <font>
      <b/>
      <sz val="19"/>
      <color theme="1"/>
      <name val="ＭＳ Ｐゴシック"/>
      <family val="3"/>
      <charset val="128"/>
    </font>
    <font>
      <b/>
      <sz val="19"/>
      <color rgb="FF000000"/>
      <name val="ＭＳ Ｐゴシック"/>
      <family val="2"/>
      <charset val="128"/>
    </font>
    <font>
      <b/>
      <sz val="20"/>
      <color rgb="FF333333"/>
      <name val="メイリオ"/>
      <family val="3"/>
      <charset val="128"/>
    </font>
    <font>
      <sz val="8.8000000000000007"/>
      <color indexed="23"/>
      <name val="ＭＳ Ｐゴシック"/>
      <family val="3"/>
      <charset val="128"/>
    </font>
    <font>
      <sz val="10"/>
      <name val="Arial"/>
      <family val="2"/>
    </font>
    <font>
      <b/>
      <sz val="14"/>
      <color indexed="53"/>
      <name val="ＭＳ Ｐゴシック"/>
      <family val="3"/>
      <charset val="128"/>
    </font>
    <font>
      <b/>
      <sz val="10"/>
      <color indexed="62"/>
      <name val="ＭＳ Ｐゴシック"/>
      <family val="3"/>
      <charset val="128"/>
    </font>
    <font>
      <sz val="10"/>
      <color indexed="62"/>
      <name val="ＭＳ Ｐゴシック"/>
      <family val="3"/>
      <charset val="128"/>
    </font>
    <font>
      <b/>
      <i/>
      <u/>
      <sz val="12"/>
      <name val="ＭＳ Ｐゴシック"/>
      <family val="3"/>
      <charset val="128"/>
    </font>
    <font>
      <b/>
      <vertAlign val="superscript"/>
      <sz val="12"/>
      <name val="ＭＳ Ｐゴシック"/>
      <family val="3"/>
      <charset val="128"/>
    </font>
    <font>
      <b/>
      <sz val="12"/>
      <color indexed="12"/>
      <name val="ＭＳ Ｐゴシック"/>
      <family val="3"/>
      <charset val="128"/>
    </font>
    <font>
      <sz val="14"/>
      <color indexed="63"/>
      <name val="ＭＳ Ｐゴシック"/>
      <family val="3"/>
      <charset val="128"/>
    </font>
    <font>
      <b/>
      <sz val="14"/>
      <color indexed="12"/>
      <name val="ＭＳ Ｐゴシック"/>
      <family val="3"/>
      <charset val="128"/>
    </font>
    <font>
      <b/>
      <sz val="8"/>
      <color indexed="10"/>
      <name val="ＭＳ Ｐゴシック"/>
      <family val="3"/>
      <charset val="128"/>
    </font>
    <font>
      <b/>
      <vertAlign val="superscript"/>
      <sz val="12"/>
      <color indexed="9"/>
      <name val="ＭＳ Ｐゴシック"/>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FAFEC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4FDC3"/>
        <bgColor indexed="64"/>
      </patternFill>
    </fill>
    <fill>
      <patternFill patternType="solid">
        <fgColor indexed="12"/>
        <bgColor indexed="64"/>
      </patternFill>
    </fill>
    <fill>
      <patternFill patternType="solid">
        <fgColor rgb="FFDFEAFF"/>
        <bgColor indexed="64"/>
      </patternFill>
    </fill>
    <fill>
      <patternFill patternType="solid">
        <fgColor indexed="60"/>
        <bgColor indexed="64"/>
      </patternFill>
    </fill>
    <fill>
      <patternFill patternType="solid">
        <fgColor theme="7" tint="0.39997558519241921"/>
        <bgColor indexed="64"/>
      </patternFill>
    </fill>
    <fill>
      <patternFill patternType="solid">
        <fgColor rgb="FF6DDDF7"/>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indexed="16"/>
        <bgColor indexed="64"/>
      </patternFill>
    </fill>
  </fills>
  <borders count="234">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31">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7" xfId="2" applyFill="1" applyBorder="1" applyAlignment="1">
      <alignment horizontal="left" vertical="top"/>
    </xf>
    <xf numFmtId="0" fontId="8" fillId="28"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7" fillId="23" borderId="153" xfId="2" applyFont="1" applyFill="1" applyBorder="1" applyAlignment="1">
      <alignment horizontal="center" vertical="center"/>
    </xf>
    <xf numFmtId="0" fontId="87" fillId="23" borderId="154"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5" xfId="0" applyFont="1" applyFill="1" applyBorder="1" applyAlignment="1">
      <alignment horizontal="center" vertical="center" wrapText="1"/>
    </xf>
    <xf numFmtId="0" fontId="98" fillId="26" borderId="177" xfId="2" applyFont="1" applyFill="1" applyBorder="1" applyAlignment="1">
      <alignment horizontal="center" vertical="center" wrapText="1"/>
    </xf>
    <xf numFmtId="0" fontId="99" fillId="26" borderId="178" xfId="2" applyFont="1" applyFill="1" applyBorder="1" applyAlignment="1">
      <alignment horizontal="center" vertical="center" wrapText="1"/>
    </xf>
    <xf numFmtId="0" fontId="97" fillId="26" borderId="178" xfId="2" applyFont="1" applyFill="1" applyBorder="1" applyAlignment="1">
      <alignment horizontal="center" vertical="center"/>
    </xf>
    <xf numFmtId="0" fontId="97" fillId="26" borderId="179"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8" fillId="19" borderId="0" xfId="17" applyFont="1" applyFill="1" applyAlignment="1">
      <alignment horizontal="left" vertical="center"/>
    </xf>
    <xf numFmtId="0" fontId="87" fillId="0" borderId="0" xfId="2" applyFont="1" applyAlignment="1">
      <alignment vertical="top" wrapText="1"/>
    </xf>
    <xf numFmtId="0" fontId="8" fillId="0" borderId="189" xfId="1" applyBorder="1" applyAlignment="1" applyProtection="1">
      <alignment vertical="center" wrapText="1"/>
    </xf>
    <xf numFmtId="0" fontId="8" fillId="0" borderId="181" xfId="1" applyFill="1" applyBorder="1" applyAlignment="1" applyProtection="1">
      <alignment vertical="center" wrapText="1"/>
    </xf>
    <xf numFmtId="180" fontId="50" fillId="11" borderId="190" xfId="17" applyNumberFormat="1" applyFont="1" applyFill="1" applyBorder="1" applyAlignment="1">
      <alignment horizontal="center" vertical="center"/>
    </xf>
    <xf numFmtId="0" fontId="121"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91" xfId="0" applyFont="1" applyFill="1" applyBorder="1" applyAlignment="1">
      <alignment horizontal="center" vertical="center" wrapText="1"/>
    </xf>
    <xf numFmtId="14" fontId="29" fillId="21" borderId="192" xfId="2" applyNumberFormat="1" applyFont="1" applyFill="1" applyBorder="1" applyAlignment="1">
      <alignment horizontal="center" vertical="center" shrinkToFit="1"/>
    </xf>
    <xf numFmtId="14" fontId="87" fillId="21" borderId="194" xfId="1" applyNumberFormat="1" applyFont="1" applyFill="1" applyBorder="1" applyAlignment="1" applyProtection="1">
      <alignment vertical="center" wrapText="1"/>
    </xf>
    <xf numFmtId="14" fontId="87" fillId="21" borderId="196" xfId="1" applyNumberFormat="1" applyFont="1" applyFill="1" applyBorder="1" applyAlignment="1" applyProtection="1">
      <alignment vertical="center" wrapText="1"/>
    </xf>
    <xf numFmtId="56" fontId="87" fillId="21" borderId="193"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7" xfId="2" applyFont="1" applyFill="1" applyBorder="1" applyAlignment="1">
      <alignment horizontal="center" vertical="center" wrapText="1"/>
    </xf>
    <xf numFmtId="0" fontId="125" fillId="5" borderId="17" xfId="2" applyFont="1" applyFill="1" applyBorder="1">
      <alignment vertical="center"/>
    </xf>
    <xf numFmtId="0" fontId="71" fillId="0" borderId="0" xfId="0" applyFont="1">
      <alignment vertical="center"/>
    </xf>
    <xf numFmtId="0" fontId="128" fillId="5" borderId="14" xfId="2" applyFont="1" applyFill="1" applyBorder="1">
      <alignment vertical="center"/>
    </xf>
    <xf numFmtId="0" fontId="127" fillId="0" borderId="136" xfId="0" applyFont="1" applyBorder="1">
      <alignment vertical="center"/>
    </xf>
    <xf numFmtId="0" fontId="126"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9"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200" xfId="2" applyNumberFormat="1" applyFont="1" applyFill="1" applyBorder="1" applyAlignment="1">
      <alignment horizontal="center" vertical="center" wrapText="1"/>
    </xf>
    <xf numFmtId="0" fontId="23" fillId="19" borderId="201"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9" fillId="19" borderId="203" xfId="2" applyFont="1" applyFill="1" applyBorder="1" applyAlignment="1">
      <alignment horizontal="center" vertical="center"/>
    </xf>
    <xf numFmtId="177" fontId="139" fillId="19" borderId="203" xfId="2" applyNumberFormat="1" applyFont="1" applyFill="1" applyBorder="1" applyAlignment="1">
      <alignment horizontal="center" vertical="center" shrinkToFit="1"/>
    </xf>
    <xf numFmtId="0" fontId="140" fillId="0" borderId="203" xfId="0" applyFont="1" applyBorder="1" applyAlignment="1">
      <alignment horizontal="center" vertical="center" wrapText="1"/>
    </xf>
    <xf numFmtId="177" fontId="13" fillId="19" borderId="203" xfId="2" applyNumberFormat="1" applyFont="1" applyFill="1" applyBorder="1" applyAlignment="1">
      <alignment horizontal="center" vertical="center" wrapText="1"/>
    </xf>
    <xf numFmtId="177" fontId="23" fillId="19" borderId="202" xfId="2" applyNumberFormat="1" applyFont="1" applyFill="1" applyBorder="1" applyAlignment="1">
      <alignment horizontal="center" vertical="center" shrinkToFit="1"/>
    </xf>
    <xf numFmtId="177" fontId="1" fillId="19" borderId="202" xfId="2" applyNumberFormat="1" applyFont="1" applyFill="1" applyBorder="1" applyAlignment="1">
      <alignment horizontal="center" vertical="center" wrapText="1"/>
    </xf>
    <xf numFmtId="0" fontId="23" fillId="19" borderId="202" xfId="2" applyFont="1" applyFill="1" applyBorder="1" applyAlignment="1">
      <alignment horizontal="center" vertical="center" wrapText="1"/>
    </xf>
    <xf numFmtId="0" fontId="6" fillId="0" borderId="202" xfId="2" applyBorder="1">
      <alignment vertical="center"/>
    </xf>
    <xf numFmtId="0" fontId="6" fillId="0" borderId="202"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80" xfId="1" applyBorder="1" applyAlignment="1" applyProtection="1">
      <alignment vertical="center"/>
    </xf>
    <xf numFmtId="0" fontId="121" fillId="3" borderId="9" xfId="2" applyFont="1" applyFill="1" applyBorder="1" applyAlignment="1">
      <alignment horizontal="center" vertical="center" wrapText="1"/>
    </xf>
    <xf numFmtId="0" fontId="110" fillId="26" borderId="178" xfId="2" applyFont="1" applyFill="1" applyBorder="1" applyAlignment="1">
      <alignment horizontal="left" vertical="center" shrinkToFit="1"/>
    </xf>
    <xf numFmtId="0" fontId="141" fillId="0" borderId="198" xfId="1" applyFont="1" applyFill="1" applyBorder="1" applyAlignment="1" applyProtection="1">
      <alignment vertical="top" wrapText="1"/>
    </xf>
    <xf numFmtId="0" fontId="0" fillId="33" borderId="0" xfId="0" applyFill="1">
      <alignment vertical="center"/>
    </xf>
    <xf numFmtId="0" fontId="91" fillId="21" borderId="9" xfId="2" applyFont="1" applyFill="1" applyBorder="1" applyAlignment="1">
      <alignment horizontal="center" vertical="center"/>
    </xf>
    <xf numFmtId="0" fontId="8" fillId="0" borderId="205" xfId="1" applyBorder="1" applyAlignment="1" applyProtection="1">
      <alignment horizontal="left" vertical="center" wrapText="1"/>
    </xf>
    <xf numFmtId="0" fontId="13" fillId="0" borderId="209" xfId="2" applyFont="1" applyBorder="1" applyAlignment="1">
      <alignment horizontal="center" vertical="center" wrapText="1"/>
    </xf>
    <xf numFmtId="180" fontId="50" fillId="11" borderId="210" xfId="17" applyNumberFormat="1" applyFont="1" applyFill="1" applyBorder="1" applyAlignment="1">
      <alignment horizontal="center" vertical="center"/>
    </xf>
    <xf numFmtId="0" fontId="85" fillId="0" borderId="122" xfId="0" applyFont="1" applyBorder="1" applyAlignment="1">
      <alignment horizontal="center" vertical="center" wrapText="1"/>
    </xf>
    <xf numFmtId="0" fontId="142" fillId="0" borderId="198" xfId="1" applyFont="1" applyFill="1" applyBorder="1" applyAlignment="1" applyProtection="1">
      <alignment vertical="top" wrapText="1"/>
    </xf>
    <xf numFmtId="0" fontId="120" fillId="0" borderId="158" xfId="1" applyFont="1" applyFill="1" applyBorder="1" applyAlignment="1" applyProtection="1">
      <alignment vertical="top" wrapText="1"/>
    </xf>
    <xf numFmtId="0" fontId="144" fillId="0" borderId="139" xfId="0" applyFont="1" applyBorder="1" applyAlignment="1">
      <alignment horizontal="left" vertical="top" wrapText="1"/>
    </xf>
    <xf numFmtId="0" fontId="145" fillId="0" borderId="0" xfId="0" applyFont="1">
      <alignment vertical="center"/>
    </xf>
    <xf numFmtId="0" fontId="147" fillId="21" borderId="156" xfId="2" applyFont="1" applyFill="1" applyBorder="1" applyAlignment="1">
      <alignment horizontal="center" vertical="center" wrapText="1"/>
    </xf>
    <xf numFmtId="0" fontId="8" fillId="0" borderId="213"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3" xfId="2" applyFont="1" applyBorder="1" applyAlignment="1">
      <alignment vertical="top" wrapText="1"/>
    </xf>
    <xf numFmtId="0" fontId="8" fillId="0" borderId="215"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4" borderId="202" xfId="2" applyNumberFormat="1" applyFont="1" applyFill="1" applyBorder="1" applyAlignment="1">
      <alignment horizontal="center" vertical="center" shrinkToFit="1"/>
    </xf>
    <xf numFmtId="180" fontId="50" fillId="11" borderId="216" xfId="17" applyNumberFormat="1" applyFont="1" applyFill="1" applyBorder="1" applyAlignment="1">
      <alignment horizontal="center" vertical="center"/>
    </xf>
    <xf numFmtId="0" fontId="94" fillId="19" borderId="0" xfId="0" applyFont="1" applyFill="1" applyAlignment="1">
      <alignment horizontal="center" vertical="center"/>
    </xf>
    <xf numFmtId="0" fontId="154" fillId="21" borderId="156" xfId="2" applyFont="1" applyFill="1" applyBorder="1" applyAlignment="1">
      <alignment horizontal="center" vertical="center" wrapText="1"/>
    </xf>
    <xf numFmtId="0" fontId="25" fillId="19" borderId="0" xfId="2" applyFont="1" applyFill="1">
      <alignment vertical="center"/>
    </xf>
    <xf numFmtId="0" fontId="156" fillId="0" borderId="0" xfId="0" applyFont="1" applyAlignment="1">
      <alignment vertical="top" wrapText="1"/>
    </xf>
    <xf numFmtId="0" fontId="155" fillId="31" borderId="0" xfId="0" applyFont="1" applyFill="1" applyAlignment="1">
      <alignment horizontal="center" vertical="center" wrapText="1"/>
    </xf>
    <xf numFmtId="0" fontId="141" fillId="0" borderId="214"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1" fillId="0" borderId="215"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17" xfId="2" applyFont="1" applyFill="1" applyBorder="1" applyAlignment="1">
      <alignment horizontal="left" vertical="center"/>
    </xf>
    <xf numFmtId="0" fontId="8" fillId="0" borderId="212" xfId="1" applyBorder="1" applyAlignment="1" applyProtection="1">
      <alignment vertical="center" wrapText="1"/>
    </xf>
    <xf numFmtId="0" fontId="144" fillId="0" borderId="211"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21"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4"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22"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23" xfId="1" applyBorder="1" applyAlignment="1" applyProtection="1">
      <alignment horizontal="left" vertical="center"/>
    </xf>
    <xf numFmtId="0" fontId="120" fillId="0" borderId="188" xfId="2" applyFont="1" applyBorder="1" applyAlignment="1">
      <alignment horizontal="left" vertical="top" wrapText="1"/>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0" fontId="0" fillId="31" borderId="0" xfId="0" applyFill="1">
      <alignment vertical="center"/>
    </xf>
    <xf numFmtId="0" fontId="129" fillId="31" borderId="0" xfId="0" applyFont="1" applyFill="1">
      <alignment vertical="center"/>
    </xf>
    <xf numFmtId="0" fontId="149" fillId="31" borderId="0" xfId="0" applyFont="1" applyFill="1">
      <alignment vertical="center"/>
    </xf>
    <xf numFmtId="0" fontId="150" fillId="31" borderId="0" xfId="0" applyFont="1" applyFill="1">
      <alignment vertical="center"/>
    </xf>
    <xf numFmtId="0" fontId="148" fillId="31" borderId="0" xfId="0" applyFont="1" applyFill="1">
      <alignment vertical="center"/>
    </xf>
    <xf numFmtId="0" fontId="117" fillId="31" borderId="0" xfId="0" applyFont="1" applyFill="1">
      <alignment vertical="center"/>
    </xf>
    <xf numFmtId="0" fontId="146" fillId="31" borderId="0" xfId="0" applyFont="1" applyFill="1">
      <alignment vertical="center"/>
    </xf>
    <xf numFmtId="0" fontId="153" fillId="31" borderId="0" xfId="0" applyFont="1" applyFill="1">
      <alignment vertical="center"/>
    </xf>
    <xf numFmtId="0" fontId="137" fillId="31" borderId="0" xfId="0" applyFont="1" applyFill="1" applyAlignment="1">
      <alignment vertical="center" wrapText="1"/>
    </xf>
    <xf numFmtId="0" fontId="151" fillId="31" borderId="0" xfId="0" applyFont="1" applyFill="1">
      <alignment vertical="center"/>
    </xf>
    <xf numFmtId="0" fontId="152" fillId="31" borderId="0" xfId="0" applyFont="1" applyFill="1">
      <alignment vertical="center"/>
    </xf>
    <xf numFmtId="0" fontId="124" fillId="31" borderId="0" xfId="1" applyFont="1" applyFill="1" applyAlignment="1" applyProtection="1">
      <alignment vertical="center"/>
    </xf>
    <xf numFmtId="0" fontId="123" fillId="31" borderId="0" xfId="0" applyFont="1" applyFill="1">
      <alignment vertical="center"/>
    </xf>
    <xf numFmtId="14" fontId="130" fillId="19" borderId="135" xfId="0" applyNumberFormat="1" applyFont="1" applyFill="1" applyBorder="1" applyAlignment="1">
      <alignment horizontal="center" vertical="center"/>
    </xf>
    <xf numFmtId="0" fontId="143" fillId="0" borderId="121" xfId="1" applyFont="1" applyFill="1" applyBorder="1" applyAlignment="1" applyProtection="1">
      <alignment horizontal="left" vertical="top" wrapText="1"/>
    </xf>
    <xf numFmtId="0" fontId="141" fillId="0" borderId="158"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24" xfId="2" applyFont="1" applyFill="1" applyBorder="1" applyAlignment="1">
      <alignment horizontal="center" vertical="center"/>
    </xf>
    <xf numFmtId="14" fontId="91" fillId="21" borderId="224" xfId="2" applyNumberFormat="1" applyFont="1" applyFill="1" applyBorder="1" applyAlignment="1">
      <alignment horizontal="center" vertical="center"/>
    </xf>
    <xf numFmtId="14" fontId="91" fillId="21" borderId="225" xfId="2" applyNumberFormat="1" applyFont="1" applyFill="1" applyBorder="1" applyAlignment="1">
      <alignment horizontal="center" vertical="center"/>
    </xf>
    <xf numFmtId="0" fontId="92" fillId="21" borderId="226" xfId="2" applyFont="1" applyFill="1" applyBorder="1" applyAlignment="1">
      <alignment horizontal="center" vertical="center"/>
    </xf>
    <xf numFmtId="14" fontId="91" fillId="21" borderId="226" xfId="2" applyNumberFormat="1" applyFont="1" applyFill="1" applyBorder="1" applyAlignment="1">
      <alignment horizontal="center" vertical="center"/>
    </xf>
    <xf numFmtId="0" fontId="8" fillId="0" borderId="227" xfId="1" applyFill="1" applyBorder="1" applyAlignment="1" applyProtection="1">
      <alignment vertical="center" wrapText="1"/>
    </xf>
    <xf numFmtId="0" fontId="8" fillId="0" borderId="230" xfId="1" applyBorder="1" applyAlignment="1" applyProtection="1">
      <alignment vertical="top" wrapText="1"/>
    </xf>
    <xf numFmtId="0" fontId="141" fillId="0" borderId="229" xfId="2" applyFont="1" applyBorder="1" applyAlignment="1">
      <alignment vertical="top" wrapText="1"/>
    </xf>
    <xf numFmtId="0" fontId="32" fillId="23" borderId="228" xfId="2" applyFont="1" applyFill="1" applyBorder="1" applyAlignment="1">
      <alignment horizontal="center" vertical="center" wrapText="1"/>
    </xf>
    <xf numFmtId="0" fontId="158" fillId="21" borderId="225" xfId="2" applyFont="1" applyFill="1" applyBorder="1" applyAlignment="1">
      <alignment horizontal="center" vertical="center"/>
    </xf>
    <xf numFmtId="0" fontId="158" fillId="21" borderId="226" xfId="2" applyFont="1" applyFill="1" applyBorder="1" applyAlignment="1">
      <alignment horizontal="center" vertical="center"/>
    </xf>
    <xf numFmtId="0" fontId="158" fillId="21" borderId="224" xfId="2" applyFont="1" applyFill="1" applyBorder="1" applyAlignment="1">
      <alignment horizontal="center" vertical="center"/>
    </xf>
    <xf numFmtId="0" fontId="32" fillId="21" borderId="156" xfId="2" applyFont="1" applyFill="1" applyBorder="1" applyAlignment="1">
      <alignment horizontal="center" vertical="center" wrapText="1"/>
    </xf>
    <xf numFmtId="0" fontId="119" fillId="19" borderId="231" xfId="0" applyFont="1" applyFill="1" applyBorder="1" applyAlignment="1">
      <alignment horizontal="left" vertical="center"/>
    </xf>
    <xf numFmtId="0" fontId="119" fillId="19" borderId="232" xfId="0" applyFont="1" applyFill="1" applyBorder="1" applyAlignment="1">
      <alignment horizontal="left" vertical="center"/>
    </xf>
    <xf numFmtId="14" fontId="119" fillId="19" borderId="232" xfId="0" applyNumberFormat="1" applyFont="1" applyFill="1" applyBorder="1" applyAlignment="1">
      <alignment horizontal="center" vertical="center"/>
    </xf>
    <xf numFmtId="14" fontId="119" fillId="19" borderId="233" xfId="0" applyNumberFormat="1" applyFont="1" applyFill="1" applyBorder="1" applyAlignment="1">
      <alignment horizontal="center" vertical="center"/>
    </xf>
    <xf numFmtId="0" fontId="6" fillId="0" borderId="0" xfId="2" applyAlignment="1">
      <alignment horizontal="center" vertical="center" wrapText="1"/>
    </xf>
    <xf numFmtId="0" fontId="0" fillId="35" borderId="0" xfId="0" applyFill="1">
      <alignment vertical="center"/>
    </xf>
    <xf numFmtId="184" fontId="0" fillId="36" borderId="0" xfId="0" applyNumberFormat="1" applyFill="1">
      <alignment vertical="center"/>
    </xf>
    <xf numFmtId="0" fontId="23" fillId="38" borderId="8" xfId="2" applyFont="1" applyFill="1" applyBorder="1" applyAlignment="1">
      <alignment horizontal="left" vertical="center"/>
    </xf>
    <xf numFmtId="0" fontId="139" fillId="38" borderId="10" xfId="2" applyFont="1" applyFill="1" applyBorder="1" applyAlignment="1">
      <alignment horizontal="center" vertical="center"/>
    </xf>
    <xf numFmtId="177" fontId="139" fillId="38" borderId="10" xfId="2" applyNumberFormat="1" applyFont="1" applyFill="1" applyBorder="1" applyAlignment="1">
      <alignment horizontal="center" vertical="center" shrinkToFit="1"/>
    </xf>
    <xf numFmtId="177" fontId="10" fillId="38" borderId="10" xfId="2" applyNumberFormat="1" applyFont="1" applyFill="1" applyBorder="1" applyAlignment="1">
      <alignment horizontal="center" vertical="center" wrapText="1"/>
    </xf>
    <xf numFmtId="177" fontId="115" fillId="38" borderId="8" xfId="2" applyNumberFormat="1" applyFont="1" applyFill="1" applyBorder="1" applyAlignment="1">
      <alignment horizontal="center" vertical="center" shrinkToFit="1"/>
    </xf>
    <xf numFmtId="177" fontId="116" fillId="38" borderId="8" xfId="2" applyNumberFormat="1" applyFont="1" applyFill="1" applyBorder="1" applyAlignment="1">
      <alignment horizontal="center" vertical="center" wrapText="1"/>
    </xf>
    <xf numFmtId="0" fontId="23" fillId="38" borderId="202" xfId="2" applyFont="1" applyFill="1" applyBorder="1" applyAlignment="1">
      <alignment horizontal="center" vertical="center" wrapText="1"/>
    </xf>
    <xf numFmtId="177" fontId="23" fillId="38" borderId="202" xfId="2" applyNumberFormat="1" applyFont="1" applyFill="1" applyBorder="1" applyAlignment="1">
      <alignment horizontal="center" vertical="center" shrinkToFit="1"/>
    </xf>
    <xf numFmtId="0" fontId="141" fillId="0" borderId="0" xfId="0" applyFont="1" applyAlignment="1">
      <alignment vertical="top" wrapText="1"/>
    </xf>
    <xf numFmtId="0" fontId="141" fillId="0" borderId="151"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25" fillId="0" borderId="214" xfId="1" applyFont="1" applyBorder="1" applyAlignment="1" applyProtection="1">
      <alignment vertical="top" wrapText="1"/>
    </xf>
    <xf numFmtId="0" fontId="142" fillId="0" borderId="195" xfId="1" applyFont="1" applyFill="1" applyBorder="1" applyAlignment="1" applyProtection="1">
      <alignment vertical="top" wrapText="1"/>
    </xf>
    <xf numFmtId="0" fontId="141" fillId="0" borderId="188" xfId="2" applyFont="1" applyBorder="1" applyAlignment="1">
      <alignment horizontal="left" vertical="top" wrapText="1"/>
    </xf>
    <xf numFmtId="0" fontId="161" fillId="0" borderId="30" xfId="1" applyFont="1" applyBorder="1" applyAlignment="1" applyProtection="1">
      <alignment horizontal="left" vertical="top" wrapText="1"/>
    </xf>
    <xf numFmtId="0" fontId="0" fillId="32" borderId="0" xfId="0" applyFill="1">
      <alignment vertical="center"/>
    </xf>
    <xf numFmtId="0" fontId="137" fillId="32" borderId="0" xfId="0" applyFont="1" applyFill="1" applyAlignment="1">
      <alignment vertical="center" wrapText="1"/>
    </xf>
    <xf numFmtId="0" fontId="71" fillId="29" borderId="0" xfId="0" applyFont="1" applyFill="1" applyAlignment="1">
      <alignment horizontal="center" vertical="center"/>
    </xf>
    <xf numFmtId="0" fontId="0" fillId="23" borderId="0" xfId="0" applyFill="1" applyAlignment="1">
      <alignment horizontal="left" vertical="center"/>
    </xf>
    <xf numFmtId="0" fontId="71" fillId="29" borderId="0" xfId="0" applyFont="1" applyFill="1" applyAlignment="1">
      <alignment horizontal="left" vertical="center"/>
    </xf>
    <xf numFmtId="0" fontId="164" fillId="3" borderId="9" xfId="2" applyFont="1" applyFill="1" applyBorder="1" applyAlignment="1">
      <alignment horizontal="center" vertical="center"/>
    </xf>
    <xf numFmtId="0" fontId="6" fillId="0" borderId="0" xfId="4"/>
    <xf numFmtId="0" fontId="166" fillId="0" borderId="0" xfId="2" applyFont="1">
      <alignment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85" fillId="40" borderId="122" xfId="0" applyFont="1" applyFill="1" applyBorder="1" applyAlignment="1">
      <alignment horizontal="center" vertical="center" wrapText="1"/>
    </xf>
    <xf numFmtId="0" fontId="167" fillId="21" borderId="162" xfId="1" applyFont="1" applyFill="1" applyBorder="1" applyAlignment="1" applyProtection="1">
      <alignment horizontal="center" vertical="center" wrapText="1"/>
    </xf>
    <xf numFmtId="0" fontId="168" fillId="21" borderId="0" xfId="0" applyFont="1" applyFill="1" applyAlignment="1">
      <alignment horizontal="center" vertical="center" wrapText="1"/>
    </xf>
    <xf numFmtId="0" fontId="141" fillId="0" borderId="169" xfId="1" applyFont="1" applyBorder="1" applyAlignment="1" applyProtection="1">
      <alignment horizontal="left" vertical="top" wrapText="1"/>
    </xf>
    <xf numFmtId="0" fontId="8" fillId="0" borderId="0" xfId="1" applyAlignment="1" applyProtection="1">
      <alignment horizontal="left" vertical="center"/>
    </xf>
    <xf numFmtId="0" fontId="170" fillId="0" borderId="0" xfId="2" applyFont="1">
      <alignment vertical="center"/>
    </xf>
    <xf numFmtId="0" fontId="85" fillId="0" borderId="165" xfId="0" applyFont="1" applyBorder="1" applyAlignment="1">
      <alignment horizontal="center" vertical="center" wrapText="1"/>
    </xf>
    <xf numFmtId="0" fontId="119" fillId="21" borderId="232" xfId="0" applyFont="1" applyFill="1" applyBorder="1" applyAlignment="1">
      <alignment horizontal="left" vertical="center"/>
    </xf>
    <xf numFmtId="0" fontId="6" fillId="29" borderId="0" xfId="2" applyFill="1">
      <alignment vertical="center"/>
    </xf>
    <xf numFmtId="0" fontId="119" fillId="29" borderId="232" xfId="0" applyFont="1" applyFill="1" applyBorder="1" applyAlignment="1">
      <alignment horizontal="left" vertical="center"/>
    </xf>
    <xf numFmtId="0" fontId="119" fillId="28" borderId="232" xfId="0" applyFont="1" applyFill="1" applyBorder="1" applyAlignment="1">
      <alignment horizontal="left" vertical="center"/>
    </xf>
    <xf numFmtId="0" fontId="119" fillId="42" borderId="232" xfId="0" applyFont="1" applyFill="1" applyBorder="1" applyAlignment="1">
      <alignment horizontal="left" vertical="center"/>
    </xf>
    <xf numFmtId="0" fontId="119" fillId="43" borderId="232" xfId="0" applyFont="1" applyFill="1" applyBorder="1" applyAlignment="1">
      <alignment horizontal="left" vertical="center"/>
    </xf>
    <xf numFmtId="0" fontId="169" fillId="44" borderId="0" xfId="0" applyFont="1" applyFill="1" applyAlignment="1">
      <alignment horizontal="center" vertical="center" wrapText="1"/>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109" fillId="31"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07" xfId="17" applyFont="1" applyFill="1" applyBorder="1" applyAlignment="1">
      <alignment horizontal="left" vertical="center" wrapText="1"/>
    </xf>
    <xf numFmtId="0" fontId="10" fillId="6" borderId="208" xfId="17" applyFont="1" applyFill="1" applyBorder="1" applyAlignment="1">
      <alignment horizontal="left" vertical="center" wrapText="1"/>
    </xf>
    <xf numFmtId="0" fontId="10" fillId="6" borderId="209"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6" xfId="17" applyFont="1" applyFill="1" applyBorder="1" applyAlignment="1">
      <alignment horizontal="left" vertical="top" wrapText="1"/>
    </xf>
    <xf numFmtId="0" fontId="112" fillId="19" borderId="167" xfId="17" applyFont="1" applyFill="1" applyBorder="1" applyAlignment="1">
      <alignment horizontal="left" vertical="top" wrapText="1"/>
    </xf>
    <xf numFmtId="0" fontId="112" fillId="19"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37" fillId="19" borderId="204"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3" fillId="19" borderId="166" xfId="17" applyFont="1" applyFill="1" applyBorder="1" applyAlignment="1">
      <alignment horizontal="left" vertical="top" wrapText="1"/>
    </xf>
    <xf numFmtId="0" fontId="93" fillId="19" borderId="167" xfId="17" applyFont="1" applyFill="1" applyBorder="1" applyAlignment="1">
      <alignment horizontal="left" vertical="top" wrapText="1"/>
    </xf>
    <xf numFmtId="0" fontId="93"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6"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66" xfId="2" applyFont="1" applyFill="1" applyBorder="1" applyAlignment="1">
      <alignment horizontal="left" vertical="top" wrapText="1"/>
    </xf>
    <xf numFmtId="0" fontId="96" fillId="19" borderId="167" xfId="2" applyFont="1" applyFill="1" applyBorder="1" applyAlignment="1">
      <alignment horizontal="left" vertical="top" wrapText="1"/>
    </xf>
    <xf numFmtId="0" fontId="96" fillId="19" borderId="168" xfId="2" applyFont="1" applyFill="1" applyBorder="1" applyAlignment="1">
      <alignment horizontal="left" vertical="top" wrapText="1"/>
    </xf>
    <xf numFmtId="0" fontId="165" fillId="39" borderId="0" xfId="2" applyFont="1" applyFill="1" applyAlignment="1">
      <alignment horizontal="center" vertical="center"/>
    </xf>
    <xf numFmtId="0" fontId="6" fillId="0" borderId="0" xfId="2">
      <alignment vertical="center"/>
    </xf>
    <xf numFmtId="0" fontId="171" fillId="0" borderId="0" xfId="2" applyFont="1">
      <alignment vertical="center"/>
    </xf>
    <xf numFmtId="14" fontId="87" fillId="21" borderId="192"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42" xfId="1" applyNumberFormat="1" applyFont="1" applyFill="1" applyBorder="1" applyAlignment="1" applyProtection="1">
      <alignment horizontal="center" vertical="center" wrapText="1" shrinkToFit="1"/>
    </xf>
    <xf numFmtId="14" fontId="87" fillId="21" borderId="144" xfId="1" applyNumberFormat="1" applyFont="1" applyFill="1" applyBorder="1" applyAlignment="1" applyProtection="1">
      <alignment horizontal="center" vertical="center" wrapText="1" shrinkToFit="1"/>
    </xf>
    <xf numFmtId="14" fontId="87" fillId="21" borderId="143" xfId="1" applyNumberFormat="1" applyFont="1" applyFill="1" applyBorder="1" applyAlignment="1" applyProtection="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14" fontId="87" fillId="21" borderId="192"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57" xfId="1" applyNumberFormat="1" applyFont="1" applyFill="1" applyBorder="1" applyAlignment="1" applyProtection="1">
      <alignment horizontal="center" vertical="center" wrapText="1"/>
    </xf>
    <xf numFmtId="0" fontId="87" fillId="21" borderId="157" xfId="2" applyFont="1" applyFill="1" applyBorder="1" applyAlignment="1">
      <alignment horizontal="center" vertical="center"/>
    </xf>
    <xf numFmtId="0" fontId="87" fillId="21" borderId="161" xfId="2" applyFont="1" applyFill="1" applyBorder="1" applyAlignment="1">
      <alignment horizontal="center" vertical="center"/>
    </xf>
    <xf numFmtId="14" fontId="87" fillId="21" borderId="185" xfId="1" applyNumberFormat="1" applyFont="1" applyFill="1" applyBorder="1" applyAlignment="1" applyProtection="1">
      <alignment horizontal="center" vertical="center" wrapText="1"/>
    </xf>
    <xf numFmtId="14" fontId="87" fillId="21" borderId="186" xfId="1" applyNumberFormat="1" applyFont="1" applyFill="1" applyBorder="1" applyAlignment="1" applyProtection="1">
      <alignment horizontal="center" vertical="center" wrapText="1"/>
    </xf>
    <xf numFmtId="14" fontId="87" fillId="21" borderId="187" xfId="1" applyNumberFormat="1" applyFont="1" applyFill="1" applyBorder="1" applyAlignment="1" applyProtection="1">
      <alignment horizontal="center" vertical="center" wrapText="1"/>
    </xf>
    <xf numFmtId="14" fontId="35" fillId="21" borderId="192"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82" xfId="2" applyNumberFormat="1" applyFont="1" applyFill="1" applyBorder="1" applyAlignment="1">
      <alignment horizontal="center" vertical="center"/>
    </xf>
    <xf numFmtId="14" fontId="87" fillId="21" borderId="183" xfId="2" applyNumberFormat="1" applyFont="1" applyFill="1" applyBorder="1" applyAlignment="1">
      <alignment horizontal="center" vertical="center"/>
    </xf>
    <xf numFmtId="14" fontId="87" fillId="21" borderId="184" xfId="2" applyNumberFormat="1" applyFont="1" applyFill="1" applyBorder="1" applyAlignment="1">
      <alignment horizontal="center" vertical="center"/>
    </xf>
    <xf numFmtId="0" fontId="14" fillId="5" borderId="218" xfId="2" applyFont="1" applyFill="1" applyBorder="1" applyAlignment="1">
      <alignment horizontal="center" vertical="center"/>
    </xf>
    <xf numFmtId="0" fontId="14" fillId="5" borderId="219" xfId="2" applyFont="1" applyFill="1" applyBorder="1" applyAlignment="1">
      <alignment horizontal="center" vertical="center"/>
    </xf>
    <xf numFmtId="0" fontId="14" fillId="5" borderId="220"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6" fillId="0" borderId="0" xfId="2" applyAlignment="1">
      <alignment horizontal="center" vertical="center" wrapText="1"/>
    </xf>
    <xf numFmtId="0" fontId="23" fillId="37" borderId="0" xfId="2" applyFont="1" applyFill="1" applyAlignment="1">
      <alignment horizontal="left" vertical="center" wrapText="1"/>
    </xf>
    <xf numFmtId="0" fontId="23" fillId="37"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0" fillId="23" borderId="0" xfId="0" applyFill="1" applyAlignment="1">
      <alignment horizontal="center" vertical="center"/>
    </xf>
    <xf numFmtId="0" fontId="71" fillId="29" borderId="0" xfId="0" applyFont="1" applyFill="1" applyAlignment="1">
      <alignment horizontal="center" vertical="center"/>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2"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1"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3" fillId="29" borderId="94" xfId="1" applyFont="1" applyFill="1" applyBorder="1" applyAlignment="1" applyProtection="1">
      <alignment vertical="top" wrapText="1"/>
    </xf>
    <xf numFmtId="0" fontId="35" fillId="29" borderId="95" xfId="2" applyFont="1" applyFill="1" applyBorder="1" applyAlignment="1">
      <alignment vertical="top" wrapText="1"/>
    </xf>
    <xf numFmtId="0" fontId="35" fillId="29" borderId="96" xfId="2" applyFont="1" applyFill="1" applyBorder="1" applyAlignment="1">
      <alignment vertical="top" wrapText="1"/>
    </xf>
    <xf numFmtId="0" fontId="157" fillId="29" borderId="97" xfId="2" applyFont="1" applyFill="1" applyBorder="1" applyAlignment="1">
      <alignment horizontal="center" vertical="center" wrapText="1" shrinkToFit="1"/>
    </xf>
    <xf numFmtId="0" fontId="32" fillId="29" borderId="28" xfId="2" applyFont="1" applyFill="1" applyBorder="1" applyAlignment="1">
      <alignment horizontal="center" vertical="center" shrinkToFit="1"/>
    </xf>
    <xf numFmtId="0" fontId="32" fillId="29" borderId="98" xfId="2" applyFont="1" applyFill="1" applyBorder="1" applyAlignment="1">
      <alignment horizontal="center" vertical="center" shrinkToFit="1"/>
    </xf>
    <xf numFmtId="0" fontId="88"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3"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8" xfId="2" applyFont="1" applyFill="1" applyBorder="1" applyAlignment="1">
      <alignment horizontal="center" vertical="center" wrapText="1" shrinkToFit="1"/>
    </xf>
    <xf numFmtId="0" fontId="28" fillId="29" borderId="149" xfId="2" applyFont="1" applyFill="1" applyBorder="1" applyAlignment="1">
      <alignment horizontal="center" vertical="center" wrapText="1" shrinkToFit="1"/>
    </xf>
    <xf numFmtId="0" fontId="28" fillId="29" borderId="150" xfId="2" applyFont="1" applyFill="1" applyBorder="1" applyAlignment="1">
      <alignment horizontal="center" vertical="center" wrapText="1" shrinkToFit="1"/>
    </xf>
    <xf numFmtId="0" fontId="162" fillId="29" borderId="55" xfId="2" applyFont="1" applyFill="1" applyBorder="1" applyAlignment="1">
      <alignment horizontal="left" vertical="top" wrapText="1" shrinkToFit="1"/>
    </xf>
    <xf numFmtId="0" fontId="162" fillId="29" borderId="56" xfId="2" applyFont="1" applyFill="1" applyBorder="1" applyAlignment="1">
      <alignment horizontal="left" vertical="top" wrapText="1" shrinkToFit="1"/>
    </xf>
    <xf numFmtId="0" fontId="162"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8" fillId="0" borderId="230" xfId="1" applyBorder="1" applyAlignment="1" applyProtection="1">
      <alignment vertical="center" wrapText="1"/>
    </xf>
    <xf numFmtId="0" fontId="87" fillId="0" borderId="0" xfId="2" applyFont="1" applyAlignment="1">
      <alignment horizontal="center" vertical="center"/>
    </xf>
    <xf numFmtId="0" fontId="21" fillId="0" borderId="0" xfId="2" applyFont="1" applyAlignment="1">
      <alignment horizontal="center" vertical="center"/>
    </xf>
    <xf numFmtId="0" fontId="87" fillId="2" borderId="0" xfId="2" applyFont="1" applyFill="1" applyAlignment="1">
      <alignment horizontal="center" vertical="center" wrapText="1" shrinkToFit="1"/>
    </xf>
    <xf numFmtId="0" fontId="21" fillId="2" borderId="0" xfId="2" applyFont="1" applyFill="1" applyAlignment="1">
      <alignment horizontal="center" vertical="center" wrapText="1" shrinkToFit="1"/>
    </xf>
    <xf numFmtId="0" fontId="172" fillId="0" borderId="0" xfId="2" applyFont="1" applyAlignment="1">
      <alignment horizontal="center" vertical="center"/>
    </xf>
    <xf numFmtId="0" fontId="6" fillId="0" borderId="0" xfId="2" applyAlignment="1">
      <alignment horizontal="center" vertical="center"/>
    </xf>
    <xf numFmtId="0" fontId="7" fillId="45" borderId="0" xfId="4" applyFont="1" applyFill="1" applyAlignment="1">
      <alignment vertical="top"/>
    </xf>
    <xf numFmtId="0" fontId="136" fillId="45" borderId="0" xfId="2" applyFont="1" applyFill="1" applyAlignment="1">
      <alignment vertical="top"/>
    </xf>
    <xf numFmtId="0" fontId="7" fillId="45" borderId="0" xfId="2" applyFont="1" applyFill="1" applyAlignment="1">
      <alignment vertical="top"/>
    </xf>
    <xf numFmtId="0" fontId="173" fillId="45" borderId="0" xfId="2" applyFont="1" applyFill="1" applyAlignment="1">
      <alignment vertical="top" wrapText="1"/>
    </xf>
    <xf numFmtId="0" fontId="174" fillId="45" borderId="0" xfId="2" applyFont="1" applyFill="1" applyAlignment="1">
      <alignment vertical="top" wrapText="1"/>
    </xf>
    <xf numFmtId="0" fontId="13" fillId="23" borderId="0" xfId="2" applyFont="1" applyFill="1" applyAlignment="1">
      <alignment vertical="top" wrapText="1"/>
    </xf>
    <xf numFmtId="0" fontId="10" fillId="23" borderId="0" xfId="2" applyFont="1" applyFill="1" applyAlignment="1">
      <alignment vertical="top" wrapText="1"/>
    </xf>
    <xf numFmtId="0" fontId="178" fillId="0" borderId="0" xfId="2" applyFont="1">
      <alignment vertical="center"/>
    </xf>
    <xf numFmtId="0" fontId="179" fillId="45" borderId="0" xfId="2" applyFont="1" applyFill="1" applyAlignment="1">
      <alignment vertical="top"/>
    </xf>
    <xf numFmtId="0" fontId="34" fillId="45" borderId="0" xfId="2" applyFont="1" applyFill="1" applyAlignment="1">
      <alignment vertical="top"/>
    </xf>
    <xf numFmtId="0" fontId="6" fillId="45" borderId="0" xfId="2" applyFill="1" applyAlignment="1">
      <alignment vertical="top" wrapText="1"/>
    </xf>
    <xf numFmtId="0" fontId="180" fillId="45" borderId="0" xfId="2" applyFont="1" applyFill="1" applyAlignment="1">
      <alignment vertical="top"/>
    </xf>
    <xf numFmtId="0" fontId="35" fillId="46" borderId="0" xfId="4" applyFont="1" applyFill="1"/>
    <xf numFmtId="0" fontId="136" fillId="46" borderId="0" xfId="4" applyFont="1" applyFill="1"/>
    <xf numFmtId="0" fontId="6" fillId="46" borderId="0" xfId="4" applyFill="1"/>
    <xf numFmtId="0" fontId="51" fillId="41" borderId="0" xfId="4" applyFont="1" applyFill="1" applyAlignment="1">
      <alignment horizontal="left" vertical="top" wrapText="1" inden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CC00"/>
      <color rgb="FFFF99FF"/>
      <color rgb="FFD4FDC3"/>
      <color rgb="FFFAFEC2"/>
      <color rgb="FF66CCFF"/>
      <color rgb="FF3399FF"/>
      <color rgb="FF00CC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'33　感染症統計'!$A$7</c:f>
              <c:strCache>
                <c:ptCount val="1"/>
                <c:pt idx="0">
                  <c:v>2023年</c:v>
                </c:pt>
              </c:strCache>
            </c:strRef>
          </c:tx>
          <c:spPr>
            <a:ln w="63500" cap="rnd">
              <a:solidFill>
                <a:srgbClr val="FF0000"/>
              </a:solidFill>
              <a:round/>
            </a:ln>
            <a:effectLst/>
          </c:spPr>
          <c:marker>
            <c:symbol val="none"/>
          </c:marker>
          <c:val>
            <c:numRef>
              <c:f>'33　感染症統計'!$B$7:$I$7</c:f>
              <c:numCache>
                <c:formatCode>#,##0_ </c:formatCode>
                <c:ptCount val="8"/>
                <c:pt idx="0" formatCode="General">
                  <c:v>82</c:v>
                </c:pt>
                <c:pt idx="1">
                  <c:v>62</c:v>
                </c:pt>
                <c:pt idx="2">
                  <c:v>99</c:v>
                </c:pt>
                <c:pt idx="3">
                  <c:v>112</c:v>
                </c:pt>
                <c:pt idx="4" formatCode="General">
                  <c:v>224</c:v>
                </c:pt>
                <c:pt idx="5" formatCode="General">
                  <c:v>518</c:v>
                </c:pt>
                <c:pt idx="6" formatCode="General">
                  <c:v>512</c:v>
                </c:pt>
                <c:pt idx="7">
                  <c:v>331</c:v>
                </c:pt>
              </c:numCache>
            </c:numRef>
          </c:val>
          <c:smooth val="0"/>
          <c:extLst>
            <c:ext xmlns:c16="http://schemas.microsoft.com/office/drawing/2014/chart" uri="{C3380CC4-5D6E-409C-BE32-E72D297353CC}">
              <c16:uniqueId val="{00000000-EF25-4824-8530-875CCEE0B185}"/>
            </c:ext>
          </c:extLst>
        </c:ser>
        <c:ser>
          <c:idx val="7"/>
          <c:order val="1"/>
          <c:tx>
            <c:strRef>
              <c:f>'33　感染症統計'!$A$8</c:f>
              <c:strCache>
                <c:ptCount val="1"/>
                <c:pt idx="0">
                  <c:v>2022年</c:v>
                </c:pt>
              </c:strCache>
            </c:strRef>
          </c:tx>
          <c:spPr>
            <a:ln w="25400" cap="rnd">
              <a:solidFill>
                <a:schemeClr val="accent6">
                  <a:lumMod val="75000"/>
                </a:schemeClr>
              </a:solidFill>
              <a:round/>
            </a:ln>
            <a:effectLst/>
          </c:spPr>
          <c:marker>
            <c:symbol val="none"/>
          </c:marker>
          <c:val>
            <c:numRef>
              <c:f>'33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'33　感染症統計'!$A$9</c:f>
              <c:strCache>
                <c:ptCount val="1"/>
                <c:pt idx="0">
                  <c:v>2021年</c:v>
                </c:pt>
              </c:strCache>
            </c:strRef>
          </c:tx>
          <c:spPr>
            <a:ln w="28575" cap="rnd">
              <a:solidFill>
                <a:schemeClr val="accent6"/>
              </a:solidFill>
              <a:round/>
            </a:ln>
            <a:effectLst/>
          </c:spPr>
          <c:marker>
            <c:symbol val="none"/>
          </c:marker>
          <c:val>
            <c:numRef>
              <c:f>'33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'33　感染症統計'!$A$10</c:f>
              <c:strCache>
                <c:ptCount val="1"/>
                <c:pt idx="0">
                  <c:v>2020年</c:v>
                </c:pt>
              </c:strCache>
            </c:strRef>
          </c:tx>
          <c:spPr>
            <a:ln w="12700" cap="rnd">
              <a:solidFill>
                <a:srgbClr val="FF0066"/>
              </a:solidFill>
              <a:round/>
            </a:ln>
            <a:effectLst/>
          </c:spPr>
          <c:marker>
            <c:symbol val="none"/>
          </c:marker>
          <c:val>
            <c:numRef>
              <c:f>'33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'33　感染症統計'!$A$11</c:f>
              <c:strCache>
                <c:ptCount val="1"/>
                <c:pt idx="0">
                  <c:v>2019年</c:v>
                </c:pt>
              </c:strCache>
            </c:strRef>
          </c:tx>
          <c:spPr>
            <a:ln w="19050" cap="rnd">
              <a:solidFill>
                <a:srgbClr val="0070C0"/>
              </a:solidFill>
              <a:round/>
            </a:ln>
            <a:effectLst/>
          </c:spPr>
          <c:marker>
            <c:symbol val="none"/>
          </c:marker>
          <c:val>
            <c:numRef>
              <c:f>'33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'33　感染症統計'!$A$12</c:f>
              <c:strCache>
                <c:ptCount val="1"/>
                <c:pt idx="0">
                  <c:v>2018年</c:v>
                </c:pt>
              </c:strCache>
            </c:strRef>
          </c:tx>
          <c:spPr>
            <a:ln w="12700" cap="rnd">
              <a:solidFill>
                <a:schemeClr val="accent4"/>
              </a:solidFill>
              <a:round/>
            </a:ln>
            <a:effectLst/>
          </c:spPr>
          <c:marker>
            <c:symbol val="none"/>
          </c:marker>
          <c:val>
            <c:numRef>
              <c:f>'33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'33　感染症統計'!$A$13</c:f>
              <c:strCache>
                <c:ptCount val="1"/>
                <c:pt idx="0">
                  <c:v>2017年</c:v>
                </c:pt>
              </c:strCache>
            </c:strRef>
          </c:tx>
          <c:spPr>
            <a:ln w="12700" cap="rnd">
              <a:solidFill>
                <a:schemeClr val="accent5"/>
              </a:solidFill>
              <a:round/>
            </a:ln>
            <a:effectLst/>
          </c:spPr>
          <c:marker>
            <c:symbol val="none"/>
          </c:marker>
          <c:val>
            <c:numRef>
              <c:f>'33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'33　感染症統計'!$A$14</c:f>
              <c:strCache>
                <c:ptCount val="1"/>
                <c:pt idx="0">
                  <c:v>2016年</c:v>
                </c:pt>
              </c:strCache>
            </c:strRef>
          </c:tx>
          <c:spPr>
            <a:ln w="12700" cap="rnd">
              <a:solidFill>
                <a:schemeClr val="tx2"/>
              </a:solidFill>
              <a:round/>
            </a:ln>
            <a:effectLst/>
          </c:spPr>
          <c:marker>
            <c:symbol val="none"/>
          </c:marker>
          <c:val>
            <c:numRef>
              <c:f>'33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'33　感染症統計'!$A$15</c:f>
              <c:strCache>
                <c:ptCount val="1"/>
                <c:pt idx="0">
                  <c:v>2015年</c:v>
                </c:pt>
              </c:strCache>
            </c:strRef>
          </c:tx>
          <c:spPr>
            <a:ln w="28575" cap="rnd">
              <a:solidFill>
                <a:schemeClr val="accent3">
                  <a:lumMod val="60000"/>
                </a:schemeClr>
              </a:solidFill>
              <a:round/>
            </a:ln>
            <a:effectLst/>
          </c:spPr>
          <c:marker>
            <c:symbol val="none"/>
          </c:marker>
          <c:val>
            <c:numRef>
              <c:f>'33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'33　感染症統計'!$P$7</c:f>
              <c:strCache>
                <c:ptCount val="1"/>
                <c:pt idx="0">
                  <c:v>2023年</c:v>
                </c:pt>
              </c:strCache>
            </c:strRef>
          </c:tx>
          <c:spPr>
            <a:ln w="63500" cap="rnd">
              <a:solidFill>
                <a:srgbClr val="FF0000"/>
              </a:solidFill>
              <a:round/>
            </a:ln>
            <a:effectLst/>
          </c:spPr>
          <c:marker>
            <c:symbol val="none"/>
          </c:marker>
          <c:val>
            <c:numRef>
              <c:f>'33　感染症統計'!$Q$7:$AB$7</c:f>
              <c:numCache>
                <c:formatCode>#,##0_ </c:formatCode>
                <c:ptCount val="12"/>
                <c:pt idx="0" formatCode="General">
                  <c:v>1</c:v>
                </c:pt>
                <c:pt idx="1">
                  <c:v>1</c:v>
                </c:pt>
                <c:pt idx="2">
                  <c:v>4</c:v>
                </c:pt>
                <c:pt idx="3">
                  <c:v>2</c:v>
                </c:pt>
                <c:pt idx="4">
                  <c:v>2</c:v>
                </c:pt>
                <c:pt idx="5">
                  <c:v>7</c:v>
                </c:pt>
                <c:pt idx="6">
                  <c:v>7</c:v>
                </c:pt>
                <c:pt idx="7">
                  <c:v>0</c:v>
                </c:pt>
              </c:numCache>
            </c:numRef>
          </c:val>
          <c:smooth val="0"/>
          <c:extLst>
            <c:ext xmlns:c16="http://schemas.microsoft.com/office/drawing/2014/chart" uri="{C3380CC4-5D6E-409C-BE32-E72D297353CC}">
              <c16:uniqueId val="{00000000-691A-4A61-BF12-3A5977548A2F}"/>
            </c:ext>
          </c:extLst>
        </c:ser>
        <c:ser>
          <c:idx val="7"/>
          <c:order val="1"/>
          <c:tx>
            <c:strRef>
              <c:f>'33　感染症統計'!$P$8</c:f>
              <c:strCache>
                <c:ptCount val="1"/>
                <c:pt idx="0">
                  <c:v>2022年</c:v>
                </c:pt>
              </c:strCache>
            </c:strRef>
          </c:tx>
          <c:spPr>
            <a:ln w="25400" cap="rnd">
              <a:solidFill>
                <a:schemeClr val="accent6">
                  <a:lumMod val="75000"/>
                </a:schemeClr>
              </a:solidFill>
              <a:round/>
            </a:ln>
            <a:effectLst/>
          </c:spPr>
          <c:marker>
            <c:symbol val="none"/>
          </c:marker>
          <c:val>
            <c:numRef>
              <c:f>'33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'33　感染症統計'!$P$9</c:f>
              <c:strCache>
                <c:ptCount val="1"/>
                <c:pt idx="0">
                  <c:v>2021年</c:v>
                </c:pt>
              </c:strCache>
            </c:strRef>
          </c:tx>
          <c:spPr>
            <a:ln w="28575" cap="rnd">
              <a:solidFill>
                <a:srgbClr val="FF0066"/>
              </a:solidFill>
              <a:round/>
            </a:ln>
            <a:effectLst/>
          </c:spPr>
          <c:marker>
            <c:symbol val="none"/>
          </c:marker>
          <c:val>
            <c:numRef>
              <c:f>'33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'33　感染症統計'!$P$10</c:f>
              <c:strCache>
                <c:ptCount val="1"/>
                <c:pt idx="0">
                  <c:v>2020年</c:v>
                </c:pt>
              </c:strCache>
            </c:strRef>
          </c:tx>
          <c:spPr>
            <a:ln w="28575" cap="rnd">
              <a:solidFill>
                <a:schemeClr val="accent2"/>
              </a:solidFill>
              <a:round/>
            </a:ln>
            <a:effectLst/>
          </c:spPr>
          <c:marker>
            <c:symbol val="none"/>
          </c:marker>
          <c:val>
            <c:numRef>
              <c:f>'33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'33　感染症統計'!$P$11</c:f>
              <c:strCache>
                <c:ptCount val="1"/>
                <c:pt idx="0">
                  <c:v>2019年</c:v>
                </c:pt>
              </c:strCache>
            </c:strRef>
          </c:tx>
          <c:spPr>
            <a:ln w="28575" cap="rnd">
              <a:solidFill>
                <a:schemeClr val="accent3">
                  <a:lumMod val="50000"/>
                </a:schemeClr>
              </a:solidFill>
              <a:round/>
            </a:ln>
            <a:effectLst/>
          </c:spPr>
          <c:marker>
            <c:symbol val="none"/>
          </c:marker>
          <c:val>
            <c:numRef>
              <c:f>'33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'33　感染症統計'!$P$12</c:f>
              <c:strCache>
                <c:ptCount val="1"/>
                <c:pt idx="0">
                  <c:v>2018年</c:v>
                </c:pt>
              </c:strCache>
            </c:strRef>
          </c:tx>
          <c:spPr>
            <a:ln w="28575" cap="rnd">
              <a:solidFill>
                <a:schemeClr val="accent4">
                  <a:lumMod val="75000"/>
                </a:schemeClr>
              </a:solidFill>
              <a:round/>
            </a:ln>
            <a:effectLst/>
          </c:spPr>
          <c:marker>
            <c:symbol val="none"/>
          </c:marker>
          <c:val>
            <c:numRef>
              <c:f>'33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'33　感染症統計'!$P$13</c:f>
              <c:strCache>
                <c:ptCount val="1"/>
                <c:pt idx="0">
                  <c:v>2017年</c:v>
                </c:pt>
              </c:strCache>
            </c:strRef>
          </c:tx>
          <c:spPr>
            <a:ln w="28575" cap="rnd">
              <a:solidFill>
                <a:schemeClr val="accent5"/>
              </a:solidFill>
              <a:round/>
            </a:ln>
            <a:effectLst/>
          </c:spPr>
          <c:marker>
            <c:symbol val="none"/>
          </c:marker>
          <c:val>
            <c:numRef>
              <c:f>'33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'33　感染症統計'!$P$14</c:f>
              <c:strCache>
                <c:ptCount val="1"/>
                <c:pt idx="0">
                  <c:v>2016年</c:v>
                </c:pt>
              </c:strCache>
            </c:strRef>
          </c:tx>
          <c:spPr>
            <a:ln w="28575" cap="rnd">
              <a:solidFill>
                <a:srgbClr val="3399FF"/>
              </a:solidFill>
              <a:round/>
            </a:ln>
            <a:effectLst/>
          </c:spPr>
          <c:marker>
            <c:symbol val="none"/>
          </c:marker>
          <c:val>
            <c:numRef>
              <c:f>'33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234405</xdr:colOff>
      <xdr:row>35</xdr:row>
      <xdr:rowOff>15240</xdr:rowOff>
    </xdr:to>
    <xdr:pic>
      <xdr:nvPicPr>
        <xdr:cNvPr id="9" name="図 8">
          <a:extLst>
            <a:ext uri="{FF2B5EF4-FFF2-40B4-BE49-F238E27FC236}">
              <a16:creationId xmlns:a16="http://schemas.microsoft.com/office/drawing/2014/main" id="{8E3A35BE-18B4-CBED-93FD-9AF2B1583C5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8212545" cy="6522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373380</xdr:colOff>
      <xdr:row>17</xdr:row>
      <xdr:rowOff>472440</xdr:rowOff>
    </xdr:to>
    <xdr:pic>
      <xdr:nvPicPr>
        <xdr:cNvPr id="13" name="図 12" descr="感染性胃腸炎患者報告数　直近5シーズン">
          <a:extLst>
            <a:ext uri="{FF2B5EF4-FFF2-40B4-BE49-F238E27FC236}">
              <a16:creationId xmlns:a16="http://schemas.microsoft.com/office/drawing/2014/main" id="{6FE3CABB-3B28-C1A5-597E-F4A213F144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33900" y="990600"/>
          <a:ext cx="758190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2.13</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599902</xdr:colOff>
      <xdr:row>4</xdr:row>
      <xdr:rowOff>145151</xdr:rowOff>
    </xdr:from>
    <xdr:to>
      <xdr:col>13</xdr:col>
      <xdr:colOff>733631</xdr:colOff>
      <xdr:row>8</xdr:row>
      <xdr:rowOff>15423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1062" y="1135751"/>
          <a:ext cx="2594989" cy="594172"/>
        </a:xfrm>
        <a:prstGeom prst="borderCallout2">
          <a:avLst>
            <a:gd name="adj1" fmla="val 101279"/>
            <a:gd name="adj2" fmla="val 51060"/>
            <a:gd name="adj3" fmla="val 210486"/>
            <a:gd name="adj4" fmla="val 51057"/>
            <a:gd name="adj5" fmla="val 323712"/>
            <a:gd name="adj6" fmla="val 56532"/>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12</xdr:col>
      <xdr:colOff>358864</xdr:colOff>
      <xdr:row>15</xdr:row>
      <xdr:rowOff>30480</xdr:rowOff>
    </xdr:from>
    <xdr:to>
      <xdr:col>12</xdr:col>
      <xdr:colOff>681682</xdr:colOff>
      <xdr:row>16</xdr:row>
      <xdr:rowOff>167640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1179264" y="291846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1793"/>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E6F80E19-F4A7-4894-89BB-CD79DDEFE9E4}"/>
            </a:ext>
          </a:extLst>
        </xdr:cNvPr>
        <xdr:cNvSpPr>
          <a:spLocks noChangeAspect="1" noChangeArrowheads="1"/>
        </xdr:cNvSpPr>
      </xdr:nvSpPr>
      <xdr:spPr bwMode="auto">
        <a:xfrm>
          <a:off x="4655820" y="4526280"/>
          <a:ext cx="304800" cy="301793"/>
        </a:xfrm>
        <a:prstGeom prst="rect">
          <a:avLst/>
        </a:prstGeom>
        <a:noFill/>
        <a:ln w="9525">
          <a:noFill/>
          <a:miter lim="800000"/>
          <a:headEnd/>
          <a:tailEnd/>
        </a:ln>
      </xdr:spPr>
    </xdr:sp>
    <xdr:clientData/>
  </xdr:oneCellAnchor>
  <xdr:twoCellAnchor>
    <xdr:from>
      <xdr:col>5</xdr:col>
      <xdr:colOff>261183</xdr:colOff>
      <xdr:row>8</xdr:row>
      <xdr:rowOff>98247</xdr:rowOff>
    </xdr:from>
    <xdr:to>
      <xdr:col>6</xdr:col>
      <xdr:colOff>489783</xdr:colOff>
      <xdr:row>11</xdr:row>
      <xdr:rowOff>174447</xdr:rowOff>
    </xdr:to>
    <xdr:sp macro="" textlink="">
      <xdr:nvSpPr>
        <xdr:cNvPr id="3" name="右矢印 2">
          <a:extLst>
            <a:ext uri="{FF2B5EF4-FFF2-40B4-BE49-F238E27FC236}">
              <a16:creationId xmlns:a16="http://schemas.microsoft.com/office/drawing/2014/main" id="{F88E1766-D569-4E08-AD05-4052E28A088F}"/>
            </a:ext>
          </a:extLst>
        </xdr:cNvPr>
        <xdr:cNvSpPr/>
      </xdr:nvSpPr>
      <xdr:spPr>
        <a:xfrm>
          <a:off x="3065343" y="2201367"/>
          <a:ext cx="845820" cy="1066800"/>
        </a:xfrm>
        <a:prstGeom prst="rightArrow">
          <a:avLst/>
        </a:prstGeom>
        <a:solidFill>
          <a:schemeClr val="bg2">
            <a:lumMod val="90000"/>
          </a:schemeClr>
        </a:solidFill>
        <a:ln>
          <a:solidFill>
            <a:schemeClr val="bg1">
              <a:lumMod val="65000"/>
            </a:schemeClr>
          </a:solidFill>
        </a:ln>
        <a:effectLst>
          <a:glow rad="76200">
            <a:schemeClr val="accent1">
              <a:alpha val="24000"/>
            </a:schemeClr>
          </a:glow>
          <a:innerShdw blurRad="63500" dist="50800" dir="5400000">
            <a:schemeClr val="bg1">
              <a:alpha val="5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14</xdr:col>
      <xdr:colOff>0</xdr:colOff>
      <xdr:row>11</xdr:row>
      <xdr:rowOff>0</xdr:rowOff>
    </xdr:from>
    <xdr:ext cx="304800" cy="301291"/>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C774C996-9F6E-4364-8E60-1AEB3C8DAC7F}"/>
            </a:ext>
          </a:extLst>
        </xdr:cNvPr>
        <xdr:cNvSpPr>
          <a:spLocks noChangeAspect="1" noChangeArrowheads="1"/>
        </xdr:cNvSpPr>
      </xdr:nvSpPr>
      <xdr:spPr bwMode="auto">
        <a:xfrm>
          <a:off x="8785860" y="3093720"/>
          <a:ext cx="304800" cy="301291"/>
        </a:xfrm>
        <a:prstGeom prst="rect">
          <a:avLst/>
        </a:prstGeom>
        <a:noFill/>
        <a:ln w="9525">
          <a:noFill/>
          <a:miter lim="800000"/>
          <a:headEnd/>
          <a:tailEnd/>
        </a:ln>
      </xdr:spPr>
    </xdr:sp>
    <xdr:clientData/>
  </xdr:oneCellAnchor>
  <xdr:oneCellAnchor>
    <xdr:from>
      <xdr:col>14</xdr:col>
      <xdr:colOff>0</xdr:colOff>
      <xdr:row>11</xdr:row>
      <xdr:rowOff>0</xdr:rowOff>
    </xdr:from>
    <xdr:ext cx="304800" cy="301291"/>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537EE6ED-9CE2-46B9-BCE0-4844A5BBA628}"/>
            </a:ext>
          </a:extLst>
        </xdr:cNvPr>
        <xdr:cNvSpPr>
          <a:spLocks noChangeAspect="1" noChangeArrowheads="1"/>
        </xdr:cNvSpPr>
      </xdr:nvSpPr>
      <xdr:spPr bwMode="auto">
        <a:xfrm>
          <a:off x="8785860" y="3093720"/>
          <a:ext cx="304800" cy="301291"/>
        </a:xfrm>
        <a:prstGeom prst="rect">
          <a:avLst/>
        </a:prstGeom>
        <a:noFill/>
        <a:ln w="9525">
          <a:noFill/>
          <a:miter lim="800000"/>
          <a:headEnd/>
          <a:tailEnd/>
        </a:ln>
      </xdr:spPr>
    </xdr:sp>
    <xdr:clientData/>
  </xdr:oneCellAnchor>
  <xdr:oneCellAnchor>
    <xdr:from>
      <xdr:col>14</xdr:col>
      <xdr:colOff>0</xdr:colOff>
      <xdr:row>11</xdr:row>
      <xdr:rowOff>0</xdr:rowOff>
    </xdr:from>
    <xdr:ext cx="304800" cy="301291"/>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241A72E4-6E33-4ABB-8E28-37C945153589}"/>
            </a:ext>
          </a:extLst>
        </xdr:cNvPr>
        <xdr:cNvSpPr>
          <a:spLocks noChangeAspect="1" noChangeArrowheads="1"/>
        </xdr:cNvSpPr>
      </xdr:nvSpPr>
      <xdr:spPr bwMode="auto">
        <a:xfrm>
          <a:off x="8785860" y="3093720"/>
          <a:ext cx="304800" cy="301291"/>
        </a:xfrm>
        <a:prstGeom prst="rect">
          <a:avLst/>
        </a:prstGeom>
        <a:noFill/>
        <a:ln w="9525">
          <a:noFill/>
          <a:miter lim="800000"/>
          <a:headEnd/>
          <a:tailEnd/>
        </a:ln>
      </xdr:spPr>
    </xdr:sp>
    <xdr:clientData/>
  </xdr:oneCellAnchor>
  <xdr:oneCellAnchor>
    <xdr:from>
      <xdr:col>17</xdr:col>
      <xdr:colOff>0</xdr:colOff>
      <xdr:row>5</xdr:row>
      <xdr:rowOff>0</xdr:rowOff>
    </xdr:from>
    <xdr:ext cx="304800" cy="301291"/>
    <xdr:sp macro="" textlink="">
      <xdr:nvSpPr>
        <xdr:cNvPr id="7" name="AutoShape 285" descr="Z">
          <a:hlinkClick xmlns:r="http://schemas.openxmlformats.org/officeDocument/2006/relationships" r:id="rId4"/>
          <a:extLst>
            <a:ext uri="{FF2B5EF4-FFF2-40B4-BE49-F238E27FC236}">
              <a16:creationId xmlns:a16="http://schemas.microsoft.com/office/drawing/2014/main" id="{1F311929-F77B-45A2-BCA1-54A1258EA416}"/>
            </a:ext>
          </a:extLst>
        </xdr:cNvPr>
        <xdr:cNvSpPr>
          <a:spLocks noChangeAspect="1" noChangeArrowheads="1"/>
        </xdr:cNvSpPr>
      </xdr:nvSpPr>
      <xdr:spPr bwMode="auto">
        <a:xfrm>
          <a:off x="10637520" y="1280160"/>
          <a:ext cx="304800" cy="301291"/>
        </a:xfrm>
        <a:prstGeom prst="rect">
          <a:avLst/>
        </a:prstGeom>
        <a:noFill/>
        <a:ln w="9525">
          <a:noFill/>
          <a:miter lim="800000"/>
          <a:headEnd/>
          <a:tailEnd/>
        </a:ln>
      </xdr:spPr>
    </xdr:sp>
    <xdr:clientData/>
  </xdr:oneCellAnchor>
  <xdr:oneCellAnchor>
    <xdr:from>
      <xdr:col>1</xdr:col>
      <xdr:colOff>0</xdr:colOff>
      <xdr:row>4</xdr:row>
      <xdr:rowOff>209550</xdr:rowOff>
    </xdr:from>
    <xdr:ext cx="2470484" cy="2824513"/>
    <xdr:pic>
      <xdr:nvPicPr>
        <xdr:cNvPr id="8" name="Picture 761" descr="ANd9GcQKLLOnHdTmBsnGFBY1lDNDZC7LIyxbJmmsjYwC9s_f--yt_Gb4">
          <a:extLst>
            <a:ext uri="{FF2B5EF4-FFF2-40B4-BE49-F238E27FC236}">
              <a16:creationId xmlns:a16="http://schemas.microsoft.com/office/drawing/2014/main" id="{0129A627-F17D-42C4-AA83-A9C035260EAA}"/>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35280" y="1276350"/>
          <a:ext cx="2470484" cy="2824513"/>
        </a:xfrm>
        <a:prstGeom prst="rect">
          <a:avLst/>
        </a:prstGeom>
        <a:noFill/>
        <a:ln w="9525">
          <a:noFill/>
          <a:miter lim="800000"/>
          <a:headEnd/>
          <a:tailEnd/>
        </a:ln>
        <a:effectLst>
          <a:outerShdw dist="107763" dir="2700000" algn="ctr" rotWithShape="0">
            <a:srgbClr val="FFFFFF">
              <a:alpha val="50000"/>
            </a:srgbClr>
          </a:outerShdw>
        </a:effectLst>
      </xdr:spPr>
    </xdr:pic>
    <xdr:clientData/>
  </xdr:oneCellAnchor>
  <xdr:twoCellAnchor>
    <xdr:from>
      <xdr:col>1</xdr:col>
      <xdr:colOff>380499</xdr:colOff>
      <xdr:row>5</xdr:row>
      <xdr:rowOff>169445</xdr:rowOff>
    </xdr:from>
    <xdr:to>
      <xdr:col>4</xdr:col>
      <xdr:colOff>323349</xdr:colOff>
      <xdr:row>7</xdr:row>
      <xdr:rowOff>207545</xdr:rowOff>
    </xdr:to>
    <xdr:sp macro="" textlink="">
      <xdr:nvSpPr>
        <xdr:cNvPr id="9" name="Text Box 762">
          <a:extLst>
            <a:ext uri="{FF2B5EF4-FFF2-40B4-BE49-F238E27FC236}">
              <a16:creationId xmlns:a16="http://schemas.microsoft.com/office/drawing/2014/main" id="{1FD0176F-5FAD-49C5-BE5D-EB064AB888D1}"/>
            </a:ext>
          </a:extLst>
        </xdr:cNvPr>
        <xdr:cNvSpPr txBox="1">
          <a:spLocks noChangeArrowheads="1"/>
        </xdr:cNvSpPr>
      </xdr:nvSpPr>
      <xdr:spPr bwMode="auto">
        <a:xfrm>
          <a:off x="715779" y="1449605"/>
          <a:ext cx="1794510" cy="586740"/>
        </a:xfrm>
        <a:prstGeom prst="rect">
          <a:avLst/>
        </a:prstGeom>
        <a:noFill/>
        <a:ln>
          <a:noFill/>
        </a:ln>
      </xdr:spPr>
      <xdr:txBody>
        <a:bodyPr vertOverflow="clip" wrap="square" lIns="45720" tIns="27432" rIns="45720" bIns="27432" anchor="ctr" upright="1"/>
        <a:lstStyle/>
        <a:p>
          <a:pPr algn="ctr" rtl="0">
            <a:defRPr sz="1000"/>
          </a:pPr>
          <a:r>
            <a:rPr lang="ja-JP" altLang="en-US" sz="2000" b="1" i="0" u="none" strike="noStrike" baseline="0">
              <a:solidFill>
                <a:srgbClr val="FFFF00"/>
              </a:solidFill>
              <a:latin typeface="ＭＳ Ｐゴシック"/>
              <a:ea typeface="ＭＳ Ｐゴシック"/>
            </a:rPr>
            <a:t>黄色ブドウ球菌</a:t>
          </a:r>
        </a:p>
      </xdr:txBody>
    </xdr:sp>
    <xdr:clientData/>
  </xdr:twoCellAnchor>
  <xdr:oneCellAnchor>
    <xdr:from>
      <xdr:col>1</xdr:col>
      <xdr:colOff>590550</xdr:colOff>
      <xdr:row>8</xdr:row>
      <xdr:rowOff>238125</xdr:rowOff>
    </xdr:from>
    <xdr:ext cx="1414713" cy="1312946"/>
    <xdr:pic>
      <xdr:nvPicPr>
        <xdr:cNvPr id="10" name="Picture 763" descr="ANd9GcRxw52olZXnPm9F6AulgMkF0Ba-fYsWWFlaZVkEb_RxA6C-QjJz_A">
          <a:extLst>
            <a:ext uri="{FF2B5EF4-FFF2-40B4-BE49-F238E27FC236}">
              <a16:creationId xmlns:a16="http://schemas.microsoft.com/office/drawing/2014/main" id="{2B26926E-F670-4140-84E4-DC0389121166}"/>
            </a:ext>
          </a:extLst>
        </xdr:cNvPr>
        <xdr:cNvPicPr>
          <a:picLocks noChangeAspect="1" noChangeArrowheads="1"/>
        </xdr:cNvPicPr>
      </xdr:nvPicPr>
      <xdr:blipFill>
        <a:blip xmlns:r="http://schemas.openxmlformats.org/officeDocument/2006/relationships" r:embed="rId6" cstate="print"/>
        <a:srcRect r="52640"/>
        <a:stretch>
          <a:fillRect/>
        </a:stretch>
      </xdr:blipFill>
      <xdr:spPr bwMode="auto">
        <a:xfrm>
          <a:off x="925830" y="2341245"/>
          <a:ext cx="1414713" cy="1312946"/>
        </a:xfrm>
        <a:prstGeom prst="rect">
          <a:avLst/>
        </a:prstGeom>
        <a:noFill/>
        <a:ln w="9525">
          <a:noFill/>
          <a:miter lim="800000"/>
          <a:headEnd/>
          <a:tailEnd/>
        </a:ln>
      </xdr:spPr>
    </xdr:pic>
    <xdr:clientData/>
  </xdr:oneCellAnchor>
  <xdr:twoCellAnchor>
    <xdr:from>
      <xdr:col>2</xdr:col>
      <xdr:colOff>257175</xdr:colOff>
      <xdr:row>11</xdr:row>
      <xdr:rowOff>232110</xdr:rowOff>
    </xdr:from>
    <xdr:to>
      <xdr:col>3</xdr:col>
      <xdr:colOff>542925</xdr:colOff>
      <xdr:row>13</xdr:row>
      <xdr:rowOff>8523</xdr:rowOff>
    </xdr:to>
    <xdr:sp macro="" textlink="">
      <xdr:nvSpPr>
        <xdr:cNvPr id="11" name="Text Box 764">
          <a:extLst>
            <a:ext uri="{FF2B5EF4-FFF2-40B4-BE49-F238E27FC236}">
              <a16:creationId xmlns:a16="http://schemas.microsoft.com/office/drawing/2014/main" id="{A5AACF13-EE42-4921-8F42-EABC3D13955E}"/>
            </a:ext>
          </a:extLst>
        </xdr:cNvPr>
        <xdr:cNvSpPr txBox="1">
          <a:spLocks noChangeArrowheads="1"/>
        </xdr:cNvSpPr>
      </xdr:nvSpPr>
      <xdr:spPr bwMode="auto">
        <a:xfrm>
          <a:off x="1209675" y="3325830"/>
          <a:ext cx="902970" cy="325053"/>
        </a:xfrm>
        <a:prstGeom prst="rect">
          <a:avLst/>
        </a:prstGeom>
        <a:noFill/>
        <a:ln>
          <a:noFill/>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毛穴、汗腺</a:t>
          </a:r>
        </a:p>
      </xdr:txBody>
    </xdr:sp>
    <xdr:clientData/>
  </xdr:twoCellAnchor>
  <xdr:oneCellAnchor>
    <xdr:from>
      <xdr:col>8</xdr:col>
      <xdr:colOff>0</xdr:colOff>
      <xdr:row>16</xdr:row>
      <xdr:rowOff>0</xdr:rowOff>
    </xdr:from>
    <xdr:ext cx="304800" cy="301793"/>
    <xdr:sp macro="" textlink="">
      <xdr:nvSpPr>
        <xdr:cNvPr id="1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116B674E-4887-46DC-8D72-FFC3A9F96C2F}"/>
            </a:ext>
          </a:extLst>
        </xdr:cNvPr>
        <xdr:cNvSpPr>
          <a:spLocks noChangeAspect="1" noChangeArrowheads="1"/>
        </xdr:cNvSpPr>
      </xdr:nvSpPr>
      <xdr:spPr bwMode="auto">
        <a:xfrm>
          <a:off x="4655820" y="4526280"/>
          <a:ext cx="304800" cy="301793"/>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7255933</xdr:colOff>
      <xdr:row>20</xdr:row>
      <xdr:rowOff>154982</xdr:rowOff>
    </xdr:from>
    <xdr:to>
      <xdr:col>0</xdr:col>
      <xdr:colOff>13038666</xdr:colOff>
      <xdr:row>20</xdr:row>
      <xdr:rowOff>3006824</xdr:rowOff>
    </xdr:to>
    <xdr:pic>
      <xdr:nvPicPr>
        <xdr:cNvPr id="2" name="図 1">
          <a:extLst>
            <a:ext uri="{FF2B5EF4-FFF2-40B4-BE49-F238E27FC236}">
              <a16:creationId xmlns:a16="http://schemas.microsoft.com/office/drawing/2014/main" id="{4F12D6F6-2952-169D-FC7C-8BB95FB41B5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255933" y="19645249"/>
          <a:ext cx="5782733" cy="28518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137160</xdr:colOff>
      <xdr:row>25</xdr:row>
      <xdr:rowOff>22860</xdr:rowOff>
    </xdr:from>
    <xdr:to>
      <xdr:col>13</xdr:col>
      <xdr:colOff>563880</xdr:colOff>
      <xdr:row>52</xdr:row>
      <xdr:rowOff>68580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21</xdr:col>
      <xdr:colOff>419100</xdr:colOff>
      <xdr:row>45</xdr:row>
      <xdr:rowOff>83820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794673" cy="383140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7</xdr:col>
      <xdr:colOff>388620</xdr:colOff>
      <xdr:row>42</xdr:row>
      <xdr:rowOff>15240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1777001" cy="326395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4458086</xdr:colOff>
      <xdr:row>32</xdr:row>
      <xdr:rowOff>22159</xdr:rowOff>
    </xdr:to>
    <xdr:pic>
      <xdr:nvPicPr>
        <xdr:cNvPr id="4" name="図 3">
          <a:extLst>
            <a:ext uri="{FF2B5EF4-FFF2-40B4-BE49-F238E27FC236}">
              <a16:creationId xmlns:a16="http://schemas.microsoft.com/office/drawing/2014/main" id="{EBC17791-A02A-8615-E026-EAFE830677F7}"/>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111375" y="6429375"/>
          <a:ext cx="4458086" cy="29034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293077</xdr:colOff>
      <xdr:row>2</xdr:row>
      <xdr:rowOff>334946</xdr:rowOff>
    </xdr:from>
    <xdr:to>
      <xdr:col>13</xdr:col>
      <xdr:colOff>638074</xdr:colOff>
      <xdr:row>2</xdr:row>
      <xdr:rowOff>3106615</xdr:rowOff>
    </xdr:to>
    <xdr:pic>
      <xdr:nvPicPr>
        <xdr:cNvPr id="3" name="図 2">
          <a:extLst>
            <a:ext uri="{FF2B5EF4-FFF2-40B4-BE49-F238E27FC236}">
              <a16:creationId xmlns:a16="http://schemas.microsoft.com/office/drawing/2014/main" id="{07AFC2CE-EE75-C517-1D82-A5D24839E281}"/>
            </a:ext>
          </a:extLst>
        </xdr:cNvPr>
        <xdr:cNvPicPr>
          <a:picLocks noChangeAspect="1"/>
        </xdr:cNvPicPr>
      </xdr:nvPicPr>
      <xdr:blipFill>
        <a:blip xmlns:r="http://schemas.openxmlformats.org/officeDocument/2006/relationships" r:embed="rId1" cstate="email">
          <a:alphaModFix amt="76000"/>
          <a:extLst>
            <a:ext uri="{BEBA8EAE-BF5A-486C-A8C5-ECC9F3942E4B}">
              <a14:imgProps xmlns:a14="http://schemas.microsoft.com/office/drawing/2010/main">
                <a14:imgLayer r:embed="rId2">
                  <a14:imgEffect>
                    <a14:sharpenSoften amount="80000"/>
                  </a14:imgEffect>
                  <a14:imgEffect>
                    <a14:colorTemperature colorTemp="8800"/>
                  </a14:imgEffect>
                  <a14:imgEffect>
                    <a14:saturation sat="120000"/>
                  </a14:imgEffect>
                </a14:imgLayer>
              </a14:imgProps>
            </a:ext>
            <a:ext uri="{28A0092B-C50C-407E-A947-70E740481C1C}">
              <a14:useLocalDpi xmlns:a14="http://schemas.microsoft.com/office/drawing/2010/main"/>
            </a:ext>
          </a:extLst>
        </a:blip>
        <a:stretch>
          <a:fillRect/>
        </a:stretch>
      </xdr:blipFill>
      <xdr:spPr>
        <a:xfrm>
          <a:off x="4630615" y="1490506"/>
          <a:ext cx="4062888" cy="2771669"/>
        </a:xfrm>
        <a:prstGeom prst="rect">
          <a:avLst/>
        </a:prstGeom>
        <a:ln>
          <a:solidFill>
            <a:schemeClr val="accent1"/>
          </a:solidFill>
        </a:ln>
        <a:effectLst>
          <a:outerShdw blurRad="50800" dir="5400000" algn="ctr" rotWithShape="0">
            <a:srgbClr val="000000">
              <a:alpha val="43137"/>
            </a:srgbClr>
          </a:outerShdw>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pref.saga.lg.jp/kiji00398275/3_98275_289865_up_ycvrpih1.pdf" TargetMode="External"/><Relationship Id="rId1" Type="http://schemas.openxmlformats.org/officeDocument/2006/relationships/hyperlink" Target="https://www.atpress.ne.jp/news/36611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56d364475c0005b3153303d50ae6c2ba337331d1" TargetMode="External"/><Relationship Id="rId3" Type="http://schemas.openxmlformats.org/officeDocument/2006/relationships/hyperlink" Target="https://news.yahoo.co.jp/articles/1b2ba5ddb46bfec9faabefc086e28ba355d8eede" TargetMode="External"/><Relationship Id="rId7" Type="http://schemas.openxmlformats.org/officeDocument/2006/relationships/hyperlink" Target="https://nlab.itmedia.co.jp/nl/articles/2308/21/news110.html" TargetMode="External"/><Relationship Id="rId2" Type="http://schemas.openxmlformats.org/officeDocument/2006/relationships/hyperlink" Target="https://nordot.app/1067757689761546931?c=768367547562557440" TargetMode="External"/><Relationship Id="rId1" Type="http://schemas.openxmlformats.org/officeDocument/2006/relationships/hyperlink" Target="https://news.goo.ne.jp/article/kyodo_nor/nation/kyodo_nor-2023082301000602.html" TargetMode="External"/><Relationship Id="rId6" Type="http://schemas.openxmlformats.org/officeDocument/2006/relationships/hyperlink" Target="https://www.city.yokohama.lg.jp/city-info/koho-kocho/press/iryo/2023/default202308222.files/0002_20230822.pdf" TargetMode="External"/><Relationship Id="rId5" Type="http://schemas.openxmlformats.org/officeDocument/2006/relationships/hyperlink" Target="https://news.yahoo.co.jp/articles/67fba703370c56fcca97fc4d27ca85b9b940e947" TargetMode="External"/><Relationship Id="rId10" Type="http://schemas.openxmlformats.org/officeDocument/2006/relationships/printerSettings" Target="../printerSettings/printerSettings5.bin"/><Relationship Id="rId4" Type="http://schemas.openxmlformats.org/officeDocument/2006/relationships/hyperlink" Target="https://www.kyoto-np.co.jp/articles/-/1094584" TargetMode="External"/><Relationship Id="rId9" Type="http://schemas.openxmlformats.org/officeDocument/2006/relationships/hyperlink" Target="https://newsdig.tbs.co.jp/articles/-/684394?display=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3/08/017aec72752cc554.html" TargetMode="External"/><Relationship Id="rId13" Type="http://schemas.openxmlformats.org/officeDocument/2006/relationships/drawing" Target="../drawings/drawing5.xml"/><Relationship Id="rId3" Type="http://schemas.openxmlformats.org/officeDocument/2006/relationships/hyperlink" Target="https://www.jetro.go.jp/biznews/2023/08/6448986606c2e5b5.html" TargetMode="External"/><Relationship Id="rId7" Type="http://schemas.openxmlformats.org/officeDocument/2006/relationships/hyperlink" Target="https://www.jetro.go.jp/biznews/2023/08/7e54645ba409c630.html" TargetMode="External"/><Relationship Id="rId12" Type="http://schemas.openxmlformats.org/officeDocument/2006/relationships/printerSettings" Target="../printerSettings/printerSettings6.bin"/><Relationship Id="rId2" Type="http://schemas.openxmlformats.org/officeDocument/2006/relationships/hyperlink" Target="https://www.cnn.co.jp/usa/35208032.html" TargetMode="External"/><Relationship Id="rId1" Type="http://schemas.openxmlformats.org/officeDocument/2006/relationships/hyperlink" Target="http://blog.livedoor.jp/sekaiminzoku/archives/57793643.html" TargetMode="External"/><Relationship Id="rId6" Type="http://schemas.openxmlformats.org/officeDocument/2006/relationships/hyperlink" Target="https://nordot.app/1067425428448313390" TargetMode="External"/><Relationship Id="rId11" Type="http://schemas.openxmlformats.org/officeDocument/2006/relationships/hyperlink" Target="https://www.jetro.go.jp/biznews/2023/08/8b6fb9970b385d52.html" TargetMode="External"/><Relationship Id="rId5" Type="http://schemas.openxmlformats.org/officeDocument/2006/relationships/hyperlink" Target="https://www3.nhk.or.jp/news/html/20230824/k10014172691000.html" TargetMode="External"/><Relationship Id="rId10" Type="http://schemas.openxmlformats.org/officeDocument/2006/relationships/hyperlink" Target="https://www.bloomberg.co.jp/news/articles/2023-08-23/RZTV2PT0AFB401" TargetMode="External"/><Relationship Id="rId4" Type="http://schemas.openxmlformats.org/officeDocument/2006/relationships/hyperlink" Target="https://news.nissyoku.co.jp/news/maruyama20230817095443843" TargetMode="External"/><Relationship Id="rId9" Type="http://schemas.openxmlformats.org/officeDocument/2006/relationships/hyperlink" Target="https://news.yahoo.co.jp/articles/4bc832f77a7d73cfd3b8e04b980dd24df9eaf1b4"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A23" sqref="A9: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229</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04" t="s">
        <v>28</v>
      </c>
      <c r="B3" s="505"/>
      <c r="C3" s="505"/>
      <c r="D3" s="505"/>
      <c r="E3" s="505"/>
      <c r="F3" s="505"/>
      <c r="G3" s="505"/>
      <c r="H3" s="506"/>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5" t="s">
        <v>178</v>
      </c>
      <c r="C9" s="173"/>
      <c r="D9" s="173"/>
      <c r="E9" s="173"/>
      <c r="F9" s="173"/>
      <c r="G9" s="173"/>
      <c r="H9" s="173"/>
      <c r="I9" s="101"/>
    </row>
    <row r="10" spans="1:9" ht="15" customHeight="1">
      <c r="A10" s="365" t="s">
        <v>183</v>
      </c>
      <c r="B10" s="172"/>
      <c r="C10" s="173"/>
      <c r="D10" s="173"/>
      <c r="E10" s="173"/>
      <c r="F10" s="173"/>
      <c r="G10" s="173"/>
      <c r="H10" s="173"/>
      <c r="I10" s="101"/>
    </row>
    <row r="11" spans="1:9" ht="15" customHeight="1">
      <c r="A11" s="365" t="s">
        <v>184</v>
      </c>
      <c r="B11" s="172"/>
      <c r="C11" s="173"/>
      <c r="D11" s="173"/>
      <c r="E11" s="173"/>
      <c r="F11" s="173"/>
      <c r="G11" s="173"/>
      <c r="H11" s="173"/>
      <c r="I11" s="101"/>
    </row>
    <row r="12" spans="1:9" ht="15" customHeight="1">
      <c r="A12" s="365" t="s">
        <v>185</v>
      </c>
      <c r="G12" s="173" t="s">
        <v>28</v>
      </c>
      <c r="H12" s="173"/>
      <c r="I12" s="101"/>
    </row>
    <row r="13" spans="1:9" ht="15" customHeight="1">
      <c r="A13" s="365"/>
      <c r="G13" s="173"/>
      <c r="H13" s="173"/>
      <c r="I13" s="101"/>
    </row>
    <row r="14" spans="1:9" ht="15" customHeight="1">
      <c r="A14" s="365" t="s">
        <v>186</v>
      </c>
      <c r="B14" s="172" t="str">
        <f>+'33　食中毒記事等 '!A5</f>
        <v xml:space="preserve">神戸・長田の焼き肉店「牛車」で食中毒、客3人からO157検出 27日まで営業停止  </v>
      </c>
      <c r="C14" s="172"/>
      <c r="D14" s="174"/>
      <c r="E14" s="172"/>
      <c r="F14" s="175"/>
      <c r="G14" s="173"/>
      <c r="H14" s="173"/>
      <c r="I14" s="101"/>
    </row>
    <row r="15" spans="1:9" ht="15" customHeight="1">
      <c r="A15" s="365" t="s">
        <v>187</v>
      </c>
      <c r="B15" s="172" t="s">
        <v>188</v>
      </c>
      <c r="C15" s="172"/>
      <c r="D15" s="172" t="s">
        <v>189</v>
      </c>
      <c r="E15" s="172"/>
      <c r="F15" s="174">
        <f>+'33　ノロウイルス関連情報 '!G73</f>
        <v>2.13</v>
      </c>
      <c r="G15" s="172" t="str">
        <f>+'33　ノロウイルス関連情報 '!H73</f>
        <v>　：先週より</v>
      </c>
      <c r="H15" s="413">
        <f>+'33　ノロウイルス関連情報 '!I73</f>
        <v>-0.39999999999999991</v>
      </c>
      <c r="I15" s="101"/>
    </row>
    <row r="16" spans="1:9" s="113" customFormat="1" ht="15" customHeight="1">
      <c r="A16" s="176" t="s">
        <v>120</v>
      </c>
      <c r="B16" s="510" t="str">
        <f>+'33　残留農薬　等 '!A2</f>
        <v xml:space="preserve">クラウドファンディング開始3日で支援総額1094万円の快挙！！水だけで農薬・細菌除去可能な ... </v>
      </c>
      <c r="C16" s="510"/>
      <c r="D16" s="510"/>
      <c r="E16" s="510"/>
      <c r="F16" s="510"/>
      <c r="G16" s="510"/>
      <c r="H16" s="177"/>
      <c r="I16" s="112"/>
    </row>
    <row r="17" spans="1:16" ht="15" customHeight="1">
      <c r="A17" s="171" t="s">
        <v>121</v>
      </c>
      <c r="B17" s="510" t="str">
        <f>+'33　食品表示'!A2</f>
        <v>疑義が生じた機能性表示食品、85商品が届出撤回…残りは3商品に</v>
      </c>
      <c r="C17" s="510"/>
      <c r="D17" s="510"/>
      <c r="E17" s="510"/>
      <c r="F17" s="510"/>
      <c r="G17" s="510"/>
      <c r="H17" s="173"/>
      <c r="I17" s="101"/>
    </row>
    <row r="18" spans="1:16" ht="15" customHeight="1">
      <c r="A18" s="171" t="s">
        <v>122</v>
      </c>
      <c r="B18" s="173" t="str">
        <f>+'33　海外情報'!A2</f>
        <v xml:space="preserve">韓国人「韓国で寿司を食べた招待客50人が『集団食中毒』‥（ﾌﾞﾙﾌﾞﾙ」500人以上がその ... livedoor </v>
      </c>
      <c r="D18" s="173"/>
      <c r="E18" s="173"/>
      <c r="F18" s="173"/>
      <c r="G18" s="173"/>
      <c r="H18" s="173"/>
      <c r="I18" s="101"/>
    </row>
    <row r="19" spans="1:16" ht="15" customHeight="1">
      <c r="A19" s="178" t="s">
        <v>123</v>
      </c>
      <c r="B19" s="179" t="str">
        <f>+'33　海外情報'!A5</f>
        <v>中国 日本の水産物の輸入全面停止 処理水放出受け ｜ NHK ｜ 福島第一原発 処理水</v>
      </c>
      <c r="C19" s="507" t="s">
        <v>195</v>
      </c>
      <c r="D19" s="507"/>
      <c r="E19" s="507"/>
      <c r="F19" s="507"/>
      <c r="G19" s="507"/>
      <c r="H19" s="508"/>
      <c r="I19" s="101"/>
    </row>
    <row r="20" spans="1:16" ht="15" customHeight="1">
      <c r="A20" s="171" t="s">
        <v>124</v>
      </c>
      <c r="B20" s="172" t="str">
        <f>+'33　感染症統計'!A21</f>
        <v>※2023年 第33週（8/14～8/20） 現在</v>
      </c>
      <c r="C20" s="173"/>
      <c r="D20" s="172" t="s">
        <v>21</v>
      </c>
      <c r="E20" s="173"/>
      <c r="F20" s="173"/>
      <c r="G20" s="173"/>
      <c r="H20" s="173"/>
      <c r="I20" s="101"/>
    </row>
    <row r="21" spans="1:16" ht="15" customHeight="1">
      <c r="A21" s="171" t="s">
        <v>125</v>
      </c>
      <c r="B21" s="509" t="str">
        <f>+'32　感染症情報'!B2</f>
        <v>2023年第32週（8月7日〜8月13日）</v>
      </c>
      <c r="C21" s="509"/>
      <c r="D21" s="509"/>
      <c r="E21" s="509"/>
      <c r="F21" s="509"/>
      <c r="G21" s="509"/>
      <c r="H21" s="173"/>
      <c r="I21" s="101"/>
    </row>
    <row r="22" spans="1:16" ht="15" customHeight="1">
      <c r="A22" s="171" t="s">
        <v>163</v>
      </c>
      <c r="B22" s="286" t="str">
        <f>+'33　 衛生訓話'!A2</f>
        <v>　　　　　今週のお題　(手から黄色ブドウ球菌が出てびっくり )</v>
      </c>
      <c r="C22" s="173"/>
      <c r="D22" s="173"/>
      <c r="E22" s="173"/>
      <c r="F22" s="180"/>
      <c r="G22" s="173"/>
      <c r="H22" s="173"/>
      <c r="I22" s="101"/>
    </row>
    <row r="23" spans="1:16" ht="15" customHeight="1">
      <c r="A23" s="171" t="s">
        <v>409</v>
      </c>
      <c r="B23" s="318" t="s">
        <v>232</v>
      </c>
      <c r="C23" s="173"/>
      <c r="D23" s="173"/>
      <c r="E23" s="173"/>
      <c r="F23" s="173" t="s">
        <v>21</v>
      </c>
      <c r="G23" s="173"/>
      <c r="H23" s="173"/>
      <c r="I23" s="101"/>
      <c r="P23" t="s">
        <v>173</v>
      </c>
    </row>
    <row r="24" spans="1:16" ht="15" customHeight="1">
      <c r="A24" s="171" t="s">
        <v>21</v>
      </c>
      <c r="C24" s="173"/>
      <c r="D24" s="173"/>
      <c r="E24" s="173"/>
      <c r="F24" s="173"/>
      <c r="G24" s="173"/>
      <c r="H24" s="173"/>
      <c r="I24" s="101"/>
      <c r="L24" t="s">
        <v>174</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176</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11" t="s">
        <v>130</v>
      </c>
      <c r="B43" s="511"/>
      <c r="C43" s="511"/>
      <c r="D43" s="511"/>
      <c r="E43" s="511"/>
      <c r="F43" s="511"/>
      <c r="G43" s="511"/>
    </row>
    <row r="44" spans="1:9" ht="30.75" customHeight="1">
      <c r="A44" s="503" t="s">
        <v>131</v>
      </c>
      <c r="B44" s="503"/>
      <c r="C44" s="503"/>
      <c r="D44" s="503"/>
      <c r="E44" s="503"/>
      <c r="F44" s="503"/>
      <c r="G44" s="503"/>
    </row>
    <row r="45" spans="1:9" ht="15">
      <c r="A45" s="118"/>
    </row>
    <row r="46" spans="1:9" ht="69.75" customHeight="1">
      <c r="A46" s="498" t="s">
        <v>139</v>
      </c>
      <c r="B46" s="498"/>
      <c r="C46" s="498"/>
      <c r="D46" s="498"/>
      <c r="E46" s="498"/>
      <c r="F46" s="498"/>
      <c r="G46" s="498"/>
    </row>
    <row r="47" spans="1:9" ht="35.25" customHeight="1">
      <c r="A47" s="503" t="s">
        <v>132</v>
      </c>
      <c r="B47" s="503"/>
      <c r="C47" s="503"/>
      <c r="D47" s="503"/>
      <c r="E47" s="503"/>
      <c r="F47" s="503"/>
      <c r="G47" s="503"/>
    </row>
    <row r="48" spans="1:9" ht="59.25" customHeight="1">
      <c r="A48" s="498" t="s">
        <v>133</v>
      </c>
      <c r="B48" s="498"/>
      <c r="C48" s="498"/>
      <c r="D48" s="498"/>
      <c r="E48" s="498"/>
      <c r="F48" s="498"/>
      <c r="G48" s="498"/>
    </row>
    <row r="49" spans="1:7" ht="15">
      <c r="A49" s="119"/>
    </row>
    <row r="50" spans="1:7" ht="27.75" customHeight="1">
      <c r="A50" s="500" t="s">
        <v>134</v>
      </c>
      <c r="B50" s="500"/>
      <c r="C50" s="500"/>
      <c r="D50" s="500"/>
      <c r="E50" s="500"/>
      <c r="F50" s="500"/>
      <c r="G50" s="500"/>
    </row>
    <row r="51" spans="1:7" ht="53.25" customHeight="1">
      <c r="A51" s="499" t="s">
        <v>140</v>
      </c>
      <c r="B51" s="498"/>
      <c r="C51" s="498"/>
      <c r="D51" s="498"/>
      <c r="E51" s="498"/>
      <c r="F51" s="498"/>
      <c r="G51" s="498"/>
    </row>
    <row r="52" spans="1:7" ht="15">
      <c r="A52" s="119"/>
    </row>
    <row r="53" spans="1:7" ht="32.25" customHeight="1">
      <c r="A53" s="500" t="s">
        <v>135</v>
      </c>
      <c r="B53" s="500"/>
      <c r="C53" s="500"/>
      <c r="D53" s="500"/>
      <c r="E53" s="500"/>
      <c r="F53" s="500"/>
      <c r="G53" s="500"/>
    </row>
    <row r="54" spans="1:7" ht="15">
      <c r="A54" s="118"/>
    </row>
    <row r="55" spans="1:7" ht="87" customHeight="1">
      <c r="A55" s="499" t="s">
        <v>141</v>
      </c>
      <c r="B55" s="498"/>
      <c r="C55" s="498"/>
      <c r="D55" s="498"/>
      <c r="E55" s="498"/>
      <c r="F55" s="498"/>
      <c r="G55" s="498"/>
    </row>
    <row r="56" spans="1:7" ht="15">
      <c r="A56" s="119"/>
    </row>
    <row r="57" spans="1:7" ht="32.25" customHeight="1">
      <c r="A57" s="500" t="s">
        <v>136</v>
      </c>
      <c r="B57" s="500"/>
      <c r="C57" s="500"/>
      <c r="D57" s="500"/>
      <c r="E57" s="500"/>
      <c r="F57" s="500"/>
      <c r="G57" s="500"/>
    </row>
    <row r="58" spans="1:7" ht="29.25" customHeight="1">
      <c r="A58" s="498" t="s">
        <v>137</v>
      </c>
      <c r="B58" s="498"/>
      <c r="C58" s="498"/>
      <c r="D58" s="498"/>
      <c r="E58" s="498"/>
      <c r="F58" s="498"/>
      <c r="G58" s="498"/>
    </row>
    <row r="59" spans="1:7" ht="15">
      <c r="A59" s="119"/>
    </row>
    <row r="60" spans="1:7" s="113" customFormat="1" ht="110.25" customHeight="1">
      <c r="A60" s="501" t="s">
        <v>142</v>
      </c>
      <c r="B60" s="502"/>
      <c r="C60" s="502"/>
      <c r="D60" s="502"/>
      <c r="E60" s="502"/>
      <c r="F60" s="502"/>
      <c r="G60" s="502"/>
    </row>
    <row r="61" spans="1:7" ht="34.5" customHeight="1">
      <c r="A61" s="503" t="s">
        <v>138</v>
      </c>
      <c r="B61" s="503"/>
      <c r="C61" s="503"/>
      <c r="D61" s="503"/>
      <c r="E61" s="503"/>
      <c r="F61" s="503"/>
      <c r="G61" s="503"/>
    </row>
    <row r="62" spans="1:7" ht="114" customHeight="1">
      <c r="A62" s="499" t="s">
        <v>143</v>
      </c>
      <c r="B62" s="498"/>
      <c r="C62" s="498"/>
      <c r="D62" s="498"/>
      <c r="E62" s="498"/>
      <c r="F62" s="498"/>
      <c r="G62" s="498"/>
    </row>
    <row r="63" spans="1:7" ht="109.5" customHeight="1">
      <c r="A63" s="498"/>
      <c r="B63" s="498"/>
      <c r="C63" s="498"/>
      <c r="D63" s="498"/>
      <c r="E63" s="498"/>
      <c r="F63" s="498"/>
      <c r="G63" s="498"/>
    </row>
    <row r="64" spans="1:7" ht="15">
      <c r="A64" s="119"/>
    </row>
    <row r="65" spans="1:7" s="116" customFormat="1" ht="57.75" customHeight="1">
      <c r="A65" s="498"/>
      <c r="B65" s="498"/>
      <c r="C65" s="498"/>
      <c r="D65" s="498"/>
      <c r="E65" s="498"/>
      <c r="F65" s="498"/>
      <c r="G65" s="498"/>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9"/>
  <sheetViews>
    <sheetView view="pageBreakPreview" zoomScale="88" zoomScaleNormal="100" zoomScaleSheetLayoutView="88" workbookViewId="0">
      <selection activeCell="G29" sqref="G29"/>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240</v>
      </c>
      <c r="B1" s="275" t="s">
        <v>157</v>
      </c>
      <c r="C1" s="343" t="s">
        <v>172</v>
      </c>
      <c r="D1" s="276" t="s">
        <v>25</v>
      </c>
      <c r="E1" s="277" t="s">
        <v>26</v>
      </c>
    </row>
    <row r="2" spans="1:5" s="106" customFormat="1" ht="22.95" customHeight="1">
      <c r="A2" s="452" t="s">
        <v>213</v>
      </c>
      <c r="B2" s="453" t="s">
        <v>256</v>
      </c>
      <c r="C2" s="493" t="s">
        <v>331</v>
      </c>
      <c r="D2" s="454">
        <v>45163</v>
      </c>
      <c r="E2" s="455">
        <v>45163</v>
      </c>
    </row>
    <row r="3" spans="1:5" s="106" customFormat="1" ht="22.95" customHeight="1">
      <c r="A3" s="452" t="s">
        <v>214</v>
      </c>
      <c r="B3" s="453" t="s">
        <v>257</v>
      </c>
      <c r="C3" s="453" t="s">
        <v>332</v>
      </c>
      <c r="D3" s="454">
        <v>45163</v>
      </c>
      <c r="E3" s="455">
        <v>45163</v>
      </c>
    </row>
    <row r="4" spans="1:5" s="106" customFormat="1" ht="22.95" customHeight="1">
      <c r="A4" s="452" t="s">
        <v>214</v>
      </c>
      <c r="B4" s="453" t="s">
        <v>258</v>
      </c>
      <c r="C4" s="453" t="s">
        <v>333</v>
      </c>
      <c r="D4" s="454">
        <v>45163</v>
      </c>
      <c r="E4" s="455">
        <v>45163</v>
      </c>
    </row>
    <row r="5" spans="1:5" s="106" customFormat="1" ht="22.95" customHeight="1">
      <c r="A5" s="452" t="s">
        <v>215</v>
      </c>
      <c r="B5" s="453" t="s">
        <v>259</v>
      </c>
      <c r="C5" s="495" t="s">
        <v>334</v>
      </c>
      <c r="D5" s="454">
        <v>45162</v>
      </c>
      <c r="E5" s="455">
        <v>45163</v>
      </c>
    </row>
    <row r="6" spans="1:5" s="106" customFormat="1" ht="22.95" customHeight="1">
      <c r="A6" s="452" t="s">
        <v>213</v>
      </c>
      <c r="B6" s="453" t="s">
        <v>260</v>
      </c>
      <c r="C6" s="494" t="s">
        <v>335</v>
      </c>
      <c r="D6" s="454">
        <v>45162</v>
      </c>
      <c r="E6" s="455">
        <v>45163</v>
      </c>
    </row>
    <row r="7" spans="1:5" s="106" customFormat="1" ht="22.95" customHeight="1">
      <c r="A7" s="452" t="s">
        <v>213</v>
      </c>
      <c r="B7" s="453" t="s">
        <v>261</v>
      </c>
      <c r="C7" s="453" t="s">
        <v>336</v>
      </c>
      <c r="D7" s="454">
        <v>45162</v>
      </c>
      <c r="E7" s="455">
        <v>45163</v>
      </c>
    </row>
    <row r="8" spans="1:5" s="106" customFormat="1" ht="22.95" customHeight="1">
      <c r="A8" s="452" t="s">
        <v>213</v>
      </c>
      <c r="B8" s="453" t="s">
        <v>262</v>
      </c>
      <c r="C8" s="493" t="s">
        <v>337</v>
      </c>
      <c r="D8" s="454">
        <v>45162</v>
      </c>
      <c r="E8" s="455">
        <v>45163</v>
      </c>
    </row>
    <row r="9" spans="1:5" s="106" customFormat="1" ht="22.95" customHeight="1">
      <c r="A9" s="452" t="s">
        <v>215</v>
      </c>
      <c r="B9" s="453" t="s">
        <v>263</v>
      </c>
      <c r="C9" s="494" t="s">
        <v>338</v>
      </c>
      <c r="D9" s="454">
        <v>45162</v>
      </c>
      <c r="E9" s="455">
        <v>45163</v>
      </c>
    </row>
    <row r="10" spans="1:5" s="106" customFormat="1" ht="22.95" customHeight="1">
      <c r="A10" s="452" t="s">
        <v>213</v>
      </c>
      <c r="B10" s="453" t="s">
        <v>264</v>
      </c>
      <c r="C10" s="493" t="s">
        <v>339</v>
      </c>
      <c r="D10" s="454">
        <v>45162</v>
      </c>
      <c r="E10" s="455">
        <v>45163</v>
      </c>
    </row>
    <row r="11" spans="1:5" s="106" customFormat="1" ht="22.95" customHeight="1">
      <c r="A11" s="452" t="s">
        <v>265</v>
      </c>
      <c r="B11" s="453" t="s">
        <v>266</v>
      </c>
      <c r="C11" s="453" t="s">
        <v>340</v>
      </c>
      <c r="D11" s="454">
        <v>45162</v>
      </c>
      <c r="E11" s="455">
        <v>45163</v>
      </c>
    </row>
    <row r="12" spans="1:5" s="106" customFormat="1" ht="22.95" customHeight="1">
      <c r="A12" s="452" t="s">
        <v>213</v>
      </c>
      <c r="B12" s="453" t="s">
        <v>267</v>
      </c>
      <c r="C12" s="495" t="s">
        <v>341</v>
      </c>
      <c r="D12" s="454">
        <v>45161</v>
      </c>
      <c r="E12" s="455">
        <v>45162</v>
      </c>
    </row>
    <row r="13" spans="1:5" s="106" customFormat="1" ht="22.95" customHeight="1">
      <c r="A13" s="452" t="s">
        <v>215</v>
      </c>
      <c r="B13" s="453" t="s">
        <v>268</v>
      </c>
      <c r="C13" s="493" t="s">
        <v>342</v>
      </c>
      <c r="D13" s="454">
        <v>45161</v>
      </c>
      <c r="E13" s="455">
        <v>45162</v>
      </c>
    </row>
    <row r="14" spans="1:5" s="106" customFormat="1" ht="22.95" customHeight="1">
      <c r="A14" s="452" t="s">
        <v>213</v>
      </c>
      <c r="B14" s="453" t="s">
        <v>225</v>
      </c>
      <c r="C14" s="493" t="s">
        <v>343</v>
      </c>
      <c r="D14" s="454">
        <v>45161</v>
      </c>
      <c r="E14" s="455">
        <v>45162</v>
      </c>
    </row>
    <row r="15" spans="1:5" s="106" customFormat="1" ht="22.95" customHeight="1">
      <c r="A15" s="452" t="s">
        <v>213</v>
      </c>
      <c r="B15" s="453" t="s">
        <v>225</v>
      </c>
      <c r="C15" s="493" t="s">
        <v>344</v>
      </c>
      <c r="D15" s="454">
        <v>45161</v>
      </c>
      <c r="E15" s="455">
        <v>45162</v>
      </c>
    </row>
    <row r="16" spans="1:5" s="106" customFormat="1" ht="22.95" customHeight="1">
      <c r="A16" s="452" t="s">
        <v>213</v>
      </c>
      <c r="B16" s="453" t="s">
        <v>269</v>
      </c>
      <c r="C16" s="453" t="s">
        <v>345</v>
      </c>
      <c r="D16" s="454">
        <v>45161</v>
      </c>
      <c r="E16" s="455">
        <v>45162</v>
      </c>
    </row>
    <row r="17" spans="1:7" s="106" customFormat="1" ht="22.95" customHeight="1">
      <c r="A17" s="452" t="s">
        <v>213</v>
      </c>
      <c r="B17" s="453" t="s">
        <v>270</v>
      </c>
      <c r="C17" s="491" t="s">
        <v>346</v>
      </c>
      <c r="D17" s="454">
        <v>45161</v>
      </c>
      <c r="E17" s="455">
        <v>45162</v>
      </c>
    </row>
    <row r="18" spans="1:7" s="106" customFormat="1" ht="22.95" customHeight="1">
      <c r="A18" s="452" t="s">
        <v>214</v>
      </c>
      <c r="B18" s="453" t="s">
        <v>271</v>
      </c>
      <c r="C18" s="494" t="s">
        <v>347</v>
      </c>
      <c r="D18" s="454">
        <v>45161</v>
      </c>
      <c r="E18" s="455">
        <v>45162</v>
      </c>
    </row>
    <row r="19" spans="1:7" s="106" customFormat="1" ht="22.95" customHeight="1">
      <c r="A19" s="452" t="s">
        <v>213</v>
      </c>
      <c r="B19" s="453" t="s">
        <v>272</v>
      </c>
      <c r="C19" s="453" t="s">
        <v>348</v>
      </c>
      <c r="D19" s="454">
        <v>45161</v>
      </c>
      <c r="E19" s="455">
        <v>45161</v>
      </c>
    </row>
    <row r="20" spans="1:7" s="106" customFormat="1" ht="22.95" customHeight="1">
      <c r="A20" s="452" t="s">
        <v>215</v>
      </c>
      <c r="B20" s="453" t="s">
        <v>273</v>
      </c>
      <c r="C20" s="491" t="s">
        <v>349</v>
      </c>
      <c r="D20" s="454">
        <v>45161</v>
      </c>
      <c r="E20" s="455">
        <v>45161</v>
      </c>
    </row>
    <row r="21" spans="1:7" s="106" customFormat="1" ht="22.95" customHeight="1">
      <c r="A21" s="452" t="s">
        <v>215</v>
      </c>
      <c r="B21" s="453" t="s">
        <v>274</v>
      </c>
      <c r="C21" s="496" t="s">
        <v>350</v>
      </c>
      <c r="D21" s="454">
        <v>45161</v>
      </c>
      <c r="E21" s="455">
        <v>45161</v>
      </c>
    </row>
    <row r="22" spans="1:7" s="106" customFormat="1" ht="22.95" customHeight="1">
      <c r="A22" s="452" t="s">
        <v>213</v>
      </c>
      <c r="B22" s="453" t="s">
        <v>275</v>
      </c>
      <c r="C22" s="494" t="s">
        <v>351</v>
      </c>
      <c r="D22" s="454">
        <v>45161</v>
      </c>
      <c r="E22" s="455">
        <v>45161</v>
      </c>
    </row>
    <row r="23" spans="1:7" s="106" customFormat="1" ht="22.95" customHeight="1">
      <c r="A23" s="452" t="s">
        <v>213</v>
      </c>
      <c r="B23" s="453" t="s">
        <v>276</v>
      </c>
      <c r="C23" s="493" t="s">
        <v>352</v>
      </c>
      <c r="D23" s="454">
        <v>45160</v>
      </c>
      <c r="E23" s="455">
        <v>45161</v>
      </c>
    </row>
    <row r="24" spans="1:7" s="106" customFormat="1" ht="22.95" customHeight="1">
      <c r="A24" s="452" t="s">
        <v>213</v>
      </c>
      <c r="B24" s="453" t="s">
        <v>277</v>
      </c>
      <c r="C24" s="496" t="s">
        <v>353</v>
      </c>
      <c r="D24" s="454">
        <v>45160</v>
      </c>
      <c r="E24" s="455">
        <v>45161</v>
      </c>
    </row>
    <row r="25" spans="1:7" s="106" customFormat="1" ht="22.95" customHeight="1">
      <c r="A25" s="452" t="s">
        <v>213</v>
      </c>
      <c r="B25" s="453" t="s">
        <v>264</v>
      </c>
      <c r="C25" s="453" t="s">
        <v>278</v>
      </c>
      <c r="D25" s="454">
        <v>45160</v>
      </c>
      <c r="E25" s="455">
        <v>45160</v>
      </c>
    </row>
    <row r="26" spans="1:7" s="106" customFormat="1" ht="22.95" customHeight="1">
      <c r="A26" s="452" t="s">
        <v>213</v>
      </c>
      <c r="B26" s="453" t="s">
        <v>216</v>
      </c>
      <c r="C26" s="491" t="s">
        <v>279</v>
      </c>
      <c r="D26" s="454">
        <v>45160</v>
      </c>
      <c r="E26" s="455">
        <v>45160</v>
      </c>
    </row>
    <row r="27" spans="1:7" s="106" customFormat="1" ht="22.95" customHeight="1">
      <c r="A27" s="452" t="s">
        <v>215</v>
      </c>
      <c r="B27" s="453" t="s">
        <v>280</v>
      </c>
      <c r="C27" s="494" t="s">
        <v>281</v>
      </c>
      <c r="D27" s="454">
        <v>45160</v>
      </c>
      <c r="E27" s="455">
        <v>45160</v>
      </c>
    </row>
    <row r="28" spans="1:7" s="106" customFormat="1" ht="22.95" customHeight="1">
      <c r="A28" s="452" t="s">
        <v>213</v>
      </c>
      <c r="B28" s="453" t="s">
        <v>282</v>
      </c>
      <c r="C28" s="453" t="s">
        <v>283</v>
      </c>
      <c r="D28" s="454">
        <v>45160</v>
      </c>
      <c r="E28" s="455">
        <v>45160</v>
      </c>
      <c r="G28" s="492"/>
    </row>
    <row r="29" spans="1:7" s="106" customFormat="1" ht="22.95" customHeight="1">
      <c r="A29" s="452" t="s">
        <v>215</v>
      </c>
      <c r="B29" s="453" t="s">
        <v>284</v>
      </c>
      <c r="C29" s="491" t="s">
        <v>285</v>
      </c>
      <c r="D29" s="454">
        <v>45160</v>
      </c>
      <c r="E29" s="455">
        <v>45160</v>
      </c>
    </row>
    <row r="30" spans="1:7" s="106" customFormat="1" ht="22.95" customHeight="1">
      <c r="A30" s="452" t="s">
        <v>213</v>
      </c>
      <c r="B30" s="453" t="s">
        <v>286</v>
      </c>
      <c r="C30" s="495" t="s">
        <v>287</v>
      </c>
      <c r="D30" s="454">
        <v>45160</v>
      </c>
      <c r="E30" s="455">
        <v>45160</v>
      </c>
    </row>
    <row r="31" spans="1:7" s="106" customFormat="1" ht="22.95" customHeight="1">
      <c r="A31" s="452" t="s">
        <v>213</v>
      </c>
      <c r="B31" s="453" t="s">
        <v>288</v>
      </c>
      <c r="C31" s="494" t="s">
        <v>289</v>
      </c>
      <c r="D31" s="454">
        <v>45160</v>
      </c>
      <c r="E31" s="455">
        <v>45160</v>
      </c>
    </row>
    <row r="32" spans="1:7" s="106" customFormat="1" ht="22.95" customHeight="1">
      <c r="A32" s="452" t="s">
        <v>213</v>
      </c>
      <c r="B32" s="453" t="s">
        <v>225</v>
      </c>
      <c r="C32" s="493" t="s">
        <v>290</v>
      </c>
      <c r="D32" s="454">
        <v>45159</v>
      </c>
      <c r="E32" s="455">
        <v>45160</v>
      </c>
    </row>
    <row r="33" spans="1:11" s="106" customFormat="1" ht="22.95" customHeight="1">
      <c r="A33" s="452"/>
      <c r="B33" s="453"/>
      <c r="C33" s="453"/>
      <c r="D33" s="454"/>
      <c r="E33" s="455"/>
    </row>
    <row r="34" spans="1:11" s="106" customFormat="1" ht="22.95" customHeight="1">
      <c r="A34" s="452"/>
      <c r="B34" s="453"/>
      <c r="C34" s="453"/>
      <c r="D34" s="454"/>
      <c r="E34" s="455"/>
    </row>
    <row r="35" spans="1:11" ht="20.25" customHeight="1">
      <c r="A35" s="309"/>
      <c r="B35" s="310"/>
      <c r="C35" s="258"/>
      <c r="D35" s="311"/>
      <c r="E35" s="311"/>
      <c r="J35" s="124"/>
      <c r="K35" s="124"/>
    </row>
    <row r="36" spans="1:11" ht="20.25" customHeight="1">
      <c r="A36" s="39"/>
      <c r="B36" s="40"/>
      <c r="C36" s="258" t="s">
        <v>168</v>
      </c>
      <c r="D36" s="41"/>
      <c r="E36" s="41"/>
      <c r="J36" s="124"/>
      <c r="K36" s="124"/>
    </row>
    <row r="37" spans="1:11" ht="20.25" customHeight="1">
      <c r="A37" s="309"/>
      <c r="B37" s="310"/>
      <c r="C37" s="258"/>
      <c r="D37" s="311"/>
      <c r="E37" s="311"/>
      <c r="J37" s="124"/>
      <c r="K37" s="124"/>
    </row>
    <row r="38" spans="1:11">
      <c r="A38" s="259" t="s">
        <v>144</v>
      </c>
      <c r="B38" s="259"/>
      <c r="C38" s="259"/>
      <c r="D38" s="312"/>
      <c r="E38" s="312"/>
    </row>
    <row r="39" spans="1:11">
      <c r="A39" s="669" t="s">
        <v>27</v>
      </c>
      <c r="B39" s="669"/>
      <c r="C39" s="669"/>
      <c r="D39" s="313"/>
      <c r="E39" s="313"/>
    </row>
  </sheetData>
  <mergeCells count="1">
    <mergeCell ref="A39:C39"/>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A3" sqref="A3:N3"/>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70" t="s">
        <v>241</v>
      </c>
      <c r="B1" s="671"/>
      <c r="C1" s="671"/>
      <c r="D1" s="671"/>
      <c r="E1" s="671"/>
      <c r="F1" s="671"/>
      <c r="G1" s="671"/>
      <c r="H1" s="671"/>
      <c r="I1" s="671"/>
      <c r="J1" s="671"/>
      <c r="K1" s="671"/>
      <c r="L1" s="671"/>
      <c r="M1" s="671"/>
      <c r="N1" s="672"/>
    </row>
    <row r="2" spans="1:16" ht="47.4" customHeight="1">
      <c r="A2" s="673" t="s">
        <v>354</v>
      </c>
      <c r="B2" s="674"/>
      <c r="C2" s="674"/>
      <c r="D2" s="674"/>
      <c r="E2" s="674"/>
      <c r="F2" s="674"/>
      <c r="G2" s="674"/>
      <c r="H2" s="674"/>
      <c r="I2" s="674"/>
      <c r="J2" s="674"/>
      <c r="K2" s="674"/>
      <c r="L2" s="674"/>
      <c r="M2" s="674"/>
      <c r="N2" s="675"/>
    </row>
    <row r="3" spans="1:16" ht="261" customHeight="1" thickBot="1">
      <c r="A3" s="676" t="s">
        <v>355</v>
      </c>
      <c r="B3" s="677"/>
      <c r="C3" s="677"/>
      <c r="D3" s="677"/>
      <c r="E3" s="677"/>
      <c r="F3" s="677"/>
      <c r="G3" s="677"/>
      <c r="H3" s="677"/>
      <c r="I3" s="677"/>
      <c r="J3" s="677"/>
      <c r="K3" s="677"/>
      <c r="L3" s="677"/>
      <c r="M3" s="677"/>
      <c r="N3" s="678"/>
      <c r="P3" s="299"/>
    </row>
    <row r="4" spans="1:16" ht="54.6" customHeight="1">
      <c r="A4" s="682" t="s">
        <v>356</v>
      </c>
      <c r="B4" s="683"/>
      <c r="C4" s="683"/>
      <c r="D4" s="683"/>
      <c r="E4" s="683"/>
      <c r="F4" s="683"/>
      <c r="G4" s="683"/>
      <c r="H4" s="683"/>
      <c r="I4" s="683"/>
      <c r="J4" s="683"/>
      <c r="K4" s="683"/>
      <c r="L4" s="683"/>
      <c r="M4" s="683"/>
      <c r="N4" s="684"/>
    </row>
    <row r="5" spans="1:16" ht="58.2" customHeight="1" thickBot="1">
      <c r="A5" s="679" t="s">
        <v>357</v>
      </c>
      <c r="B5" s="680"/>
      <c r="C5" s="680"/>
      <c r="D5" s="680"/>
      <c r="E5" s="680"/>
      <c r="F5" s="680"/>
      <c r="G5" s="680"/>
      <c r="H5" s="680"/>
      <c r="I5" s="680"/>
      <c r="J5" s="680"/>
      <c r="K5" s="680"/>
      <c r="L5" s="680"/>
      <c r="M5" s="680"/>
      <c r="N5" s="681"/>
    </row>
    <row r="6" spans="1:16" ht="58.2" customHeight="1" thickBot="1">
      <c r="A6" s="685" t="s">
        <v>358</v>
      </c>
      <c r="B6" s="686"/>
      <c r="C6" s="686"/>
      <c r="D6" s="686"/>
      <c r="E6" s="686"/>
      <c r="F6" s="686"/>
      <c r="G6" s="686"/>
      <c r="H6" s="686"/>
      <c r="I6" s="686"/>
      <c r="J6" s="686"/>
      <c r="K6" s="686"/>
      <c r="L6" s="686"/>
      <c r="M6" s="686"/>
      <c r="N6" s="687"/>
    </row>
    <row r="7" spans="1:16" ht="147.6" customHeight="1" thickBot="1">
      <c r="A7" s="688" t="s">
        <v>359</v>
      </c>
      <c r="B7" s="689"/>
      <c r="C7" s="689"/>
      <c r="D7" s="689"/>
      <c r="E7" s="689"/>
      <c r="F7" s="689"/>
      <c r="G7" s="689"/>
      <c r="H7" s="689"/>
      <c r="I7" s="689"/>
      <c r="J7" s="689"/>
      <c r="K7" s="689"/>
      <c r="L7" s="689"/>
      <c r="M7" s="689"/>
      <c r="N7" s="690"/>
      <c r="O7" s="44" t="s">
        <v>191</v>
      </c>
    </row>
    <row r="8" spans="1:16" ht="50.4" customHeight="1" thickBot="1">
      <c r="A8" s="694" t="s">
        <v>360</v>
      </c>
      <c r="B8" s="695"/>
      <c r="C8" s="695"/>
      <c r="D8" s="695"/>
      <c r="E8" s="695"/>
      <c r="F8" s="695"/>
      <c r="G8" s="695"/>
      <c r="H8" s="695"/>
      <c r="I8" s="695"/>
      <c r="J8" s="695"/>
      <c r="K8" s="695"/>
      <c r="L8" s="695"/>
      <c r="M8" s="695"/>
      <c r="N8" s="696"/>
      <c r="O8" s="47"/>
    </row>
    <row r="9" spans="1:16" ht="240" customHeight="1" thickBot="1">
      <c r="A9" s="697" t="s">
        <v>361</v>
      </c>
      <c r="B9" s="698"/>
      <c r="C9" s="698"/>
      <c r="D9" s="698"/>
      <c r="E9" s="698"/>
      <c r="F9" s="698"/>
      <c r="G9" s="698"/>
      <c r="H9" s="698"/>
      <c r="I9" s="698"/>
      <c r="J9" s="698"/>
      <c r="K9" s="698"/>
      <c r="L9" s="698"/>
      <c r="M9" s="698"/>
      <c r="N9" s="699"/>
      <c r="O9" s="47"/>
    </row>
    <row r="10" spans="1:16" s="106" customFormat="1" ht="39.6" hidden="1" customHeight="1">
      <c r="A10" s="700"/>
      <c r="B10" s="701"/>
      <c r="C10" s="701"/>
      <c r="D10" s="701"/>
      <c r="E10" s="701"/>
      <c r="F10" s="701"/>
      <c r="G10" s="701"/>
      <c r="H10" s="701"/>
      <c r="I10" s="701"/>
      <c r="J10" s="701"/>
      <c r="K10" s="701"/>
      <c r="L10" s="701"/>
      <c r="M10" s="701"/>
      <c r="N10" s="702"/>
      <c r="O10" s="280"/>
    </row>
    <row r="11" spans="1:16" s="106" customFormat="1" ht="148.19999999999999" hidden="1" customHeight="1" thickBot="1">
      <c r="A11" s="703"/>
      <c r="B11" s="704"/>
      <c r="C11" s="704"/>
      <c r="D11" s="704"/>
      <c r="E11" s="704"/>
      <c r="F11" s="704"/>
      <c r="G11" s="704"/>
      <c r="H11" s="704"/>
      <c r="I11" s="704"/>
      <c r="J11" s="704"/>
      <c r="K11" s="704"/>
      <c r="L11" s="704"/>
      <c r="M11" s="704"/>
      <c r="N11" s="705"/>
      <c r="O11" s="280"/>
    </row>
    <row r="12" spans="1:16" ht="39.6" customHeight="1">
      <c r="A12" s="693" t="s">
        <v>28</v>
      </c>
      <c r="B12" s="693"/>
      <c r="C12" s="693"/>
      <c r="D12" s="693"/>
      <c r="E12" s="693"/>
      <c r="F12" s="693"/>
      <c r="G12" s="693"/>
      <c r="H12" s="693"/>
      <c r="I12" s="693"/>
      <c r="J12" s="693"/>
      <c r="K12" s="693"/>
      <c r="L12" s="693"/>
      <c r="M12" s="693"/>
      <c r="N12" s="693"/>
    </row>
    <row r="13" spans="1:16" ht="34.799999999999997" customHeight="1">
      <c r="A13" s="691" t="s">
        <v>27</v>
      </c>
      <c r="B13" s="692"/>
      <c r="C13" s="692"/>
      <c r="D13" s="692"/>
      <c r="E13" s="692"/>
      <c r="F13" s="692"/>
      <c r="G13" s="692"/>
      <c r="H13" s="692"/>
      <c r="I13" s="692"/>
      <c r="J13" s="692"/>
      <c r="K13" s="692"/>
      <c r="L13" s="692"/>
      <c r="M13" s="692"/>
      <c r="N13" s="692"/>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Normal="75" zoomScaleSheetLayoutView="100" workbookViewId="0">
      <selection activeCell="A3" sqref="A3"/>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242</v>
      </c>
      <c r="B1" s="45" t="s">
        <v>0</v>
      </c>
      <c r="C1" s="46" t="s">
        <v>2</v>
      </c>
    </row>
    <row r="2" spans="1:3" ht="40.799999999999997" customHeight="1">
      <c r="A2" s="306" t="s">
        <v>362</v>
      </c>
      <c r="B2" s="2"/>
      <c r="C2" s="706"/>
    </row>
    <row r="3" spans="1:3" ht="184.2" customHeight="1">
      <c r="A3" s="473" t="s">
        <v>363</v>
      </c>
      <c r="B3" s="48"/>
      <c r="C3" s="707"/>
    </row>
    <row r="4" spans="1:3" ht="34.799999999999997" customHeight="1" thickBot="1">
      <c r="A4" s="120" t="s">
        <v>364</v>
      </c>
      <c r="B4" s="1"/>
      <c r="C4" s="1"/>
    </row>
    <row r="5" spans="1:3" ht="41.4" customHeight="1">
      <c r="A5" s="497" t="s">
        <v>365</v>
      </c>
      <c r="B5" s="2"/>
      <c r="C5" s="706"/>
    </row>
    <row r="6" spans="1:3" ht="361.2" customHeight="1">
      <c r="A6" s="397" t="s">
        <v>366</v>
      </c>
      <c r="B6" s="48"/>
      <c r="C6" s="707"/>
    </row>
    <row r="7" spans="1:3" ht="34.799999999999997" customHeight="1">
      <c r="A7" s="299" t="s">
        <v>367</v>
      </c>
      <c r="B7" s="1"/>
      <c r="C7" s="1"/>
    </row>
    <row r="8" spans="1:3" ht="43.2" hidden="1" customHeight="1">
      <c r="A8" s="398"/>
      <c r="B8" s="157"/>
      <c r="C8" s="706"/>
    </row>
    <row r="9" spans="1:3" ht="126" hidden="1" customHeight="1" thickBot="1">
      <c r="A9" s="436"/>
      <c r="B9" s="158"/>
      <c r="C9" s="707"/>
    </row>
    <row r="10" spans="1:3" ht="35.4" hidden="1" customHeight="1">
      <c r="A10" s="356"/>
      <c r="B10" s="1"/>
      <c r="C10" s="1"/>
    </row>
    <row r="11" spans="1:3" s="359" customFormat="1" ht="42.6" hidden="1" customHeight="1">
      <c r="A11" s="357"/>
      <c r="B11" s="358"/>
      <c r="C11" s="358"/>
    </row>
    <row r="12" spans="1:3" ht="187.2" hidden="1" customHeight="1" thickBot="1">
      <c r="A12" s="399"/>
      <c r="B12" s="360"/>
      <c r="C12" s="360"/>
    </row>
    <row r="13" spans="1:3" s="362" customFormat="1" ht="34.200000000000003" hidden="1" customHeight="1">
      <c r="A13" s="361"/>
    </row>
    <row r="14" spans="1:3" s="359" customFormat="1" ht="42.6" hidden="1" customHeight="1">
      <c r="A14" s="357"/>
      <c r="B14" s="358"/>
      <c r="C14" s="358"/>
    </row>
    <row r="15" spans="1:3" ht="222" hidden="1" customHeight="1" thickBot="1">
      <c r="A15" s="470"/>
      <c r="B15" s="360"/>
      <c r="C15" s="360"/>
    </row>
    <row r="16" spans="1:3" ht="33.6" hidden="1" customHeight="1">
      <c r="A16" s="364"/>
      <c r="B16" s="363"/>
      <c r="C16" s="363"/>
    </row>
    <row r="17" spans="1:3" ht="33.6" hidden="1" customHeight="1">
      <c r="A17" s="400"/>
      <c r="B17" s="363"/>
      <c r="C17" s="363"/>
    </row>
    <row r="18" spans="1:3" s="362" customFormat="1" ht="126.6" hidden="1" customHeight="1">
      <c r="A18" s="402"/>
    </row>
    <row r="19" spans="1:3" ht="29.4" customHeight="1">
      <c r="A19" s="401"/>
      <c r="B19" s="1"/>
      <c r="C19" s="1"/>
    </row>
    <row r="20" spans="1:3" ht="29.4" customHeight="1">
      <c r="A20" s="401"/>
      <c r="B20" s="1"/>
      <c r="C20" s="1"/>
    </row>
    <row r="21" spans="1:3" ht="39" customHeight="1">
      <c r="A21" s="1" t="s">
        <v>155</v>
      </c>
      <c r="B21" s="1"/>
      <c r="C21" s="1"/>
    </row>
    <row r="22" spans="1:3" ht="32.25" customHeight="1">
      <c r="A22" s="1" t="s">
        <v>156</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F0655095-B2C5-4DF9-AE84-B192E414FDC2}"/>
    <hyperlink ref="A7" r:id="rId2" xr:uid="{FF648597-6748-4274-BD6B-7129728D2814}"/>
  </hyperlinks>
  <pageMargins left="0" right="0" top="0.19685039370078741" bottom="0.39370078740157483" header="0" footer="0.19685039370078741"/>
  <pageSetup paperSize="9" scale="66" orientation="portrait" r:id="rId3"/>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AE58"/>
  <sheetViews>
    <sheetView view="pageBreakPreview" zoomScaleNormal="100" zoomScaleSheetLayoutView="100" workbookViewId="0">
      <selection activeCell="U11" sqref="U11"/>
    </sheetView>
  </sheetViews>
  <sheetFormatPr defaultRowHeight="13.2"/>
  <cols>
    <col min="7" max="7" width="8.88671875" customWidth="1"/>
    <col min="8" max="8" width="8.88671875" hidden="1" customWidth="1"/>
    <col min="9" max="9" width="0.77734375" customWidth="1"/>
  </cols>
  <sheetData>
    <row r="1" spans="1:31" ht="24.6" customHeight="1">
      <c r="A1" s="422"/>
      <c r="B1" s="422"/>
      <c r="C1" s="422"/>
      <c r="D1" s="422"/>
      <c r="E1" s="422"/>
      <c r="F1" s="422"/>
      <c r="G1" s="422"/>
      <c r="H1" s="422"/>
      <c r="I1" s="422"/>
      <c r="J1" s="422"/>
      <c r="K1" s="422"/>
      <c r="L1" s="422"/>
      <c r="M1" s="422"/>
      <c r="N1" s="422"/>
      <c r="O1" s="422"/>
      <c r="P1" s="422"/>
      <c r="Q1" s="422"/>
      <c r="R1" s="422"/>
      <c r="S1" s="422"/>
      <c r="T1" s="474"/>
      <c r="U1" s="474"/>
      <c r="V1" s="474"/>
      <c r="W1" s="474"/>
      <c r="X1" s="474"/>
      <c r="Y1" s="474"/>
      <c r="Z1" s="474"/>
      <c r="AA1" s="474"/>
      <c r="AB1" s="474"/>
      <c r="AC1" s="474"/>
      <c r="AD1" s="474"/>
      <c r="AE1" s="474"/>
    </row>
    <row r="2" spans="1:31" ht="24.6" customHeight="1">
      <c r="A2" s="423"/>
      <c r="B2" s="424"/>
      <c r="C2" s="425"/>
      <c r="D2" s="425"/>
      <c r="E2" s="425"/>
      <c r="F2" s="425"/>
      <c r="G2" s="425"/>
      <c r="H2" s="425"/>
      <c r="I2" s="425"/>
      <c r="J2" s="425"/>
      <c r="K2" s="425"/>
      <c r="L2" s="425"/>
      <c r="M2" s="425"/>
      <c r="N2" s="425"/>
      <c r="O2" s="426"/>
      <c r="P2" s="422"/>
      <c r="Q2" s="422"/>
      <c r="R2" s="422"/>
      <c r="S2" s="422"/>
      <c r="T2" s="474"/>
      <c r="U2" s="474"/>
      <c r="V2" s="474"/>
      <c r="W2" s="474"/>
      <c r="X2" s="474"/>
      <c r="Y2" s="474"/>
      <c r="Z2" s="474"/>
      <c r="AA2" s="474"/>
      <c r="AB2" s="474"/>
      <c r="AC2" s="474"/>
      <c r="AD2" s="474"/>
      <c r="AE2" s="474"/>
    </row>
    <row r="3" spans="1:31" ht="24.6" customHeight="1">
      <c r="A3" s="422"/>
      <c r="B3" s="427"/>
      <c r="C3" s="428"/>
      <c r="D3" s="428"/>
      <c r="E3" s="428"/>
      <c r="F3" s="428"/>
      <c r="G3" s="428"/>
      <c r="H3" s="428"/>
      <c r="I3" s="428"/>
      <c r="J3" s="428"/>
      <c r="K3" s="428"/>
      <c r="L3" s="429"/>
      <c r="M3" s="429"/>
      <c r="N3" s="429"/>
      <c r="O3" s="429"/>
      <c r="P3" s="422"/>
      <c r="Q3" s="422"/>
      <c r="R3" s="422"/>
      <c r="S3" s="422"/>
      <c r="T3" s="474"/>
      <c r="U3" s="474"/>
      <c r="V3" s="474"/>
      <c r="W3" s="474"/>
      <c r="X3" s="474"/>
      <c r="Y3" s="474"/>
      <c r="Z3" s="474"/>
      <c r="AA3" s="474"/>
      <c r="AB3" s="474"/>
      <c r="AC3" s="474"/>
      <c r="AD3" s="474"/>
      <c r="AE3" s="474"/>
    </row>
    <row r="4" spans="1:31" ht="7.2" customHeight="1">
      <c r="A4" s="422"/>
      <c r="B4" s="427"/>
      <c r="C4" s="422"/>
      <c r="D4" s="422"/>
      <c r="E4" s="422"/>
      <c r="F4" s="422"/>
      <c r="G4" s="430"/>
      <c r="H4" s="430"/>
      <c r="I4" s="430"/>
      <c r="J4" s="430"/>
      <c r="K4" s="430"/>
      <c r="L4" s="430"/>
      <c r="M4" s="430"/>
      <c r="N4" s="430"/>
      <c r="O4" s="430"/>
      <c r="P4" s="422"/>
      <c r="Q4" s="422"/>
      <c r="R4" s="422"/>
      <c r="S4" s="422"/>
      <c r="T4" s="474"/>
      <c r="U4" s="474"/>
      <c r="V4" s="474"/>
      <c r="W4" s="474"/>
      <c r="X4" s="474"/>
      <c r="Y4" s="474"/>
      <c r="Z4" s="474"/>
      <c r="AA4" s="474"/>
      <c r="AB4" s="474"/>
      <c r="AC4" s="474"/>
      <c r="AD4" s="474"/>
      <c r="AE4" s="474"/>
    </row>
    <row r="5" spans="1:31" ht="24.6" customHeight="1">
      <c r="A5" s="422"/>
      <c r="B5" s="431"/>
      <c r="C5" s="432"/>
      <c r="D5" s="432"/>
      <c r="E5" s="432"/>
      <c r="F5" s="432"/>
      <c r="G5" s="432"/>
      <c r="H5" s="432"/>
      <c r="I5" s="432"/>
      <c r="J5" s="432"/>
      <c r="K5" s="432"/>
      <c r="L5" s="432"/>
      <c r="M5" s="432"/>
      <c r="N5" s="432"/>
      <c r="O5" s="432"/>
      <c r="P5" s="422"/>
      <c r="Q5" s="422"/>
      <c r="R5" s="422"/>
      <c r="S5" s="422"/>
      <c r="T5" s="474"/>
      <c r="U5" s="474"/>
      <c r="V5" s="474"/>
      <c r="W5" s="474"/>
      <c r="X5" s="474"/>
      <c r="Y5" s="474"/>
      <c r="Z5" s="474"/>
      <c r="AA5" s="474"/>
      <c r="AB5" s="474"/>
      <c r="AC5" s="474"/>
      <c r="AD5" s="474"/>
      <c r="AE5" s="474"/>
    </row>
    <row r="6" spans="1:31" ht="13.2" customHeight="1">
      <c r="A6" s="422"/>
      <c r="B6" s="422"/>
      <c r="C6" s="422"/>
      <c r="D6" s="422"/>
      <c r="E6" s="422"/>
      <c r="F6" s="422"/>
      <c r="G6" s="430"/>
      <c r="H6" s="430"/>
      <c r="I6" s="430"/>
      <c r="J6" s="430"/>
      <c r="K6" s="430"/>
      <c r="L6" s="430"/>
      <c r="M6" s="430"/>
      <c r="N6" s="430"/>
      <c r="O6" s="430"/>
      <c r="P6" s="422"/>
      <c r="Q6" s="422"/>
      <c r="R6" s="422"/>
      <c r="S6" s="422"/>
      <c r="T6" s="474"/>
      <c r="U6" s="474"/>
      <c r="V6" s="474"/>
      <c r="W6" s="474"/>
      <c r="X6" s="474"/>
      <c r="Y6" s="474"/>
      <c r="Z6" s="474"/>
      <c r="AA6" s="474"/>
      <c r="AB6" s="474"/>
      <c r="AC6" s="474"/>
      <c r="AD6" s="474"/>
      <c r="AE6" s="474"/>
    </row>
    <row r="7" spans="1:31" ht="13.2" customHeight="1">
      <c r="A7" s="422"/>
      <c r="B7" s="422"/>
      <c r="C7" s="422"/>
      <c r="D7" s="422"/>
      <c r="E7" s="422"/>
      <c r="F7" s="422"/>
      <c r="G7" s="430"/>
      <c r="H7" s="430"/>
      <c r="I7" s="430"/>
      <c r="J7" s="430"/>
      <c r="K7" s="430"/>
      <c r="L7" s="430"/>
      <c r="M7" s="430"/>
      <c r="N7" s="430"/>
      <c r="O7" s="430"/>
      <c r="P7" s="422"/>
      <c r="Q7" s="422"/>
      <c r="R7" s="422"/>
      <c r="S7" s="422"/>
      <c r="T7" s="474"/>
      <c r="U7" s="474"/>
      <c r="V7" s="474"/>
      <c r="W7" s="474"/>
      <c r="X7" s="474"/>
      <c r="Y7" s="474"/>
      <c r="Z7" s="474"/>
      <c r="AA7" s="474"/>
      <c r="AB7" s="474"/>
      <c r="AC7" s="474"/>
      <c r="AD7" s="474"/>
      <c r="AE7" s="474"/>
    </row>
    <row r="8" spans="1:31" ht="13.2" customHeight="1">
      <c r="A8" s="422"/>
      <c r="B8" s="422"/>
      <c r="C8" s="422"/>
      <c r="D8" s="422"/>
      <c r="E8" s="422"/>
      <c r="F8" s="422"/>
      <c r="G8" s="430"/>
      <c r="H8" s="430"/>
      <c r="I8" s="430"/>
      <c r="J8" s="430"/>
      <c r="K8" s="430"/>
      <c r="L8" s="430"/>
      <c r="M8" s="430"/>
      <c r="N8" s="430"/>
      <c r="O8" s="430"/>
      <c r="P8" s="430"/>
      <c r="Q8" s="430"/>
      <c r="R8" s="430"/>
      <c r="S8" s="430"/>
      <c r="T8" s="475"/>
      <c r="U8" s="474"/>
      <c r="V8" s="474"/>
      <c r="W8" s="474"/>
      <c r="X8" s="474"/>
      <c r="Y8" s="474"/>
      <c r="Z8" s="474"/>
      <c r="AA8" s="474"/>
      <c r="AB8" s="474"/>
      <c r="AC8" s="474"/>
      <c r="AD8" s="474"/>
      <c r="AE8" s="474"/>
    </row>
    <row r="9" spans="1:31" ht="13.2" customHeight="1">
      <c r="A9" s="422"/>
      <c r="B9" s="422"/>
      <c r="C9" s="422"/>
      <c r="D9" s="422"/>
      <c r="E9" s="422"/>
      <c r="F9" s="422"/>
      <c r="G9" s="430"/>
      <c r="H9" s="430"/>
      <c r="I9" s="430"/>
      <c r="J9" s="430"/>
      <c r="K9" s="430"/>
      <c r="L9" s="430"/>
      <c r="M9" s="430"/>
      <c r="N9" s="430"/>
      <c r="O9" s="430"/>
      <c r="P9" s="430"/>
      <c r="Q9" s="430"/>
      <c r="R9" s="430"/>
      <c r="S9" s="430"/>
      <c r="T9" s="475"/>
      <c r="U9" s="474"/>
      <c r="V9" s="474"/>
      <c r="W9" s="474"/>
      <c r="X9" s="474"/>
      <c r="Y9" s="474"/>
      <c r="Z9" s="474"/>
      <c r="AA9" s="474"/>
      <c r="AB9" s="474"/>
      <c r="AC9" s="474"/>
      <c r="AD9" s="474"/>
      <c r="AE9" s="474"/>
    </row>
    <row r="10" spans="1:31">
      <c r="A10" s="422"/>
      <c r="B10" s="422"/>
      <c r="C10" s="422"/>
      <c r="D10" s="422"/>
      <c r="E10" s="422"/>
      <c r="F10" s="422"/>
      <c r="G10" s="422"/>
      <c r="H10" s="422"/>
      <c r="I10" s="422"/>
      <c r="J10" s="422"/>
      <c r="K10" s="422"/>
      <c r="L10" s="422"/>
      <c r="M10" s="422"/>
      <c r="N10" s="422"/>
      <c r="O10" s="422"/>
      <c r="P10" s="422"/>
      <c r="Q10" s="422"/>
      <c r="R10" s="422"/>
      <c r="S10" s="422"/>
      <c r="T10" s="474"/>
      <c r="U10" s="474"/>
      <c r="V10" s="474"/>
      <c r="W10" s="474"/>
      <c r="X10" s="474"/>
      <c r="Y10" s="474"/>
      <c r="Z10" s="474"/>
      <c r="AA10" s="474"/>
      <c r="AB10" s="474"/>
      <c r="AC10" s="474"/>
      <c r="AD10" s="474"/>
      <c r="AE10" s="474"/>
    </row>
    <row r="11" spans="1:31" ht="21" customHeight="1">
      <c r="A11" s="422"/>
      <c r="B11" s="422"/>
      <c r="C11" s="422"/>
      <c r="D11" s="422"/>
      <c r="E11" s="422"/>
      <c r="F11" s="422"/>
      <c r="G11" s="422"/>
      <c r="H11" s="422"/>
      <c r="I11" s="422"/>
      <c r="J11" s="422"/>
      <c r="K11" s="422"/>
      <c r="L11" s="422"/>
      <c r="M11" s="422"/>
      <c r="N11" s="422"/>
      <c r="O11" s="422"/>
      <c r="P11" s="422"/>
      <c r="Q11" s="422"/>
      <c r="R11" s="422"/>
      <c r="S11" s="422"/>
      <c r="T11" s="474"/>
      <c r="U11" s="474"/>
      <c r="V11" s="474"/>
      <c r="W11" s="474"/>
      <c r="X11" s="474"/>
      <c r="Y11" s="474"/>
      <c r="Z11" s="474"/>
      <c r="AA11" s="474"/>
      <c r="AB11" s="474"/>
      <c r="AC11" s="474"/>
      <c r="AD11" s="474"/>
      <c r="AE11" s="474"/>
    </row>
    <row r="12" spans="1:31" ht="13.2" customHeight="1">
      <c r="A12" s="422"/>
      <c r="B12" s="422"/>
      <c r="C12" s="422"/>
      <c r="D12" s="422"/>
      <c r="E12" s="422"/>
      <c r="F12" s="422"/>
      <c r="G12" s="422"/>
      <c r="H12" s="422"/>
      <c r="I12" s="422"/>
      <c r="J12" s="422"/>
      <c r="K12" s="422"/>
      <c r="L12" s="422"/>
      <c r="M12" s="422"/>
      <c r="N12" s="422"/>
      <c r="O12" s="422"/>
      <c r="P12" s="422"/>
      <c r="Q12" s="422"/>
      <c r="R12" s="422"/>
      <c r="S12" s="422"/>
      <c r="T12" s="474"/>
      <c r="U12" s="474"/>
      <c r="V12" s="474"/>
      <c r="W12" s="474"/>
      <c r="X12" s="474"/>
      <c r="Y12" s="474"/>
      <c r="Z12" s="474"/>
      <c r="AA12" s="474"/>
      <c r="AB12" s="474"/>
      <c r="AC12" s="474"/>
      <c r="AD12" s="474"/>
      <c r="AE12" s="474"/>
    </row>
    <row r="13" spans="1:31" ht="13.2" customHeight="1">
      <c r="A13" s="422"/>
      <c r="B13" s="422"/>
      <c r="C13" s="422"/>
      <c r="D13" s="422"/>
      <c r="E13" s="422"/>
      <c r="F13" s="422"/>
      <c r="G13" s="422"/>
      <c r="H13" s="422"/>
      <c r="I13" s="422"/>
      <c r="J13" s="422"/>
      <c r="K13" s="422"/>
      <c r="L13" s="422"/>
      <c r="M13" s="422"/>
      <c r="N13" s="422"/>
      <c r="O13" s="422"/>
      <c r="P13" s="422"/>
      <c r="Q13" s="422"/>
      <c r="R13" s="422"/>
      <c r="S13" s="422"/>
      <c r="T13" s="474"/>
      <c r="U13" s="474"/>
      <c r="V13" s="474"/>
      <c r="W13" s="474"/>
      <c r="X13" s="474"/>
      <c r="Y13" s="474"/>
      <c r="Z13" s="474"/>
      <c r="AA13" s="474"/>
      <c r="AB13" s="474"/>
      <c r="AC13" s="474"/>
      <c r="AD13" s="474"/>
      <c r="AE13" s="474"/>
    </row>
    <row r="14" spans="1:31">
      <c r="A14" s="422"/>
      <c r="B14" s="422"/>
      <c r="C14" s="422"/>
      <c r="D14" s="422"/>
      <c r="E14" s="422"/>
      <c r="F14" s="422"/>
      <c r="G14" s="422"/>
      <c r="H14" s="422"/>
      <c r="I14" s="422"/>
      <c r="J14" s="422"/>
      <c r="K14" s="422"/>
      <c r="L14" s="422"/>
      <c r="M14" s="422"/>
      <c r="N14" s="422"/>
      <c r="O14" s="422"/>
      <c r="P14" s="422"/>
      <c r="Q14" s="422"/>
      <c r="R14" s="422"/>
      <c r="S14" s="422"/>
      <c r="T14" s="474"/>
      <c r="U14" s="474"/>
      <c r="V14" s="474"/>
      <c r="W14" s="474"/>
      <c r="X14" s="474"/>
      <c r="Y14" s="474"/>
      <c r="Z14" s="474"/>
      <c r="AA14" s="474"/>
      <c r="AB14" s="474"/>
      <c r="AC14" s="474"/>
      <c r="AD14" s="474"/>
      <c r="AE14" s="474"/>
    </row>
    <row r="15" spans="1:31">
      <c r="A15" s="422"/>
      <c r="B15" s="422"/>
      <c r="C15" s="422"/>
      <c r="D15" s="422"/>
      <c r="E15" s="422"/>
      <c r="F15" s="422"/>
      <c r="G15" s="422"/>
      <c r="H15" s="422"/>
      <c r="I15" s="422"/>
      <c r="J15" s="422"/>
      <c r="K15" s="422"/>
      <c r="L15" s="422"/>
      <c r="M15" s="422"/>
      <c r="N15" s="422"/>
      <c r="O15" s="422"/>
      <c r="P15" s="422"/>
      <c r="Q15" s="422"/>
      <c r="R15" s="422"/>
      <c r="S15" s="422"/>
      <c r="T15" s="474"/>
      <c r="U15" s="474"/>
      <c r="V15" s="474"/>
      <c r="W15" s="474"/>
      <c r="X15" s="474"/>
      <c r="Y15" s="474"/>
      <c r="Z15" s="474"/>
      <c r="AA15" s="474"/>
      <c r="AB15" s="474"/>
      <c r="AC15" s="474"/>
      <c r="AD15" s="474"/>
      <c r="AE15" s="474"/>
    </row>
    <row r="16" spans="1:31">
      <c r="A16" s="422"/>
      <c r="B16" s="422"/>
      <c r="C16" s="422"/>
      <c r="D16" s="422"/>
      <c r="E16" s="422"/>
      <c r="F16" s="422"/>
      <c r="G16" s="422"/>
      <c r="H16" s="422"/>
      <c r="I16" s="422"/>
      <c r="J16" s="422"/>
      <c r="K16" s="422"/>
      <c r="L16" s="422"/>
      <c r="M16" s="422"/>
      <c r="N16" s="422"/>
      <c r="O16" s="422"/>
      <c r="P16" s="422"/>
      <c r="Q16" s="422"/>
      <c r="R16" s="422"/>
      <c r="S16" s="422"/>
      <c r="T16" s="474"/>
      <c r="U16" s="474"/>
      <c r="V16" s="474"/>
      <c r="W16" s="474"/>
      <c r="X16" s="474"/>
      <c r="Y16" s="474"/>
      <c r="Z16" s="474"/>
      <c r="AA16" s="474"/>
      <c r="AB16" s="474"/>
      <c r="AC16" s="474"/>
      <c r="AD16" s="474"/>
      <c r="AE16" s="474"/>
    </row>
    <row r="17" spans="1:31">
      <c r="A17" s="512"/>
      <c r="B17" s="512"/>
      <c r="C17" s="512"/>
      <c r="D17" s="512"/>
      <c r="E17" s="512"/>
      <c r="F17" s="512"/>
      <c r="G17" s="422"/>
      <c r="H17" s="422"/>
      <c r="I17" s="422"/>
      <c r="J17" s="422"/>
      <c r="K17" s="422"/>
      <c r="L17" s="422"/>
      <c r="M17" s="422"/>
      <c r="N17" s="422"/>
      <c r="O17" s="422"/>
      <c r="P17" s="422"/>
      <c r="Q17" s="422"/>
      <c r="R17" s="422"/>
      <c r="S17" s="422"/>
      <c r="T17" s="474"/>
      <c r="U17" s="474"/>
      <c r="V17" s="474"/>
      <c r="W17" s="474"/>
      <c r="X17" s="474"/>
      <c r="Y17" s="474"/>
      <c r="Z17" s="474"/>
      <c r="AA17" s="474"/>
      <c r="AB17" s="474"/>
      <c r="AC17" s="474"/>
      <c r="AD17" s="474"/>
      <c r="AE17" s="474"/>
    </row>
    <row r="18" spans="1:31">
      <c r="A18" s="512"/>
      <c r="B18" s="512"/>
      <c r="C18" s="512"/>
      <c r="D18" s="512"/>
      <c r="E18" s="512"/>
      <c r="F18" s="512"/>
      <c r="G18" s="422"/>
      <c r="H18" s="422"/>
      <c r="I18" s="422"/>
      <c r="J18" s="422"/>
      <c r="K18" s="422"/>
      <c r="L18" s="422"/>
      <c r="M18" s="422"/>
      <c r="N18" s="422"/>
      <c r="O18" s="422"/>
      <c r="P18" s="422"/>
      <c r="Q18" s="422"/>
      <c r="R18" s="422"/>
      <c r="S18" s="422"/>
      <c r="T18" s="474"/>
      <c r="U18" s="474"/>
      <c r="V18" s="474"/>
      <c r="W18" s="474"/>
      <c r="X18" s="474"/>
      <c r="Y18" s="474"/>
      <c r="Z18" s="474"/>
      <c r="AA18" s="474"/>
      <c r="AB18" s="474"/>
      <c r="AC18" s="474"/>
      <c r="AD18" s="474"/>
      <c r="AE18" s="474"/>
    </row>
    <row r="19" spans="1:31">
      <c r="A19" s="512"/>
      <c r="B19" s="512"/>
      <c r="C19" s="512"/>
      <c r="D19" s="512"/>
      <c r="E19" s="512"/>
      <c r="F19" s="512"/>
      <c r="G19" s="422"/>
      <c r="H19" s="422"/>
      <c r="I19" s="422"/>
      <c r="J19" s="422"/>
      <c r="K19" s="422"/>
      <c r="L19" s="422"/>
      <c r="M19" s="422"/>
      <c r="N19" s="422"/>
      <c r="O19" s="422"/>
      <c r="P19" s="422"/>
      <c r="Q19" s="422"/>
      <c r="R19" s="422"/>
      <c r="S19" s="422"/>
      <c r="T19" s="474"/>
      <c r="U19" s="474"/>
      <c r="V19" s="474"/>
      <c r="W19" s="474"/>
      <c r="X19" s="474"/>
      <c r="Y19" s="474"/>
      <c r="Z19" s="474"/>
      <c r="AA19" s="474"/>
      <c r="AB19" s="474"/>
      <c r="AC19" s="474"/>
      <c r="AD19" s="474"/>
      <c r="AE19" s="474"/>
    </row>
    <row r="20" spans="1:31">
      <c r="A20" s="512"/>
      <c r="B20" s="512"/>
      <c r="C20" s="512"/>
      <c r="D20" s="512"/>
      <c r="E20" s="512"/>
      <c r="F20" s="512"/>
      <c r="G20" s="422"/>
      <c r="H20" s="422"/>
      <c r="I20" s="422"/>
      <c r="J20" s="422"/>
      <c r="K20" s="422"/>
      <c r="L20" s="422"/>
      <c r="M20" s="422"/>
      <c r="N20" s="422"/>
      <c r="O20" s="422"/>
      <c r="P20" s="422"/>
      <c r="Q20" s="422"/>
      <c r="R20" s="422"/>
      <c r="S20" s="422"/>
      <c r="T20" s="474"/>
      <c r="U20" s="474"/>
      <c r="V20" s="474"/>
      <c r="W20" s="474"/>
      <c r="X20" s="474"/>
      <c r="Y20" s="474"/>
      <c r="Z20" s="474"/>
      <c r="AA20" s="474"/>
      <c r="AB20" s="474"/>
      <c r="AC20" s="474"/>
      <c r="AD20" s="474"/>
      <c r="AE20" s="474"/>
    </row>
    <row r="21" spans="1:31">
      <c r="A21" s="512"/>
      <c r="B21" s="512"/>
      <c r="C21" s="512"/>
      <c r="D21" s="512"/>
      <c r="E21" s="512"/>
      <c r="F21" s="512"/>
      <c r="G21" s="422"/>
      <c r="H21" s="422"/>
      <c r="I21" s="422"/>
      <c r="J21" s="422"/>
      <c r="K21" s="422"/>
      <c r="L21" s="422"/>
      <c r="M21" s="422"/>
      <c r="N21" s="422"/>
      <c r="O21" s="422"/>
      <c r="P21" s="422"/>
      <c r="Q21" s="422"/>
      <c r="R21" s="422"/>
      <c r="S21" s="422"/>
      <c r="T21" s="474"/>
      <c r="U21" s="474"/>
      <c r="V21" s="474"/>
      <c r="W21" s="474"/>
      <c r="X21" s="474"/>
      <c r="Y21" s="474"/>
      <c r="Z21" s="474"/>
      <c r="AA21" s="474"/>
      <c r="AB21" s="474"/>
      <c r="AC21" s="474"/>
      <c r="AD21" s="474"/>
      <c r="AE21" s="474"/>
    </row>
    <row r="22" spans="1:31">
      <c r="A22" s="512"/>
      <c r="B22" s="512"/>
      <c r="C22" s="512"/>
      <c r="D22" s="512"/>
      <c r="E22" s="512"/>
      <c r="F22" s="512"/>
      <c r="G22" s="422"/>
      <c r="H22" s="422"/>
      <c r="I22" s="422"/>
      <c r="J22" s="422"/>
      <c r="K22" s="422"/>
      <c r="L22" s="422"/>
      <c r="M22" s="422"/>
      <c r="N22" s="422"/>
      <c r="O22" s="422"/>
      <c r="P22" s="422"/>
      <c r="Q22" s="422"/>
      <c r="R22" s="422"/>
      <c r="S22" s="422"/>
      <c r="T22" s="474"/>
      <c r="U22" s="474"/>
      <c r="V22" s="474"/>
      <c r="W22" s="474"/>
      <c r="X22" s="474"/>
      <c r="Y22" s="474"/>
      <c r="Z22" s="474"/>
      <c r="AA22" s="474"/>
      <c r="AB22" s="474"/>
      <c r="AC22" s="474"/>
      <c r="AD22" s="474"/>
      <c r="AE22" s="474"/>
    </row>
    <row r="23" spans="1:31">
      <c r="A23" s="512"/>
      <c r="B23" s="512"/>
      <c r="C23" s="512"/>
      <c r="D23" s="512"/>
      <c r="E23" s="512"/>
      <c r="F23" s="512"/>
      <c r="G23" s="422"/>
      <c r="H23" s="422"/>
      <c r="I23" s="422"/>
      <c r="J23" s="422"/>
      <c r="K23" s="422"/>
      <c r="L23" s="422"/>
      <c r="M23" s="422"/>
      <c r="N23" s="422"/>
      <c r="O23" s="422"/>
      <c r="P23" s="422"/>
      <c r="Q23" s="422"/>
      <c r="R23" s="422"/>
      <c r="S23" s="422"/>
      <c r="T23" s="474"/>
      <c r="U23" s="474"/>
      <c r="V23" s="474"/>
      <c r="W23" s="474"/>
      <c r="X23" s="474"/>
      <c r="Y23" s="474"/>
      <c r="Z23" s="474"/>
      <c r="AA23" s="474"/>
      <c r="AB23" s="474"/>
      <c r="AC23" s="474"/>
      <c r="AD23" s="474"/>
      <c r="AE23" s="474"/>
    </row>
    <row r="24" spans="1:31">
      <c r="A24" s="512"/>
      <c r="B24" s="512"/>
      <c r="C24" s="512"/>
      <c r="D24" s="512"/>
      <c r="E24" s="512"/>
      <c r="F24" s="512"/>
      <c r="G24" s="422"/>
      <c r="H24" s="422"/>
      <c r="I24" s="422"/>
      <c r="J24" s="422"/>
      <c r="K24" s="422"/>
      <c r="L24" s="422"/>
      <c r="M24" s="422"/>
      <c r="N24" s="422"/>
      <c r="O24" s="422"/>
      <c r="P24" s="422"/>
      <c r="Q24" s="422"/>
      <c r="R24" s="422"/>
      <c r="S24" s="422"/>
      <c r="T24" s="474"/>
      <c r="U24" s="474"/>
      <c r="V24" s="474"/>
      <c r="W24" s="474"/>
      <c r="X24" s="474"/>
      <c r="Y24" s="474"/>
      <c r="Z24" s="474"/>
      <c r="AA24" s="474"/>
      <c r="AB24" s="474"/>
      <c r="AC24" s="474"/>
      <c r="AD24" s="474"/>
      <c r="AE24" s="474"/>
    </row>
    <row r="25" spans="1:31">
      <c r="A25" s="512"/>
      <c r="B25" s="512"/>
      <c r="C25" s="512"/>
      <c r="D25" s="512"/>
      <c r="E25" s="512"/>
      <c r="F25" s="512"/>
      <c r="G25" s="422"/>
      <c r="H25" s="422"/>
      <c r="I25" s="422"/>
      <c r="J25" s="422"/>
      <c r="K25" s="422"/>
      <c r="L25" s="422"/>
      <c r="M25" s="422"/>
      <c r="N25" s="422"/>
      <c r="O25" s="422"/>
      <c r="P25" s="422"/>
      <c r="Q25" s="422"/>
      <c r="R25" s="422"/>
      <c r="S25" s="422"/>
      <c r="T25" s="474"/>
      <c r="U25" s="474"/>
      <c r="V25" s="474"/>
      <c r="W25" s="474"/>
      <c r="X25" s="474"/>
      <c r="Y25" s="474"/>
      <c r="Z25" s="474"/>
      <c r="AA25" s="474"/>
      <c r="AB25" s="474"/>
      <c r="AC25" s="474"/>
      <c r="AD25" s="474"/>
      <c r="AE25" s="474"/>
    </row>
    <row r="26" spans="1:31">
      <c r="A26" s="512"/>
      <c r="B26" s="512"/>
      <c r="C26" s="512"/>
      <c r="D26" s="512"/>
      <c r="E26" s="512"/>
      <c r="F26" s="512"/>
      <c r="G26" s="422"/>
      <c r="H26" s="422"/>
      <c r="I26" s="422"/>
      <c r="J26" s="422"/>
      <c r="K26" s="422"/>
      <c r="L26" s="422"/>
      <c r="M26" s="422"/>
      <c r="N26" s="422"/>
      <c r="O26" s="422"/>
      <c r="P26" s="422"/>
      <c r="Q26" s="422"/>
      <c r="R26" s="422"/>
      <c r="S26" s="422"/>
      <c r="T26" s="474"/>
      <c r="U26" s="474"/>
      <c r="V26" s="474"/>
      <c r="W26" s="474"/>
      <c r="X26" s="474"/>
      <c r="Y26" s="474"/>
      <c r="Z26" s="474"/>
      <c r="AA26" s="474"/>
      <c r="AB26" s="474"/>
      <c r="AC26" s="474"/>
      <c r="AD26" s="474"/>
      <c r="AE26" s="474"/>
    </row>
    <row r="27" spans="1:31">
      <c r="A27" s="512"/>
      <c r="B27" s="512"/>
      <c r="C27" s="512"/>
      <c r="D27" s="512"/>
      <c r="E27" s="512"/>
      <c r="F27" s="512"/>
      <c r="G27" s="422"/>
      <c r="H27" s="422"/>
      <c r="I27" s="422"/>
      <c r="J27" s="422"/>
      <c r="K27" s="422"/>
      <c r="L27" s="422"/>
      <c r="M27" s="422"/>
      <c r="N27" s="422"/>
      <c r="O27" s="422"/>
      <c r="P27" s="422"/>
      <c r="Q27" s="422"/>
      <c r="R27" s="422"/>
      <c r="S27" s="422"/>
      <c r="T27" s="474"/>
      <c r="U27" s="474"/>
      <c r="V27" s="474"/>
      <c r="W27" s="474"/>
      <c r="X27" s="474"/>
      <c r="Y27" s="474"/>
      <c r="Z27" s="474"/>
      <c r="AA27" s="474"/>
      <c r="AB27" s="474"/>
      <c r="AC27" s="474"/>
      <c r="AD27" s="474"/>
      <c r="AE27" s="474"/>
    </row>
    <row r="28" spans="1:31">
      <c r="A28" s="422"/>
      <c r="B28" s="422"/>
      <c r="C28" s="422"/>
      <c r="D28" s="422"/>
      <c r="E28" s="422"/>
      <c r="F28" s="422"/>
      <c r="G28" s="422"/>
      <c r="H28" s="422"/>
      <c r="I28" s="422"/>
      <c r="J28" s="422"/>
      <c r="K28" s="422"/>
      <c r="L28" s="422"/>
      <c r="M28" s="422"/>
      <c r="N28" s="422"/>
      <c r="O28" s="422"/>
      <c r="P28" s="422"/>
      <c r="Q28" s="422"/>
      <c r="R28" s="422"/>
      <c r="S28" s="422"/>
      <c r="T28" s="474"/>
      <c r="U28" s="474"/>
      <c r="V28" s="474"/>
      <c r="W28" s="474"/>
      <c r="X28" s="474"/>
      <c r="Y28" s="474"/>
      <c r="Z28" s="474"/>
      <c r="AA28" s="474"/>
      <c r="AB28" s="474"/>
      <c r="AC28" s="474"/>
      <c r="AD28" s="474"/>
      <c r="AE28" s="474"/>
    </row>
    <row r="29" spans="1:31" ht="16.2">
      <c r="A29" s="433"/>
      <c r="B29" s="434"/>
      <c r="C29" s="434"/>
      <c r="D29" s="434"/>
      <c r="E29" s="434"/>
      <c r="F29" s="434"/>
      <c r="G29" s="434"/>
      <c r="H29" s="422"/>
      <c r="I29" s="422"/>
      <c r="J29" s="422"/>
      <c r="K29" s="422"/>
      <c r="L29" s="422"/>
      <c r="M29" s="422"/>
      <c r="N29" s="422"/>
      <c r="O29" s="422"/>
      <c r="P29" s="422"/>
      <c r="Q29" s="422"/>
      <c r="R29" s="422"/>
      <c r="S29" s="422"/>
      <c r="T29" s="474"/>
      <c r="U29" s="474"/>
      <c r="V29" s="474"/>
      <c r="W29" s="474"/>
      <c r="X29" s="474"/>
      <c r="Y29" s="474"/>
      <c r="Z29" s="474"/>
      <c r="AA29" s="474"/>
      <c r="AB29" s="474"/>
      <c r="AC29" s="474"/>
      <c r="AD29" s="474"/>
      <c r="AE29" s="474"/>
    </row>
    <row r="30" spans="1:31">
      <c r="A30" s="422"/>
      <c r="B30" s="422"/>
      <c r="C30" s="422"/>
      <c r="D30" s="422"/>
      <c r="E30" s="422"/>
      <c r="F30" s="422"/>
      <c r="G30" s="422"/>
      <c r="H30" s="422"/>
      <c r="I30" s="422"/>
      <c r="J30" s="422"/>
      <c r="K30" s="422"/>
      <c r="L30" s="422"/>
      <c r="M30" s="422"/>
      <c r="N30" s="422"/>
      <c r="O30" s="422"/>
      <c r="P30" s="422"/>
      <c r="Q30" s="422"/>
      <c r="R30" s="422"/>
      <c r="S30" s="422"/>
      <c r="T30" s="474"/>
      <c r="U30" s="474"/>
      <c r="V30" s="474"/>
      <c r="W30" s="474"/>
      <c r="X30" s="474"/>
      <c r="Y30" s="474"/>
      <c r="Z30" s="474"/>
      <c r="AA30" s="474"/>
      <c r="AB30" s="474"/>
      <c r="AC30" s="474"/>
      <c r="AD30" s="474"/>
      <c r="AE30" s="474"/>
    </row>
    <row r="31" spans="1:31">
      <c r="A31" s="422"/>
      <c r="B31" s="422"/>
      <c r="C31" s="422"/>
      <c r="D31" s="422"/>
      <c r="E31" s="422"/>
      <c r="F31" s="422"/>
      <c r="G31" s="422"/>
      <c r="H31" s="422"/>
      <c r="I31" s="422"/>
      <c r="J31" s="422"/>
      <c r="K31" s="422"/>
      <c r="L31" s="422"/>
      <c r="M31" s="422"/>
      <c r="N31" s="422"/>
      <c r="O31" s="422"/>
      <c r="P31" s="422"/>
      <c r="Q31" s="422"/>
      <c r="R31" s="422"/>
      <c r="S31" s="422"/>
      <c r="T31" s="474"/>
      <c r="U31" s="474"/>
      <c r="V31" s="474"/>
      <c r="W31" s="474"/>
      <c r="X31" s="474"/>
      <c r="Y31" s="474"/>
      <c r="Z31" s="474"/>
      <c r="AA31" s="474"/>
      <c r="AB31" s="474"/>
      <c r="AC31" s="474"/>
      <c r="AD31" s="474"/>
      <c r="AE31" s="474"/>
    </row>
    <row r="32" spans="1:31">
      <c r="A32" s="422"/>
      <c r="B32" s="422"/>
      <c r="C32" s="422"/>
      <c r="D32" s="422"/>
      <c r="E32" s="422"/>
      <c r="F32" s="422"/>
      <c r="G32" s="422"/>
      <c r="H32" s="422"/>
      <c r="I32" s="422"/>
      <c r="J32" s="422"/>
      <c r="K32" s="422"/>
      <c r="L32" s="422"/>
      <c r="M32" s="422"/>
      <c r="N32" s="422"/>
      <c r="O32" s="422"/>
      <c r="P32" s="422"/>
      <c r="Q32" s="422"/>
      <c r="R32" s="422"/>
      <c r="S32" s="422"/>
      <c r="T32" s="474"/>
      <c r="U32" s="474"/>
      <c r="V32" s="474"/>
      <c r="W32" s="474"/>
      <c r="X32" s="474"/>
      <c r="Y32" s="474"/>
      <c r="Z32" s="474"/>
      <c r="AA32" s="474"/>
      <c r="AB32" s="474"/>
      <c r="AC32" s="474"/>
      <c r="AD32" s="474"/>
      <c r="AE32" s="474"/>
    </row>
    <row r="33" spans="1:31">
      <c r="A33" s="422"/>
      <c r="B33" s="422"/>
      <c r="C33" s="422"/>
      <c r="D33" s="422"/>
      <c r="E33" s="422"/>
      <c r="F33" s="422"/>
      <c r="G33" s="422"/>
      <c r="H33" s="422"/>
      <c r="I33" s="422"/>
      <c r="J33" s="422"/>
      <c r="K33" s="422"/>
      <c r="L33" s="422"/>
      <c r="M33" s="422"/>
      <c r="N33" s="422"/>
      <c r="O33" s="422"/>
      <c r="P33" s="422"/>
      <c r="Q33" s="422"/>
      <c r="R33" s="422"/>
      <c r="S33" s="422"/>
      <c r="T33" s="474"/>
      <c r="U33" s="474"/>
      <c r="V33" s="474"/>
      <c r="W33" s="474"/>
      <c r="X33" s="474"/>
      <c r="Y33" s="474"/>
      <c r="Z33" s="474"/>
      <c r="AA33" s="474"/>
      <c r="AB33" s="474"/>
      <c r="AC33" s="474"/>
      <c r="AD33" s="474"/>
      <c r="AE33" s="474"/>
    </row>
    <row r="34" spans="1:31">
      <c r="A34" s="422"/>
      <c r="B34" s="422"/>
      <c r="C34" s="422"/>
      <c r="D34" s="422"/>
      <c r="E34" s="422"/>
      <c r="F34" s="422"/>
      <c r="G34" s="422"/>
      <c r="H34" s="422"/>
      <c r="I34" s="422"/>
      <c r="J34" s="422"/>
      <c r="K34" s="422"/>
      <c r="L34" s="422"/>
      <c r="M34" s="422"/>
      <c r="N34" s="422"/>
      <c r="O34" s="422"/>
      <c r="P34" s="422"/>
      <c r="Q34" s="422"/>
      <c r="R34" s="422"/>
      <c r="S34" s="422"/>
      <c r="T34" s="474"/>
      <c r="U34" s="474"/>
      <c r="V34" s="474"/>
      <c r="W34" s="474"/>
      <c r="X34" s="474"/>
      <c r="Y34" s="474"/>
      <c r="Z34" s="474"/>
      <c r="AA34" s="474"/>
      <c r="AB34" s="474"/>
      <c r="AC34" s="474"/>
      <c r="AD34" s="474"/>
      <c r="AE34" s="474"/>
    </row>
    <row r="35" spans="1:31">
      <c r="A35" s="422"/>
      <c r="B35" s="422"/>
      <c r="C35" s="422"/>
      <c r="D35" s="422"/>
      <c r="E35" s="422"/>
      <c r="F35" s="422"/>
      <c r="G35" s="422"/>
      <c r="H35" s="422"/>
      <c r="I35" s="422"/>
      <c r="J35" s="422"/>
      <c r="K35" s="422"/>
      <c r="L35" s="422"/>
      <c r="M35" s="422"/>
      <c r="N35" s="422"/>
      <c r="O35" s="422"/>
      <c r="P35" s="422"/>
      <c r="Q35" s="422"/>
      <c r="R35" s="422"/>
      <c r="S35" s="422"/>
      <c r="T35" s="474"/>
      <c r="U35" s="474"/>
      <c r="V35" s="474"/>
      <c r="W35" s="474"/>
      <c r="X35" s="474"/>
      <c r="Y35" s="474"/>
      <c r="Z35" s="474"/>
      <c r="AA35" s="474"/>
      <c r="AB35" s="474"/>
      <c r="AC35" s="474"/>
      <c r="AD35" s="474"/>
      <c r="AE35" s="474"/>
    </row>
    <row r="36" spans="1:31">
      <c r="A36" s="422"/>
      <c r="B36" s="422"/>
      <c r="C36" s="422"/>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row>
    <row r="37" spans="1:31">
      <c r="A37" s="422"/>
      <c r="B37" s="422"/>
      <c r="C37" s="422"/>
      <c r="D37" s="422"/>
      <c r="E37" s="422"/>
      <c r="F37" s="422"/>
      <c r="G37" s="422"/>
      <c r="H37" s="422"/>
      <c r="I37" s="422"/>
      <c r="J37" s="422"/>
      <c r="K37" s="422"/>
      <c r="L37" s="422"/>
      <c r="M37" s="422"/>
      <c r="N37" s="422"/>
      <c r="O37" s="422"/>
      <c r="P37" s="422"/>
      <c r="Q37" s="422"/>
      <c r="R37" s="422"/>
      <c r="S37" s="422"/>
      <c r="T37" s="422"/>
    </row>
    <row r="38" spans="1:31">
      <c r="A38" s="422"/>
      <c r="B38" s="422"/>
      <c r="C38" s="422"/>
      <c r="D38" s="422"/>
      <c r="E38" s="422"/>
      <c r="F38" s="422"/>
      <c r="G38" s="422"/>
      <c r="H38" s="422"/>
      <c r="I38" s="422"/>
      <c r="J38" s="422"/>
      <c r="K38" s="422"/>
      <c r="L38" s="422"/>
      <c r="M38" s="422"/>
      <c r="N38" s="422"/>
      <c r="O38" s="422"/>
      <c r="P38" s="422"/>
      <c r="Q38" s="422"/>
      <c r="R38" s="422"/>
      <c r="S38" s="422"/>
      <c r="T38" s="422"/>
    </row>
    <row r="39" spans="1:31">
      <c r="A39" s="422"/>
      <c r="B39" s="422"/>
      <c r="C39" s="422"/>
      <c r="D39" s="422"/>
      <c r="E39" s="422"/>
      <c r="F39" s="422"/>
      <c r="G39" s="422"/>
      <c r="H39" s="422"/>
      <c r="I39" s="422"/>
      <c r="J39" s="422"/>
      <c r="K39" s="422"/>
      <c r="L39" s="422"/>
      <c r="M39" s="422"/>
      <c r="N39" s="422"/>
      <c r="O39" s="422"/>
      <c r="P39" s="422"/>
      <c r="Q39" s="422"/>
      <c r="R39" s="422"/>
      <c r="S39" s="422"/>
      <c r="T39" s="422"/>
    </row>
    <row r="40" spans="1:31">
      <c r="A40" s="422"/>
      <c r="B40" s="422"/>
      <c r="C40" s="422"/>
      <c r="D40" s="422"/>
      <c r="E40" s="422"/>
      <c r="F40" s="422"/>
      <c r="G40" s="422"/>
      <c r="H40" s="422"/>
      <c r="I40" s="422"/>
      <c r="J40" s="422"/>
      <c r="K40" s="422"/>
      <c r="L40" s="422"/>
      <c r="M40" s="422"/>
      <c r="N40" s="422"/>
      <c r="O40" s="422"/>
      <c r="P40" s="422"/>
      <c r="Q40" s="422"/>
      <c r="R40" s="422"/>
      <c r="S40" s="422"/>
      <c r="T40" s="422"/>
    </row>
    <row r="41" spans="1:31">
      <c r="A41" s="345"/>
      <c r="B41" s="345"/>
      <c r="C41" s="345"/>
      <c r="D41" s="345"/>
      <c r="E41" s="345"/>
      <c r="F41" s="345"/>
      <c r="G41" s="345"/>
      <c r="H41" s="345"/>
      <c r="I41" s="345"/>
      <c r="J41" s="345"/>
      <c r="K41" s="345"/>
      <c r="L41" s="345"/>
      <c r="M41" s="422"/>
      <c r="N41" s="422"/>
      <c r="O41" s="422"/>
      <c r="P41" s="422"/>
      <c r="Q41" s="422"/>
      <c r="R41" s="422"/>
      <c r="S41" s="422"/>
      <c r="T41" s="422"/>
    </row>
    <row r="42" spans="1:31">
      <c r="A42" s="345"/>
      <c r="B42" s="345"/>
      <c r="C42" s="345"/>
      <c r="D42" s="345"/>
      <c r="E42" s="345"/>
      <c r="F42" s="345"/>
      <c r="G42" s="345"/>
      <c r="H42" s="345"/>
      <c r="I42" s="345"/>
      <c r="J42" s="345"/>
      <c r="K42" s="345"/>
      <c r="L42" s="345"/>
      <c r="M42" s="422"/>
      <c r="N42" s="422"/>
      <c r="O42" s="422"/>
      <c r="P42" s="422"/>
      <c r="Q42" s="422"/>
      <c r="R42" s="422"/>
      <c r="S42" s="422"/>
      <c r="T42" s="422"/>
    </row>
    <row r="43" spans="1:31">
      <c r="A43" s="345"/>
      <c r="B43" s="345"/>
      <c r="C43" s="345"/>
      <c r="D43" s="345"/>
      <c r="E43" s="345"/>
      <c r="F43" s="345"/>
      <c r="G43" s="345"/>
      <c r="H43" s="345"/>
      <c r="I43" s="345"/>
      <c r="J43" s="345"/>
      <c r="K43" s="345"/>
      <c r="L43" s="345"/>
      <c r="M43" s="422"/>
      <c r="N43" s="422"/>
      <c r="O43" s="422"/>
      <c r="P43" s="422"/>
      <c r="Q43" s="422"/>
      <c r="R43" s="422"/>
      <c r="S43" s="422"/>
      <c r="T43" s="422"/>
    </row>
    <row r="44" spans="1:31">
      <c r="A44" s="345"/>
      <c r="B44" s="345"/>
      <c r="C44" s="345"/>
      <c r="D44" s="345"/>
      <c r="E44" s="345"/>
      <c r="F44" s="345"/>
      <c r="G44" s="345"/>
      <c r="H44" s="345"/>
      <c r="I44" s="345"/>
      <c r="J44" s="345"/>
      <c r="K44" s="345"/>
      <c r="L44" s="345"/>
      <c r="M44" s="422"/>
      <c r="N44" s="422"/>
      <c r="O44" s="422"/>
      <c r="P44" s="422"/>
      <c r="Q44" s="422"/>
      <c r="R44" s="422"/>
      <c r="S44" s="422"/>
      <c r="T44" s="422"/>
    </row>
    <row r="45" spans="1:31">
      <c r="A45" s="345"/>
      <c r="B45" s="345"/>
      <c r="C45" s="345"/>
      <c r="D45" s="345"/>
      <c r="E45" s="345"/>
      <c r="F45" s="345"/>
      <c r="G45" s="345"/>
      <c r="H45" s="345"/>
      <c r="I45" s="345"/>
      <c r="J45" s="345"/>
      <c r="K45" s="345"/>
      <c r="L45" s="345"/>
      <c r="M45" s="422"/>
      <c r="N45" s="422"/>
      <c r="O45" s="422"/>
      <c r="P45" s="422"/>
      <c r="Q45" s="422"/>
      <c r="R45" s="422"/>
      <c r="S45" s="422"/>
      <c r="T45" s="422"/>
    </row>
    <row r="46" spans="1:31">
      <c r="A46" s="345"/>
      <c r="B46" s="345"/>
      <c r="C46" s="345"/>
      <c r="D46" s="345"/>
      <c r="E46" s="345"/>
      <c r="F46" s="345"/>
      <c r="G46" s="345"/>
      <c r="H46" s="345"/>
      <c r="I46" s="345"/>
      <c r="J46" s="345"/>
      <c r="K46" s="345"/>
      <c r="L46" s="345"/>
      <c r="M46" s="422"/>
      <c r="N46" s="422"/>
      <c r="O46" s="422"/>
      <c r="P46" s="422"/>
      <c r="Q46" s="422"/>
      <c r="R46" s="422"/>
      <c r="S46" s="422"/>
      <c r="T46" s="422"/>
    </row>
    <row r="47" spans="1:31">
      <c r="A47" s="345"/>
      <c r="B47" s="345"/>
      <c r="C47" s="345"/>
      <c r="D47" s="345"/>
      <c r="E47" s="345"/>
      <c r="F47" s="345"/>
      <c r="G47" s="345"/>
      <c r="H47" s="345"/>
      <c r="I47" s="345"/>
      <c r="J47" s="345"/>
      <c r="K47" s="345"/>
      <c r="L47" s="345"/>
      <c r="M47" s="422"/>
      <c r="N47" s="422"/>
      <c r="O47" s="422"/>
      <c r="P47" s="422"/>
      <c r="Q47" s="422"/>
      <c r="R47" s="422"/>
      <c r="S47" s="422"/>
      <c r="T47" s="422"/>
    </row>
    <row r="48" spans="1:31">
      <c r="A48" s="345"/>
      <c r="B48" s="345"/>
      <c r="C48" s="345"/>
      <c r="D48" s="345"/>
      <c r="E48" s="345"/>
      <c r="F48" s="345"/>
      <c r="G48" s="345"/>
      <c r="H48" s="345"/>
      <c r="I48" s="345"/>
      <c r="J48" s="345"/>
      <c r="K48" s="345"/>
      <c r="L48" s="345"/>
      <c r="M48" s="422"/>
      <c r="N48" s="422"/>
      <c r="O48" s="422"/>
      <c r="P48" s="422"/>
      <c r="Q48" s="422"/>
      <c r="R48" s="422"/>
      <c r="S48" s="422"/>
      <c r="T48" s="422"/>
    </row>
    <row r="49" spans="1:16">
      <c r="A49" s="345"/>
      <c r="B49" s="345"/>
      <c r="C49" s="345"/>
      <c r="D49" s="345"/>
      <c r="E49" s="345"/>
      <c r="F49" s="345"/>
      <c r="G49" s="345"/>
      <c r="H49" s="345"/>
      <c r="I49" s="345"/>
      <c r="J49" s="345"/>
      <c r="K49" s="345"/>
      <c r="L49" s="345"/>
      <c r="M49" s="345"/>
      <c r="N49" s="345"/>
      <c r="O49" s="345"/>
      <c r="P49" s="345"/>
    </row>
    <row r="50" spans="1:16">
      <c r="A50" s="345"/>
      <c r="B50" s="345"/>
      <c r="C50" s="345"/>
      <c r="D50" s="345"/>
      <c r="E50" s="345"/>
      <c r="F50" s="345"/>
      <c r="G50" s="345"/>
      <c r="H50" s="345"/>
      <c r="I50" s="345"/>
      <c r="J50" s="345"/>
      <c r="K50" s="345"/>
      <c r="L50" s="345"/>
      <c r="M50" s="345"/>
      <c r="N50" s="345"/>
      <c r="O50" s="345"/>
      <c r="P50" s="345"/>
    </row>
    <row r="51" spans="1:16">
      <c r="A51" s="345"/>
      <c r="B51" s="345"/>
      <c r="C51" s="345"/>
      <c r="D51" s="345"/>
      <c r="E51" s="345"/>
      <c r="F51" s="345"/>
      <c r="G51" s="345"/>
      <c r="H51" s="345"/>
      <c r="I51" s="345"/>
      <c r="J51" s="345"/>
      <c r="K51" s="345"/>
      <c r="L51" s="345"/>
      <c r="M51" s="345"/>
      <c r="N51" s="345"/>
      <c r="O51" s="345"/>
      <c r="P51" s="345"/>
    </row>
    <row r="52" spans="1:16">
      <c r="A52" s="345"/>
      <c r="B52" s="345"/>
      <c r="C52" s="345"/>
      <c r="D52" s="345"/>
      <c r="E52" s="345"/>
      <c r="F52" s="345"/>
      <c r="G52" s="345"/>
      <c r="H52" s="345"/>
      <c r="I52" s="345"/>
      <c r="J52" s="345"/>
      <c r="K52" s="345"/>
      <c r="L52" s="345"/>
      <c r="M52" s="345"/>
      <c r="N52" s="345"/>
      <c r="O52" s="345"/>
      <c r="P52" s="345"/>
    </row>
    <row r="53" spans="1:16">
      <c r="A53" s="345"/>
      <c r="B53" s="345"/>
      <c r="C53" s="345"/>
      <c r="D53" s="345"/>
      <c r="E53" s="345"/>
      <c r="F53" s="345"/>
      <c r="G53" s="345"/>
      <c r="H53" s="345"/>
      <c r="I53" s="345"/>
      <c r="J53" s="345"/>
      <c r="K53" s="345"/>
      <c r="L53" s="345"/>
      <c r="M53" s="345"/>
      <c r="N53" s="345"/>
      <c r="O53" s="345"/>
      <c r="P53" s="345"/>
    </row>
    <row r="54" spans="1:16">
      <c r="A54" s="345"/>
      <c r="B54" s="345"/>
      <c r="C54" s="345"/>
      <c r="D54" s="345"/>
      <c r="E54" s="345"/>
      <c r="F54" s="345"/>
      <c r="G54" s="345"/>
      <c r="H54" s="345"/>
      <c r="I54" s="345"/>
      <c r="J54" s="345"/>
      <c r="K54" s="345"/>
      <c r="L54" s="345"/>
      <c r="M54" s="345"/>
      <c r="N54" s="345"/>
      <c r="O54" s="345"/>
      <c r="P54" s="345"/>
    </row>
    <row r="55" spans="1:16">
      <c r="A55" s="345"/>
      <c r="B55" s="345"/>
      <c r="C55" s="345"/>
      <c r="D55" s="345"/>
      <c r="E55" s="345"/>
      <c r="F55" s="345"/>
      <c r="G55" s="345"/>
      <c r="H55" s="345"/>
      <c r="I55" s="345"/>
      <c r="J55" s="345"/>
      <c r="K55" s="345"/>
      <c r="L55" s="345"/>
      <c r="M55" s="345"/>
      <c r="N55" s="345"/>
      <c r="O55" s="345"/>
      <c r="P55" s="345"/>
    </row>
    <row r="56" spans="1:16">
      <c r="A56" s="345"/>
      <c r="B56" s="345"/>
      <c r="C56" s="345"/>
      <c r="D56" s="345"/>
      <c r="E56" s="345"/>
      <c r="F56" s="345"/>
      <c r="G56" s="345"/>
      <c r="H56" s="345"/>
      <c r="I56" s="345"/>
      <c r="J56" s="345"/>
      <c r="K56" s="345"/>
      <c r="L56" s="345"/>
      <c r="M56" s="345"/>
      <c r="N56" s="345"/>
      <c r="O56" s="345"/>
      <c r="P56" s="345"/>
    </row>
    <row r="57" spans="1:16">
      <c r="A57" s="345"/>
      <c r="B57" s="345"/>
      <c r="C57" s="345"/>
      <c r="D57" s="345"/>
      <c r="E57" s="345"/>
      <c r="F57" s="345"/>
      <c r="G57" s="345"/>
      <c r="H57" s="345"/>
      <c r="I57" s="345"/>
      <c r="J57" s="345"/>
      <c r="K57" s="345"/>
      <c r="L57" s="345"/>
      <c r="M57" s="345"/>
      <c r="N57" s="345"/>
      <c r="O57" s="345"/>
      <c r="P57" s="345"/>
    </row>
    <row r="58" spans="1:16">
      <c r="A58" s="345"/>
      <c r="B58" s="345"/>
      <c r="C58" s="345"/>
      <c r="D58" s="345"/>
      <c r="E58" s="345"/>
      <c r="F58" s="345"/>
      <c r="G58" s="345"/>
      <c r="H58" s="345"/>
      <c r="I58" s="345"/>
      <c r="J58" s="345"/>
      <c r="K58" s="345"/>
      <c r="L58" s="345"/>
      <c r="M58" s="345"/>
      <c r="N58" s="345"/>
      <c r="O58" s="345"/>
      <c r="P58" s="345"/>
    </row>
  </sheetData>
  <sheetProtection formatCells="0" formatColumns="0" formatRows="0" insertColumns="0" insertRows="0" insertHyperlinks="0" deleteColumns="0" deleteRows="0" sort="0" autoFilter="0" pivotTables="0"/>
  <mergeCells count="1">
    <mergeCell ref="A17:F27"/>
  </mergeCells>
  <phoneticPr fontId="86"/>
  <pageMargins left="0.7" right="0.7" top="0.75" bottom="0.75" header="0.3" footer="0.3"/>
  <pageSetup paperSize="9" scale="39" orientation="portrait" r:id="rId1"/>
  <colBreaks count="1" manualBreakCount="1">
    <brk id="27"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N1" sqref="N1"/>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66"/>
      <c r="I1" s="367" t="s">
        <v>37</v>
      </c>
      <c r="J1" s="368"/>
      <c r="K1" s="369"/>
      <c r="L1" s="370"/>
      <c r="M1" s="371"/>
    </row>
    <row r="2" spans="1:16" ht="17.399999999999999">
      <c r="A2" s="56"/>
      <c r="B2" s="184"/>
      <c r="C2" s="184"/>
      <c r="D2" s="184"/>
      <c r="E2" s="184"/>
      <c r="F2" s="184"/>
      <c r="G2" s="57"/>
      <c r="H2" s="372"/>
      <c r="I2" s="593" t="s">
        <v>192</v>
      </c>
      <c r="J2" s="593"/>
      <c r="K2" s="593"/>
      <c r="L2" s="593"/>
      <c r="M2" s="593"/>
      <c r="N2" s="159"/>
      <c r="P2" s="121"/>
    </row>
    <row r="3" spans="1:16" ht="17.399999999999999">
      <c r="A3" s="185" t="s">
        <v>28</v>
      </c>
      <c r="B3" s="186"/>
      <c r="D3" s="187"/>
      <c r="E3" s="187"/>
      <c r="F3" s="187"/>
      <c r="G3" s="58"/>
      <c r="H3" s="107"/>
      <c r="I3" s="375"/>
      <c r="J3" s="376"/>
      <c r="K3" s="377"/>
      <c r="L3" s="369"/>
      <c r="M3" s="378"/>
    </row>
    <row r="4" spans="1:16" ht="17.399999999999999">
      <c r="A4" s="60"/>
      <c r="B4" s="186"/>
      <c r="C4" s="89"/>
      <c r="D4" s="187"/>
      <c r="E4" s="187"/>
      <c r="F4" s="188"/>
      <c r="G4" s="61"/>
      <c r="H4" s="379"/>
      <c r="I4" s="379"/>
      <c r="J4" s="368"/>
      <c r="K4" s="377"/>
      <c r="L4" s="369"/>
      <c r="M4" s="378"/>
      <c r="N4" s="248"/>
    </row>
    <row r="5" spans="1:16">
      <c r="A5" s="189"/>
      <c r="D5" s="187"/>
      <c r="E5" s="62"/>
      <c r="F5" s="190"/>
      <c r="G5" s="63"/>
      <c r="H5"/>
      <c r="I5" s="380"/>
      <c r="J5" s="368"/>
      <c r="K5" s="377"/>
      <c r="L5" s="377"/>
      <c r="M5" s="378"/>
    </row>
    <row r="6" spans="1:16" ht="17.399999999999999">
      <c r="A6" s="189"/>
      <c r="D6" s="187"/>
      <c r="E6" s="190"/>
      <c r="F6" s="190"/>
      <c r="G6" s="63"/>
      <c r="H6" s="372"/>
      <c r="I6" s="381"/>
      <c r="J6" s="368"/>
      <c r="K6" s="377"/>
      <c r="L6" s="377"/>
      <c r="M6" s="378"/>
    </row>
    <row r="7" spans="1:16">
      <c r="A7" s="189"/>
      <c r="D7" s="187"/>
      <c r="E7" s="190"/>
      <c r="F7" s="190"/>
      <c r="G7" s="63"/>
      <c r="H7" s="382"/>
      <c r="I7" s="380"/>
      <c r="J7" s="368"/>
      <c r="K7" s="377"/>
      <c r="L7" s="377"/>
      <c r="M7" s="378"/>
    </row>
    <row r="8" spans="1:16">
      <c r="A8" s="189"/>
      <c r="D8" s="187"/>
      <c r="E8" s="190"/>
      <c r="F8" s="190"/>
      <c r="G8" s="63"/>
      <c r="H8" s="373"/>
      <c r="I8" s="383"/>
      <c r="J8" s="383"/>
      <c r="K8" s="383"/>
      <c r="L8" s="377"/>
      <c r="M8" s="384"/>
    </row>
    <row r="9" spans="1:16">
      <c r="A9" s="189"/>
      <c r="D9" s="187"/>
      <c r="E9" s="190"/>
      <c r="F9" s="190"/>
      <c r="G9" s="63"/>
      <c r="H9" s="383"/>
      <c r="I9" s="383"/>
      <c r="J9" s="383"/>
      <c r="K9" s="383"/>
      <c r="L9" s="377"/>
      <c r="M9" s="384"/>
      <c r="N9" s="65"/>
    </row>
    <row r="10" spans="1:16">
      <c r="A10" s="189"/>
      <c r="D10" s="187"/>
      <c r="E10" s="190"/>
      <c r="F10" s="190"/>
      <c r="G10" s="63"/>
      <c r="H10" s="383"/>
      <c r="I10" s="383"/>
      <c r="J10" s="383"/>
      <c r="K10" s="383"/>
      <c r="L10" s="377"/>
      <c r="M10" s="384"/>
      <c r="N10" s="65" t="s">
        <v>38</v>
      </c>
    </row>
    <row r="11" spans="1:16">
      <c r="A11" s="189"/>
      <c r="D11" s="187"/>
      <c r="E11" s="190"/>
      <c r="F11" s="190"/>
      <c r="G11" s="63"/>
      <c r="H11" s="383"/>
      <c r="I11" s="383"/>
      <c r="J11" s="383"/>
      <c r="K11" s="383"/>
      <c r="L11" s="377"/>
      <c r="M11" s="384"/>
    </row>
    <row r="12" spans="1:16">
      <c r="A12" s="189"/>
      <c r="D12" s="187"/>
      <c r="E12" s="190"/>
      <c r="F12" s="190"/>
      <c r="G12" s="63"/>
      <c r="H12" s="383"/>
      <c r="I12" s="383"/>
      <c r="J12" s="383"/>
      <c r="K12" s="383"/>
      <c r="L12" s="377"/>
      <c r="M12" s="384"/>
      <c r="N12" s="65" t="s">
        <v>39</v>
      </c>
      <c r="O12" s="285"/>
    </row>
    <row r="13" spans="1:16">
      <c r="A13" s="189"/>
      <c r="D13" s="187"/>
      <c r="E13" s="190"/>
      <c r="F13" s="190"/>
      <c r="G13" s="63"/>
      <c r="H13" s="383"/>
      <c r="I13" s="383"/>
      <c r="J13" s="383"/>
      <c r="K13" s="383"/>
      <c r="L13" s="377"/>
      <c r="M13" s="384"/>
    </row>
    <row r="14" spans="1:16">
      <c r="A14" s="189"/>
      <c r="D14" s="187"/>
      <c r="E14" s="190"/>
      <c r="F14" s="190"/>
      <c r="G14" s="63"/>
      <c r="H14" s="383"/>
      <c r="I14" s="383"/>
      <c r="J14" s="383"/>
      <c r="K14" s="383"/>
      <c r="L14" s="377"/>
      <c r="M14" s="384"/>
      <c r="N14" s="319" t="s">
        <v>40</v>
      </c>
    </row>
    <row r="15" spans="1:16">
      <c r="A15" s="189"/>
      <c r="D15" s="187"/>
      <c r="E15" s="187" t="s">
        <v>21</v>
      </c>
      <c r="F15" s="188"/>
      <c r="G15" s="58"/>
      <c r="H15" s="382"/>
      <c r="I15" s="380"/>
      <c r="J15" s="373"/>
      <c r="K15" s="377"/>
      <c r="L15" s="377"/>
      <c r="M15" s="384"/>
    </row>
    <row r="16" spans="1:16">
      <c r="A16" s="189"/>
      <c r="D16" s="187"/>
      <c r="E16" s="187"/>
      <c r="F16" s="188"/>
      <c r="G16" s="58"/>
      <c r="H16" s="368"/>
      <c r="I16" s="380"/>
      <c r="J16" s="368"/>
      <c r="K16" s="377"/>
      <c r="L16" s="377"/>
      <c r="M16" s="384"/>
      <c r="N16" s="249" t="s">
        <v>169</v>
      </c>
    </row>
    <row r="17" spans="1:19" ht="20.25" customHeight="1" thickBot="1">
      <c r="A17" s="513" t="s">
        <v>237</v>
      </c>
      <c r="B17" s="514"/>
      <c r="C17" s="514"/>
      <c r="D17" s="192"/>
      <c r="E17" s="193"/>
      <c r="F17" s="514" t="s">
        <v>238</v>
      </c>
      <c r="G17" s="515"/>
      <c r="H17" s="382"/>
      <c r="I17" s="380"/>
      <c r="J17" s="373"/>
      <c r="K17" s="377"/>
      <c r="L17" s="374"/>
      <c r="M17" s="378"/>
      <c r="N17" s="191" t="s">
        <v>127</v>
      </c>
    </row>
    <row r="18" spans="1:19" ht="39" customHeight="1" thickTop="1">
      <c r="A18" s="516" t="s">
        <v>41</v>
      </c>
      <c r="B18" s="517"/>
      <c r="C18" s="518"/>
      <c r="D18" s="194" t="s">
        <v>42</v>
      </c>
      <c r="E18" s="195"/>
      <c r="F18" s="519" t="s">
        <v>43</v>
      </c>
      <c r="G18" s="520"/>
      <c r="H18" s="368"/>
      <c r="I18" s="380"/>
      <c r="J18" s="368"/>
      <c r="K18" s="377"/>
      <c r="L18" s="377"/>
      <c r="M18" s="378"/>
      <c r="Q18" s="54" t="s">
        <v>28</v>
      </c>
      <c r="S18" s="54" t="s">
        <v>21</v>
      </c>
    </row>
    <row r="19" spans="1:19" ht="30" customHeight="1">
      <c r="A19" s="521" t="s">
        <v>218</v>
      </c>
      <c r="B19" s="521"/>
      <c r="C19" s="521"/>
      <c r="D19" s="521"/>
      <c r="E19" s="521"/>
      <c r="F19" s="521"/>
      <c r="G19" s="521"/>
      <c r="H19" s="385"/>
      <c r="I19" s="386" t="s">
        <v>44</v>
      </c>
      <c r="J19" s="386"/>
      <c r="K19" s="386"/>
      <c r="L19" s="374"/>
      <c r="M19" s="378"/>
    </row>
    <row r="20" spans="1:19" ht="17.399999999999999">
      <c r="E20" s="196" t="s">
        <v>45</v>
      </c>
      <c r="F20" s="197" t="s">
        <v>46</v>
      </c>
      <c r="H20" s="287" t="s">
        <v>149</v>
      </c>
      <c r="I20" s="380"/>
      <c r="J20" s="368" t="s">
        <v>21</v>
      </c>
      <c r="K20" s="387" t="s">
        <v>21</v>
      </c>
      <c r="L20" s="377"/>
      <c r="M20" s="378"/>
    </row>
    <row r="21" spans="1:19" ht="16.8" thickBot="1">
      <c r="A21" s="198"/>
      <c r="B21" s="522">
        <v>45165</v>
      </c>
      <c r="C21" s="523"/>
      <c r="D21" s="199" t="s">
        <v>47</v>
      </c>
      <c r="E21" s="524" t="s">
        <v>48</v>
      </c>
      <c r="F21" s="525"/>
      <c r="G21" s="59" t="s">
        <v>49</v>
      </c>
      <c r="H21" s="532" t="s">
        <v>236</v>
      </c>
      <c r="I21" s="533"/>
      <c r="J21" s="533"/>
      <c r="K21" s="533"/>
      <c r="L21" s="533"/>
      <c r="M21" s="388" t="s">
        <v>149</v>
      </c>
      <c r="N21" s="390"/>
    </row>
    <row r="22" spans="1:19" ht="36" customHeight="1" thickTop="1" thickBot="1">
      <c r="A22" s="200" t="s">
        <v>50</v>
      </c>
      <c r="B22" s="534" t="s">
        <v>51</v>
      </c>
      <c r="C22" s="535"/>
      <c r="D22" s="536"/>
      <c r="E22" s="67" t="s">
        <v>234</v>
      </c>
      <c r="F22" s="67" t="s">
        <v>235</v>
      </c>
      <c r="G22" s="201" t="s">
        <v>52</v>
      </c>
      <c r="H22" s="537" t="s">
        <v>193</v>
      </c>
      <c r="I22" s="538"/>
      <c r="J22" s="538"/>
      <c r="K22" s="538"/>
      <c r="L22" s="539"/>
      <c r="M22" s="389" t="s">
        <v>53</v>
      </c>
      <c r="N22" s="391" t="s">
        <v>54</v>
      </c>
      <c r="R22" s="54" t="s">
        <v>28</v>
      </c>
    </row>
    <row r="23" spans="1:19" ht="79.2" customHeight="1" thickBot="1">
      <c r="A23" s="348" t="s">
        <v>55</v>
      </c>
      <c r="B23" s="526" t="str">
        <f>IF(G23&gt;5,"☆☆☆☆",IF(AND(G23&gt;=2.39,G23&lt;5),"☆☆☆",IF(AND(G23&gt;=1.39,G23&lt;2.4),"☆☆",IF(AND(G23&gt;0,G23&lt;1.4),"☆",IF(AND(G23&gt;=-1.39,G23&lt;0),"★",IF(AND(G23&gt;=-2.39,G23&lt;-1.4),"★★",IF(AND(G23&gt;=-3.39,G23&lt;-2.4),"★★★")))))))</f>
        <v>★</v>
      </c>
      <c r="C23" s="527"/>
      <c r="D23" s="528"/>
      <c r="E23" s="350">
        <v>1.42</v>
      </c>
      <c r="F23" s="350">
        <v>1.01</v>
      </c>
      <c r="G23" s="349">
        <f>F23-E23</f>
        <v>-0.40999999999999992</v>
      </c>
      <c r="H23" s="530"/>
      <c r="I23" s="530"/>
      <c r="J23" s="530"/>
      <c r="K23" s="530"/>
      <c r="L23" s="531"/>
      <c r="M23" s="407"/>
      <c r="N23" s="469"/>
      <c r="O23" s="261" t="s">
        <v>162</v>
      </c>
    </row>
    <row r="24" spans="1:19" ht="66" customHeight="1" thickBot="1">
      <c r="A24" s="202" t="s">
        <v>56</v>
      </c>
      <c r="B24" s="526" t="str">
        <f>IF(G24&gt;5,"☆☆☆☆",IF(AND(G24&gt;=2.39,G24&lt;5),"☆☆☆",IF(AND(G24&gt;=1.39,G24&lt;2.4),"☆☆",IF(AND(G24&gt;0,G24&lt;1.4),"☆",IF(AND(G24&gt;=-1.39,G24&lt;0),"★",IF(AND(G24&gt;=-2.39,G24&lt;-1.4),"★★",IF(AND(G24&gt;=-3.39,G24&lt;-2.4),"★★★")))))))</f>
        <v>☆</v>
      </c>
      <c r="C24" s="527"/>
      <c r="D24" s="528"/>
      <c r="E24" s="350">
        <v>1.87</v>
      </c>
      <c r="F24" s="350">
        <v>1.92</v>
      </c>
      <c r="G24" s="291">
        <f t="shared" ref="G24:G70" si="0">F24-E24</f>
        <v>4.9999999999999822E-2</v>
      </c>
      <c r="H24" s="540"/>
      <c r="I24" s="541"/>
      <c r="J24" s="541"/>
      <c r="K24" s="541"/>
      <c r="L24" s="542"/>
      <c r="M24" s="152"/>
      <c r="N24" s="153"/>
      <c r="O24" s="261" t="s">
        <v>56</v>
      </c>
      <c r="Q24" s="54" t="s">
        <v>28</v>
      </c>
    </row>
    <row r="25" spans="1:19" ht="81" customHeight="1" thickBot="1">
      <c r="A25" s="267" t="s">
        <v>57</v>
      </c>
      <c r="B25" s="526" t="str">
        <f t="shared" ref="B25:B70" si="1">IF(G25&gt;5,"☆☆☆☆",IF(AND(G25&gt;=2.39,G25&lt;5),"☆☆☆",IF(AND(G25&gt;=1.39,G25&lt;2.4),"☆☆",IF(AND(G25&gt;0,G25&lt;1.4),"☆",IF(AND(G25&gt;=-1.39,G25&lt;0),"★",IF(AND(G25&gt;=-2.39,G25&lt;-1.4),"★★",IF(AND(G25&gt;=-3.39,G25&lt;-2.4),"★★★")))))))</f>
        <v>★</v>
      </c>
      <c r="C25" s="527"/>
      <c r="D25" s="528"/>
      <c r="E25" s="350">
        <v>2.64</v>
      </c>
      <c r="F25" s="350">
        <v>2</v>
      </c>
      <c r="G25" s="291">
        <f t="shared" si="0"/>
        <v>-0.64000000000000012</v>
      </c>
      <c r="H25" s="529"/>
      <c r="I25" s="530"/>
      <c r="J25" s="530"/>
      <c r="K25" s="530"/>
      <c r="L25" s="531"/>
      <c r="M25" s="407"/>
      <c r="N25" s="153"/>
      <c r="O25" s="261" t="s">
        <v>57</v>
      </c>
    </row>
    <row r="26" spans="1:19" ht="83.25" customHeight="1" thickBot="1">
      <c r="A26" s="267" t="s">
        <v>58</v>
      </c>
      <c r="B26" s="526" t="str">
        <f t="shared" si="1"/>
        <v>☆</v>
      </c>
      <c r="C26" s="527"/>
      <c r="D26" s="528"/>
      <c r="E26" s="350">
        <v>1.44</v>
      </c>
      <c r="F26" s="350">
        <v>1.67</v>
      </c>
      <c r="G26" s="291">
        <f t="shared" si="0"/>
        <v>0.22999999999999998</v>
      </c>
      <c r="H26" s="529"/>
      <c r="I26" s="530"/>
      <c r="J26" s="530"/>
      <c r="K26" s="530"/>
      <c r="L26" s="531"/>
      <c r="M26" s="152"/>
      <c r="N26" s="153"/>
      <c r="O26" s="261" t="s">
        <v>58</v>
      </c>
    </row>
    <row r="27" spans="1:19" ht="78.599999999999994" customHeight="1" thickBot="1">
      <c r="A27" s="267" t="s">
        <v>59</v>
      </c>
      <c r="B27" s="526" t="str">
        <f t="shared" si="1"/>
        <v>★</v>
      </c>
      <c r="C27" s="527"/>
      <c r="D27" s="528"/>
      <c r="E27" s="350">
        <v>1.65</v>
      </c>
      <c r="F27" s="350">
        <v>1.35</v>
      </c>
      <c r="G27" s="291">
        <f t="shared" si="0"/>
        <v>-0.29999999999999982</v>
      </c>
      <c r="H27" s="529"/>
      <c r="I27" s="530"/>
      <c r="J27" s="530"/>
      <c r="K27" s="530"/>
      <c r="L27" s="531"/>
      <c r="M27" s="152"/>
      <c r="N27" s="153"/>
      <c r="O27" s="261" t="s">
        <v>59</v>
      </c>
    </row>
    <row r="28" spans="1:19" ht="87" customHeight="1" thickBot="1">
      <c r="A28" s="267" t="s">
        <v>60</v>
      </c>
      <c r="B28" s="526" t="str">
        <f t="shared" si="1"/>
        <v>★</v>
      </c>
      <c r="C28" s="527"/>
      <c r="D28" s="528"/>
      <c r="E28" s="350">
        <v>1.68</v>
      </c>
      <c r="F28" s="350">
        <v>1.1100000000000001</v>
      </c>
      <c r="G28" s="291">
        <f t="shared" si="0"/>
        <v>-0.56999999999999984</v>
      </c>
      <c r="H28" s="529"/>
      <c r="I28" s="530"/>
      <c r="J28" s="530"/>
      <c r="K28" s="530"/>
      <c r="L28" s="531"/>
      <c r="M28" s="152"/>
      <c r="N28" s="153"/>
      <c r="O28" s="261" t="s">
        <v>60</v>
      </c>
    </row>
    <row r="29" spans="1:19" ht="81" customHeight="1" thickBot="1">
      <c r="A29" s="267" t="s">
        <v>61</v>
      </c>
      <c r="B29" s="526" t="str">
        <f t="shared" si="1"/>
        <v>★</v>
      </c>
      <c r="C29" s="527"/>
      <c r="D29" s="528"/>
      <c r="E29" s="350">
        <v>1.33</v>
      </c>
      <c r="F29" s="350">
        <v>0.92</v>
      </c>
      <c r="G29" s="291">
        <f t="shared" si="0"/>
        <v>-0.41000000000000003</v>
      </c>
      <c r="H29" s="529"/>
      <c r="I29" s="530"/>
      <c r="J29" s="530"/>
      <c r="K29" s="530"/>
      <c r="L29" s="531"/>
      <c r="M29" s="152"/>
      <c r="N29" s="153"/>
      <c r="O29" s="261" t="s">
        <v>61</v>
      </c>
    </row>
    <row r="30" spans="1:19" ht="73.5" customHeight="1" thickBot="1">
      <c r="A30" s="267" t="s">
        <v>62</v>
      </c>
      <c r="B30" s="526" t="str">
        <f t="shared" si="1"/>
        <v>★</v>
      </c>
      <c r="C30" s="527"/>
      <c r="D30" s="528"/>
      <c r="E30" s="350">
        <v>2.4900000000000002</v>
      </c>
      <c r="F30" s="350">
        <v>1.33</v>
      </c>
      <c r="G30" s="291">
        <f t="shared" si="0"/>
        <v>-1.1600000000000001</v>
      </c>
      <c r="H30" s="529"/>
      <c r="I30" s="530"/>
      <c r="J30" s="530"/>
      <c r="K30" s="530"/>
      <c r="L30" s="531"/>
      <c r="M30" s="152"/>
      <c r="N30" s="153"/>
      <c r="O30" s="261" t="s">
        <v>62</v>
      </c>
    </row>
    <row r="31" spans="1:19" ht="75.75" customHeight="1" thickBot="1">
      <c r="A31" s="267" t="s">
        <v>63</v>
      </c>
      <c r="B31" s="526" t="str">
        <f t="shared" si="1"/>
        <v>★</v>
      </c>
      <c r="C31" s="527"/>
      <c r="D31" s="528"/>
      <c r="E31" s="350">
        <v>0.73</v>
      </c>
      <c r="F31" s="350">
        <v>0.5</v>
      </c>
      <c r="G31" s="291">
        <f t="shared" si="0"/>
        <v>-0.22999999999999998</v>
      </c>
      <c r="H31" s="529"/>
      <c r="I31" s="530"/>
      <c r="J31" s="530"/>
      <c r="K31" s="530"/>
      <c r="L31" s="531"/>
      <c r="M31" s="152"/>
      <c r="N31" s="153"/>
      <c r="O31" s="261" t="s">
        <v>63</v>
      </c>
    </row>
    <row r="32" spans="1:19" ht="90" customHeight="1" thickBot="1">
      <c r="A32" s="268" t="s">
        <v>64</v>
      </c>
      <c r="B32" s="526" t="str">
        <f t="shared" si="1"/>
        <v>★</v>
      </c>
      <c r="C32" s="527"/>
      <c r="D32" s="528"/>
      <c r="E32" s="123">
        <v>3</v>
      </c>
      <c r="F32" s="350">
        <v>1.84</v>
      </c>
      <c r="G32" s="291">
        <f t="shared" si="0"/>
        <v>-1.1599999999999999</v>
      </c>
      <c r="H32" s="529"/>
      <c r="I32" s="530"/>
      <c r="J32" s="530"/>
      <c r="K32" s="530"/>
      <c r="L32" s="531"/>
      <c r="M32" s="152"/>
      <c r="N32" s="153"/>
      <c r="O32" s="261" t="s">
        <v>64</v>
      </c>
    </row>
    <row r="33" spans="1:16" ht="74.400000000000006" customHeight="1" thickBot="1">
      <c r="A33" s="269" t="s">
        <v>65</v>
      </c>
      <c r="B33" s="526" t="str">
        <f t="shared" si="1"/>
        <v>★</v>
      </c>
      <c r="C33" s="527"/>
      <c r="D33" s="528"/>
      <c r="E33" s="123">
        <v>3.56</v>
      </c>
      <c r="F33" s="350">
        <v>2.2799999999999998</v>
      </c>
      <c r="G33" s="291">
        <f t="shared" si="0"/>
        <v>-1.2800000000000002</v>
      </c>
      <c r="H33" s="529"/>
      <c r="I33" s="530"/>
      <c r="J33" s="530"/>
      <c r="K33" s="530"/>
      <c r="L33" s="531"/>
      <c r="M33" s="152"/>
      <c r="N33" s="153"/>
      <c r="O33" s="261" t="s">
        <v>65</v>
      </c>
    </row>
    <row r="34" spans="1:16" ht="81" customHeight="1" thickBot="1">
      <c r="A34" s="202" t="s">
        <v>66</v>
      </c>
      <c r="B34" s="526" t="str">
        <f t="shared" si="1"/>
        <v>★</v>
      </c>
      <c r="C34" s="527"/>
      <c r="D34" s="528"/>
      <c r="E34" s="123">
        <v>3.08</v>
      </c>
      <c r="F34" s="350">
        <v>2.38</v>
      </c>
      <c r="G34" s="291">
        <f t="shared" si="0"/>
        <v>-0.70000000000000018</v>
      </c>
      <c r="H34" s="543"/>
      <c r="I34" s="544"/>
      <c r="J34" s="544"/>
      <c r="K34" s="544"/>
      <c r="L34" s="545"/>
      <c r="M34" s="415"/>
      <c r="N34" s="416"/>
      <c r="O34" s="261" t="s">
        <v>66</v>
      </c>
    </row>
    <row r="35" spans="1:16" ht="94.5" customHeight="1" thickBot="1">
      <c r="A35" s="268" t="s">
        <v>67</v>
      </c>
      <c r="B35" s="526" t="str">
        <f t="shared" si="1"/>
        <v>★</v>
      </c>
      <c r="C35" s="527"/>
      <c r="D35" s="528"/>
      <c r="E35" s="350">
        <v>2.77</v>
      </c>
      <c r="F35" s="350">
        <v>2.4700000000000002</v>
      </c>
      <c r="G35" s="291">
        <f t="shared" si="0"/>
        <v>-0.29999999999999982</v>
      </c>
      <c r="H35" s="543"/>
      <c r="I35" s="544"/>
      <c r="J35" s="544"/>
      <c r="K35" s="544"/>
      <c r="L35" s="545"/>
      <c r="M35" s="482"/>
      <c r="N35" s="483"/>
      <c r="O35" s="261" t="s">
        <v>67</v>
      </c>
    </row>
    <row r="36" spans="1:16" ht="92.4" customHeight="1" thickBot="1">
      <c r="A36" s="270" t="s">
        <v>68</v>
      </c>
      <c r="B36" s="526" t="str">
        <f t="shared" si="1"/>
        <v>★</v>
      </c>
      <c r="C36" s="527"/>
      <c r="D36" s="528"/>
      <c r="E36" s="350">
        <v>2.31</v>
      </c>
      <c r="F36" s="350">
        <v>1.82</v>
      </c>
      <c r="G36" s="291">
        <f t="shared" si="0"/>
        <v>-0.49</v>
      </c>
      <c r="H36" s="529"/>
      <c r="I36" s="530"/>
      <c r="J36" s="530"/>
      <c r="K36" s="530"/>
      <c r="L36" s="531"/>
      <c r="M36" s="314"/>
      <c r="N36" s="315"/>
      <c r="O36" s="261" t="s">
        <v>68</v>
      </c>
    </row>
    <row r="37" spans="1:16" ht="87.75" customHeight="1" thickBot="1">
      <c r="A37" s="267" t="s">
        <v>69</v>
      </c>
      <c r="B37" s="526" t="str">
        <f t="shared" si="1"/>
        <v>★</v>
      </c>
      <c r="C37" s="527"/>
      <c r="D37" s="528"/>
      <c r="E37" s="350">
        <v>2.31</v>
      </c>
      <c r="F37" s="350">
        <v>1.65</v>
      </c>
      <c r="G37" s="291">
        <f t="shared" si="0"/>
        <v>-0.66000000000000014</v>
      </c>
      <c r="H37" s="529"/>
      <c r="I37" s="530"/>
      <c r="J37" s="530"/>
      <c r="K37" s="530"/>
      <c r="L37" s="531"/>
      <c r="M37" s="152"/>
      <c r="N37" s="153"/>
      <c r="O37" s="261" t="s">
        <v>69</v>
      </c>
    </row>
    <row r="38" spans="1:16" ht="75.75" customHeight="1" thickBot="1">
      <c r="A38" s="267" t="s">
        <v>70</v>
      </c>
      <c r="B38" s="526" t="str">
        <f t="shared" si="1"/>
        <v>★</v>
      </c>
      <c r="C38" s="527"/>
      <c r="D38" s="528"/>
      <c r="E38" s="350">
        <v>2.9</v>
      </c>
      <c r="F38" s="350">
        <v>2.21</v>
      </c>
      <c r="G38" s="291">
        <f t="shared" si="0"/>
        <v>-0.69</v>
      </c>
      <c r="H38" s="529"/>
      <c r="I38" s="530"/>
      <c r="J38" s="530"/>
      <c r="K38" s="530"/>
      <c r="L38" s="531"/>
      <c r="M38" s="152"/>
      <c r="N38" s="153"/>
      <c r="O38" s="261" t="s">
        <v>70</v>
      </c>
    </row>
    <row r="39" spans="1:16" ht="70.2" customHeight="1" thickBot="1">
      <c r="A39" s="267" t="s">
        <v>71</v>
      </c>
      <c r="B39" s="526" t="str">
        <f t="shared" si="1"/>
        <v>★★</v>
      </c>
      <c r="C39" s="527"/>
      <c r="D39" s="528"/>
      <c r="E39" s="123">
        <v>5.79</v>
      </c>
      <c r="F39" s="123">
        <v>3.59</v>
      </c>
      <c r="G39" s="291">
        <f t="shared" si="0"/>
        <v>-2.2000000000000002</v>
      </c>
      <c r="H39" s="529"/>
      <c r="I39" s="530"/>
      <c r="J39" s="530"/>
      <c r="K39" s="530"/>
      <c r="L39" s="531"/>
      <c r="M39" s="314"/>
      <c r="N39" s="315"/>
      <c r="O39" s="261" t="s">
        <v>71</v>
      </c>
    </row>
    <row r="40" spans="1:16" ht="78.75" customHeight="1" thickBot="1">
      <c r="A40" s="267" t="s">
        <v>72</v>
      </c>
      <c r="B40" s="526" t="str">
        <f t="shared" si="1"/>
        <v>☆</v>
      </c>
      <c r="C40" s="527"/>
      <c r="D40" s="528"/>
      <c r="E40" s="123">
        <v>3.2</v>
      </c>
      <c r="F40" s="123">
        <v>3.36</v>
      </c>
      <c r="G40" s="291">
        <f t="shared" si="0"/>
        <v>0.1599999999999997</v>
      </c>
      <c r="H40" s="529" t="s">
        <v>230</v>
      </c>
      <c r="I40" s="530"/>
      <c r="J40" s="530"/>
      <c r="K40" s="530"/>
      <c r="L40" s="531"/>
      <c r="M40" s="152" t="s">
        <v>231</v>
      </c>
      <c r="N40" s="153">
        <v>45156</v>
      </c>
      <c r="O40" s="261" t="s">
        <v>72</v>
      </c>
    </row>
    <row r="41" spans="1:16" ht="66" customHeight="1" thickBot="1">
      <c r="A41" s="267" t="s">
        <v>73</v>
      </c>
      <c r="B41" s="526" t="str">
        <f t="shared" si="1"/>
        <v>☆</v>
      </c>
      <c r="C41" s="527"/>
      <c r="D41" s="528"/>
      <c r="E41" s="350">
        <v>2.71</v>
      </c>
      <c r="F41" s="350">
        <v>2.83</v>
      </c>
      <c r="G41" s="291">
        <f t="shared" si="0"/>
        <v>0.12000000000000011</v>
      </c>
      <c r="H41" s="529"/>
      <c r="I41" s="530"/>
      <c r="J41" s="530"/>
      <c r="K41" s="530"/>
      <c r="L41" s="531"/>
      <c r="M41" s="152"/>
      <c r="N41" s="153"/>
      <c r="O41" s="261" t="s">
        <v>73</v>
      </c>
    </row>
    <row r="42" spans="1:16" ht="77.25" customHeight="1" thickBot="1">
      <c r="A42" s="267" t="s">
        <v>74</v>
      </c>
      <c r="B42" s="526" t="str">
        <f t="shared" si="1"/>
        <v>★</v>
      </c>
      <c r="C42" s="527"/>
      <c r="D42" s="528"/>
      <c r="E42" s="350">
        <v>2.64</v>
      </c>
      <c r="F42" s="350">
        <v>2.09</v>
      </c>
      <c r="G42" s="291">
        <f t="shared" si="0"/>
        <v>-0.55000000000000027</v>
      </c>
      <c r="H42" s="529"/>
      <c r="I42" s="530"/>
      <c r="J42" s="530"/>
      <c r="K42" s="530"/>
      <c r="L42" s="531"/>
      <c r="M42" s="314"/>
      <c r="N42" s="153"/>
      <c r="O42" s="261" t="s">
        <v>74</v>
      </c>
      <c r="P42" s="54" t="s">
        <v>149</v>
      </c>
    </row>
    <row r="43" spans="1:16" ht="77.400000000000006" customHeight="1" thickBot="1">
      <c r="A43" s="267" t="s">
        <v>75</v>
      </c>
      <c r="B43" s="526" t="str">
        <f t="shared" si="1"/>
        <v>★</v>
      </c>
      <c r="C43" s="527"/>
      <c r="D43" s="528"/>
      <c r="E43" s="350">
        <v>1.92</v>
      </c>
      <c r="F43" s="350">
        <v>1.66</v>
      </c>
      <c r="G43" s="291">
        <f t="shared" si="0"/>
        <v>-0.26</v>
      </c>
      <c r="H43" s="529"/>
      <c r="I43" s="530"/>
      <c r="J43" s="530"/>
      <c r="K43" s="530"/>
      <c r="L43" s="531"/>
      <c r="M43" s="152"/>
      <c r="N43" s="153"/>
      <c r="O43" s="261" t="s">
        <v>75</v>
      </c>
    </row>
    <row r="44" spans="1:16" ht="77.25" customHeight="1" thickBot="1">
      <c r="A44" s="271" t="s">
        <v>76</v>
      </c>
      <c r="B44" s="526" t="str">
        <f t="shared" si="1"/>
        <v>★</v>
      </c>
      <c r="C44" s="527"/>
      <c r="D44" s="528"/>
      <c r="E44" s="350">
        <v>2.57</v>
      </c>
      <c r="F44" s="350">
        <v>1.88</v>
      </c>
      <c r="G44" s="291">
        <f t="shared" si="0"/>
        <v>-0.69</v>
      </c>
      <c r="H44" s="546"/>
      <c r="I44" s="547"/>
      <c r="J44" s="547"/>
      <c r="K44" s="547"/>
      <c r="L44" s="547"/>
      <c r="M44" s="152"/>
      <c r="N44" s="435"/>
      <c r="O44" s="261" t="s">
        <v>76</v>
      </c>
    </row>
    <row r="45" spans="1:16" ht="81.75" customHeight="1" thickBot="1">
      <c r="A45" s="267" t="s">
        <v>77</v>
      </c>
      <c r="B45" s="526" t="str">
        <f t="shared" si="1"/>
        <v>★</v>
      </c>
      <c r="C45" s="527"/>
      <c r="D45" s="528"/>
      <c r="E45" s="350">
        <v>1.74</v>
      </c>
      <c r="F45" s="350">
        <v>1.4</v>
      </c>
      <c r="G45" s="291">
        <f t="shared" si="0"/>
        <v>-0.34000000000000008</v>
      </c>
      <c r="H45" s="548"/>
      <c r="I45" s="549"/>
      <c r="J45" s="549"/>
      <c r="K45" s="549"/>
      <c r="L45" s="550"/>
      <c r="M45" s="152"/>
      <c r="N45" s="420"/>
      <c r="O45" s="261" t="s">
        <v>77</v>
      </c>
    </row>
    <row r="46" spans="1:16" ht="72.75" customHeight="1" thickBot="1">
      <c r="A46" s="267" t="s">
        <v>78</v>
      </c>
      <c r="B46" s="526" t="str">
        <f t="shared" si="1"/>
        <v>★</v>
      </c>
      <c r="C46" s="527"/>
      <c r="D46" s="528"/>
      <c r="E46" s="123">
        <v>3.48</v>
      </c>
      <c r="F46" s="350">
        <v>2.84</v>
      </c>
      <c r="G46" s="291">
        <f t="shared" si="0"/>
        <v>-0.64000000000000012</v>
      </c>
      <c r="H46" s="529"/>
      <c r="I46" s="530"/>
      <c r="J46" s="530"/>
      <c r="K46" s="530"/>
      <c r="L46" s="531"/>
      <c r="M46" s="152"/>
      <c r="N46" s="153"/>
      <c r="O46" s="261" t="s">
        <v>78</v>
      </c>
    </row>
    <row r="47" spans="1:16" ht="91.2" customHeight="1" thickBot="1">
      <c r="A47" s="267" t="s">
        <v>79</v>
      </c>
      <c r="B47" s="526" t="str">
        <f t="shared" si="1"/>
        <v>★</v>
      </c>
      <c r="C47" s="527"/>
      <c r="D47" s="528"/>
      <c r="E47" s="123">
        <v>3.25</v>
      </c>
      <c r="F47" s="350">
        <v>1.94</v>
      </c>
      <c r="G47" s="291">
        <f t="shared" si="0"/>
        <v>-1.31</v>
      </c>
      <c r="H47" s="529"/>
      <c r="I47" s="530"/>
      <c r="J47" s="530"/>
      <c r="K47" s="530"/>
      <c r="L47" s="531"/>
      <c r="M47" s="394"/>
      <c r="N47" s="153"/>
      <c r="O47" s="261" t="s">
        <v>79</v>
      </c>
    </row>
    <row r="48" spans="1:16" ht="78.75" customHeight="1" thickBot="1">
      <c r="A48" s="267" t="s">
        <v>80</v>
      </c>
      <c r="B48" s="526" t="str">
        <f t="shared" si="1"/>
        <v>★</v>
      </c>
      <c r="C48" s="527"/>
      <c r="D48" s="528"/>
      <c r="E48" s="350">
        <v>1.84</v>
      </c>
      <c r="F48" s="350">
        <v>1.0900000000000001</v>
      </c>
      <c r="G48" s="291">
        <f t="shared" si="0"/>
        <v>-0.75</v>
      </c>
      <c r="H48" s="551"/>
      <c r="I48" s="552"/>
      <c r="J48" s="552"/>
      <c r="K48" s="552"/>
      <c r="L48" s="553"/>
      <c r="M48" s="152"/>
      <c r="N48" s="153"/>
      <c r="O48" s="261" t="s">
        <v>80</v>
      </c>
    </row>
    <row r="49" spans="1:15" ht="74.25" customHeight="1" thickBot="1">
      <c r="A49" s="267" t="s">
        <v>81</v>
      </c>
      <c r="B49" s="526" t="str">
        <f t="shared" si="1"/>
        <v>★</v>
      </c>
      <c r="C49" s="527"/>
      <c r="D49" s="528"/>
      <c r="E49" s="350">
        <v>2.19</v>
      </c>
      <c r="F49" s="350">
        <v>1.9</v>
      </c>
      <c r="G49" s="291">
        <f t="shared" si="0"/>
        <v>-0.29000000000000004</v>
      </c>
      <c r="H49" s="529"/>
      <c r="I49" s="530"/>
      <c r="J49" s="530"/>
      <c r="K49" s="530"/>
      <c r="L49" s="531"/>
      <c r="M49" s="152"/>
      <c r="N49" s="153"/>
      <c r="O49" s="261" t="s">
        <v>81</v>
      </c>
    </row>
    <row r="50" spans="1:15" ht="73.2" customHeight="1" thickBot="1">
      <c r="A50" s="267" t="s">
        <v>82</v>
      </c>
      <c r="B50" s="526" t="str">
        <f t="shared" si="1"/>
        <v>★</v>
      </c>
      <c r="C50" s="527"/>
      <c r="D50" s="528"/>
      <c r="E50" s="350">
        <v>2.56</v>
      </c>
      <c r="F50" s="350">
        <v>2.4900000000000002</v>
      </c>
      <c r="G50" s="291">
        <f t="shared" si="0"/>
        <v>-6.999999999999984E-2</v>
      </c>
      <c r="H50" s="551"/>
      <c r="I50" s="552"/>
      <c r="J50" s="552"/>
      <c r="K50" s="552"/>
      <c r="L50" s="553"/>
      <c r="M50" s="152"/>
      <c r="N50" s="414"/>
      <c r="O50" s="261" t="s">
        <v>82</v>
      </c>
    </row>
    <row r="51" spans="1:15" ht="73.5" customHeight="1" thickBot="1">
      <c r="A51" s="267" t="s">
        <v>83</v>
      </c>
      <c r="B51" s="526" t="str">
        <f t="shared" si="1"/>
        <v>☆☆</v>
      </c>
      <c r="C51" s="527"/>
      <c r="D51" s="528"/>
      <c r="E51" s="350">
        <v>1.53</v>
      </c>
      <c r="F51" s="350">
        <v>2.97</v>
      </c>
      <c r="G51" s="291">
        <f t="shared" si="0"/>
        <v>1.4400000000000002</v>
      </c>
      <c r="H51" s="529"/>
      <c r="I51" s="530"/>
      <c r="J51" s="530"/>
      <c r="K51" s="530"/>
      <c r="L51" s="531"/>
      <c r="M51" s="316"/>
      <c r="N51" s="317"/>
      <c r="O51" s="261" t="s">
        <v>83</v>
      </c>
    </row>
    <row r="52" spans="1:15" ht="75" customHeight="1" thickBot="1">
      <c r="A52" s="267" t="s">
        <v>84</v>
      </c>
      <c r="B52" s="526" t="str">
        <f t="shared" si="1"/>
        <v>☆</v>
      </c>
      <c r="C52" s="527"/>
      <c r="D52" s="528"/>
      <c r="E52" s="350">
        <v>2.23</v>
      </c>
      <c r="F52" s="350">
        <v>2.73</v>
      </c>
      <c r="G52" s="291">
        <f t="shared" si="0"/>
        <v>0.5</v>
      </c>
      <c r="H52" s="529"/>
      <c r="I52" s="530"/>
      <c r="J52" s="530"/>
      <c r="K52" s="530"/>
      <c r="L52" s="531"/>
      <c r="M52" s="152"/>
      <c r="N52" s="153"/>
      <c r="O52" s="261" t="s">
        <v>84</v>
      </c>
    </row>
    <row r="53" spans="1:15" ht="77.25" customHeight="1" thickBot="1">
      <c r="A53" s="267" t="s">
        <v>85</v>
      </c>
      <c r="B53" s="526" t="str">
        <f t="shared" si="1"/>
        <v>☆</v>
      </c>
      <c r="C53" s="527"/>
      <c r="D53" s="528"/>
      <c r="E53" s="350">
        <v>2.58</v>
      </c>
      <c r="F53" s="350">
        <v>2.79</v>
      </c>
      <c r="G53" s="291">
        <f t="shared" si="0"/>
        <v>0.20999999999999996</v>
      </c>
      <c r="H53" s="529"/>
      <c r="I53" s="530"/>
      <c r="J53" s="530"/>
      <c r="K53" s="530"/>
      <c r="L53" s="531"/>
      <c r="M53" s="152"/>
      <c r="N53" s="153"/>
      <c r="O53" s="261" t="s">
        <v>85</v>
      </c>
    </row>
    <row r="54" spans="1:15" ht="70.8" customHeight="1" thickBot="1">
      <c r="A54" s="267" t="s">
        <v>86</v>
      </c>
      <c r="B54" s="526" t="str">
        <f t="shared" si="1"/>
        <v>☆</v>
      </c>
      <c r="C54" s="527"/>
      <c r="D54" s="528"/>
      <c r="E54" s="123">
        <v>3.17</v>
      </c>
      <c r="F54" s="123">
        <v>3.57</v>
      </c>
      <c r="G54" s="291">
        <f t="shared" si="0"/>
        <v>0.39999999999999991</v>
      </c>
      <c r="H54" s="529"/>
      <c r="I54" s="530"/>
      <c r="J54" s="530"/>
      <c r="K54" s="530"/>
      <c r="L54" s="531"/>
      <c r="M54" s="152"/>
      <c r="N54" s="153"/>
      <c r="O54" s="261" t="s">
        <v>86</v>
      </c>
    </row>
    <row r="55" spans="1:15" ht="69" customHeight="1" thickBot="1">
      <c r="A55" s="267" t="s">
        <v>87</v>
      </c>
      <c r="B55" s="526" t="str">
        <f t="shared" si="1"/>
        <v>★</v>
      </c>
      <c r="C55" s="527"/>
      <c r="D55" s="528"/>
      <c r="E55" s="123">
        <v>3</v>
      </c>
      <c r="F55" s="350">
        <v>2.91</v>
      </c>
      <c r="G55" s="291">
        <f t="shared" si="0"/>
        <v>-8.9999999999999858E-2</v>
      </c>
      <c r="H55" s="529"/>
      <c r="I55" s="530"/>
      <c r="J55" s="530"/>
      <c r="K55" s="530"/>
      <c r="L55" s="531"/>
      <c r="M55" s="152"/>
      <c r="N55" s="153"/>
      <c r="O55" s="261" t="s">
        <v>87</v>
      </c>
    </row>
    <row r="56" spans="1:15" ht="69" customHeight="1" thickBot="1">
      <c r="A56" s="267" t="s">
        <v>88</v>
      </c>
      <c r="B56" s="526" t="str">
        <f t="shared" si="1"/>
        <v>☆</v>
      </c>
      <c r="C56" s="527"/>
      <c r="D56" s="528"/>
      <c r="E56" s="350">
        <v>2.5299999999999998</v>
      </c>
      <c r="F56" s="350">
        <v>2.64</v>
      </c>
      <c r="G56" s="291">
        <f t="shared" si="0"/>
        <v>0.11000000000000032</v>
      </c>
      <c r="H56" s="529"/>
      <c r="I56" s="530"/>
      <c r="J56" s="530"/>
      <c r="K56" s="530"/>
      <c r="L56" s="531"/>
      <c r="M56" s="152"/>
      <c r="N56" s="153"/>
      <c r="O56" s="261" t="s">
        <v>88</v>
      </c>
    </row>
    <row r="57" spans="1:15" ht="63.75" customHeight="1" thickBot="1">
      <c r="A57" s="267" t="s">
        <v>89</v>
      </c>
      <c r="B57" s="526" t="str">
        <f t="shared" si="1"/>
        <v>★</v>
      </c>
      <c r="C57" s="527"/>
      <c r="D57" s="528"/>
      <c r="E57" s="350">
        <v>2.5499999999999998</v>
      </c>
      <c r="F57" s="350">
        <v>2.48</v>
      </c>
      <c r="G57" s="291">
        <f t="shared" si="0"/>
        <v>-6.999999999999984E-2</v>
      </c>
      <c r="H57" s="551"/>
      <c r="I57" s="552"/>
      <c r="J57" s="552"/>
      <c r="K57" s="552"/>
      <c r="L57" s="553"/>
      <c r="M57" s="152"/>
      <c r="N57" s="153"/>
      <c r="O57" s="261" t="s">
        <v>89</v>
      </c>
    </row>
    <row r="58" spans="1:15" ht="69.75" customHeight="1" thickBot="1">
      <c r="A58" s="267" t="s">
        <v>90</v>
      </c>
      <c r="B58" s="526" t="str">
        <f t="shared" si="1"/>
        <v>☆</v>
      </c>
      <c r="C58" s="527"/>
      <c r="D58" s="528"/>
      <c r="E58" s="350">
        <v>2.57</v>
      </c>
      <c r="F58" s="350">
        <v>2.74</v>
      </c>
      <c r="G58" s="291">
        <f t="shared" si="0"/>
        <v>0.17000000000000037</v>
      </c>
      <c r="H58" s="529"/>
      <c r="I58" s="530"/>
      <c r="J58" s="530"/>
      <c r="K58" s="530"/>
      <c r="L58" s="531"/>
      <c r="M58" s="152"/>
      <c r="N58" s="153"/>
      <c r="O58" s="261" t="s">
        <v>90</v>
      </c>
    </row>
    <row r="59" spans="1:15" ht="76.2" customHeight="1" thickBot="1">
      <c r="A59" s="267" t="s">
        <v>91</v>
      </c>
      <c r="B59" s="526" t="str">
        <f t="shared" si="1"/>
        <v>☆</v>
      </c>
      <c r="C59" s="527"/>
      <c r="D59" s="528"/>
      <c r="E59" s="123">
        <v>3.71</v>
      </c>
      <c r="F59" s="123">
        <v>4.25</v>
      </c>
      <c r="G59" s="291">
        <f t="shared" si="0"/>
        <v>0.54</v>
      </c>
      <c r="H59" s="529"/>
      <c r="I59" s="530"/>
      <c r="J59" s="530"/>
      <c r="K59" s="530"/>
      <c r="L59" s="531"/>
      <c r="M59" s="316"/>
      <c r="N59" s="317"/>
      <c r="O59" s="261" t="s">
        <v>91</v>
      </c>
    </row>
    <row r="60" spans="1:15" ht="91.95" customHeight="1" thickBot="1">
      <c r="A60" s="267" t="s">
        <v>92</v>
      </c>
      <c r="B60" s="526" t="str">
        <f t="shared" si="1"/>
        <v>★</v>
      </c>
      <c r="C60" s="527"/>
      <c r="D60" s="528"/>
      <c r="E60" s="123">
        <v>4</v>
      </c>
      <c r="F60" s="350">
        <v>2.92</v>
      </c>
      <c r="G60" s="291">
        <f t="shared" si="0"/>
        <v>-1.08</v>
      </c>
      <c r="H60" s="529"/>
      <c r="I60" s="530"/>
      <c r="J60" s="530"/>
      <c r="K60" s="530"/>
      <c r="L60" s="531"/>
      <c r="M60" s="152"/>
      <c r="N60" s="153"/>
      <c r="O60" s="261" t="s">
        <v>92</v>
      </c>
    </row>
    <row r="61" spans="1:15" ht="81" customHeight="1" thickBot="1">
      <c r="A61" s="267" t="s">
        <v>93</v>
      </c>
      <c r="B61" s="526" t="str">
        <f t="shared" si="1"/>
        <v>★</v>
      </c>
      <c r="C61" s="527"/>
      <c r="D61" s="528"/>
      <c r="E61" s="350">
        <v>2.04</v>
      </c>
      <c r="F61" s="350">
        <v>1.73</v>
      </c>
      <c r="G61" s="291">
        <f t="shared" si="0"/>
        <v>-0.31000000000000005</v>
      </c>
      <c r="H61" s="529"/>
      <c r="I61" s="530"/>
      <c r="J61" s="530"/>
      <c r="K61" s="530"/>
      <c r="L61" s="531"/>
      <c r="M61" s="152"/>
      <c r="N61" s="153"/>
      <c r="O61" s="261" t="s">
        <v>93</v>
      </c>
    </row>
    <row r="62" spans="1:15" ht="75.599999999999994" customHeight="1" thickBot="1">
      <c r="A62" s="267" t="s">
        <v>94</v>
      </c>
      <c r="B62" s="526" t="str">
        <f t="shared" si="1"/>
        <v>★</v>
      </c>
      <c r="C62" s="527"/>
      <c r="D62" s="528"/>
      <c r="E62" s="123">
        <v>3</v>
      </c>
      <c r="F62" s="350">
        <v>2.8</v>
      </c>
      <c r="G62" s="291">
        <f t="shared" si="0"/>
        <v>-0.20000000000000018</v>
      </c>
      <c r="H62" s="529"/>
      <c r="I62" s="530"/>
      <c r="J62" s="530"/>
      <c r="K62" s="530"/>
      <c r="L62" s="531"/>
      <c r="M62" s="417"/>
      <c r="N62" s="153"/>
      <c r="O62" s="261" t="s">
        <v>94</v>
      </c>
    </row>
    <row r="63" spans="1:15" ht="87" customHeight="1" thickBot="1">
      <c r="A63" s="267" t="s">
        <v>95</v>
      </c>
      <c r="B63" s="526" t="str">
        <f t="shared" si="1"/>
        <v>★</v>
      </c>
      <c r="C63" s="527"/>
      <c r="D63" s="528"/>
      <c r="E63" s="350">
        <v>1.26</v>
      </c>
      <c r="F63" s="350">
        <v>1.22</v>
      </c>
      <c r="G63" s="291">
        <f t="shared" si="0"/>
        <v>-4.0000000000000036E-2</v>
      </c>
      <c r="H63" s="529"/>
      <c r="I63" s="530"/>
      <c r="J63" s="530"/>
      <c r="K63" s="530"/>
      <c r="L63" s="531"/>
      <c r="M63" s="340"/>
      <c r="N63" s="153"/>
      <c r="O63" s="261" t="s">
        <v>95</v>
      </c>
    </row>
    <row r="64" spans="1:15" ht="73.2" customHeight="1" thickBot="1">
      <c r="A64" s="267" t="s">
        <v>96</v>
      </c>
      <c r="B64" s="526" t="str">
        <f t="shared" si="1"/>
        <v>★</v>
      </c>
      <c r="C64" s="527"/>
      <c r="D64" s="528"/>
      <c r="E64" s="350">
        <v>1.66</v>
      </c>
      <c r="F64" s="350">
        <v>1.1599999999999999</v>
      </c>
      <c r="G64" s="291">
        <f t="shared" si="0"/>
        <v>-0.5</v>
      </c>
      <c r="H64" s="594"/>
      <c r="I64" s="595"/>
      <c r="J64" s="595"/>
      <c r="K64" s="595"/>
      <c r="L64" s="596"/>
      <c r="M64" s="152"/>
      <c r="N64" s="153"/>
      <c r="O64" s="261" t="s">
        <v>96</v>
      </c>
    </row>
    <row r="65" spans="1:18" ht="80.25" customHeight="1" thickBot="1">
      <c r="A65" s="267" t="s">
        <v>97</v>
      </c>
      <c r="B65" s="526" t="str">
        <f t="shared" si="1"/>
        <v>★</v>
      </c>
      <c r="C65" s="527"/>
      <c r="D65" s="528"/>
      <c r="E65" s="123">
        <v>3.96</v>
      </c>
      <c r="F65" s="123">
        <v>3.62</v>
      </c>
      <c r="G65" s="291">
        <f t="shared" si="0"/>
        <v>-0.33999999999999986</v>
      </c>
      <c r="H65" s="551"/>
      <c r="I65" s="552"/>
      <c r="J65" s="552"/>
      <c r="K65" s="552"/>
      <c r="L65" s="553"/>
      <c r="M65" s="403"/>
      <c r="N65" s="153"/>
      <c r="O65" s="261" t="s">
        <v>97</v>
      </c>
    </row>
    <row r="66" spans="1:18" ht="88.5" customHeight="1" thickBot="1">
      <c r="A66" s="267" t="s">
        <v>98</v>
      </c>
      <c r="B66" s="526" t="str">
        <f t="shared" si="1"/>
        <v>☆</v>
      </c>
      <c r="C66" s="527"/>
      <c r="D66" s="528"/>
      <c r="E66" s="123">
        <v>5.17</v>
      </c>
      <c r="F66" s="123">
        <v>5.22</v>
      </c>
      <c r="G66" s="291">
        <f t="shared" si="0"/>
        <v>4.9999999999999822E-2</v>
      </c>
      <c r="H66" s="551"/>
      <c r="I66" s="552"/>
      <c r="J66" s="552"/>
      <c r="K66" s="552"/>
      <c r="L66" s="553"/>
      <c r="M66" s="152"/>
      <c r="N66" s="153"/>
      <c r="O66" s="261" t="s">
        <v>98</v>
      </c>
    </row>
    <row r="67" spans="1:18" ht="78.75" customHeight="1" thickBot="1">
      <c r="A67" s="267" t="s">
        <v>99</v>
      </c>
      <c r="B67" s="526" t="str">
        <f t="shared" si="1"/>
        <v>★</v>
      </c>
      <c r="C67" s="527"/>
      <c r="D67" s="528"/>
      <c r="E67" s="123">
        <v>3.92</v>
      </c>
      <c r="F67" s="123">
        <v>3.33</v>
      </c>
      <c r="G67" s="291">
        <f t="shared" si="0"/>
        <v>-0.58999999999999986</v>
      </c>
      <c r="H67" s="529"/>
      <c r="I67" s="530"/>
      <c r="J67" s="530"/>
      <c r="K67" s="530"/>
      <c r="L67" s="531"/>
      <c r="M67" s="152"/>
      <c r="N67" s="153"/>
      <c r="O67" s="261" t="s">
        <v>99</v>
      </c>
    </row>
    <row r="68" spans="1:18" ht="63" customHeight="1" thickBot="1">
      <c r="A68" s="270" t="s">
        <v>100</v>
      </c>
      <c r="B68" s="526" t="str">
        <f t="shared" si="1"/>
        <v>☆</v>
      </c>
      <c r="C68" s="527"/>
      <c r="D68" s="528"/>
      <c r="E68" s="350">
        <v>2.5099999999999998</v>
      </c>
      <c r="F68" s="350">
        <v>2.89</v>
      </c>
      <c r="G68" s="291">
        <f t="shared" si="0"/>
        <v>0.38000000000000034</v>
      </c>
      <c r="H68" s="529"/>
      <c r="I68" s="530"/>
      <c r="J68" s="530"/>
      <c r="K68" s="530"/>
      <c r="L68" s="531"/>
      <c r="M68" s="316"/>
      <c r="N68" s="153"/>
      <c r="O68" s="261" t="s">
        <v>100</v>
      </c>
    </row>
    <row r="69" spans="1:18" ht="72.75" customHeight="1" thickBot="1">
      <c r="A69" s="268" t="s">
        <v>101</v>
      </c>
      <c r="B69" s="526" t="str">
        <f t="shared" si="1"/>
        <v>☆</v>
      </c>
      <c r="C69" s="527"/>
      <c r="D69" s="528"/>
      <c r="E69" s="421">
        <v>1.9</v>
      </c>
      <c r="F69" s="421">
        <v>2.23</v>
      </c>
      <c r="G69" s="291">
        <f t="shared" si="0"/>
        <v>0.33000000000000007</v>
      </c>
      <c r="H69" s="551"/>
      <c r="I69" s="552"/>
      <c r="J69" s="552"/>
      <c r="K69" s="552"/>
      <c r="L69" s="553"/>
      <c r="M69" s="152"/>
      <c r="N69" s="153"/>
      <c r="O69" s="261" t="s">
        <v>101</v>
      </c>
    </row>
    <row r="70" spans="1:18" ht="58.5" customHeight="1" thickBot="1">
      <c r="A70" s="203" t="s">
        <v>102</v>
      </c>
      <c r="B70" s="526" t="str">
        <f t="shared" si="1"/>
        <v>★</v>
      </c>
      <c r="C70" s="527"/>
      <c r="D70" s="528"/>
      <c r="E70" s="484">
        <v>2.5299999999999998</v>
      </c>
      <c r="F70" s="484">
        <v>2.13</v>
      </c>
      <c r="G70" s="393">
        <f t="shared" si="0"/>
        <v>-0.39999999999999991</v>
      </c>
      <c r="H70" s="529"/>
      <c r="I70" s="530"/>
      <c r="J70" s="530"/>
      <c r="K70" s="530"/>
      <c r="L70" s="531"/>
      <c r="M70" s="204"/>
      <c r="N70" s="153"/>
      <c r="O70" s="261"/>
    </row>
    <row r="71" spans="1:18" ht="42.75" customHeight="1" thickBot="1">
      <c r="A71" s="205"/>
      <c r="B71" s="205"/>
      <c r="C71" s="205"/>
      <c r="D71" s="205"/>
      <c r="E71" s="584"/>
      <c r="F71" s="584"/>
      <c r="G71" s="584"/>
      <c r="H71" s="584"/>
      <c r="I71" s="584"/>
      <c r="J71" s="584"/>
      <c r="K71" s="584"/>
      <c r="L71" s="584"/>
      <c r="M71" s="55">
        <f>COUNTIF(E24:E69,"&gt;=10")</f>
        <v>0</v>
      </c>
      <c r="N71" s="55">
        <f>COUNTIF(F24:F69,"&gt;=10")</f>
        <v>0</v>
      </c>
      <c r="O71" s="55" t="s">
        <v>28</v>
      </c>
    </row>
    <row r="72" spans="1:18" ht="36.75" customHeight="1" thickBot="1">
      <c r="A72" s="68" t="s">
        <v>21</v>
      </c>
      <c r="B72" s="69"/>
      <c r="C72" s="115"/>
      <c r="D72" s="115"/>
      <c r="E72" s="585" t="s">
        <v>20</v>
      </c>
      <c r="F72" s="585"/>
      <c r="G72" s="585"/>
      <c r="H72" s="586" t="s">
        <v>182</v>
      </c>
      <c r="I72" s="587"/>
      <c r="J72" s="69"/>
      <c r="K72" s="70"/>
      <c r="L72" s="70"/>
      <c r="M72" s="71"/>
      <c r="N72" s="72"/>
    </row>
    <row r="73" spans="1:18" ht="36.75" customHeight="1" thickBot="1">
      <c r="A73" s="73"/>
      <c r="B73" s="206"/>
      <c r="C73" s="590" t="s">
        <v>175</v>
      </c>
      <c r="D73" s="591"/>
      <c r="E73" s="591"/>
      <c r="F73" s="592"/>
      <c r="G73" s="74">
        <f>+F70</f>
        <v>2.13</v>
      </c>
      <c r="H73" s="75" t="s">
        <v>103</v>
      </c>
      <c r="I73" s="588">
        <f>+G70</f>
        <v>-0.39999999999999991</v>
      </c>
      <c r="J73" s="589"/>
      <c r="K73" s="207"/>
      <c r="L73" s="207"/>
      <c r="M73" s="208"/>
      <c r="N73" s="76"/>
    </row>
    <row r="74" spans="1:18" ht="36.75" customHeight="1" thickBot="1">
      <c r="A74" s="73"/>
      <c r="B74" s="206"/>
      <c r="C74" s="554" t="s">
        <v>104</v>
      </c>
      <c r="D74" s="555"/>
      <c r="E74" s="555"/>
      <c r="F74" s="556"/>
      <c r="G74" s="77">
        <f>+F35</f>
        <v>2.4700000000000002</v>
      </c>
      <c r="H74" s="78" t="s">
        <v>103</v>
      </c>
      <c r="I74" s="557">
        <f>+G35</f>
        <v>-0.29999999999999982</v>
      </c>
      <c r="J74" s="558"/>
      <c r="K74" s="207"/>
      <c r="L74" s="207"/>
      <c r="M74" s="208"/>
      <c r="N74" s="76"/>
      <c r="R74" s="245" t="s">
        <v>21</v>
      </c>
    </row>
    <row r="75" spans="1:18" ht="36.75" customHeight="1" thickBot="1">
      <c r="A75" s="73"/>
      <c r="B75" s="206"/>
      <c r="C75" s="559" t="s">
        <v>105</v>
      </c>
      <c r="D75" s="560"/>
      <c r="E75" s="560"/>
      <c r="F75" s="79" t="str">
        <f>VLOOKUP(G75,F:P,10,0)</f>
        <v>大分県</v>
      </c>
      <c r="G75" s="80">
        <f>MAX(F23:F70)</f>
        <v>5.22</v>
      </c>
      <c r="H75" s="561" t="s">
        <v>106</v>
      </c>
      <c r="I75" s="562"/>
      <c r="J75" s="562"/>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63">
        <v>2</v>
      </c>
      <c r="B79" s="566" t="s">
        <v>179</v>
      </c>
      <c r="C79" s="567"/>
      <c r="D79" s="567"/>
      <c r="E79" s="567"/>
      <c r="F79" s="568"/>
      <c r="G79" s="575" t="s">
        <v>180</v>
      </c>
      <c r="H79" s="576"/>
      <c r="I79" s="576"/>
      <c r="J79" s="576"/>
      <c r="K79" s="576"/>
      <c r="L79" s="576"/>
      <c r="M79" s="576"/>
      <c r="N79" s="577"/>
    </row>
    <row r="80" spans="1:18" ht="24.75" customHeight="1">
      <c r="A80" s="564"/>
      <c r="B80" s="569"/>
      <c r="C80" s="570"/>
      <c r="D80" s="570"/>
      <c r="E80" s="570"/>
      <c r="F80" s="571"/>
      <c r="G80" s="578"/>
      <c r="H80" s="579"/>
      <c r="I80" s="579"/>
      <c r="J80" s="579"/>
      <c r="K80" s="579"/>
      <c r="L80" s="579"/>
      <c r="M80" s="579"/>
      <c r="N80" s="580"/>
      <c r="O80" s="215" t="s">
        <v>28</v>
      </c>
      <c r="P80" s="215"/>
    </row>
    <row r="81" spans="1:16" ht="24.75" customHeight="1">
      <c r="A81" s="564"/>
      <c r="B81" s="569"/>
      <c r="C81" s="570"/>
      <c r="D81" s="570"/>
      <c r="E81" s="570"/>
      <c r="F81" s="571"/>
      <c r="G81" s="578"/>
      <c r="H81" s="579"/>
      <c r="I81" s="579"/>
      <c r="J81" s="579"/>
      <c r="K81" s="579"/>
      <c r="L81" s="579"/>
      <c r="M81" s="579"/>
      <c r="N81" s="580"/>
      <c r="O81" s="215" t="s">
        <v>21</v>
      </c>
      <c r="P81" s="215" t="s">
        <v>108</v>
      </c>
    </row>
    <row r="82" spans="1:16" ht="24.75" customHeight="1">
      <c r="A82" s="564"/>
      <c r="B82" s="569"/>
      <c r="C82" s="570"/>
      <c r="D82" s="570"/>
      <c r="E82" s="570"/>
      <c r="F82" s="571"/>
      <c r="G82" s="578"/>
      <c r="H82" s="579"/>
      <c r="I82" s="579"/>
      <c r="J82" s="579"/>
      <c r="K82" s="579"/>
      <c r="L82" s="579"/>
      <c r="M82" s="579"/>
      <c r="N82" s="580"/>
      <c r="O82" s="216"/>
      <c r="P82" s="215"/>
    </row>
    <row r="83" spans="1:16" ht="46.2" customHeight="1" thickBot="1">
      <c r="A83" s="565"/>
      <c r="B83" s="572"/>
      <c r="C83" s="573"/>
      <c r="D83" s="573"/>
      <c r="E83" s="573"/>
      <c r="F83" s="574"/>
      <c r="G83" s="581"/>
      <c r="H83" s="582"/>
      <c r="I83" s="582"/>
      <c r="J83" s="582"/>
      <c r="K83" s="582"/>
      <c r="L83" s="582"/>
      <c r="M83" s="582"/>
      <c r="N83" s="58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1E537-BA06-4580-9CB6-D7CBD0AD7D24}">
  <sheetPr>
    <pageSetUpPr fitToPage="1"/>
  </sheetPr>
  <dimension ref="A1:R24"/>
  <sheetViews>
    <sheetView view="pageBreakPreview" zoomScale="95" zoomScaleNormal="75" zoomScaleSheetLayoutView="95" workbookViewId="0">
      <selection activeCell="T7" sqref="T7"/>
    </sheetView>
  </sheetViews>
  <sheetFormatPr defaultColWidth="9" defaultRowHeight="13.2"/>
  <cols>
    <col min="1" max="1" width="4.88671875" style="480" customWidth="1"/>
    <col min="2" max="8" width="9" style="480"/>
    <col min="9" max="9" width="16.44140625" style="480" customWidth="1"/>
    <col min="10" max="11" width="9" style="480"/>
    <col min="12" max="12" width="18.109375" style="480" customWidth="1"/>
    <col min="13" max="13" width="4.21875" style="480" customWidth="1"/>
    <col min="14" max="14" width="3.44140625" style="480" customWidth="1"/>
    <col min="15" max="16384" width="9" style="480"/>
  </cols>
  <sheetData>
    <row r="1" spans="1:18" ht="23.4">
      <c r="A1" s="597" t="s">
        <v>223</v>
      </c>
      <c r="B1" s="597"/>
      <c r="C1" s="597"/>
      <c r="D1" s="597"/>
      <c r="E1" s="597"/>
      <c r="F1" s="597"/>
      <c r="G1" s="597"/>
      <c r="H1" s="597"/>
      <c r="I1" s="597"/>
      <c r="J1" s="598"/>
      <c r="K1" s="598"/>
      <c r="L1" s="598"/>
      <c r="M1" s="598"/>
    </row>
    <row r="2" spans="1:18" ht="19.2">
      <c r="A2" s="709" t="s">
        <v>404</v>
      </c>
      <c r="B2" s="709"/>
      <c r="C2" s="709"/>
      <c r="D2" s="709"/>
      <c r="E2" s="709"/>
      <c r="F2" s="709"/>
      <c r="G2" s="709"/>
      <c r="H2" s="709"/>
      <c r="I2" s="709"/>
      <c r="J2" s="710"/>
      <c r="K2" s="710"/>
      <c r="L2" s="710"/>
      <c r="M2" s="710"/>
      <c r="N2" s="489"/>
    </row>
    <row r="3" spans="1:18" ht="24.75" customHeight="1">
      <c r="A3" s="711" t="s">
        <v>405</v>
      </c>
      <c r="B3" s="711"/>
      <c r="C3" s="711"/>
      <c r="D3" s="711"/>
      <c r="E3" s="711"/>
      <c r="F3" s="711"/>
      <c r="G3" s="711"/>
      <c r="H3" s="711"/>
      <c r="I3" s="711"/>
      <c r="J3" s="712"/>
      <c r="K3" s="712"/>
      <c r="L3" s="712"/>
      <c r="M3" s="712"/>
      <c r="N3" s="599"/>
      <c r="P3" s="1"/>
    </row>
    <row r="4" spans="1:18" ht="17.399999999999999">
      <c r="A4" s="713" t="s">
        <v>224</v>
      </c>
      <c r="B4" s="713"/>
      <c r="C4" s="713"/>
      <c r="D4" s="713"/>
      <c r="E4" s="713"/>
      <c r="F4" s="713"/>
      <c r="G4" s="713"/>
      <c r="H4" s="713"/>
      <c r="I4" s="713"/>
      <c r="J4" s="714"/>
      <c r="K4" s="714"/>
      <c r="L4" s="714"/>
      <c r="M4" s="714"/>
      <c r="N4" s="599"/>
      <c r="P4" s="1"/>
      <c r="Q4" s="481"/>
    </row>
    <row r="5" spans="1:18" ht="16.2">
      <c r="A5" s="715"/>
      <c r="B5" s="716"/>
      <c r="C5" s="717"/>
      <c r="D5" s="717"/>
      <c r="E5" s="717"/>
      <c r="F5" s="717"/>
      <c r="G5" s="717"/>
      <c r="H5" s="717"/>
      <c r="I5" s="717"/>
      <c r="J5" s="717"/>
      <c r="K5" s="717"/>
      <c r="L5" s="717"/>
      <c r="M5" s="717"/>
      <c r="N5" s="599"/>
      <c r="P5" s="1"/>
    </row>
    <row r="6" spans="1:18" ht="21.75" customHeight="1">
      <c r="A6" s="717"/>
      <c r="B6" s="718"/>
      <c r="C6" s="719"/>
      <c r="D6" s="719"/>
      <c r="E6" s="719"/>
      <c r="F6" s="717"/>
      <c r="G6" s="717" t="s">
        <v>21</v>
      </c>
      <c r="H6" s="720" t="s">
        <v>406</v>
      </c>
      <c r="I6" s="721"/>
      <c r="J6" s="721"/>
      <c r="K6" s="721"/>
      <c r="L6" s="721"/>
      <c r="M6" s="717"/>
      <c r="N6" s="599"/>
      <c r="O6" s="481"/>
      <c r="P6" s="481"/>
      <c r="R6" s="481"/>
    </row>
    <row r="7" spans="1:18" ht="21.75" customHeight="1">
      <c r="A7" s="717"/>
      <c r="B7" s="719"/>
      <c r="C7" s="719"/>
      <c r="D7" s="719"/>
      <c r="E7" s="719"/>
      <c r="F7" s="717"/>
      <c r="G7" s="717"/>
      <c r="H7" s="721"/>
      <c r="I7" s="721"/>
      <c r="J7" s="721"/>
      <c r="K7" s="721"/>
      <c r="L7" s="721"/>
      <c r="M7" s="717"/>
      <c r="N7" s="599"/>
      <c r="P7" s="299"/>
    </row>
    <row r="8" spans="1:18" ht="21.75" customHeight="1">
      <c r="A8" s="717"/>
      <c r="B8" s="719"/>
      <c r="C8" s="719"/>
      <c r="D8" s="719"/>
      <c r="E8" s="719"/>
      <c r="F8" s="717"/>
      <c r="G8" s="717"/>
      <c r="H8" s="721"/>
      <c r="I8" s="721"/>
      <c r="J8" s="721"/>
      <c r="K8" s="721"/>
      <c r="L8" s="721"/>
      <c r="M8" s="717"/>
      <c r="O8" s="481"/>
      <c r="P8" s="722"/>
    </row>
    <row r="9" spans="1:18" ht="35.25" customHeight="1">
      <c r="A9" s="717"/>
      <c r="B9" s="719"/>
      <c r="C9" s="719"/>
      <c r="D9" s="719"/>
      <c r="E9" s="719"/>
      <c r="F9" s="717"/>
      <c r="G9" s="717"/>
      <c r="H9" s="721"/>
      <c r="I9" s="721"/>
      <c r="J9" s="721"/>
      <c r="K9" s="721"/>
      <c r="L9" s="721"/>
      <c r="M9" s="717"/>
      <c r="O9" s="299"/>
      <c r="P9" s="1"/>
    </row>
    <row r="10" spans="1:18" ht="21.75" customHeight="1">
      <c r="A10" s="717"/>
      <c r="B10" s="719"/>
      <c r="C10" s="719"/>
      <c r="D10" s="719"/>
      <c r="E10" s="719"/>
      <c r="F10" s="717"/>
      <c r="G10" s="717"/>
      <c r="H10" s="721"/>
      <c r="I10" s="721"/>
      <c r="J10" s="721"/>
      <c r="K10" s="721"/>
      <c r="L10" s="721"/>
      <c r="M10" s="717"/>
      <c r="O10" s="481"/>
      <c r="P10" s="1"/>
    </row>
    <row r="11" spans="1:18" ht="21.75" customHeight="1">
      <c r="A11" s="717"/>
      <c r="B11" s="719"/>
      <c r="C11" s="719"/>
      <c r="D11" s="719"/>
      <c r="E11" s="719"/>
      <c r="F11" s="723"/>
      <c r="G11" s="723"/>
      <c r="H11" s="721"/>
      <c r="I11" s="721"/>
      <c r="J11" s="721"/>
      <c r="K11" s="721"/>
      <c r="L11" s="721"/>
      <c r="M11" s="717"/>
      <c r="P11" s="1"/>
    </row>
    <row r="12" spans="1:18" ht="21.75" customHeight="1">
      <c r="A12" s="717"/>
      <c r="B12" s="719"/>
      <c r="C12" s="719"/>
      <c r="D12" s="719"/>
      <c r="E12" s="719"/>
      <c r="F12" s="724"/>
      <c r="G12" s="724"/>
      <c r="H12" s="721"/>
      <c r="I12" s="721"/>
      <c r="J12" s="721"/>
      <c r="K12" s="721"/>
      <c r="L12" s="721"/>
      <c r="M12" s="717"/>
      <c r="P12" s="1"/>
    </row>
    <row r="13" spans="1:18" ht="21.75" customHeight="1">
      <c r="A13" s="717"/>
      <c r="B13" s="725"/>
      <c r="C13" s="725"/>
      <c r="D13" s="725"/>
      <c r="E13" s="725"/>
      <c r="F13" s="724"/>
      <c r="G13" s="724"/>
      <c r="H13" s="721"/>
      <c r="I13" s="721"/>
      <c r="J13" s="721"/>
      <c r="K13" s="721"/>
      <c r="L13" s="721"/>
      <c r="M13" s="717"/>
      <c r="P13" s="1"/>
    </row>
    <row r="14" spans="1:18" ht="32.25" customHeight="1">
      <c r="A14" s="717"/>
      <c r="B14" s="725"/>
      <c r="C14" s="725"/>
      <c r="D14" s="725"/>
      <c r="E14" s="725"/>
      <c r="F14" s="723"/>
      <c r="G14" s="723"/>
      <c r="H14" s="721"/>
      <c r="I14" s="721"/>
      <c r="J14" s="721"/>
      <c r="K14" s="721"/>
      <c r="L14" s="721"/>
      <c r="M14" s="717"/>
      <c r="P14" s="1"/>
    </row>
    <row r="15" spans="1:18" ht="21.75" customHeight="1">
      <c r="A15" s="726"/>
      <c r="B15" s="717"/>
      <c r="C15" s="717"/>
      <c r="D15" s="717"/>
      <c r="E15" s="717"/>
      <c r="F15" s="717"/>
      <c r="G15" s="717"/>
      <c r="H15" s="717" t="s">
        <v>407</v>
      </c>
      <c r="I15" s="717"/>
      <c r="J15" s="717"/>
      <c r="K15" s="717"/>
      <c r="L15" s="717"/>
      <c r="M15" s="717"/>
      <c r="P15" s="1"/>
    </row>
    <row r="16" spans="1:18" ht="16.2">
      <c r="A16" s="727"/>
      <c r="B16" s="728"/>
      <c r="C16" s="729"/>
      <c r="D16" s="729"/>
      <c r="E16" s="729"/>
      <c r="F16" s="729"/>
      <c r="G16" s="729"/>
      <c r="H16" s="729"/>
      <c r="I16" s="729"/>
      <c r="J16" s="729"/>
      <c r="K16" s="729"/>
      <c r="L16" s="729"/>
      <c r="M16" s="729"/>
      <c r="P16" s="1"/>
    </row>
    <row r="17" spans="1:16" ht="13.5" customHeight="1">
      <c r="A17" s="729"/>
      <c r="B17" s="730" t="s">
        <v>408</v>
      </c>
      <c r="C17" s="730"/>
      <c r="D17" s="730"/>
      <c r="E17" s="730"/>
      <c r="F17" s="730"/>
      <c r="G17" s="730"/>
      <c r="H17" s="730"/>
      <c r="I17" s="730"/>
      <c r="J17" s="730"/>
      <c r="K17" s="730"/>
      <c r="L17" s="730"/>
      <c r="M17" s="729"/>
      <c r="P17" s="1"/>
    </row>
    <row r="18" spans="1:16" ht="13.5" customHeight="1">
      <c r="A18" s="729"/>
      <c r="B18" s="730"/>
      <c r="C18" s="730"/>
      <c r="D18" s="730"/>
      <c r="E18" s="730"/>
      <c r="F18" s="730"/>
      <c r="G18" s="730"/>
      <c r="H18" s="730"/>
      <c r="I18" s="730"/>
      <c r="J18" s="730"/>
      <c r="K18" s="730"/>
      <c r="L18" s="730"/>
      <c r="M18" s="729"/>
      <c r="P18" s="1"/>
    </row>
    <row r="19" spans="1:16" ht="13.5" customHeight="1">
      <c r="A19" s="729"/>
      <c r="B19" s="730"/>
      <c r="C19" s="730"/>
      <c r="D19" s="730"/>
      <c r="E19" s="730"/>
      <c r="F19" s="730"/>
      <c r="G19" s="730"/>
      <c r="H19" s="730"/>
      <c r="I19" s="730"/>
      <c r="J19" s="730"/>
      <c r="K19" s="730"/>
      <c r="L19" s="730"/>
      <c r="M19" s="729"/>
      <c r="P19" s="1"/>
    </row>
    <row r="20" spans="1:16" ht="13.5" customHeight="1">
      <c r="A20" s="729"/>
      <c r="B20" s="730"/>
      <c r="C20" s="730"/>
      <c r="D20" s="730"/>
      <c r="E20" s="730"/>
      <c r="F20" s="730"/>
      <c r="G20" s="730"/>
      <c r="H20" s="730"/>
      <c r="I20" s="730"/>
      <c r="J20" s="730"/>
      <c r="K20" s="730"/>
      <c r="L20" s="730"/>
      <c r="M20" s="729"/>
      <c r="P20" s="1"/>
    </row>
    <row r="21" spans="1:16" ht="13.5" customHeight="1">
      <c r="A21" s="729"/>
      <c r="B21" s="730"/>
      <c r="C21" s="730"/>
      <c r="D21" s="730"/>
      <c r="E21" s="730"/>
      <c r="F21" s="730"/>
      <c r="G21" s="730"/>
      <c r="H21" s="730"/>
      <c r="I21" s="730"/>
      <c r="J21" s="730"/>
      <c r="K21" s="730"/>
      <c r="L21" s="730"/>
      <c r="M21" s="729"/>
      <c r="P21" s="1"/>
    </row>
    <row r="22" spans="1:16" ht="13.5" customHeight="1">
      <c r="A22" s="729"/>
      <c r="B22" s="730"/>
      <c r="C22" s="730"/>
      <c r="D22" s="730"/>
      <c r="E22" s="730"/>
      <c r="F22" s="730"/>
      <c r="G22" s="730"/>
      <c r="H22" s="730"/>
      <c r="I22" s="730"/>
      <c r="J22" s="730"/>
      <c r="K22" s="730"/>
      <c r="L22" s="730"/>
      <c r="M22" s="729"/>
    </row>
    <row r="23" spans="1:16">
      <c r="A23" s="729"/>
      <c r="B23" s="729"/>
      <c r="C23" s="729"/>
      <c r="D23" s="729"/>
      <c r="E23" s="729"/>
      <c r="F23" s="729"/>
      <c r="G23" s="729"/>
      <c r="H23" s="729"/>
      <c r="I23" s="729"/>
      <c r="J23" s="729"/>
      <c r="K23" s="729"/>
      <c r="L23" s="729"/>
      <c r="M23" s="729"/>
    </row>
    <row r="24" spans="1:16">
      <c r="A24" s="729"/>
      <c r="B24" s="729"/>
      <c r="C24" s="729"/>
      <c r="D24" s="729"/>
      <c r="E24" s="729"/>
      <c r="F24" s="729"/>
      <c r="G24" s="729"/>
      <c r="H24" s="729"/>
      <c r="I24" s="729"/>
      <c r="J24" s="729"/>
      <c r="K24" s="729"/>
      <c r="L24" s="729"/>
      <c r="M24" s="729"/>
    </row>
  </sheetData>
  <mergeCells count="8">
    <mergeCell ref="B17:L22"/>
    <mergeCell ref="A1:M1"/>
    <mergeCell ref="A2:M2"/>
    <mergeCell ref="A3:M3"/>
    <mergeCell ref="N3:N7"/>
    <mergeCell ref="A4:M4"/>
    <mergeCell ref="B6:E14"/>
    <mergeCell ref="H6:L14"/>
  </mergeCells>
  <phoneticPr fontId="86"/>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7"/>
  <sheetViews>
    <sheetView showGridLines="0" topLeftCell="A16" zoomScale="98" zoomScaleNormal="98" zoomScaleSheetLayoutView="79" workbookViewId="0">
      <selection activeCell="A29" sqref="A29:XFD55"/>
    </sheetView>
  </sheetViews>
  <sheetFormatPr defaultColWidth="9" defaultRowHeight="19.2"/>
  <cols>
    <col min="1" max="1" width="158.77734375" style="284" customWidth="1"/>
    <col min="2" max="2" width="11.21875" style="282" customWidth="1"/>
    <col min="3" max="3" width="22" style="282" customWidth="1"/>
    <col min="4" max="4" width="17.88671875" style="283" customWidth="1"/>
    <col min="5" max="16384" width="9" style="1"/>
  </cols>
  <sheetData>
    <row r="1" spans="1:4" s="42" customFormat="1" ht="44.25" customHeight="1" thickBot="1">
      <c r="A1" s="165" t="s">
        <v>239</v>
      </c>
      <c r="B1" s="166" t="s">
        <v>0</v>
      </c>
      <c r="C1" s="167" t="s">
        <v>1</v>
      </c>
      <c r="D1" s="281" t="s">
        <v>2</v>
      </c>
    </row>
    <row r="2" spans="1:4" s="42" customFormat="1" ht="44.25" customHeight="1" thickTop="1">
      <c r="A2" s="162" t="s">
        <v>291</v>
      </c>
      <c r="B2" s="295"/>
      <c r="C2" s="600" t="s">
        <v>294</v>
      </c>
      <c r="D2" s="298"/>
    </row>
    <row r="3" spans="1:4" s="42" customFormat="1" ht="119.4" customHeight="1">
      <c r="A3" s="437" t="s">
        <v>292</v>
      </c>
      <c r="B3" s="307" t="s">
        <v>295</v>
      </c>
      <c r="C3" s="601"/>
      <c r="D3" s="296">
        <v>45161</v>
      </c>
    </row>
    <row r="4" spans="1:4" s="42" customFormat="1" ht="36.6" customHeight="1" thickBot="1">
      <c r="A4" s="163" t="s">
        <v>293</v>
      </c>
      <c r="B4" s="293"/>
      <c r="C4" s="602"/>
      <c r="D4" s="297"/>
    </row>
    <row r="5" spans="1:4" s="42" customFormat="1" ht="44.25" customHeight="1" thickTop="1">
      <c r="A5" s="162" t="s">
        <v>296</v>
      </c>
      <c r="B5" s="295"/>
      <c r="C5" s="600" t="s">
        <v>299</v>
      </c>
      <c r="D5" s="298"/>
    </row>
    <row r="6" spans="1:4" s="42" customFormat="1" ht="100.8" customHeight="1">
      <c r="A6" s="437" t="s">
        <v>297</v>
      </c>
      <c r="B6" s="307" t="s">
        <v>298</v>
      </c>
      <c r="C6" s="601"/>
      <c r="D6" s="296">
        <v>45163</v>
      </c>
    </row>
    <row r="7" spans="1:4" s="42" customFormat="1" ht="36.6" customHeight="1" thickBot="1">
      <c r="A7" s="163" t="s">
        <v>300</v>
      </c>
      <c r="B7" s="293"/>
      <c r="C7" s="602"/>
      <c r="D7" s="297"/>
    </row>
    <row r="8" spans="1:4" s="42" customFormat="1" ht="44.25" customHeight="1" thickTop="1">
      <c r="A8" s="355" t="s">
        <v>301</v>
      </c>
      <c r="B8" s="295"/>
      <c r="C8" s="600" t="s">
        <v>304</v>
      </c>
      <c r="D8" s="298"/>
    </row>
    <row r="9" spans="1:4" s="42" customFormat="1" ht="143.4" customHeight="1" thickBot="1">
      <c r="A9" s="471" t="s">
        <v>302</v>
      </c>
      <c r="B9" s="300" t="s">
        <v>303</v>
      </c>
      <c r="C9" s="601"/>
      <c r="D9" s="296">
        <v>45163</v>
      </c>
    </row>
    <row r="10" spans="1:4" s="42" customFormat="1" ht="36.6" customHeight="1" thickTop="1" thickBot="1">
      <c r="A10" s="405" t="s">
        <v>305</v>
      </c>
      <c r="B10" s="293"/>
      <c r="C10" s="602"/>
      <c r="D10" s="297"/>
    </row>
    <row r="11" spans="1:4" s="42" customFormat="1" ht="43.8" customHeight="1" thickTop="1">
      <c r="A11" s="301" t="s">
        <v>306</v>
      </c>
      <c r="B11" s="346"/>
      <c r="C11" s="627" t="s">
        <v>309</v>
      </c>
      <c r="D11" s="624">
        <v>45162</v>
      </c>
    </row>
    <row r="12" spans="1:4" s="42" customFormat="1" ht="79.8" customHeight="1">
      <c r="A12" s="437" t="s">
        <v>307</v>
      </c>
      <c r="B12" s="300" t="s">
        <v>308</v>
      </c>
      <c r="C12" s="628"/>
      <c r="D12" s="625"/>
    </row>
    <row r="13" spans="1:4" s="42" customFormat="1" ht="36.6" customHeight="1" thickBot="1">
      <c r="A13" s="163" t="s">
        <v>310</v>
      </c>
      <c r="B13" s="161"/>
      <c r="C13" s="629"/>
      <c r="D13" s="626"/>
    </row>
    <row r="14" spans="1:4" s="42" customFormat="1" ht="48" customHeight="1" thickTop="1">
      <c r="A14" s="451" t="s">
        <v>311</v>
      </c>
      <c r="B14" s="295"/>
      <c r="C14" s="600" t="s">
        <v>314</v>
      </c>
      <c r="D14" s="298"/>
    </row>
    <row r="15" spans="1:4" s="42" customFormat="1" ht="206.4" customHeight="1">
      <c r="A15" s="437" t="s">
        <v>313</v>
      </c>
      <c r="B15" s="307" t="s">
        <v>312</v>
      </c>
      <c r="C15" s="601"/>
      <c r="D15" s="296">
        <v>45160</v>
      </c>
    </row>
    <row r="16" spans="1:4" s="42" customFormat="1" ht="36.6" customHeight="1" thickBot="1">
      <c r="A16" s="163" t="s">
        <v>315</v>
      </c>
      <c r="B16" s="293"/>
      <c r="C16" s="602"/>
      <c r="D16" s="297"/>
    </row>
    <row r="17" spans="1:4" s="42" customFormat="1" ht="44.25" customHeight="1" thickTop="1">
      <c r="A17" s="395" t="s">
        <v>316</v>
      </c>
      <c r="B17" s="295"/>
      <c r="C17" s="600" t="s">
        <v>319</v>
      </c>
      <c r="D17" s="298"/>
    </row>
    <row r="18" spans="1:4" s="42" customFormat="1" ht="189" customHeight="1">
      <c r="A18" s="467" t="s">
        <v>318</v>
      </c>
      <c r="B18" s="307" t="s">
        <v>317</v>
      </c>
      <c r="C18" s="601"/>
      <c r="D18" s="296">
        <v>45160</v>
      </c>
    </row>
    <row r="19" spans="1:4" s="42" customFormat="1" ht="35.4" customHeight="1" thickBot="1">
      <c r="A19" s="418" t="s">
        <v>320</v>
      </c>
      <c r="B19" s="293"/>
      <c r="C19" s="602"/>
      <c r="D19" s="297"/>
    </row>
    <row r="20" spans="1:4" s="42" customFormat="1" ht="44.25" customHeight="1" thickTop="1">
      <c r="A20" s="395" t="s">
        <v>321</v>
      </c>
      <c r="B20" s="295"/>
      <c r="C20" s="600" t="s">
        <v>325</v>
      </c>
      <c r="D20" s="298"/>
    </row>
    <row r="21" spans="1:4" s="42" customFormat="1" ht="362.4" customHeight="1">
      <c r="A21" s="437" t="s">
        <v>322</v>
      </c>
      <c r="B21" s="307" t="s">
        <v>324</v>
      </c>
      <c r="C21" s="601"/>
      <c r="D21" s="296">
        <v>45159</v>
      </c>
    </row>
    <row r="22" spans="1:4" s="42" customFormat="1" ht="42" customHeight="1" thickBot="1">
      <c r="A22" s="163" t="s">
        <v>323</v>
      </c>
      <c r="B22" s="293"/>
      <c r="C22" s="602"/>
      <c r="D22" s="297"/>
    </row>
    <row r="23" spans="1:4" s="42" customFormat="1" ht="48.6" customHeight="1" thickTop="1">
      <c r="A23" s="485" t="s">
        <v>327</v>
      </c>
      <c r="B23" s="603" t="s">
        <v>326</v>
      </c>
      <c r="C23" s="606" t="s">
        <v>328</v>
      </c>
      <c r="D23" s="630">
        <v>45159</v>
      </c>
    </row>
    <row r="24" spans="1:4" s="42" customFormat="1" ht="184.2" customHeight="1">
      <c r="A24" s="468" t="s">
        <v>329</v>
      </c>
      <c r="B24" s="604"/>
      <c r="C24" s="607"/>
      <c r="D24" s="631"/>
    </row>
    <row r="25" spans="1:4" s="42" customFormat="1" ht="43.2" customHeight="1" thickBot="1">
      <c r="A25" s="341" t="s">
        <v>330</v>
      </c>
      <c r="B25" s="605"/>
      <c r="C25" s="608"/>
      <c r="D25" s="632"/>
    </row>
    <row r="26" spans="1:4" s="42" customFormat="1" ht="51" customHeight="1" thickTop="1" thickBot="1">
      <c r="A26" s="486" t="s">
        <v>372</v>
      </c>
      <c r="B26" s="612" t="s">
        <v>376</v>
      </c>
      <c r="C26" s="612" t="s">
        <v>373</v>
      </c>
      <c r="D26" s="621">
        <v>45164</v>
      </c>
    </row>
    <row r="27" spans="1:4" s="42" customFormat="1" ht="167.4" customHeight="1" thickBot="1">
      <c r="A27" s="487" t="s">
        <v>374</v>
      </c>
      <c r="B27" s="613"/>
      <c r="C27" s="613"/>
      <c r="D27" s="622"/>
    </row>
    <row r="28" spans="1:4" s="42" customFormat="1" ht="40.799999999999997" customHeight="1" thickTop="1" thickBot="1">
      <c r="A28" s="488" t="s">
        <v>375</v>
      </c>
      <c r="B28" s="614"/>
      <c r="C28" s="614"/>
      <c r="D28" s="622"/>
    </row>
    <row r="29" spans="1:4" s="42" customFormat="1" ht="48.6" hidden="1" customHeight="1" thickTop="1" thickBot="1">
      <c r="A29" s="164"/>
      <c r="B29" s="615"/>
      <c r="C29" s="609"/>
      <c r="D29" s="621"/>
    </row>
    <row r="30" spans="1:4" s="42" customFormat="1" ht="226.8" hidden="1" customHeight="1" thickBot="1">
      <c r="A30" s="472"/>
      <c r="B30" s="616"/>
      <c r="C30" s="610"/>
      <c r="D30" s="622"/>
    </row>
    <row r="31" spans="1:4" s="42" customFormat="1" ht="87" hidden="1" customHeight="1" thickBot="1">
      <c r="A31" s="289"/>
      <c r="B31" s="617"/>
      <c r="C31" s="611"/>
      <c r="D31" s="623"/>
    </row>
    <row r="32" spans="1:4" s="42" customFormat="1" ht="48.6" hidden="1" customHeight="1" thickTop="1" thickBot="1">
      <c r="A32" s="164"/>
      <c r="B32" s="615"/>
      <c r="C32" s="609"/>
      <c r="D32" s="621"/>
    </row>
    <row r="33" spans="1:5" s="42" customFormat="1" ht="148.80000000000001" hidden="1" customHeight="1" thickBot="1">
      <c r="A33" s="419"/>
      <c r="B33" s="616"/>
      <c r="C33" s="610"/>
      <c r="D33" s="622"/>
    </row>
    <row r="34" spans="1:5" s="42" customFormat="1" ht="40.950000000000003" hidden="1" customHeight="1" thickBot="1">
      <c r="A34" s="289"/>
      <c r="B34" s="617"/>
      <c r="C34" s="611"/>
      <c r="D34" s="623"/>
    </row>
    <row r="35" spans="1:5" s="42" customFormat="1" ht="40.950000000000003" hidden="1" customHeight="1" thickTop="1" thickBot="1">
      <c r="A35" s="164"/>
      <c r="B35" s="615"/>
      <c r="C35" s="609"/>
      <c r="D35" s="621"/>
    </row>
    <row r="36" spans="1:5" s="42" customFormat="1" ht="114.6" hidden="1" customHeight="1" thickBot="1">
      <c r="A36" s="419"/>
      <c r="B36" s="616"/>
      <c r="C36" s="610"/>
      <c r="D36" s="622"/>
    </row>
    <row r="37" spans="1:5" s="42" customFormat="1" ht="40.950000000000003" hidden="1" customHeight="1" thickBot="1">
      <c r="A37" s="289"/>
      <c r="B37" s="617"/>
      <c r="C37" s="611"/>
      <c r="D37" s="623"/>
    </row>
    <row r="38" spans="1:5" s="42" customFormat="1" ht="47.4" hidden="1" customHeight="1" thickTop="1" thickBot="1">
      <c r="A38" s="163"/>
      <c r="B38" s="295"/>
      <c r="C38" s="600"/>
      <c r="D38" s="298"/>
    </row>
    <row r="39" spans="1:5" s="42" customFormat="1" ht="120.6" hidden="1" customHeight="1">
      <c r="A39" s="352"/>
      <c r="B39" s="307"/>
      <c r="C39" s="601"/>
      <c r="D39" s="296"/>
      <c r="E39" s="42" t="s">
        <v>190</v>
      </c>
    </row>
    <row r="40" spans="1:5" s="42" customFormat="1" ht="37.200000000000003" hidden="1" customHeight="1" thickBot="1">
      <c r="A40" s="163"/>
      <c r="B40" s="293"/>
      <c r="C40" s="602"/>
      <c r="D40" s="297"/>
    </row>
    <row r="41" spans="1:5" s="42" customFormat="1" ht="47.4" hidden="1" customHeight="1" thickTop="1">
      <c r="A41" s="294"/>
      <c r="B41" s="295"/>
      <c r="C41" s="618"/>
      <c r="D41" s="298"/>
    </row>
    <row r="42" spans="1:5" s="42" customFormat="1" ht="145.80000000000001" hidden="1" customHeight="1">
      <c r="A42" s="353"/>
      <c r="B42" s="300"/>
      <c r="C42" s="601"/>
      <c r="D42" s="296"/>
    </row>
    <row r="43" spans="1:5" s="42" customFormat="1" ht="37.200000000000003" hidden="1" customHeight="1" thickBot="1">
      <c r="A43" s="347"/>
      <c r="B43" s="293"/>
      <c r="C43" s="602"/>
      <c r="D43" s="297"/>
    </row>
    <row r="44" spans="1:5" ht="44.4" hidden="1" customHeight="1" thickTop="1">
      <c r="A44" s="294"/>
      <c r="B44" s="295"/>
      <c r="C44" s="618"/>
      <c r="D44" s="298"/>
    </row>
    <row r="45" spans="1:5" ht="117" hidden="1" customHeight="1">
      <c r="A45" s="406"/>
      <c r="B45" s="300"/>
      <c r="C45" s="619"/>
      <c r="D45" s="296"/>
    </row>
    <row r="46" spans="1:5" ht="37.200000000000003" hidden="1" customHeight="1" thickBot="1">
      <c r="A46" s="408"/>
      <c r="B46" s="411"/>
      <c r="C46" s="620"/>
      <c r="D46" s="412"/>
    </row>
    <row r="47" spans="1:5" ht="56.4" hidden="1" customHeight="1" thickTop="1">
      <c r="A47" s="294"/>
      <c r="B47" s="409"/>
      <c r="C47" s="619"/>
      <c r="D47" s="410"/>
    </row>
    <row r="48" spans="1:5" ht="353.4" hidden="1" customHeight="1">
      <c r="A48" s="353"/>
      <c r="B48" s="300"/>
      <c r="C48" s="601"/>
      <c r="D48" s="296"/>
    </row>
    <row r="49" spans="1:4" ht="40.200000000000003" hidden="1" customHeight="1" thickBot="1">
      <c r="A49" s="347"/>
      <c r="B49" s="293"/>
      <c r="C49" s="602"/>
      <c r="D49" s="297"/>
    </row>
    <row r="50" spans="1:4" ht="46.8" hidden="1" customHeight="1" thickTop="1">
      <c r="A50" s="294"/>
      <c r="B50" s="295"/>
      <c r="C50" s="618"/>
      <c r="D50" s="298"/>
    </row>
    <row r="51" spans="1:4" ht="139.80000000000001" hidden="1" customHeight="1">
      <c r="A51" s="353"/>
      <c r="B51" s="300"/>
      <c r="C51" s="601"/>
      <c r="D51" s="296"/>
    </row>
    <row r="52" spans="1:4" ht="43.8" hidden="1" customHeight="1" thickBot="1">
      <c r="A52" s="347"/>
      <c r="B52" s="293"/>
      <c r="C52" s="602"/>
      <c r="D52" s="297"/>
    </row>
    <row r="53" spans="1:4" ht="46.8" hidden="1" customHeight="1" thickTop="1">
      <c r="A53" s="294"/>
      <c r="B53" s="295"/>
      <c r="C53" s="618"/>
      <c r="D53" s="298"/>
    </row>
    <row r="54" spans="1:4" ht="93" hidden="1" customHeight="1">
      <c r="A54" s="353"/>
      <c r="B54" s="300"/>
      <c r="C54" s="601"/>
      <c r="D54" s="296"/>
    </row>
    <row r="55" spans="1:4" ht="43.8" hidden="1" customHeight="1" thickBot="1">
      <c r="A55" s="347"/>
      <c r="B55" s="293"/>
      <c r="C55" s="602"/>
      <c r="D55" s="297"/>
    </row>
    <row r="56" spans="1:4" ht="42.6" customHeight="1"/>
    <row r="57" spans="1:4" ht="42.6" customHeight="1"/>
  </sheetData>
  <mergeCells count="29">
    <mergeCell ref="D35:D37"/>
    <mergeCell ref="D26:D28"/>
    <mergeCell ref="D11:D13"/>
    <mergeCell ref="C11:C13"/>
    <mergeCell ref="C14:C16"/>
    <mergeCell ref="C17:C19"/>
    <mergeCell ref="D32:D34"/>
    <mergeCell ref="C20:C22"/>
    <mergeCell ref="D23:D25"/>
    <mergeCell ref="D29:D31"/>
    <mergeCell ref="C32:C34"/>
    <mergeCell ref="C35:C37"/>
    <mergeCell ref="C44:C46"/>
    <mergeCell ref="C53:C55"/>
    <mergeCell ref="C50:C52"/>
    <mergeCell ref="C47:C49"/>
    <mergeCell ref="C41:C43"/>
    <mergeCell ref="C38:C40"/>
    <mergeCell ref="B35:B37"/>
    <mergeCell ref="B29:B31"/>
    <mergeCell ref="B26:B28"/>
    <mergeCell ref="B32:B34"/>
    <mergeCell ref="C2:C4"/>
    <mergeCell ref="B23:B25"/>
    <mergeCell ref="C23:C25"/>
    <mergeCell ref="C5:C7"/>
    <mergeCell ref="C29:C31"/>
    <mergeCell ref="C8:C10"/>
    <mergeCell ref="C26:C28"/>
  </mergeCells>
  <phoneticPr fontId="16"/>
  <hyperlinks>
    <hyperlink ref="A4" r:id="rId1" xr:uid="{6EF800E4-36E2-4CED-9CE6-B267E83A3751}"/>
    <hyperlink ref="A7" r:id="rId2" xr:uid="{D1B20EC1-8C0B-4EA8-A895-43A78AE68B6C}"/>
    <hyperlink ref="A10" r:id="rId3" xr:uid="{86EEF167-D9AA-4708-8B9D-E003E3885478}"/>
    <hyperlink ref="A13" r:id="rId4" xr:uid="{83D4FE9A-D63D-4D3A-943C-200CC419B04F}"/>
    <hyperlink ref="A16" r:id="rId5" xr:uid="{A64657FB-B97B-475D-990F-21D597A28B5C}"/>
    <hyperlink ref="A19" r:id="rId6" xr:uid="{AB6A8DFE-9FBE-482B-9F18-CCC359F077F6}"/>
    <hyperlink ref="A22" r:id="rId7" xr:uid="{A64948F3-9D56-4ED6-8588-A174CBB7564E}"/>
    <hyperlink ref="A25" r:id="rId8" xr:uid="{4C7AF348-7D68-408B-A8D5-B3D0A32C645B}"/>
    <hyperlink ref="A28" r:id="rId9" xr:uid="{554C44CB-B20D-45D2-805A-D5CA7DC85BDA}"/>
  </hyperlinks>
  <pageMargins left="0" right="0" top="0.19685039370078741" bottom="0.39370078740157483" header="0" footer="0.19685039370078741"/>
  <pageSetup paperSize="8" scale="28" orientation="portrait" horizontalDpi="300" verticalDpi="300" r:id="rId1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5"/>
  <sheetViews>
    <sheetView defaultGridColor="0" view="pageBreakPreview" colorId="56" zoomScale="90" zoomScaleNormal="66" zoomScaleSheetLayoutView="90" workbookViewId="0"/>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228</v>
      </c>
      <c r="B1" s="278" t="s">
        <v>24</v>
      </c>
      <c r="C1" s="279" t="s">
        <v>2</v>
      </c>
    </row>
    <row r="2" spans="1:3" ht="40.200000000000003" customHeight="1">
      <c r="A2" s="125" t="s">
        <v>368</v>
      </c>
      <c r="B2" s="130"/>
      <c r="C2" s="131"/>
    </row>
    <row r="3" spans="1:3" ht="208.2" customHeight="1">
      <c r="A3" s="344" t="s">
        <v>369</v>
      </c>
      <c r="B3" s="292" t="s">
        <v>371</v>
      </c>
      <c r="C3" s="132">
        <v>45163</v>
      </c>
    </row>
    <row r="4" spans="1:3" ht="40.200000000000003" customHeight="1" thickBot="1">
      <c r="A4" s="290" t="s">
        <v>370</v>
      </c>
      <c r="B4" s="133"/>
      <c r="C4" s="134"/>
    </row>
    <row r="5" spans="1:3" ht="40.200000000000003" customHeight="1">
      <c r="A5" s="125" t="s">
        <v>410</v>
      </c>
      <c r="B5" s="130"/>
      <c r="C5" s="131"/>
    </row>
    <row r="6" spans="1:3" ht="187.2" customHeight="1">
      <c r="A6" s="351" t="s">
        <v>396</v>
      </c>
      <c r="B6" s="342"/>
      <c r="C6" s="132"/>
    </row>
    <row r="7" spans="1:3" ht="40.200000000000003" customHeight="1" thickBot="1">
      <c r="A7" s="290" t="s">
        <v>382</v>
      </c>
      <c r="B7" s="133"/>
      <c r="C7" s="134"/>
    </row>
    <row r="8" spans="1:3" ht="40.200000000000003" customHeight="1">
      <c r="A8" s="125" t="s">
        <v>411</v>
      </c>
      <c r="B8" s="130"/>
      <c r="C8" s="131"/>
    </row>
    <row r="9" spans="1:3" ht="102.6" customHeight="1">
      <c r="A9" s="344" t="s">
        <v>390</v>
      </c>
      <c r="B9" s="292" t="s">
        <v>399</v>
      </c>
      <c r="C9" s="132">
        <v>45162</v>
      </c>
    </row>
    <row r="10" spans="1:3" ht="40.200000000000003" customHeight="1" thickBot="1">
      <c r="A10" s="290" t="s">
        <v>383</v>
      </c>
      <c r="B10" s="133"/>
      <c r="C10" s="134"/>
    </row>
    <row r="11" spans="1:3" ht="40.200000000000003" customHeight="1">
      <c r="A11" s="125" t="s">
        <v>412</v>
      </c>
      <c r="B11" s="130"/>
      <c r="C11" s="131"/>
    </row>
    <row r="12" spans="1:3" ht="147.6" customHeight="1">
      <c r="A12" s="344" t="s">
        <v>391</v>
      </c>
      <c r="B12" s="292" t="s">
        <v>400</v>
      </c>
      <c r="C12" s="132">
        <v>45162</v>
      </c>
    </row>
    <row r="13" spans="1:3" ht="40.200000000000003" customHeight="1" thickBot="1">
      <c r="A13" s="290" t="s">
        <v>384</v>
      </c>
      <c r="B13" s="133"/>
      <c r="C13" s="134"/>
    </row>
    <row r="14" spans="1:3" s="396" customFormat="1" ht="40.200000000000003" customHeight="1">
      <c r="A14" s="125" t="s">
        <v>413</v>
      </c>
      <c r="B14" s="130"/>
      <c r="C14" s="131"/>
    </row>
    <row r="15" spans="1:3" s="396" customFormat="1" ht="163.19999999999999" customHeight="1">
      <c r="A15" s="344" t="s">
        <v>392</v>
      </c>
      <c r="B15" s="292" t="s">
        <v>401</v>
      </c>
      <c r="C15" s="132">
        <v>45162</v>
      </c>
    </row>
    <row r="16" spans="1:3" ht="40.200000000000003" customHeight="1" thickBot="1">
      <c r="A16" s="290" t="s">
        <v>385</v>
      </c>
      <c r="B16" s="133"/>
      <c r="C16" s="134"/>
    </row>
    <row r="17" spans="1:3" s="396" customFormat="1" ht="40.200000000000003" customHeight="1">
      <c r="A17" s="125" t="s">
        <v>414</v>
      </c>
      <c r="B17" s="130"/>
      <c r="C17" s="131"/>
    </row>
    <row r="18" spans="1:3" s="396" customFormat="1" ht="100.2" customHeight="1">
      <c r="A18" s="344" t="s">
        <v>393</v>
      </c>
      <c r="B18" s="479" t="s">
        <v>402</v>
      </c>
      <c r="C18" s="132">
        <v>45161</v>
      </c>
    </row>
    <row r="19" spans="1:3" ht="40.200000000000003" customHeight="1" thickBot="1">
      <c r="A19" s="444" t="s">
        <v>386</v>
      </c>
      <c r="B19" s="438"/>
      <c r="C19" s="132"/>
    </row>
    <row r="20" spans="1:3" ht="40.200000000000003" customHeight="1">
      <c r="A20" s="447" t="s">
        <v>415</v>
      </c>
      <c r="B20" s="439"/>
      <c r="C20" s="440"/>
    </row>
    <row r="21" spans="1:3" ht="250.8" customHeight="1">
      <c r="A21" s="446" t="s">
        <v>394</v>
      </c>
      <c r="B21" s="448" t="s">
        <v>402</v>
      </c>
      <c r="C21" s="441">
        <v>45161</v>
      </c>
    </row>
    <row r="22" spans="1:3" ht="40.200000000000003" customHeight="1" thickBot="1">
      <c r="A22" s="445" t="s">
        <v>387</v>
      </c>
      <c r="B22" s="449"/>
      <c r="C22" s="443"/>
    </row>
    <row r="23" spans="1:3" ht="40.200000000000003" customHeight="1">
      <c r="A23" s="447" t="s">
        <v>416</v>
      </c>
      <c r="B23" s="450"/>
      <c r="C23" s="440"/>
    </row>
    <row r="24" spans="1:3" ht="229.2" customHeight="1">
      <c r="A24" s="446" t="s">
        <v>395</v>
      </c>
      <c r="B24" s="448" t="s">
        <v>403</v>
      </c>
      <c r="C24" s="441">
        <v>45161</v>
      </c>
    </row>
    <row r="25" spans="1:3" ht="40.200000000000003" customHeight="1" thickBot="1">
      <c r="A25" s="445" t="s">
        <v>388</v>
      </c>
      <c r="B25" s="442"/>
      <c r="C25" s="443"/>
    </row>
    <row r="26" spans="1:3" ht="40.200000000000003" customHeight="1">
      <c r="A26" s="288" t="s">
        <v>417</v>
      </c>
      <c r="B26" s="450"/>
      <c r="C26" s="440"/>
    </row>
    <row r="27" spans="1:3" ht="184.2" customHeight="1">
      <c r="A27" s="446" t="s">
        <v>389</v>
      </c>
      <c r="B27" s="448" t="s">
        <v>402</v>
      </c>
      <c r="C27" s="441" t="s">
        <v>397</v>
      </c>
    </row>
    <row r="28" spans="1:3" ht="40.200000000000003" customHeight="1" thickBot="1">
      <c r="A28" s="708" t="s">
        <v>377</v>
      </c>
      <c r="B28" s="442"/>
      <c r="C28" s="443"/>
    </row>
    <row r="29" spans="1:3" ht="40.200000000000003" customHeight="1">
      <c r="A29" s="447" t="s">
        <v>418</v>
      </c>
      <c r="B29" s="450"/>
      <c r="C29" s="440"/>
    </row>
    <row r="30" spans="1:3" ht="362.4" customHeight="1">
      <c r="A30" s="446" t="s">
        <v>380</v>
      </c>
      <c r="B30" s="448" t="s">
        <v>402</v>
      </c>
      <c r="C30" s="441">
        <v>45161</v>
      </c>
    </row>
    <row r="31" spans="1:3" ht="40.200000000000003" customHeight="1" thickBot="1">
      <c r="A31" s="708" t="s">
        <v>378</v>
      </c>
      <c r="B31" s="442"/>
      <c r="C31" s="443"/>
    </row>
    <row r="32" spans="1:3" ht="40.200000000000003" customHeight="1">
      <c r="A32" s="447" t="s">
        <v>419</v>
      </c>
      <c r="B32" s="450"/>
      <c r="C32" s="440"/>
    </row>
    <row r="33" spans="1:3" ht="100.2" customHeight="1">
      <c r="A33" s="446" t="s">
        <v>381</v>
      </c>
      <c r="B33" s="448" t="s">
        <v>398</v>
      </c>
      <c r="C33" s="441">
        <v>45160</v>
      </c>
    </row>
    <row r="34" spans="1:3" ht="40.200000000000003" customHeight="1" thickBot="1">
      <c r="A34" s="445" t="s">
        <v>379</v>
      </c>
      <c r="B34" s="442"/>
      <c r="C34" s="443"/>
    </row>
    <row r="35" spans="1:3" ht="40.200000000000003" hidden="1" customHeight="1">
      <c r="A35" s="447"/>
      <c r="B35" s="450"/>
      <c r="C35" s="440"/>
    </row>
    <row r="36" spans="1:3" ht="40.200000000000003" hidden="1" customHeight="1">
      <c r="A36" s="446"/>
      <c r="B36" s="448"/>
      <c r="C36" s="441"/>
    </row>
    <row r="37" spans="1:3" ht="40.200000000000003" hidden="1" customHeight="1" thickBot="1">
      <c r="A37" s="445"/>
      <c r="B37" s="442"/>
      <c r="C37" s="443"/>
    </row>
    <row r="38" spans="1:3" ht="40.200000000000003" hidden="1" customHeight="1">
      <c r="A38" s="447"/>
      <c r="B38" s="450"/>
      <c r="C38" s="440"/>
    </row>
    <row r="39" spans="1:3" ht="40.200000000000003" hidden="1" customHeight="1">
      <c r="A39" s="446"/>
      <c r="B39" s="448"/>
      <c r="C39" s="441"/>
    </row>
    <row r="40" spans="1:3" ht="40.200000000000003" hidden="1" customHeight="1" thickBot="1">
      <c r="A40" s="445"/>
      <c r="B40" s="442"/>
      <c r="C40" s="443"/>
    </row>
    <row r="41" spans="1:3" ht="40.200000000000003" hidden="1" customHeight="1">
      <c r="A41" s="447"/>
      <c r="B41" s="450"/>
      <c r="C41" s="440"/>
    </row>
    <row r="42" spans="1:3" ht="40.200000000000003" hidden="1" customHeight="1">
      <c r="A42" s="446"/>
      <c r="B42" s="448"/>
      <c r="C42" s="441"/>
    </row>
    <row r="43" spans="1:3" ht="40.200000000000003" hidden="1" customHeight="1" thickBot="1">
      <c r="A43" s="445"/>
      <c r="B43" s="442"/>
      <c r="C43" s="443"/>
    </row>
    <row r="45" spans="1:3" ht="40.200000000000003" customHeight="1">
      <c r="A45" s="38"/>
    </row>
  </sheetData>
  <phoneticPr fontId="86"/>
  <hyperlinks>
    <hyperlink ref="A4" r:id="rId1" xr:uid="{AF9F68AA-2DB7-4861-89A7-223E09AF954D}"/>
    <hyperlink ref="A28" r:id="rId2" xr:uid="{C4395755-5CB4-4228-BF56-85119A7594A6}"/>
    <hyperlink ref="A31" r:id="rId3" xr:uid="{634EB9EE-F9B7-491D-89B8-392FBA0C4B7D}"/>
    <hyperlink ref="A34" r:id="rId4" xr:uid="{E19C6396-2313-4638-BB5A-D7BED51F73DE}"/>
    <hyperlink ref="A7" r:id="rId5" xr:uid="{5626F068-96BC-4040-8053-046D17FF6072}"/>
    <hyperlink ref="A10" r:id="rId6" xr:uid="{8C5C8D71-B5B6-49AE-9C86-CFABDB98F857}"/>
    <hyperlink ref="A13" r:id="rId7" xr:uid="{FD96E7C1-F6E1-401A-BD04-9247D96F0B4A}"/>
    <hyperlink ref="A16" r:id="rId8" xr:uid="{7761E4A6-1EBA-4508-AC49-C76A4458F7E3}"/>
    <hyperlink ref="A19" r:id="rId9" xr:uid="{4C56CB87-3A00-42CA-83E4-55F573D5C457}"/>
    <hyperlink ref="A22" r:id="rId10" xr:uid="{EB7B0B6D-9C3E-4A15-B445-F6BD17A902C7}"/>
    <hyperlink ref="A25" r:id="rId11" xr:uid="{73D58C22-5CEA-4757-8CF3-E165BD2AA564}"/>
  </hyperlinks>
  <pageMargins left="0.74803149606299213" right="0.74803149606299213" top="0.98425196850393704" bottom="0.98425196850393704" header="0.51181102362204722" footer="0.51181102362204722"/>
  <pageSetup paperSize="9" scale="16" fitToHeight="3" orientation="portrait" r:id="rId12"/>
  <headerFooter alignWithMargins="0"/>
  <drawing r:id="rId1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zoomScaleNormal="100" zoomScaleSheetLayoutView="100" workbookViewId="0">
      <selection activeCell="AD41" sqref="AD41"/>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36" t="s">
        <v>3</v>
      </c>
      <c r="B1" s="637"/>
      <c r="C1" s="637"/>
      <c r="D1" s="637"/>
      <c r="E1" s="637"/>
      <c r="F1" s="637"/>
      <c r="G1" s="637"/>
      <c r="H1" s="637"/>
      <c r="I1" s="637"/>
      <c r="J1" s="637"/>
      <c r="K1" s="637"/>
      <c r="L1" s="637"/>
      <c r="M1" s="637"/>
      <c r="N1" s="638"/>
      <c r="P1" s="639" t="s">
        <v>4</v>
      </c>
      <c r="Q1" s="640"/>
      <c r="R1" s="640"/>
      <c r="S1" s="640"/>
      <c r="T1" s="640"/>
      <c r="U1" s="640"/>
      <c r="V1" s="640"/>
      <c r="W1" s="640"/>
      <c r="X1" s="640"/>
      <c r="Y1" s="640"/>
      <c r="Z1" s="640"/>
      <c r="AA1" s="640"/>
      <c r="AB1" s="640"/>
      <c r="AC1" s="641"/>
    </row>
    <row r="2" spans="1:29" ht="18" customHeight="1" thickBot="1">
      <c r="A2" s="642" t="s">
        <v>5</v>
      </c>
      <c r="B2" s="643"/>
      <c r="C2" s="643"/>
      <c r="D2" s="643"/>
      <c r="E2" s="643"/>
      <c r="F2" s="643"/>
      <c r="G2" s="643"/>
      <c r="H2" s="643"/>
      <c r="I2" s="643"/>
      <c r="J2" s="643"/>
      <c r="K2" s="643"/>
      <c r="L2" s="643"/>
      <c r="M2" s="643"/>
      <c r="N2" s="644"/>
      <c r="P2" s="645" t="s">
        <v>6</v>
      </c>
      <c r="Q2" s="643"/>
      <c r="R2" s="643"/>
      <c r="S2" s="643"/>
      <c r="T2" s="643"/>
      <c r="U2" s="643"/>
      <c r="V2" s="643"/>
      <c r="W2" s="643"/>
      <c r="X2" s="643"/>
      <c r="Y2" s="643"/>
      <c r="Z2" s="643"/>
      <c r="AA2" s="643"/>
      <c r="AB2" s="643"/>
      <c r="AC2" s="646"/>
    </row>
    <row r="3" spans="1:29" ht="13.8" thickBot="1">
      <c r="A3" s="6"/>
      <c r="B3" s="141" t="s">
        <v>166</v>
      </c>
      <c r="C3" s="141" t="s">
        <v>7</v>
      </c>
      <c r="D3" s="141" t="s">
        <v>8</v>
      </c>
      <c r="E3" s="141" t="s">
        <v>9</v>
      </c>
      <c r="F3" s="141" t="s">
        <v>10</v>
      </c>
      <c r="G3" s="141" t="s">
        <v>11</v>
      </c>
      <c r="H3" s="141" t="s">
        <v>12</v>
      </c>
      <c r="I3" s="138" t="s">
        <v>13</v>
      </c>
      <c r="J3" s="141" t="s">
        <v>14</v>
      </c>
      <c r="K3" s="141" t="s">
        <v>15</v>
      </c>
      <c r="L3" s="141" t="s">
        <v>16</v>
      </c>
      <c r="M3" s="141" t="s">
        <v>17</v>
      </c>
      <c r="N3" s="7" t="s">
        <v>18</v>
      </c>
      <c r="P3" s="8"/>
      <c r="Q3" s="141" t="s">
        <v>166</v>
      </c>
      <c r="R3" s="141" t="s">
        <v>7</v>
      </c>
      <c r="S3" s="141" t="s">
        <v>8</v>
      </c>
      <c r="T3" s="141" t="s">
        <v>9</v>
      </c>
      <c r="U3" s="141" t="s">
        <v>10</v>
      </c>
      <c r="V3" s="141" t="s">
        <v>11</v>
      </c>
      <c r="W3" s="141" t="s">
        <v>12</v>
      </c>
      <c r="X3" s="138" t="s">
        <v>13</v>
      </c>
      <c r="Y3" s="141" t="s">
        <v>14</v>
      </c>
      <c r="Z3" s="141" t="s">
        <v>15</v>
      </c>
      <c r="AA3" s="141"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414.66666666666669</v>
      </c>
      <c r="H4" s="338">
        <f t="shared" si="0"/>
        <v>606.33333333333337</v>
      </c>
      <c r="I4" s="338">
        <f t="shared" si="0"/>
        <v>829.83333333333337</v>
      </c>
      <c r="J4" s="338">
        <f t="shared" si="0"/>
        <v>564.72727272727275</v>
      </c>
      <c r="K4" s="338">
        <f t="shared" si="0"/>
        <v>363.72727272727275</v>
      </c>
      <c r="L4" s="338">
        <f t="shared" si="0"/>
        <v>207</v>
      </c>
      <c r="M4" s="338">
        <f t="shared" si="0"/>
        <v>134.81818181818181</v>
      </c>
      <c r="N4" s="338">
        <f>AVERAGE(N7:N18)</f>
        <v>3639.7272727272725</v>
      </c>
      <c r="O4" s="10"/>
      <c r="P4" s="339" t="str">
        <f>+A4</f>
        <v>12-21年月平均</v>
      </c>
      <c r="Q4" s="338">
        <f>AVERAGE(Q7:Q18)</f>
        <v>8.1666666666666661</v>
      </c>
      <c r="R4" s="338">
        <f t="shared" ref="R4:AC4" si="1">AVERAGE(R7:R18)</f>
        <v>8.75</v>
      </c>
      <c r="S4" s="338">
        <f t="shared" si="1"/>
        <v>13.25</v>
      </c>
      <c r="T4" s="338">
        <f t="shared" si="1"/>
        <v>6.5</v>
      </c>
      <c r="U4" s="338">
        <f t="shared" si="1"/>
        <v>9.1666666666666661</v>
      </c>
      <c r="V4" s="338">
        <f t="shared" si="1"/>
        <v>8.9166666666666661</v>
      </c>
      <c r="W4" s="338">
        <f t="shared" si="1"/>
        <v>8.0833333333333339</v>
      </c>
      <c r="X4" s="338">
        <f t="shared" si="1"/>
        <v>10.583333333333334</v>
      </c>
      <c r="Y4" s="338">
        <f t="shared" si="1"/>
        <v>9.9090909090909083</v>
      </c>
      <c r="Z4" s="338">
        <f t="shared" si="1"/>
        <v>19.818181818181817</v>
      </c>
      <c r="AA4" s="338">
        <f t="shared" si="1"/>
        <v>11.636363636363637</v>
      </c>
      <c r="AB4" s="338">
        <f t="shared" si="1"/>
        <v>12.181818181818182</v>
      </c>
      <c r="AC4" s="338">
        <f t="shared" si="1"/>
        <v>131.45454545454547</v>
      </c>
    </row>
    <row r="5" spans="1:29" ht="19.8" customHeight="1" thickBot="1">
      <c r="A5" s="251"/>
      <c r="B5" s="251"/>
      <c r="C5" s="251"/>
      <c r="D5" s="251"/>
      <c r="E5" s="251"/>
      <c r="F5" s="251"/>
      <c r="G5" s="251"/>
      <c r="H5" s="251"/>
      <c r="I5" s="11" t="s">
        <v>20</v>
      </c>
      <c r="J5" s="105"/>
      <c r="K5" s="105"/>
      <c r="L5" s="105"/>
      <c r="M5" s="105"/>
      <c r="N5" s="218"/>
      <c r="O5" s="106"/>
      <c r="P5" s="139"/>
      <c r="Q5" s="139"/>
      <c r="R5" s="139"/>
      <c r="S5" s="251"/>
      <c r="T5" s="251"/>
      <c r="U5" s="251"/>
      <c r="V5" s="251"/>
      <c r="W5" s="251"/>
      <c r="X5" s="11" t="s">
        <v>20</v>
      </c>
      <c r="Y5" s="105"/>
      <c r="Z5" s="105"/>
      <c r="AA5" s="105"/>
      <c r="AB5" s="105"/>
      <c r="AC5" s="218"/>
    </row>
    <row r="6" spans="1:29" ht="19.8" customHeight="1" thickBot="1">
      <c r="A6" s="251"/>
      <c r="B6" s="251"/>
      <c r="C6" s="251"/>
      <c r="D6" s="251"/>
      <c r="E6" s="251"/>
      <c r="F6" s="251"/>
      <c r="G6" s="251"/>
      <c r="H6" s="251"/>
      <c r="I6" s="327">
        <v>138</v>
      </c>
      <c r="J6" s="326"/>
      <c r="K6" s="326"/>
      <c r="L6" s="326"/>
      <c r="M6" s="326"/>
      <c r="N6" s="320"/>
      <c r="O6" s="106"/>
      <c r="P6" s="139"/>
      <c r="Q6" s="139"/>
      <c r="R6" s="139"/>
      <c r="S6" s="251"/>
      <c r="T6" s="251"/>
      <c r="U6" s="251"/>
      <c r="V6" s="251"/>
      <c r="W6" s="251"/>
      <c r="X6" s="327">
        <v>0</v>
      </c>
      <c r="Y6" s="326"/>
      <c r="Z6" s="326"/>
      <c r="AA6" s="326"/>
      <c r="AB6" s="326"/>
      <c r="AC6" s="320"/>
    </row>
    <row r="7" spans="1:29" ht="18" customHeight="1" thickBot="1">
      <c r="A7" s="321" t="s">
        <v>170</v>
      </c>
      <c r="B7" s="334">
        <v>82</v>
      </c>
      <c r="C7" s="332">
        <v>62</v>
      </c>
      <c r="D7" s="392">
        <v>99</v>
      </c>
      <c r="E7" s="332">
        <v>112</v>
      </c>
      <c r="F7" s="421">
        <v>224</v>
      </c>
      <c r="G7" s="421">
        <v>518</v>
      </c>
      <c r="H7" s="490">
        <v>512</v>
      </c>
      <c r="I7" s="332">
        <v>331</v>
      </c>
      <c r="J7" s="332" t="s">
        <v>149</v>
      </c>
      <c r="K7" s="332"/>
      <c r="L7" s="332"/>
      <c r="M7" s="335"/>
      <c r="N7" s="333"/>
      <c r="O7" s="10"/>
      <c r="P7" s="325" t="s">
        <v>170</v>
      </c>
      <c r="Q7" s="465">
        <v>1</v>
      </c>
      <c r="R7" s="466">
        <v>1</v>
      </c>
      <c r="S7" s="466">
        <v>4</v>
      </c>
      <c r="T7" s="466">
        <v>2</v>
      </c>
      <c r="U7" s="466">
        <v>2</v>
      </c>
      <c r="V7" s="332">
        <v>7</v>
      </c>
      <c r="W7" s="332">
        <v>7</v>
      </c>
      <c r="X7" s="332">
        <v>0</v>
      </c>
      <c r="Y7" s="332"/>
      <c r="Z7" s="332"/>
      <c r="AA7" s="332"/>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2">SUM(B8:M8)</f>
        <v>3329</v>
      </c>
      <c r="O8" s="111" t="s">
        <v>21</v>
      </c>
      <c r="P8" s="459" t="s">
        <v>165</v>
      </c>
      <c r="Q8" s="460">
        <v>0</v>
      </c>
      <c r="R8" s="461">
        <v>5</v>
      </c>
      <c r="S8" s="461">
        <v>4</v>
      </c>
      <c r="T8" s="461">
        <v>1</v>
      </c>
      <c r="U8" s="461">
        <v>1</v>
      </c>
      <c r="V8" s="461">
        <v>1</v>
      </c>
      <c r="W8" s="461">
        <v>1</v>
      </c>
      <c r="X8" s="461">
        <v>1</v>
      </c>
      <c r="Y8" s="460">
        <v>0</v>
      </c>
      <c r="Z8" s="460">
        <v>0</v>
      </c>
      <c r="AA8" s="460">
        <v>0</v>
      </c>
      <c r="AB8" s="460">
        <v>2</v>
      </c>
      <c r="AC8" s="462">
        <f t="shared" ref="AC8:AC19" si="3">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2"/>
        <v>3184</v>
      </c>
      <c r="O9" s="250"/>
      <c r="P9" s="459" t="s">
        <v>147</v>
      </c>
      <c r="Q9" s="463">
        <v>1</v>
      </c>
      <c r="R9" s="463">
        <v>2</v>
      </c>
      <c r="S9" s="463">
        <v>1</v>
      </c>
      <c r="T9" s="463">
        <v>0</v>
      </c>
      <c r="U9" s="463">
        <v>0</v>
      </c>
      <c r="V9" s="463">
        <v>0</v>
      </c>
      <c r="W9" s="463">
        <v>1</v>
      </c>
      <c r="X9" s="463">
        <v>1</v>
      </c>
      <c r="Y9" s="463">
        <v>0</v>
      </c>
      <c r="Z9" s="463">
        <v>1</v>
      </c>
      <c r="AA9" s="463">
        <v>0</v>
      </c>
      <c r="AB9" s="463">
        <v>0</v>
      </c>
      <c r="AC9" s="464">
        <f t="shared" si="3"/>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2"/>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3"/>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2"/>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3"/>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2"/>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3"/>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2"/>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3"/>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2"/>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3"/>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2"/>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3"/>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2"/>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3"/>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3"/>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647" t="s">
        <v>243</v>
      </c>
      <c r="B21" s="648"/>
      <c r="C21" s="648"/>
      <c r="D21" s="648"/>
      <c r="E21" s="648"/>
      <c r="F21" s="648"/>
      <c r="G21" s="648"/>
      <c r="H21" s="648"/>
      <c r="I21" s="648"/>
      <c r="J21" s="648"/>
      <c r="K21" s="648"/>
      <c r="L21" s="648"/>
      <c r="M21" s="648"/>
      <c r="N21" s="649"/>
      <c r="O21" s="10"/>
      <c r="P21" s="647" t="str">
        <f>+A21</f>
        <v>※2023年 第33週（8/14～8/20） 現在</v>
      </c>
      <c r="Q21" s="648"/>
      <c r="R21" s="648"/>
      <c r="S21" s="648"/>
      <c r="T21" s="648"/>
      <c r="U21" s="648"/>
      <c r="V21" s="648"/>
      <c r="W21" s="648"/>
      <c r="X21" s="648"/>
      <c r="Y21" s="648"/>
      <c r="Z21" s="648"/>
      <c r="AA21" s="648"/>
      <c r="AB21" s="648"/>
      <c r="AC21" s="649"/>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17.25" customHeight="1" thickBot="1">
      <c r="A23" s="24"/>
      <c r="B23" s="243" t="s">
        <v>158</v>
      </c>
      <c r="C23" s="10"/>
      <c r="D23" s="302" t="s">
        <v>220</v>
      </c>
      <c r="E23" s="28"/>
      <c r="F23" s="10"/>
      <c r="G23" s="10" t="s">
        <v>21</v>
      </c>
      <c r="H23" s="10"/>
      <c r="I23" s="10"/>
      <c r="J23" s="10"/>
      <c r="K23" s="10"/>
      <c r="L23" s="10"/>
      <c r="M23" s="10"/>
      <c r="N23" s="25"/>
      <c r="O23" s="111" t="s">
        <v>21</v>
      </c>
      <c r="P23" s="151"/>
      <c r="Q23" s="404" t="s">
        <v>159</v>
      </c>
      <c r="R23" s="633" t="s">
        <v>217</v>
      </c>
      <c r="S23" s="634"/>
      <c r="T23" s="635"/>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54" t="s">
        <v>177</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96" zoomScaleNormal="112" zoomScaleSheetLayoutView="96" workbookViewId="0">
      <selection activeCell="D16" sqref="D16"/>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244</v>
      </c>
      <c r="D2" s="655"/>
      <c r="E2" s="598"/>
    </row>
    <row r="3" spans="1:7" ht="16.5" customHeight="1" thickBot="1">
      <c r="B3" s="91" t="s">
        <v>110</v>
      </c>
      <c r="C3" s="181" t="s">
        <v>111</v>
      </c>
      <c r="D3" s="140" t="s">
        <v>153</v>
      </c>
    </row>
    <row r="4" spans="1:7" ht="17.25" customHeight="1" thickBot="1">
      <c r="B4" s="92" t="s">
        <v>112</v>
      </c>
      <c r="C4" s="114" t="s">
        <v>245</v>
      </c>
      <c r="D4" s="93"/>
    </row>
    <row r="5" spans="1:7" ht="17.25" customHeight="1">
      <c r="B5" s="656" t="s">
        <v>145</v>
      </c>
      <c r="C5" s="659" t="s">
        <v>150</v>
      </c>
      <c r="D5" s="660"/>
    </row>
    <row r="6" spans="1:7" ht="19.2" customHeight="1">
      <c r="B6" s="657"/>
      <c r="C6" s="661" t="s">
        <v>151</v>
      </c>
      <c r="D6" s="662"/>
      <c r="G6" s="154"/>
    </row>
    <row r="7" spans="1:7" ht="19.95" customHeight="1">
      <c r="B7" s="657"/>
      <c r="C7" s="182" t="s">
        <v>152</v>
      </c>
      <c r="D7" s="183"/>
      <c r="G7" s="154"/>
    </row>
    <row r="8" spans="1:7" ht="25.2" customHeight="1" thickBot="1">
      <c r="B8" s="658"/>
      <c r="C8" s="156" t="s">
        <v>154</v>
      </c>
      <c r="D8" s="155"/>
      <c r="G8" s="154"/>
    </row>
    <row r="9" spans="1:7" ht="49.2" customHeight="1" thickBot="1">
      <c r="B9" s="94" t="s">
        <v>194</v>
      </c>
      <c r="C9" s="663" t="s">
        <v>247</v>
      </c>
      <c r="D9" s="664"/>
    </row>
    <row r="10" spans="1:7" ht="70.8" customHeight="1" thickBot="1">
      <c r="B10" s="95" t="s">
        <v>113</v>
      </c>
      <c r="C10" s="665" t="s">
        <v>250</v>
      </c>
      <c r="D10" s="666"/>
    </row>
    <row r="11" spans="1:7" ht="59.4" customHeight="1" thickBot="1">
      <c r="B11" s="96"/>
      <c r="C11" s="97" t="s">
        <v>248</v>
      </c>
      <c r="D11" s="160" t="s">
        <v>249</v>
      </c>
      <c r="F11" s="1" t="s">
        <v>21</v>
      </c>
    </row>
    <row r="12" spans="1:7" ht="42.6" hidden="1" customHeight="1" thickBot="1">
      <c r="B12" s="94" t="s">
        <v>181</v>
      </c>
      <c r="C12" s="665"/>
      <c r="D12" s="666"/>
    </row>
    <row r="13" spans="1:7" ht="93" customHeight="1" thickBot="1">
      <c r="B13" s="98" t="s">
        <v>114</v>
      </c>
      <c r="C13" s="99" t="s">
        <v>246</v>
      </c>
      <c r="D13" s="137" t="s">
        <v>251</v>
      </c>
      <c r="F13" t="s">
        <v>28</v>
      </c>
    </row>
    <row r="14" spans="1:7" ht="66.599999999999994" customHeight="1" thickBot="1">
      <c r="A14" t="s">
        <v>149</v>
      </c>
      <c r="B14" s="100" t="s">
        <v>115</v>
      </c>
      <c r="C14" s="653" t="s">
        <v>252</v>
      </c>
      <c r="D14" s="654"/>
    </row>
    <row r="15" spans="1:7" ht="17.25" customHeight="1"/>
    <row r="16" spans="1:7" ht="17.25" customHeight="1">
      <c r="B16" s="650" t="s">
        <v>211</v>
      </c>
      <c r="C16" s="303"/>
      <c r="D16" s="1" t="s">
        <v>149</v>
      </c>
    </row>
    <row r="17" spans="2:5">
      <c r="B17" s="650"/>
      <c r="C17"/>
    </row>
    <row r="18" spans="2:5">
      <c r="B18" s="650"/>
      <c r="E18" s="1" t="s">
        <v>21</v>
      </c>
    </row>
    <row r="19" spans="2:5">
      <c r="B19" s="650"/>
    </row>
    <row r="20" spans="2:5">
      <c r="B20" s="650"/>
    </row>
    <row r="21" spans="2:5">
      <c r="B21" s="650"/>
    </row>
    <row r="22" spans="2:5">
      <c r="B22" s="650"/>
    </row>
    <row r="23" spans="2:5">
      <c r="B23" s="650"/>
      <c r="D23" s="651" t="s">
        <v>255</v>
      </c>
    </row>
    <row r="24" spans="2:5">
      <c r="B24" s="650"/>
      <c r="D24" s="652"/>
    </row>
    <row r="25" spans="2:5">
      <c r="B25" s="650"/>
      <c r="D25" s="652"/>
    </row>
    <row r="26" spans="2:5">
      <c r="B26" s="650"/>
      <c r="D26" s="652"/>
    </row>
    <row r="27" spans="2:5">
      <c r="B27" s="650"/>
      <c r="D27" s="652"/>
    </row>
    <row r="28" spans="2:5">
      <c r="B28" s="650"/>
    </row>
    <row r="29" spans="2:5">
      <c r="B29" s="650"/>
      <c r="D29" s="1" t="s">
        <v>149</v>
      </c>
    </row>
    <row r="30" spans="2:5">
      <c r="B30" s="650"/>
      <c r="D30" s="1" t="s">
        <v>149</v>
      </c>
    </row>
    <row r="31" spans="2:5">
      <c r="B31" s="650"/>
    </row>
    <row r="32" spans="2:5">
      <c r="B32" s="650"/>
    </row>
    <row r="33" spans="2:2">
      <c r="B33" s="650"/>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188C-47C4-4662-A2C9-DB881534147D}">
  <dimension ref="B8:L73"/>
  <sheetViews>
    <sheetView topLeftCell="A28" workbookViewId="0">
      <selection activeCell="L57" sqref="L57"/>
    </sheetView>
  </sheetViews>
  <sheetFormatPr defaultRowHeight="13.2"/>
  <cols>
    <col min="2" max="6" width="11" customWidth="1"/>
  </cols>
  <sheetData>
    <row r="8" spans="2:7">
      <c r="B8" s="457" t="s">
        <v>203</v>
      </c>
      <c r="C8" s="457"/>
    </row>
    <row r="9" spans="2:7">
      <c r="B9" s="667" t="s">
        <v>201</v>
      </c>
      <c r="C9" s="667"/>
      <c r="D9" s="667"/>
      <c r="E9" s="668" t="s">
        <v>202</v>
      </c>
      <c r="F9" s="668"/>
      <c r="G9" s="668"/>
    </row>
    <row r="10" spans="2:7">
      <c r="B10" s="456" t="s">
        <v>198</v>
      </c>
      <c r="C10" s="42" t="s">
        <v>198</v>
      </c>
      <c r="D10" s="42" t="s">
        <v>196</v>
      </c>
      <c r="E10" s="456" t="s">
        <v>198</v>
      </c>
      <c r="F10" s="42" t="s">
        <v>198</v>
      </c>
      <c r="G10" s="42" t="s">
        <v>196</v>
      </c>
    </row>
    <row r="11" spans="2:7">
      <c r="B11" s="456" t="s">
        <v>199</v>
      </c>
      <c r="C11" s="42" t="s">
        <v>200</v>
      </c>
      <c r="D11" s="42" t="s">
        <v>197</v>
      </c>
      <c r="E11" s="456" t="s">
        <v>199</v>
      </c>
      <c r="F11" s="42" t="s">
        <v>200</v>
      </c>
      <c r="G11" s="42" t="s">
        <v>197</v>
      </c>
    </row>
    <row r="12" spans="2:7">
      <c r="B12" s="90">
        <v>6344</v>
      </c>
      <c r="C12" s="1">
        <v>3488</v>
      </c>
      <c r="D12" s="1">
        <v>2856</v>
      </c>
      <c r="E12">
        <v>27614</v>
      </c>
      <c r="F12">
        <v>13597</v>
      </c>
      <c r="G12">
        <v>14017</v>
      </c>
    </row>
    <row r="15" spans="2:7">
      <c r="B15" s="457" t="s">
        <v>204</v>
      </c>
      <c r="C15" s="457"/>
    </row>
    <row r="16" spans="2:7">
      <c r="B16" s="667" t="s">
        <v>201</v>
      </c>
      <c r="C16" s="667"/>
      <c r="D16" s="667"/>
      <c r="E16" s="668" t="s">
        <v>202</v>
      </c>
      <c r="F16" s="668"/>
      <c r="G16" s="668"/>
    </row>
    <row r="17" spans="2:7">
      <c r="B17" s="456" t="s">
        <v>198</v>
      </c>
      <c r="C17" s="42" t="s">
        <v>198</v>
      </c>
      <c r="D17" s="42" t="s">
        <v>196</v>
      </c>
      <c r="E17" s="456" t="s">
        <v>198</v>
      </c>
      <c r="F17" s="42" t="s">
        <v>198</v>
      </c>
      <c r="G17" s="42" t="s">
        <v>196</v>
      </c>
    </row>
    <row r="18" spans="2:7">
      <c r="B18" s="456" t="s">
        <v>199</v>
      </c>
      <c r="C18" s="42" t="s">
        <v>200</v>
      </c>
      <c r="D18" s="42" t="s">
        <v>197</v>
      </c>
      <c r="E18" s="456" t="s">
        <v>199</v>
      </c>
      <c r="F18" s="42" t="s">
        <v>200</v>
      </c>
      <c r="G18" s="42" t="s">
        <v>197</v>
      </c>
    </row>
    <row r="19" spans="2:7">
      <c r="B19">
        <v>5896</v>
      </c>
      <c r="C19">
        <v>3193</v>
      </c>
      <c r="D19">
        <v>2703</v>
      </c>
      <c r="E19">
        <v>30255</v>
      </c>
      <c r="F19">
        <v>14924</v>
      </c>
      <c r="G19">
        <v>15331</v>
      </c>
    </row>
    <row r="22" spans="2:7">
      <c r="B22" s="457" t="s">
        <v>212</v>
      </c>
      <c r="C22" s="457"/>
    </row>
    <row r="23" spans="2:7">
      <c r="B23" s="667" t="s">
        <v>201</v>
      </c>
      <c r="C23" s="667"/>
      <c r="D23" s="667"/>
      <c r="E23" s="668" t="s">
        <v>202</v>
      </c>
      <c r="F23" s="668"/>
      <c r="G23" s="668"/>
    </row>
    <row r="24" spans="2:7">
      <c r="B24" s="456" t="s">
        <v>198</v>
      </c>
      <c r="C24" s="42" t="s">
        <v>198</v>
      </c>
      <c r="D24" s="42" t="s">
        <v>196</v>
      </c>
      <c r="E24" s="456" t="s">
        <v>198</v>
      </c>
      <c r="F24" s="42" t="s">
        <v>198</v>
      </c>
      <c r="G24" s="42" t="s">
        <v>196</v>
      </c>
    </row>
    <row r="25" spans="2:7">
      <c r="B25" s="456" t="s">
        <v>199</v>
      </c>
      <c r="C25" s="42" t="s">
        <v>200</v>
      </c>
      <c r="D25" s="42" t="s">
        <v>197</v>
      </c>
      <c r="E25" s="456" t="s">
        <v>199</v>
      </c>
      <c r="F25" s="42" t="s">
        <v>200</v>
      </c>
      <c r="G25" s="42" t="s">
        <v>197</v>
      </c>
    </row>
    <row r="26" spans="2:7">
      <c r="B26">
        <v>6238</v>
      </c>
      <c r="C26">
        <v>3386</v>
      </c>
      <c r="D26">
        <v>2852</v>
      </c>
      <c r="E26">
        <v>35737</v>
      </c>
      <c r="F26">
        <v>17626</v>
      </c>
      <c r="G26">
        <v>18111</v>
      </c>
    </row>
    <row r="29" spans="2:7">
      <c r="B29" s="457" t="s">
        <v>219</v>
      </c>
      <c r="C29" s="457"/>
    </row>
    <row r="30" spans="2:7">
      <c r="B30" s="667" t="s">
        <v>201</v>
      </c>
      <c r="C30" s="667"/>
      <c r="D30" s="667"/>
      <c r="E30" s="668" t="s">
        <v>202</v>
      </c>
      <c r="F30" s="668"/>
      <c r="G30" s="668"/>
    </row>
    <row r="31" spans="2:7">
      <c r="B31" s="456" t="s">
        <v>198</v>
      </c>
      <c r="C31" s="42" t="s">
        <v>198</v>
      </c>
      <c r="D31" s="42" t="s">
        <v>196</v>
      </c>
      <c r="E31" s="456" t="s">
        <v>198</v>
      </c>
      <c r="F31" s="42" t="s">
        <v>198</v>
      </c>
      <c r="G31" s="42" t="s">
        <v>196</v>
      </c>
    </row>
    <row r="32" spans="2:7">
      <c r="B32" s="456" t="s">
        <v>199</v>
      </c>
      <c r="C32" s="42" t="s">
        <v>200</v>
      </c>
      <c r="D32" s="42" t="s">
        <v>197</v>
      </c>
      <c r="E32" s="456" t="s">
        <v>199</v>
      </c>
      <c r="F32" s="42" t="s">
        <v>200</v>
      </c>
      <c r="G32" s="42" t="s">
        <v>197</v>
      </c>
    </row>
    <row r="33" spans="2:12">
      <c r="B33">
        <v>8193</v>
      </c>
      <c r="C33">
        <v>4384</v>
      </c>
      <c r="D33">
        <v>3809</v>
      </c>
      <c r="E33">
        <v>45108</v>
      </c>
      <c r="F33">
        <v>22361</v>
      </c>
      <c r="G33">
        <v>22747</v>
      </c>
    </row>
    <row r="34" spans="2:12">
      <c r="B34" t="s">
        <v>149</v>
      </c>
    </row>
    <row r="35" spans="2:12">
      <c r="E35" t="s">
        <v>149</v>
      </c>
    </row>
    <row r="36" spans="2:12">
      <c r="B36" s="457" t="s">
        <v>221</v>
      </c>
      <c r="C36" s="457"/>
    </row>
    <row r="37" spans="2:12">
      <c r="B37" s="667" t="s">
        <v>201</v>
      </c>
      <c r="C37" s="667"/>
      <c r="D37" s="667"/>
      <c r="E37" s="668" t="s">
        <v>202</v>
      </c>
      <c r="F37" s="668"/>
      <c r="G37" s="668"/>
    </row>
    <row r="38" spans="2:12">
      <c r="B38" s="456" t="s">
        <v>198</v>
      </c>
      <c r="C38" s="42" t="s">
        <v>198</v>
      </c>
      <c r="D38" s="42" t="s">
        <v>196</v>
      </c>
      <c r="E38" s="456" t="s">
        <v>198</v>
      </c>
      <c r="F38" s="42" t="s">
        <v>198</v>
      </c>
      <c r="G38" s="42" t="s">
        <v>196</v>
      </c>
    </row>
    <row r="39" spans="2:12">
      <c r="B39" s="456" t="s">
        <v>199</v>
      </c>
      <c r="C39" s="42" t="s">
        <v>200</v>
      </c>
      <c r="D39" s="42" t="s">
        <v>197</v>
      </c>
      <c r="E39" s="456" t="s">
        <v>199</v>
      </c>
      <c r="F39" s="42" t="s">
        <v>200</v>
      </c>
      <c r="G39" s="42" t="s">
        <v>197</v>
      </c>
    </row>
    <row r="40" spans="2:12">
      <c r="B40">
        <v>8640</v>
      </c>
      <c r="C40">
        <v>4323</v>
      </c>
      <c r="D40">
        <v>3524</v>
      </c>
      <c r="E40">
        <v>68601</v>
      </c>
      <c r="F40">
        <v>33527</v>
      </c>
      <c r="G40">
        <v>35074</v>
      </c>
    </row>
    <row r="41" spans="2:12">
      <c r="B41" t="s">
        <v>222</v>
      </c>
      <c r="E41" t="s">
        <v>222</v>
      </c>
    </row>
    <row r="43" spans="2:12">
      <c r="B43" s="457" t="s">
        <v>226</v>
      </c>
      <c r="C43" s="457"/>
    </row>
    <row r="44" spans="2:12">
      <c r="B44" s="667" t="s">
        <v>201</v>
      </c>
      <c r="C44" s="667"/>
      <c r="D44" s="667"/>
      <c r="E44" s="668" t="s">
        <v>202</v>
      </c>
      <c r="F44" s="668"/>
      <c r="G44" s="668"/>
      <c r="L44" t="s">
        <v>227</v>
      </c>
    </row>
    <row r="45" spans="2:12">
      <c r="B45" s="456" t="s">
        <v>198</v>
      </c>
      <c r="C45" s="42" t="s">
        <v>198</v>
      </c>
      <c r="D45" s="42" t="s">
        <v>196</v>
      </c>
      <c r="E45" s="456" t="s">
        <v>198</v>
      </c>
      <c r="F45" s="42" t="s">
        <v>198</v>
      </c>
      <c r="G45" s="42" t="s">
        <v>196</v>
      </c>
    </row>
    <row r="46" spans="2:12">
      <c r="B46" s="456" t="s">
        <v>199</v>
      </c>
      <c r="C46" s="42" t="s">
        <v>200</v>
      </c>
      <c r="D46" s="42" t="s">
        <v>197</v>
      </c>
      <c r="E46" s="456" t="s">
        <v>199</v>
      </c>
      <c r="F46" s="42" t="s">
        <v>200</v>
      </c>
      <c r="G46" s="42" t="s">
        <v>197</v>
      </c>
    </row>
    <row r="47" spans="2:12">
      <c r="B47">
        <v>7847</v>
      </c>
      <c r="C47">
        <v>4646</v>
      </c>
      <c r="D47">
        <v>3994</v>
      </c>
      <c r="E47">
        <v>54150</v>
      </c>
      <c r="F47">
        <v>26759</v>
      </c>
      <c r="G47">
        <v>27391</v>
      </c>
    </row>
    <row r="50" spans="2:12">
      <c r="B50" s="457" t="s">
        <v>233</v>
      </c>
      <c r="C50" s="457"/>
    </row>
    <row r="51" spans="2:12">
      <c r="B51" s="667" t="s">
        <v>201</v>
      </c>
      <c r="C51" s="667"/>
      <c r="D51" s="667"/>
      <c r="E51" s="668" t="s">
        <v>202</v>
      </c>
      <c r="F51" s="668"/>
      <c r="G51" s="668"/>
      <c r="L51" t="s">
        <v>227</v>
      </c>
    </row>
    <row r="52" spans="2:12">
      <c r="B52" s="456" t="s">
        <v>198</v>
      </c>
      <c r="C52" s="42" t="s">
        <v>198</v>
      </c>
      <c r="D52" s="42" t="s">
        <v>196</v>
      </c>
      <c r="E52" s="456" t="s">
        <v>198</v>
      </c>
      <c r="F52" s="42" t="s">
        <v>198</v>
      </c>
      <c r="G52" s="42" t="s">
        <v>196</v>
      </c>
    </row>
    <row r="53" spans="2:12">
      <c r="B53" s="456" t="s">
        <v>199</v>
      </c>
      <c r="C53" s="42" t="s">
        <v>200</v>
      </c>
      <c r="D53" s="42" t="s">
        <v>197</v>
      </c>
      <c r="E53" s="456" t="s">
        <v>199</v>
      </c>
      <c r="F53" s="42" t="s">
        <v>200</v>
      </c>
      <c r="G53" s="42" t="s">
        <v>197</v>
      </c>
    </row>
    <row r="54" spans="2:12">
      <c r="B54">
        <v>8088</v>
      </c>
      <c r="C54">
        <v>4349</v>
      </c>
      <c r="D54">
        <v>3739</v>
      </c>
      <c r="E54">
        <v>78502</v>
      </c>
      <c r="F54">
        <v>38240</v>
      </c>
      <c r="G54">
        <v>40262</v>
      </c>
    </row>
    <row r="57" spans="2:12">
      <c r="B57" s="457" t="s">
        <v>253</v>
      </c>
      <c r="C57" s="457"/>
    </row>
    <row r="58" spans="2:12">
      <c r="B58" s="667" t="s">
        <v>201</v>
      </c>
      <c r="C58" s="667"/>
      <c r="D58" s="667"/>
      <c r="E58" s="668" t="s">
        <v>202</v>
      </c>
      <c r="F58" s="668"/>
      <c r="G58" s="668"/>
    </row>
    <row r="59" spans="2:12">
      <c r="B59" s="456" t="s">
        <v>198</v>
      </c>
      <c r="C59" s="42" t="s">
        <v>198</v>
      </c>
      <c r="D59" s="42" t="s">
        <v>196</v>
      </c>
      <c r="E59" s="456" t="s">
        <v>198</v>
      </c>
      <c r="F59" s="42" t="s">
        <v>198</v>
      </c>
      <c r="G59" s="42" t="s">
        <v>196</v>
      </c>
    </row>
    <row r="60" spans="2:12">
      <c r="B60" s="456" t="s">
        <v>199</v>
      </c>
      <c r="C60" s="42" t="s">
        <v>200</v>
      </c>
      <c r="D60" s="42" t="s">
        <v>197</v>
      </c>
      <c r="E60" s="456" t="s">
        <v>199</v>
      </c>
      <c r="F60" s="42" t="s">
        <v>200</v>
      </c>
      <c r="G60" s="42" t="s">
        <v>197</v>
      </c>
    </row>
    <row r="61" spans="2:12">
      <c r="B61">
        <v>7090</v>
      </c>
      <c r="C61">
        <v>3703</v>
      </c>
      <c r="D61">
        <v>3387</v>
      </c>
      <c r="E61">
        <v>77937</v>
      </c>
      <c r="F61">
        <v>37946</v>
      </c>
      <c r="G61">
        <v>39991</v>
      </c>
    </row>
    <row r="64" spans="2:12">
      <c r="B64" s="457" t="s">
        <v>254</v>
      </c>
      <c r="C64" s="457"/>
    </row>
    <row r="65" spans="2:7">
      <c r="B65" s="667" t="s">
        <v>201</v>
      </c>
      <c r="C65" s="667"/>
      <c r="D65" s="667"/>
      <c r="E65" s="668" t="s">
        <v>202</v>
      </c>
      <c r="F65" s="668"/>
      <c r="G65" s="668"/>
    </row>
    <row r="66" spans="2:7">
      <c r="B66" s="456" t="s">
        <v>198</v>
      </c>
      <c r="C66" s="42" t="s">
        <v>198</v>
      </c>
      <c r="D66" s="42" t="s">
        <v>196</v>
      </c>
      <c r="E66" s="456" t="s">
        <v>198</v>
      </c>
      <c r="F66" s="42" t="s">
        <v>198</v>
      </c>
      <c r="G66" s="42" t="s">
        <v>196</v>
      </c>
    </row>
    <row r="67" spans="2:7">
      <c r="B67" s="456" t="s">
        <v>199</v>
      </c>
      <c r="C67" s="42" t="s">
        <v>200</v>
      </c>
      <c r="D67" s="42" t="s">
        <v>197</v>
      </c>
      <c r="E67" s="456" t="s">
        <v>199</v>
      </c>
      <c r="F67" s="42" t="s">
        <v>200</v>
      </c>
      <c r="G67" s="42" t="s">
        <v>197</v>
      </c>
    </row>
    <row r="68" spans="2:7">
      <c r="B68">
        <v>5082</v>
      </c>
      <c r="C68">
        <v>2634</v>
      </c>
      <c r="D68">
        <v>2448</v>
      </c>
      <c r="E68">
        <v>67070</v>
      </c>
      <c r="F68">
        <v>32669</v>
      </c>
      <c r="G68">
        <v>34401</v>
      </c>
    </row>
    <row r="71" spans="2:7">
      <c r="B71" s="477" t="s">
        <v>201</v>
      </c>
      <c r="C71" s="477"/>
      <c r="D71" s="477"/>
      <c r="E71" s="478" t="s">
        <v>202</v>
      </c>
      <c r="F71" s="478"/>
      <c r="G71" s="476"/>
    </row>
    <row r="72" spans="2:7">
      <c r="B72" s="456" t="s">
        <v>205</v>
      </c>
      <c r="C72" s="42" t="s">
        <v>206</v>
      </c>
      <c r="D72" s="42" t="s">
        <v>207</v>
      </c>
      <c r="E72" s="456" t="s">
        <v>208</v>
      </c>
      <c r="F72" s="42" t="s">
        <v>209</v>
      </c>
      <c r="G72" s="42" t="s">
        <v>210</v>
      </c>
    </row>
    <row r="73" spans="2:7">
      <c r="B73" s="458">
        <f>+B68/B61</f>
        <v>0.71678420310296187</v>
      </c>
      <c r="C73" s="458">
        <f t="shared" ref="C73:G73" si="0">+C68/C61</f>
        <v>0.71131514987847688</v>
      </c>
      <c r="D73" s="458">
        <f t="shared" si="0"/>
        <v>0.72276350752878649</v>
      </c>
      <c r="E73" s="458">
        <f t="shared" si="0"/>
        <v>0.86056686811142336</v>
      </c>
      <c r="F73" s="458">
        <f t="shared" si="0"/>
        <v>0.86093395878353451</v>
      </c>
      <c r="G73" s="458">
        <f t="shared" si="0"/>
        <v>0.86021854917356411</v>
      </c>
    </row>
  </sheetData>
  <mergeCells count="18">
    <mergeCell ref="B58:D58"/>
    <mergeCell ref="E58:G58"/>
    <mergeCell ref="B65:D65"/>
    <mergeCell ref="E65:G65"/>
    <mergeCell ref="B51:D51"/>
    <mergeCell ref="E51:G51"/>
    <mergeCell ref="E9:G9"/>
    <mergeCell ref="B9:D9"/>
    <mergeCell ref="B16:D16"/>
    <mergeCell ref="E16:G16"/>
    <mergeCell ref="B23:D23"/>
    <mergeCell ref="E23:G23"/>
    <mergeCell ref="B44:D44"/>
    <mergeCell ref="E44:G44"/>
    <mergeCell ref="B30:D30"/>
    <mergeCell ref="E30:G30"/>
    <mergeCell ref="B37:D37"/>
    <mergeCell ref="E37:G37"/>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33　ノロウイルス関連情報 </vt:lpstr>
      <vt:lpstr>33　 衛生訓話</vt:lpstr>
      <vt:lpstr>33　食中毒記事等 </vt:lpstr>
      <vt:lpstr>33　海外情報</vt:lpstr>
      <vt:lpstr>33　感染症統計</vt:lpstr>
      <vt:lpstr>32　感染症情報</vt:lpstr>
      <vt:lpstr>Sheet1</vt:lpstr>
      <vt:lpstr>33 食品回収</vt:lpstr>
      <vt:lpstr>33　食品表示</vt:lpstr>
      <vt:lpstr>33　残留農薬　等 </vt:lpstr>
      <vt:lpstr>'32　感染症情報'!Print_Area</vt:lpstr>
      <vt:lpstr>'33　 衛生訓話'!Print_Area</vt:lpstr>
      <vt:lpstr>'33　ノロウイルス関連情報 '!Print_Area</vt:lpstr>
      <vt:lpstr>'33　海外情報'!Print_Area</vt:lpstr>
      <vt:lpstr>'33　感染症統計'!Print_Area</vt:lpstr>
      <vt:lpstr>'33　残留農薬　等 '!Print_Area</vt:lpstr>
      <vt:lpstr>'33　食中毒記事等 '!Print_Area</vt:lpstr>
      <vt:lpstr>'33 食品回収'!Print_Area</vt:lpstr>
      <vt:lpstr>'33　食品表示'!Print_Area</vt:lpstr>
      <vt:lpstr>スポンサー公告!Print_Area</vt:lpstr>
      <vt:lpstr>'33　残留農薬　等 '!Print_Titles</vt:lpstr>
      <vt:lpstr>'33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2023-08-26T23:54:45Z</dcterms:modified>
</cp:coreProperties>
</file>