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13_ncr:1_{7A03B45C-9B2C-43BE-B6CC-7791E51B18CA}" xr6:coauthVersionLast="47" xr6:coauthVersionMax="47" xr10:uidLastSave="{00000000-0000-0000-0000-000000000000}"/>
  <bookViews>
    <workbookView xWindow="-108" yWindow="-108" windowWidth="23256" windowHeight="12456" firstSheet="4" activeTab="4" xr2:uid="{00000000-000D-0000-FFFF-FFFF00000000}"/>
  </bookViews>
  <sheets>
    <sheet name="ヘッドライン" sheetId="78" r:id="rId1"/>
    <sheet name="スポンサー公告" sheetId="127" r:id="rId2"/>
    <sheet name="30　ノロウイルス関連情報 " sheetId="101" r:id="rId3"/>
    <sheet name="29  衛生訓話" sheetId="134" r:id="rId4"/>
    <sheet name="30　食中毒記事等 " sheetId="29" r:id="rId5"/>
    <sheet name="30　海外情報" sheetId="123" r:id="rId6"/>
    <sheet name="30　感染症統計" sheetId="125" r:id="rId7"/>
    <sheet name="29　感染症情報" sheetId="124" r:id="rId8"/>
    <sheet name="Sheet1" sheetId="131" state="hidden" r:id="rId9"/>
    <sheet name="30 食品回収" sheetId="60" r:id="rId10"/>
    <sheet name="30　食品表示" sheetId="34" r:id="rId11"/>
    <sheet name="30　残留農薬　等 " sheetId="35" r:id="rId12"/>
  </sheets>
  <definedNames>
    <definedName name="_xlnm._FilterDatabase" localSheetId="2" hidden="1">'30　ノロウイルス関連情報 '!$A$22:$G$75</definedName>
    <definedName name="_xlnm._FilterDatabase" localSheetId="11" hidden="1">'30　残留農薬　等 '!$A$1:$C$1</definedName>
    <definedName name="_xlnm._FilterDatabase" localSheetId="4" hidden="1">'30　食中毒記事等 '!$A$1:$D$1</definedName>
    <definedName name="_xlnm.Print_Area" localSheetId="3">'29  衛生訓話'!$A$1:$M$27</definedName>
    <definedName name="_xlnm.Print_Area" localSheetId="7">'29　感染症情報'!$A$1:$D$33</definedName>
    <definedName name="_xlnm.Print_Area" localSheetId="2">'30　ノロウイルス関連情報 '!$A$1:$N$84</definedName>
    <definedName name="_xlnm.Print_Area" localSheetId="5">'30　海外情報'!$A$1:$C$31</definedName>
    <definedName name="_xlnm.Print_Area" localSheetId="6">'30　感染症統計'!$A$1:$AC$37</definedName>
    <definedName name="_xlnm.Print_Area" localSheetId="11">'30　残留農薬　等 '!$A$1:$A$22</definedName>
    <definedName name="_xlnm.Print_Area" localSheetId="4">'30　食中毒記事等 '!$A$1:$D$42</definedName>
    <definedName name="_xlnm.Print_Area" localSheetId="9">'30 食品回収'!$A$1:$E$47</definedName>
    <definedName name="_xlnm.Print_Area" localSheetId="10">'30　食品表示'!$A$1:$N$13</definedName>
    <definedName name="_xlnm.Print_Area" localSheetId="1">スポンサー公告!$A$1:$AA$36</definedName>
    <definedName name="_xlnm.Print_Titles" localSheetId="11">'30　残留農薬　等 '!$1:$1</definedName>
    <definedName name="_xlnm.Print_Titles" localSheetId="4">'30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78" l="1"/>
  <c r="B18" i="78"/>
  <c r="B22" i="78"/>
  <c r="C52" i="131" l="1"/>
  <c r="D52" i="131"/>
  <c r="E52" i="131"/>
  <c r="F52" i="131"/>
  <c r="G52" i="131"/>
  <c r="B52" i="131"/>
  <c r="B38" i="101"/>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G39" i="101"/>
  <c r="B39" i="101" s="1"/>
  <c r="G40" i="101"/>
  <c r="B40" i="101" s="1"/>
  <c r="G41" i="101"/>
  <c r="B41" i="101" s="1"/>
  <c r="G42" i="101"/>
  <c r="B42" i="101" s="1"/>
  <c r="G43" i="101"/>
  <c r="B43" i="101" s="1"/>
  <c r="G44" i="101"/>
  <c r="B44" i="101" s="1"/>
  <c r="G45" i="101"/>
  <c r="B45" i="101" s="1"/>
  <c r="G46" i="101"/>
  <c r="B46" i="101" s="1"/>
  <c r="G47" i="10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Y4" i="125"/>
  <c r="Z4" i="125"/>
  <c r="AA4" i="125"/>
  <c r="AB4" i="125"/>
  <c r="Q4" i="125"/>
  <c r="C4" i="125"/>
  <c r="G4" i="125"/>
  <c r="H4" i="125"/>
  <c r="I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<sst xmlns="http://schemas.openxmlformats.org/spreadsheetml/2006/main" count="663" uniqueCount="415">
  <si>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</si>
  <si>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</si>
  <si>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</si>
  <si>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</si>
  <si>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</si>
  <si>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</si>
  <si>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</si>
  <si>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</si>
  <si>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</si>
  <si>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</si>
  <si>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</si>
  <si>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</si>
  <si>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</si>
  <si>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</si>
  <si>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</si>
  <si>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</si>
  <si>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</si>
  <si>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</si>
  <si>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</si>
  <si>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</si>
  <si>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</si>
  <si>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</si>
  <si>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</si>
  <si>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</si>
  <si>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</si>
  <si>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</si>
  <si>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</si>
  <si>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</si>
  <si>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</si>
  <si>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</si>
  <si>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</si>
  <si>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</si>
  <si>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</si>
  <si>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</si>
  <si>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</si>
  <si>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</si>
  <si>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</si>
  <si>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</si>
  <si>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</si>
  <si>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</si>
  <si>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</si>
  <si>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</si>
  <si>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</si>
  <si>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</si>
  <si>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</si>
  <si>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</si>
  <si>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</si>
  <si>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</si>
  <si>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</si>
  <si>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</si>
  <si>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</si>
  <si>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</si>
  <si>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</si>
  <si>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</si>
  <si>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</si>
  <si>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</si>
  <si>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</si>
  <si>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</si>
  <si>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</si>
  <si>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</si>
  <si>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</si>
  <si>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</si>
  <si>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</si>
  <si>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</si>
  <si>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</si>
  <si>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</si>
  <si>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</si>
  <si>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</si>
  <si>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</si>
  <si>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</si>
  <si>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</si>
  <si>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</si>
  <si>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</si>
  <si>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</si>
  <si>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</si>
  <si>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</si>
  <si>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</si>
  <si>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</si>
  <si>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</si>
  <si>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</si>
  <si>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</si>
  <si>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</si>
  <si>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</si>
  <si>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</si>
  <si>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</si>
  <si>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</si>
  <si>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</si>
  <si>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</si>
  <si>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</si>
  <si>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</si>
  <si>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</si>
  <si>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</si>
  <si>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</si>
  <si>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</si>
  <si>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</si>
  <si>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</si>
  <si>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</si>
  <si>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</si>
  <si>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</si>
  <si>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</si>
  <si>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</si>
  <si>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</si>
  <si>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</si>
  <si>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</si>
  <si>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</si>
  <si>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</si>
  <si>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</si>
  <si>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</si>
  <si>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</si>
  <si>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</si>
  <si>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</si>
  <si>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</si>
  <si>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</si>
  <si>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</si>
  <si>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</si>
  <si>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</si>
  <si>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</si>
  <si>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</si>
  <si>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</si>
  <si>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</si>
  <si>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</si>
  <si>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</si>
  <si>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</si>
  <si>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</si>
  <si>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</si>
  <si>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</si>
  <si>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</si>
  <si>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</si>
  <si>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</si>
  <si>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</si>
  <si>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</si>
  <si>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</si>
  <si>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</si>
  <si>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</si>
  <si>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</si>
  <si>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</si>
  <si>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</si>
  <si>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</si>
  <si>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</si>
  <si>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</si>
  <si>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</si>
  <si>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</si>
  <si>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</si>
  <si>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</si>
  <si>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</si>
  <si>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</si>
  <si>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</si>
  <si>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</si>
  <si>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</si>
  <si>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</si>
  <si>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</si>
  <si>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</si>
  <si>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</si>
  <si>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</si>
  <si>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</si>
  <si>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</si>
  <si>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</si>
  <si>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</si>
  <si>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</si>
  <si>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</si>
  <si>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</si>
  <si>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</si>
  <si>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</si>
  <si>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</si>
  <si>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</si>
  <si>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</si>
  <si>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</si>
  <si>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</si>
  <si>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</si>
  <si>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</si>
  <si>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</si>
  <si>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</si>
  <si>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</si>
  <si>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</si>
  <si>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</si>
  <si>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</si>
  <si>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</si>
  <si>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</si>
  <si>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</si>
  <si>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</si>
  <si>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</si>
  <si>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</si>
  <si>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</si>
  <si>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</si>
  <si>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</si>
  <si>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</si>
  <si>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</si>
  <si>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</si>
  <si>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</si>
  <si>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</si>
  <si>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</si>
  <si>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</si>
  <si>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</si>
  <si>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</si>
  <si>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</si>
  <si>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</si>
  <si>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</si>
  <si>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</si>
  <si>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報告数</t>
    <phoneticPr fontId="86"/>
  </si>
  <si>
    <t>女性</t>
    <phoneticPr fontId="86"/>
  </si>
  <si>
    <t>報告数　　　</t>
    <phoneticPr fontId="86"/>
  </si>
  <si>
    <t>　総数　　　　</t>
    <phoneticPr fontId="5"/>
  </si>
  <si>
    <t>男性　　　　</t>
    <phoneticPr fontId="86"/>
  </si>
  <si>
    <t>インフルエンザ 新型</t>
    <phoneticPr fontId="86"/>
  </si>
  <si>
    <t xml:space="preserve">コロナウイルス感染症  </t>
    <phoneticPr fontId="86"/>
  </si>
  <si>
    <t>2023年第24週（再掲)</t>
    <phoneticPr fontId="86"/>
  </si>
  <si>
    <t>2023年第25週（再掲)</t>
    <phoneticPr fontId="86"/>
  </si>
  <si>
    <t>　I総数　　　　</t>
    <phoneticPr fontId="5"/>
  </si>
  <si>
    <t>I男性　　　　</t>
    <phoneticPr fontId="86"/>
  </si>
  <si>
    <t>I女性</t>
    <phoneticPr fontId="86"/>
  </si>
  <si>
    <t>　NC総数　　　　</t>
    <phoneticPr fontId="5"/>
  </si>
  <si>
    <t>NC男性　　　　</t>
    <phoneticPr fontId="86"/>
  </si>
  <si>
    <t>NC女性</t>
    <phoneticPr fontId="86"/>
  </si>
  <si>
    <t>インフルエンザ
と
新型コロナ</t>
    <rPh sb="10" eb="12">
      <t>シンガタ</t>
    </rPh>
    <phoneticPr fontId="86"/>
  </si>
  <si>
    <t>2023年第26週</t>
    <phoneticPr fontId="86"/>
  </si>
  <si>
    <t>回収＆返金</t>
  </si>
  <si>
    <t>回収＆交換</t>
  </si>
  <si>
    <t>回収＆返金/交換</t>
  </si>
  <si>
    <t>西友</t>
  </si>
  <si>
    <t>増加中　注意!</t>
    <rPh sb="0" eb="3">
      <t>ゾウカチュウ</t>
    </rPh>
    <rPh sb="4" eb="6">
      <t>チュウイ</t>
    </rPh>
    <phoneticPr fontId="5"/>
  </si>
  <si>
    <t>★数年間で二番目に高い比率でノロウイルス終息か</t>
    <rPh sb="1" eb="4">
      <t>スウネンカン</t>
    </rPh>
    <rPh sb="5" eb="8">
      <t>ニバンメ</t>
    </rPh>
    <rPh sb="9" eb="10">
      <t>タカ</t>
    </rPh>
    <rPh sb="11" eb="13">
      <t>ヒリツ</t>
    </rPh>
    <rPh sb="20" eb="22">
      <t>シュウソク</t>
    </rPh>
    <phoneticPr fontId="5"/>
  </si>
  <si>
    <t>2023年第27週</t>
    <phoneticPr fontId="86"/>
  </si>
  <si>
    <t>食品表示 (7/24-7/30)</t>
    <rPh sb="0" eb="2">
      <t>ショクヒン</t>
    </rPh>
    <rPh sb="2" eb="4">
      <t>ヒョウジ</t>
    </rPh>
    <phoneticPr fontId="5"/>
  </si>
  <si>
    <t>残留農薬  (7/24-7/30)</t>
    <phoneticPr fontId="16"/>
  </si>
  <si>
    <t>平年並み</t>
    <rPh sb="0" eb="3">
      <t>ヘイネンナ</t>
    </rPh>
    <phoneticPr fontId="86"/>
  </si>
  <si>
    <t>結核例　212</t>
    <phoneticPr fontId="5"/>
  </si>
  <si>
    <t>2023年 第28週（7月10日〜 7月16日）</t>
    <phoneticPr fontId="86"/>
  </si>
  <si>
    <t>2023年第28週</t>
    <phoneticPr fontId="86"/>
  </si>
  <si>
    <t>　</t>
    <phoneticPr fontId="86"/>
  </si>
  <si>
    <t>マックスバリュ東...</t>
  </si>
  <si>
    <t>ハートフレンド</t>
  </si>
  <si>
    <t>相鉄ローゼン</t>
  </si>
  <si>
    <t>水戸市は二十六日、私立の認可保育園「千波保育園」で園児と職員五十人がノロウイルスによる感染性胃腸炎に感染したと発表した。重症者や入院者はおらず、全員快方に向かっているという。　市によると、二十日から二十五日までにゼロ歳から五歳までの園児四十七人と職員三人に嘔吐（おうと）や下痢などの症状がみられた。水戸市保健所で園児四人、職員二人の便を検査したところ全員からノロウイルスが検出された。</t>
    <phoneticPr fontId="86"/>
  </si>
  <si>
    <t>東京新聞</t>
    <rPh sb="0" eb="4">
      <t>トウキョウシンブン</t>
    </rPh>
    <phoneticPr fontId="86"/>
  </si>
  <si>
    <t>JR東京駅前の商業施設「KITTE丸の内」にある飲食店で11人の被害を出す食中毒事故が発生したとして、飲食店を運営するJR東日本クロスステーションが7月25日に謝罪しました。</t>
    <phoneticPr fontId="86"/>
  </si>
  <si>
    <t>JR告知</t>
    <rPh sb="2" eb="4">
      <t>コクチ</t>
    </rPh>
    <phoneticPr fontId="86"/>
  </si>
  <si>
    <t>毎週　　ひとつ　　覚えていきましょう</t>
    <phoneticPr fontId="5"/>
  </si>
  <si>
    <t>　↓　職場の先輩は以下のことを理解して　わかり易く　指導しましょう　↓</t>
    <phoneticPr fontId="5"/>
  </si>
  <si>
    <t>掲載なし</t>
    <rPh sb="0" eb="2">
      <t>ケイサイ</t>
    </rPh>
    <phoneticPr fontId="33"/>
  </si>
  <si>
    <t xml:space="preserve"> GⅡ　29週　0例</t>
    <rPh sb="6" eb="7">
      <t>シュウ</t>
    </rPh>
    <phoneticPr fontId="5"/>
  </si>
  <si>
    <t xml:space="preserve"> GⅡ　30週　0例</t>
    <rPh sb="9" eb="10">
      <t>レイ</t>
    </rPh>
    <phoneticPr fontId="5"/>
  </si>
  <si>
    <t>2023/29週</t>
    <phoneticPr fontId="86"/>
  </si>
  <si>
    <t>2023/30週</t>
  </si>
  <si>
    <t>今週のニュース（Noroｖｉｒｕｓ） (7/31-8/06)</t>
    <rPh sb="0" eb="2">
      <t>コンシュウ</t>
    </rPh>
    <phoneticPr fontId="5"/>
  </si>
  <si>
    <t>-</t>
    <phoneticPr fontId="86"/>
  </si>
  <si>
    <t>食中毒情報  (7/31-8/06)</t>
    <rPh sb="0" eb="3">
      <t>ショクチュウドク</t>
    </rPh>
    <rPh sb="3" eb="5">
      <t>ジョウホウ</t>
    </rPh>
    <phoneticPr fontId="5"/>
  </si>
  <si>
    <t>※2023年 第30週（7/24～7/30） 現在</t>
    <phoneticPr fontId="5"/>
  </si>
  <si>
    <t>細菌性赤痢2例 菌種：S. sonnei（D群）2例＿感染地域：インド2例</t>
    <rPh sb="0" eb="3">
      <t>サイキンセイ</t>
    </rPh>
    <rPh sb="3" eb="5">
      <t>セキリ</t>
    </rPh>
    <rPh sb="6" eb="7">
      <t>レイ</t>
    </rPh>
    <rPh sb="8" eb="9">
      <t>キン</t>
    </rPh>
    <rPh sb="9" eb="10">
      <t>タネ</t>
    </rPh>
    <rPh sb="22" eb="23">
      <t>グン</t>
    </rPh>
    <rPh sb="25" eb="26">
      <t>レイ</t>
    </rPh>
    <rPh sb="27" eb="29">
      <t>カンセン</t>
    </rPh>
    <rPh sb="29" eb="31">
      <t>チイキ</t>
    </rPh>
    <rPh sb="36" eb="37">
      <t>レイ</t>
    </rPh>
    <phoneticPr fontId="86"/>
  </si>
  <si>
    <t xml:space="preserve">腸管出血性大腸菌感染症100例（有症者70例、うちHUS なし）
感染地域：国内83例、韓国2例、国内・国外不明15例
国内の感染地域：‌兵庫県7例、大阪府6例、香川県5例、北海道4例、東京都4例、神奈川県4例、群馬県3例、千葉県3例、愛知県3例、広島県3例、福岡県3例、鹿児島県3例、秋田県2例、山形県2例、
栃木県2例、新潟県2例、和歌山県2例、青森県1例、宮城県1例、埼玉県1例、長野県1例、岐阜県1例、三重県1例、京都府1例、島根県1例、徳島県1例、佐賀県1例、大分県1例、大阪府/兵庫県1例、 国内（都道府県不明）13例
4類感染症
E型肝炎7例 感染地域（感染源）：‌北海道1例（不明）、茨城県1例（不明）、群馬
県1例（不明）、千葉県1例（馬刺し）、東京都
1例（不明）、神奈川県/静岡県1例（不明）、
国内（都道府県不明）1例（不明）
</t>
    <phoneticPr fontId="86"/>
  </si>
  <si>
    <t>腸チフス1例 感染地域：バングラデシュ</t>
    <phoneticPr fontId="86"/>
  </si>
  <si>
    <t xml:space="preserve">年齢群：‌1歳（3例）、2歳（3例）、3歳（3例）、4歳（4例）、5歳（1例）、6歳（1例）、  歳（1例）、9歳（1例）、10代（16例）、20代（24例）、30代（12例）、40代（4例）、    50代（14例）、60代（6例）、70代（4例）、80代（3例）
</t>
    <phoneticPr fontId="86"/>
  </si>
  <si>
    <t>血清群・毒素型：‌O157 VT2（33例）、O157 VT1・VT2（20例）、O157 VT1（4例）、O111 VT1・VT2（3例）、
O26 VT1（3例）、O103 VT1（2例）、O91 VT1（2例）、O121 VT2（1例）、O136 VT1（1例）、O145 VT2（1例）、O8 VT2（1例）、その他・不明（29例）
累積報告数：1,475例（有症者983例、うちHUS 23例．死亡2例）</t>
    <phoneticPr fontId="86"/>
  </si>
  <si>
    <t>E型肝炎7例 感染地域（感染源）：‌北海道1例（不明）、茨城県1例（不明）、群馬
県1例（不明）、千葉県1例（馬刺し）、東京都1例（不明）、
神奈川県/静岡県1例（不明）、国内（都道府県不明）1例（不明）
A型肝炎2例 感染地域：北海道1例、国内（都道府県不明）1例</t>
    <phoneticPr fontId="86"/>
  </si>
  <si>
    <t>レジオネラ症55例（肺炎型52例、ポンティアック型1例、無症状病原体保有者2例）
感染地域：‌宮城県4例、兵庫県4例、広島県4例、富山県3例、秋田県2例、福島県2例、千葉県2例、東京都2例、
新潟県2例、岐阜県2例、静岡県2例、岡山県2例、福岡県2例、北海道1例、山形県1例、群馬県1例、福井県1例、
長野県1例、三重県1例、大阪府1例、山口県1例、徳島県1例、香川県1例、長崎県1例、熊本県1例、大分県1例、
鹿児島県1例、青森県/岩手県1例、国内（都道府県不明）1例、国内・国外不明6例
年齢群：‌30代（1例）、40代（4例）、50代（8例）、60代（17例）、70代（14例）、80代（10例）、90代以上（1例）
累積報告数：1,168例</t>
    <phoneticPr fontId="86"/>
  </si>
  <si>
    <t>アメーバ赤痢8例（腸管アメーバ症8例）
感染地域：‌東京都1例、愛知県1例、兵庫県1例、福岡県1例、沖縄県1例、国内（都道府県不明）2例、国内・国外不明1例
感染経路：‌性的接触2例（同性間1例、異性間・同性間不明1例）、経口感染1例、その他・不明5例</t>
    <phoneticPr fontId="86"/>
  </si>
  <si>
    <t>食品リコール・回収情報
(7/31-8/06)</t>
    <rPh sb="0" eb="2">
      <t>ショクヒン</t>
    </rPh>
    <rPh sb="7" eb="9">
      <t>カイシュウ</t>
    </rPh>
    <rPh sb="9" eb="11">
      <t>ジョウホウ</t>
    </rPh>
    <phoneticPr fontId="5"/>
  </si>
  <si>
    <t>マキヤ</t>
  </si>
  <si>
    <t>いなげや</t>
  </si>
  <si>
    <t>緑水園</t>
  </si>
  <si>
    <t>まいばすけっと</t>
  </si>
  <si>
    <t>万代</t>
  </si>
  <si>
    <t>バランス</t>
  </si>
  <si>
    <t>日本エアポートデ...</t>
  </si>
  <si>
    <t>サヴァンシアフロ...</t>
  </si>
  <si>
    <t>イタリアンジェラ...</t>
  </si>
  <si>
    <t>平和堂</t>
  </si>
  <si>
    <t>鹿児島協同食品</t>
  </si>
  <si>
    <t>建部ヨーグルト</t>
  </si>
  <si>
    <t>一般財団法人楢葉...</t>
  </si>
  <si>
    <t>マエダセイカ</t>
  </si>
  <si>
    <t>富澤商店</t>
  </si>
  <si>
    <t>梅花堂本店</t>
  </si>
  <si>
    <t>ユニバース</t>
  </si>
  <si>
    <t>やみつき鶏塩から揚げ 一部ラベル誤貼付でアレルギー表示欠落</t>
  </si>
  <si>
    <t>ひじきの炊いたん 一部ラベル誤貼付で(乳)表示欠落</t>
  </si>
  <si>
    <t>マックスバリュ西...</t>
  </si>
  <si>
    <t>ワッフルサンド カスタード＆ホイップ他 一部保存温度逸脱</t>
  </si>
  <si>
    <t>玄界灘 ひらす(刺身) 一部消費期限誤表示</t>
  </si>
  <si>
    <t>うなぎ長焼 大(国産) 一部ラベル誤貼付で賞味期限誤表示</t>
  </si>
  <si>
    <t>ＪＲ東日本クロス...</t>
  </si>
  <si>
    <t>Suicaのペンギンのり弁 一部ダスター片混入の恐れ</t>
  </si>
  <si>
    <t>マルキョウ</t>
  </si>
  <si>
    <t>ヤリイカ下足 一部消費期限誤印字</t>
  </si>
  <si>
    <t>近商ストア</t>
  </si>
  <si>
    <t>チキンステーキ＆カニクリ 一部特定原材料表示欠落</t>
  </si>
  <si>
    <t>国産豚肉挽材 一部特定原材料表示欠落</t>
  </si>
  <si>
    <t>カメヤ食品</t>
  </si>
  <si>
    <t>わさびふりかけ 一部原材料誤表記コメントあり</t>
  </si>
  <si>
    <t>フルーツバスケッ...</t>
  </si>
  <si>
    <t>伊豆の里山メンマ 一部アレルゲン(小麦,大豆)表示欠落</t>
  </si>
  <si>
    <t>オーケー</t>
  </si>
  <si>
    <t>若鶏もも肉角切り味噌漬け 一部ラベル誤貼付で(ごま)表示欠落</t>
  </si>
  <si>
    <t>富士シティオ</t>
  </si>
  <si>
    <t>うなぎ長焼き(大) 一部消費期限誤表示</t>
  </si>
  <si>
    <t>ドンレミー</t>
  </si>
  <si>
    <t>あんみつプリンアラモード 一部風味異常の恐れ</t>
  </si>
  <si>
    <t>佐藤水産</t>
  </si>
  <si>
    <t>さば一夜干し 魚醤漬 一部産地誤表示</t>
  </si>
  <si>
    <t>菅原鮮魚</t>
  </si>
  <si>
    <t>ふぐ(刺身) 一部可食部位に毒付着の恐れ</t>
  </si>
  <si>
    <t>社会福祉法人本巣...</t>
  </si>
  <si>
    <t>シフォンケーキ(紅茶) 一部賞味期限誤表示</t>
  </si>
  <si>
    <t>dotscien...</t>
  </si>
  <si>
    <t>ミックスジャム 一部賞味期限ラベル誤記載</t>
  </si>
  <si>
    <t>セキラン</t>
  </si>
  <si>
    <t>温泉たまご 一部賞味期限誤印字</t>
  </si>
  <si>
    <t>かりんとう饅頭ドーナツ 一部アレルゲン表示欠落</t>
  </si>
  <si>
    <t>白玉うどん他 一部保存温度逸脱の恐れ</t>
  </si>
  <si>
    <t>野菜炒め他 一部保存温度逸脱の恐れ</t>
  </si>
  <si>
    <t>ロースとんかつと海老フライ弁当 一部特定原材料(えび)表示欠落</t>
  </si>
  <si>
    <t>竹するめ 一部アレルギー(小麦)表示欠如</t>
  </si>
  <si>
    <t>千束3丁目店 チーズ、畜肉惣菜 一部販売温度逸脱</t>
  </si>
  <si>
    <t>美原店 洗いもずく 一部賞味期限誤表記</t>
  </si>
  <si>
    <t>博多大丸エアポート店で販売 マドレーヌ 一部カビ発生の恐れ</t>
  </si>
  <si>
    <t>御結び ツナマヨ 一部消費期限誤表記</t>
  </si>
  <si>
    <t>新小岩1丁目店 牛乳、チルド飲料 一部販売温度逸脱</t>
  </si>
  <si>
    <t>イル・ド・フランス シェル・ストロベリー風味 一部異物混入の恐れ</t>
  </si>
  <si>
    <t>カップアイス 全5種 大腸菌群陽性、製造基準の逸脱</t>
  </si>
  <si>
    <t>天丼&amp;讃岐うどんセット 一部アレルギー(えび)表示欠落</t>
  </si>
  <si>
    <t>夏の天ぷら盛合せ他 一部アレルギー(乳成分)表示欠落</t>
  </si>
  <si>
    <t>黒豚ウィンナー 一部硬質異物混入の恐れ</t>
  </si>
  <si>
    <t>建部ヨーグルトプレーン他 一部賞味期限誤印字</t>
  </si>
  <si>
    <t>干し芋 一部カビ発生の恐れ</t>
  </si>
  <si>
    <t>くるみ入り生羽二重餅 一部カビ発生の恐れ</t>
  </si>
  <si>
    <t>バニラビーンズ 原料一部にカビ発生</t>
  </si>
  <si>
    <t>特製水羊かん他 一部品質劣化の恐れ</t>
  </si>
  <si>
    <t>2023年第29週</t>
    <phoneticPr fontId="86"/>
  </si>
  <si>
    <t>S</t>
    <phoneticPr fontId="86"/>
  </si>
  <si>
    <r>
      <t xml:space="preserve">対前週
</t>
    </r>
    <r>
      <rPr>
        <b/>
        <sz val="11"/>
        <color rgb="FFFF0000"/>
        <rFont val="ＭＳ Ｐゴシック"/>
        <family val="3"/>
        <charset val="128"/>
      </rPr>
      <t>インフルエンザ 10.8</t>
    </r>
    <r>
      <rPr>
        <b/>
        <sz val="14"/>
        <color rgb="FFFF0000"/>
        <rFont val="ＭＳ Ｐゴシック"/>
        <family val="3"/>
        <charset val="128"/>
      </rPr>
      <t>%減少</t>
    </r>
    <r>
      <rPr>
        <b/>
        <sz val="11"/>
        <rFont val="ＭＳ Ｐゴシック"/>
        <family val="3"/>
        <charset val="128"/>
      </rPr>
      <t xml:space="preserve">
</t>
    </r>
    <r>
      <rPr>
        <b/>
        <sz val="14"/>
        <color rgb="FFFF0000"/>
        <rFont val="ＭＳ Ｐゴシック"/>
        <family val="3"/>
        <charset val="128"/>
      </rPr>
      <t>新型コロナウイルス  21.1%減少　</t>
    </r>
    <rPh sb="0" eb="3">
      <t>タイゼンシュウ</t>
    </rPh>
    <rPh sb="17" eb="19">
      <t>ゲンショウ</t>
    </rPh>
    <rPh sb="20" eb="22">
      <t>シンガタ</t>
    </rPh>
    <rPh sb="36" eb="38">
      <t>ゲンショウ</t>
    </rPh>
    <phoneticPr fontId="86"/>
  </si>
  <si>
    <t>日本から輸出された長野県産レタスから基準値を超える残留農薬を検出</t>
    <phoneticPr fontId="16"/>
  </si>
  <si>
    <t>日本から輸出された「フレッシュレタス」から残留農薬の含有量が規制に適合しないことが検出されました
輸入者（会社名） 仕商達貿易有限公司
輸入者（会社住所） 高雄市小港區港源街97號  製品分類番号欄 0705.11.00.00-5
試験方法 保健福祉部 111.08.17 魏志子公告第 1111901537 号「食品残留農薬検査方法－複数残留分析法（５）」を改正
故障原因と検出量の詳細説明  クロチアニジン 0.6 ppm、フルベンジアミド 4.1 ppm、ルフェヌロン 0.11 ppm、ペンチオピラド 1.05 ppm が検出されました。
規制値基準
「残留農薬許容基準」によれば、農薬クロチアニジンの許容量は0.5ppm、フルベンジアミドの許容量は1.0ppm、ルフェヌロンの定量限界は0.01ppmであり、ペンチオピラドは検出禁止となっている。食品安全衛生管理法第15条に適合しません。</t>
    <phoneticPr fontId="16"/>
  </si>
  <si>
    <t>https://sannan.nl/test/read.cgi/news1/1690862373/l50</t>
    <phoneticPr fontId="16"/>
  </si>
  <si>
    <t>緑茶輸出、5年で1・5倍　有機拡大など追い風、海外需要に対応</t>
    <phoneticPr fontId="16"/>
  </si>
  <si>
    <t>緑茶の輸出が好調だ。2022年の輸出額は5年前の17年比で5割増、23年も1～5月の累計が前年同期比で4％上回っている。輸出先ごとに違う残留農薬基準など非関税障壁が課題だったが、有機栽培の産地の拡大や、農水省の働きかけで輸出向け栽培で使える農薬の種類が増え、旺盛な海外の需要への対応が可能になってきた。
　農水省によると、23年の緑茶の1～5月の累計輸出額は90億5200万円で、前年同期比で4％増えた。全体輸出量の34％を占める最大輸出先の米国向けに、単価の高い抹茶を含む粉末状での輸出割合が増え、金額を押し上げた。日本茶輸出促進協議会は、米国で粉末状の緑茶は菓子類や飲料の原料としての「業務需要が高まっている」と分析する。
　主産地の鹿児島県は、海外での需要増加を見据え、輸出向け栽培への転換を進める。有機茶栽培面積の拡大に尽力し、同県の22年度の有機JAS認証取得の栽培面積は592ヘクタールで、17年度比では4割増となった。有機茶の生産性向上や販路拡大に向けた取り組みも進めており、同年の輸出額は同5倍の13億4000万円に上った。
　静岡県も国内のリーフ茶需要が減る中で、有機茶などの輸出向け栽培への転換を重要視し、対応を進める。同県は、有機茶栽培面積を25年度までに20年度比で約2倍に拡大することを目標とし、転換に向けた情報提供や補助金事業を行う。需要の高まる抹茶の生産拡大に向けた設備導入支援や生産者と海外のニーズに詳しい輸出事業者との連携など販路拡大も支援する。農水省は、有機茶の生産拡大の支援に加え、輸出向けの緑茶生産に使える農薬の種類の拡大に向けた取り組みも進めてきた。日本国内で使っている主要な農薬成分について、輸出先国での残留基準の設定に向けたデータの収集や輸出先国への申請を支援する。例えば米国向けに基準値が設定された農薬成分は、22年度末までの6年間で9種類増えた。日本茶輸出協議会は、輸出に対応可能な防除基準を満たす緑茶の生産量が増え、「大きな海外の需要に向けて輸出量を増やせている」と話す。</t>
    <phoneticPr fontId="16"/>
  </si>
  <si>
    <t>https://news.yahoo.co.jp/articles/400a223ad0120b83ee25d20b51b0baf9e6a1cfac</t>
    <phoneticPr fontId="16"/>
  </si>
  <si>
    <t>総合家電メーカーcadreから待望の新商品「cadre bio fresher」2023年7月31日からMakuakeにて先行発売開始</t>
    <phoneticPr fontId="16"/>
  </si>
  <si>
    <t>［株式会社cadre］
たった3分！水だけで食材除菌・食器洗浄ができるcadre bio fresher
株式会社cadre（代表取締役社長：藤巻滉平）は,プロダクト第3弾となる 「cadre bio fresher」をMakuakeにて先行販売開始しました。
▼makuake販売ページはこちら（公開日：2023年7月31日11時～）
ストーリー
農薬を分解、微生物の量を減らし、食材の保存期間がより長く
1回3分とお手軽。必要なのは水と電気のみ、ワンボタンで使えるので圧倒的コスパ＆利便性
家庭の食に大きく貢献する最新キッチン家電！　自分のためにも、家族のためにも、ギフトにも</t>
    <phoneticPr fontId="16"/>
  </si>
  <si>
    <t>https://www.makuake.com/project/cadre_bio_fresher/</t>
    <phoneticPr fontId="16"/>
  </si>
  <si>
    <t xml:space="preserve">外国産のアサリを日本産に産地偽装して販売した疑い 三重県の水産物卸売会社2社と経営者ら5人 ... エキサイト </t>
    <phoneticPr fontId="16"/>
  </si>
  <si>
    <t>外国産のアサリを国産と偽り販売した疑いで書類送検です。
書類送検されたのは三重県伊勢市と松阪市の水産物卸売会社2社と、その経営者ら5人です。警察によりますと、2社と経営者らは2021年8月から2022年4月にかけ、中国産のアサリを三重県産と偽ったり、韓国産を熊本産と表示したりした食品表示法違反の疑いがもたれています。これによりアサリ約9.8トンが産地偽装のうえ販売されたということで、5人のうち4人は容疑を認めています。外国産のアサリを日本産に産地偽装して販売した疑い　三重県の水...の画像はこちら &gt;&gt;
三重県は2022年10月に今回、書類送検された業者を含む3つの業者がアサリの産地を偽装して販売していたと発表。県は既に行政指導していて、正しい表示に改善されているということです。</t>
    <phoneticPr fontId="16"/>
  </si>
  <si>
    <t xml:space="preserve">国産豚肉挽材 一部特定原材料表示欠落｜食品事故情報｜食の安全 - フーズチャネル </t>
    <phoneticPr fontId="16"/>
  </si>
  <si>
    <t xml:space="preserve">玄界灘 ひらす(刺身) 一部消費期限誤表示｜食品事故情報｜食の安全 - フーズチャネル </t>
    <phoneticPr fontId="16"/>
  </si>
  <si>
    <t xml:space="preserve">2023年7月29日に、近商ストア玉造店で販売した「国産豚肉挽材　保存温度-15℃以下」において、特定原材料「小麦」「乳成分」の表示欠落、特定原材料に準ずるもの「牛肉」「大豆」の表示欠落、「消費期限23.7.29」と表示すべきところ「賞味期限23.8.27」と誤表示、が判明したため、回収する。これまで健康被害の報告はない。(リコールプラス編集部)(リコールプラス)
【対象商品】商品名:「国産豚肉挽材　保存温度-15℃以下」(中身は「北見牛ごろごろコロッケ」)     内容量:1コ     形態:袋詰め(プラ)
【JANコード】2564006900330  【賞味期限】2023年8月27日
販売地域:近商ストア玉造店(大阪市天王寺区)近郊
販売先　:近商ストア玉造店で消費者向けに小売り
販売日　:2023年7月29日
販売数量:5個(内3個はお客様と連絡がつき説明済み。残り2個の連絡先が不明)
【回収方法】
顧客カード情報より購入したお客様へ連絡し、店舗へご持参いただく。(3個連絡済)
顧客カード情報のないお客様へは販売店におけるPOPおよび当社ホームページにより周知の上、ご持参いただく。
【回収後の対応】返金対応
【関連URL】
https://ifas.mhlw.go.jp/faspub/_link.do?i=IO_S020502&amp;p=RCL202302097 
</t>
    <phoneticPr fontId="16"/>
  </si>
  <si>
    <t>2023年7月28日に、西友サニー奈多店で販売した「玄界灘　ひらす(刺身)(誤ラベル;玄界灘　ひらす(ひらまさ))」において、本来「消費期限23.7.29 9時」と表示すべきところ、ラベル貼付の際に誤って「消費期限23.7.30」の異なるラベルも貼付したため、回収する。これまで健康被害の報告はない。(リコールプラス編集部)(リコールプラス)
【対象商品】・商品名   (正)玄界灘　ひらす(刺身)  ・形態: パック詰め
【JANコード】 (正)0267453804993  (誤)0268386804999
【消費期限】(正)23.7.29 9時       (誤)23.7.30
【販売地域】福岡県福岡市東区   【販売先】西友サニー奈多店で消費者向けに小売り
【販売日】2023年7月28日   【販売数量】2パック
【回収方法】
・上記告知文に当該品を購買されたお客様は当該品か、あるいは当該品を購買時に発行されたレシートをお持ちいただきお申し出いただくようご案内実施。・2023年8月10日回収終了予定。
【回収後の対応】  ・当該品の購買履歴を確認できたお客様にはご返金を実施。</t>
    <phoneticPr fontId="16"/>
  </si>
  <si>
    <t xml:space="preserve">任意表示の「糖質」「食物繊維」もラベル表記 高まる関心に対応 ロック・フィールド - 食品新聞 </t>
    <phoneticPr fontId="16"/>
  </si>
  <si>
    <r>
      <t xml:space="preserve">ロック・フィールドは、サラダなどの加工食品のラベルに表記する5つの栄養成分表示に加え、任意表示である「糖質」「食物繊維」の2項目も追加した。今年5月から切り替えを進め、7月上旬で「おおむね完了した」とこのほど公表した。
熱量、たんぱく質、脂質、炭水化物、食塩相当量の5項目の表記は食品表示法で義務だが、任意の2項目の追加について同社は「糖質は主にエネルギー源、食物繊維は摂取量不足が生活習慣病の発症率や死亡率に関連する指標とされており、健康意識の高いお客様からの関心が高い項目」としている。
また、同社は商品購入者に対し、義務表示の5項目を商品パッケージに加え、ウェブサイト「栄養情報検索サービス」でも情報を提供しており、今回追加する「糖質」と「食物繊維」は24年内の掲載を予定している。  </t>
    </r>
    <r>
      <rPr>
        <b/>
        <sz val="15"/>
        <color rgb="FFFF0000"/>
        <rFont val="ＭＳ Ｐゴシック"/>
        <family val="3"/>
        <charset val="128"/>
      </rPr>
      <t>同表記については、大手コンビニがすでに実施している。</t>
    </r>
    <phoneticPr fontId="16"/>
  </si>
  <si>
    <t>業界激震！　機能性表示食品の科学的根拠に消費者庁が初のメス　木村祐作</t>
    <phoneticPr fontId="16"/>
  </si>
  <si>
    <t>全ての機能性表示食品の科学的根拠チェックに発展
　問題の発端は6月30日に消費者庁がある通販会社に行った景品表示法違反の措置命令だった。その通販会社は、福岡市の健康食品や化粧品を販売するさくらフォレスト社。同社は「機能性表示食品」のサプリメント「きなり匠」と「きなり極」の2商品を販売する際、自社ウェブサイトや同商品の容器包装に、「中性脂肪を下げる」などと表示していた（表）。
　機能性表示食品を販売する場合、販売会社は、事前に安全性や有効性などに関する資料を消費者庁に届け出る。今回の違反が大問題となったのは、さくらフォレストが届け出た「きなり匠」と「きなり極」の表示「中性脂肪を低下させる」などの科学的根拠自体に、消費者庁が初めてメスを入れたからだ。機能性表示食品の景表法違反はこれまでにもあったが、それらはあくまで広告表現上の問題（いわゆる誇大広告など）によるもので、科学的根拠で景表法違反が認定されたことはなかった。
　事態を重く見た河野太郎消費者担当相は7月3日、さくらフォレストの科学的根拠（研究レビュー、詳細は後述）と同じものを採用している機能性表示食品88件の再検証を指示。同時に、関連業界団体に対し、全ての機能性表示食品延べ7000件超に関して、科学的根拠が適切かどうかの確認を求めた。業界関係者によると、これにより、業界内はハチの巣を突いたような騒動になっているという。
  機能性表示食品とは何か  　ここで機能性表示食品とは何かについて、簡単に説明してみたい。健康をアピールするような食品は、いわゆる普通の食品、「機能性表示食品」「特定保健用食品（トクホ）」の三つに大別される。普通の食品は「血糖値が高めの方に適している」などの有効性を商品ラベルに表示したり、消費者にアピールすることは、法律上禁止されている。これに対しトクホは、生理学的機能などに影響を与える保健機能成分を含む食品で、消費者委員会などが審査し、消費者庁の許可を得たうえで販売する。例えば、「血圧が高めの方に適した食品」などと表示されている食品だ。
「保健機能を有する成分」は「関与成分」と称される。例えば、モノグルコシルヘスペリジンなどカタカナの名称が、食品ラベルに記載されているのを思い浮かべていただきたい。その関与成分に血圧低下作用があることを証明するためには、人を対象とした試験を実施することが条件で、さらに、国が指定した試験機関によって関与成分の含有量試験なども行われる。そうしたハードルをクリアし、国に許可されて初めて、商品に「血圧が高めの方に適した食品」などと表示できる。これがトクホだ。一方、機能性表示食品は2015年4月に導入された制度で、販売会社が、安全性・有効性などに関する資料を消費者庁に届け出て、それが同庁のデータベース上に公表されることが条件となる。これをクリアすれば「〇〇成分は血圧低下を助けることが報告されている」などと、商品ラベルに表示できる。</t>
    <phoneticPr fontId="16"/>
  </si>
  <si>
    <t>保育園の園児ら５８人が食中毒 保育園の給食で 高知</t>
    <phoneticPr fontId="16"/>
  </si>
  <si>
    <t>７月に、高知市の保育園で給食を食べた園児と職員あわせて５８人が下痢や発熱などの症状を訴えました。食中毒の原因となる菌が検出されたことなどから、高知市は集団食中毒が発生したと断定し、保育園の給食施設を３日間、営業停止の処分にしました。高知市によりますと、先月２２日から２５日にかけて、高知市の保育園で給食を食べた園児や職員が下痢や発熱の症状を訴え、保健所が調べたところ、食中毒の原因となる鶏などが持つ菌「カンピロバクター」が検出されました。発症したのは園児５４人と職員４人で、現在、回復に向かっているということです。高知市は集団食中毒が発生したと断定し、給食で出された鶏肉を使った照り焼きハンバーグやホウレンソウのささみあえに菌が含まれていたとみて調査を進めています。また、園内の給食施設の調理業務を１日から３日間、営業停止の処分にしました。保育園は給食の代わりにお弁当を持参してもらい対応するということです。
夏休み期間中は焼き肉やバーベキューの機会が増えることもあり、高知市は食中毒を防ぐため鶏肉などを調理する際、中心部まで十分に加熱するなど注意するよう呼びかけています。</t>
    <phoneticPr fontId="16"/>
  </si>
  <si>
    <t>高知市</t>
    <rPh sb="0" eb="2">
      <t>コウチ</t>
    </rPh>
    <rPh sb="2" eb="3">
      <t>シ</t>
    </rPh>
    <phoneticPr fontId="16"/>
  </si>
  <si>
    <t>NHK</t>
    <phoneticPr fontId="16"/>
  </si>
  <si>
    <t>https://www3.nhk.or.jp/lnews/kochi/20230801/8010018251.html</t>
    <phoneticPr fontId="16"/>
  </si>
  <si>
    <t xml:space="preserve">中華料理店で飲食をした客 31人が食中毒 保健所は店を営業禁止処分に 三重県桑名市 </t>
    <phoneticPr fontId="16"/>
  </si>
  <si>
    <t>三重県</t>
    <rPh sb="0" eb="3">
      <t>ミエケン</t>
    </rPh>
    <phoneticPr fontId="16"/>
  </si>
  <si>
    <t>名古屋テレビ</t>
    <rPh sb="0" eb="3">
      <t>ナゴヤ</t>
    </rPh>
    <phoneticPr fontId="16"/>
  </si>
  <si>
    <t>三重県桑名市の中華料理店で飲食をした客31人が食中毒の症状を訴え、桑名保健所は、この店を営業停止処分にしました。
　食中毒が確認されたのは、桑名市の「中国料理四川」です。　三重県によりますと、7月21日と22日に店を利用した客44人のうち、6歳から48歳までの男女31人が発熱や下痢などの症状を訴えました。1人が入院しましたがすでに退院していて、全員が快方に向かっているということです。患者や店の従業員の便からは、サルモネラ菌が確認されていて、桑名保健所は、この店を7月31日付けで営業禁止処分としました。</t>
    <phoneticPr fontId="16"/>
  </si>
  <si>
    <t>https://topics.smt.docomo.ne.jp/article/nagoyatv/region/nagoyatv-020018?redirect=1</t>
    <phoneticPr fontId="16"/>
  </si>
  <si>
    <t xml:space="preserve">ランチビュッフェ食べ8人が嘔吐や腹痛など 北谷の飲食店で食中毒 サルモネラ属菌検出 </t>
    <phoneticPr fontId="16"/>
  </si>
  <si>
    <t xml:space="preserve">琉球新報 </t>
    <phoneticPr fontId="16"/>
  </si>
  <si>
    <t>沖縄県衛生薬務課は29日、北谷町の飲食店で食中毒が発生したとして、同日から30日までの営業停止を命じたと発表した。
　衛生薬務課によると、7月20、22日に同店のランチビュッフェを食べた8人が下痢や嘔吐（おうと）、腹痛や発熱などの症状を訴えた。症状のあった8人のうち4人に便検査を実施し、3人から「サルモネラ属菌」が検出された。</t>
    <phoneticPr fontId="16"/>
  </si>
  <si>
    <t>https://ryukyushimpo.jp/news/entry-1756758.html</t>
    <phoneticPr fontId="16"/>
  </si>
  <si>
    <t>鳥取市保健所が３０日、鳥取市内の飲食店で鶏肉料理を食べた男女５人が発熱や下痢の症状を訴えたと発表し、カンピロバクター菌による食中毒と断定した。保健所によると、発症者は２０代３人、４０代、５０代が各１人。いずれも快方に向かっているという。
　５人は２１日午後６時ごろから会食し２３日ごろ発症。２９日に鳥取市内の医療機関から、カンピロバクターを検出した患者を診察したと保健所に連絡があった。</t>
    <phoneticPr fontId="16"/>
  </si>
  <si>
    <t>鳥取県</t>
    <rPh sb="0" eb="3">
      <t>トットリケン</t>
    </rPh>
    <phoneticPr fontId="16"/>
  </si>
  <si>
    <t>山陰中央新報</t>
    <rPh sb="0" eb="2">
      <t>サンイン</t>
    </rPh>
    <rPh sb="2" eb="4">
      <t>チュウオウ</t>
    </rPh>
    <rPh sb="4" eb="6">
      <t>シンポウ</t>
    </rPh>
    <phoneticPr fontId="16"/>
  </si>
  <si>
    <t>https://www.sanin-chuo.co.jp/articles/-/425713</t>
    <phoneticPr fontId="16"/>
  </si>
  <si>
    <t>沖縄県</t>
    <rPh sb="0" eb="3">
      <t>オキナワケン</t>
    </rPh>
    <phoneticPr fontId="16"/>
  </si>
  <si>
    <t>マクマスター大学が人を食中毒から守る パッケージを開発 | カナダニュース報道局</t>
    <phoneticPr fontId="16"/>
  </si>
  <si>
    <t>鳥取の飲食店で食中毒</t>
    <phoneticPr fontId="16"/>
  </si>
  <si>
    <t>カナダ</t>
    <phoneticPr fontId="16"/>
  </si>
  <si>
    <t>トロント カナダの生活情報サイト</t>
    <phoneticPr fontId="16"/>
  </si>
  <si>
    <t>https://torja.ca/torja-news230805/</t>
    <phoneticPr fontId="16"/>
  </si>
  <si>
    <t>速報・注目ニュース &gt; 社会問題・時事解説 &gt; TORJAニュース報道局 &gt; マクマスター大学が人を食中毒から守る パッケージを開発 | カナダニュース報道局　2023年8月5日
マクマスター大学が人を食中毒から守る パッケージを開発 | カナダニュース報道局
FacebookTwitterLinkedInPinterestTumblrLinePocket共有　青山寿司
Nami Japanese Restaurant
オンタリオ州ハミルトン地域にあるマクマスター大学の研究グループは、サルモネラなどの食中毒を引き起こす菌が付着すると知らせてくれるトレイを開発したことを発表した。このテイクアウトのパッケージングのようなトレイにはサルモネラだけでなく大腸菌やリステリアにも反応する小さなセンサーが付いている。まだ食べられるものには「YES」、そしてもう安全でないものには「NO」と反応し、安全性の良し悪しを示すシステムになっている。研究者らはこのトレイの開発によって命が救われることを祈っている。さらにフードロスを減らし、食品を販売する上で販売側のコスパを改善することが期待されている。</t>
    <phoneticPr fontId="16"/>
  </si>
  <si>
    <t>https://www.businessinsider.jp/post-273296</t>
    <phoneticPr fontId="86"/>
  </si>
  <si>
    <t>https://news.yahoo.co.jp/articles/51e692727d3768f04e06182f66c02de5e4993e8b</t>
    <phoneticPr fontId="86"/>
  </si>
  <si>
    <t>https://www.jiji.com/jc/article?k=2023072900181</t>
    <phoneticPr fontId="86"/>
  </si>
  <si>
    <t>https://news.nifty.com/article/economy/business/12308-2469535/</t>
    <phoneticPr fontId="86"/>
  </si>
  <si>
    <t>https://gigazine.net/news/20230731-red-meat-allergy-tick/</t>
    <phoneticPr fontId="86"/>
  </si>
  <si>
    <t>https://www.jetro.go.jp/events/afg/bcc12f272552e6b7.html</t>
    <phoneticPr fontId="86"/>
  </si>
  <si>
    <t>https://www.afpbb.com/articles/-/3475239</t>
    <phoneticPr fontId="86"/>
  </si>
  <si>
    <t>https://jp.yna.co.kr/view/AJP20230801002600882</t>
    <phoneticPr fontId="86"/>
  </si>
  <si>
    <t>アレルギーとして一般的な例は、そばや小麦粉、甲殻類などが挙げられますが、中には赤身の肉を食べるとアレルギー症状が出てしまう人もいます。赤身肉アレルギーの患者の多くは、マダニにかまれることでアレルギーを発症するとされており、アメリカ疾病予防管理センター(CDC)は「約45万人のアメリカ人がマダニが原因で赤身肉アレルギーを抱えている可能性がある」と指摘しています。赤身肉アレルギーの存在は古くから知られていましたが、研究が進んだのは過去数十年のこと。イギリスのアレルギー研究者であるトーマス・プラッツ・ミルズ氏は2002年に、一部のがん患者が「セツキシマブ」と呼ばれる抗がん剤に対してアレルギー反応を示すことに着目しました。研究の末、ミルズ氏は2008年に、セツキシマブ由来のアレルギー反応の原因は、「ガラクトース-α-1,3-ガラクトース(α-gal)」という炭水化物であることを発見しました。一般的にα-galは霊長類を除く、多くの哺乳類のタンパク質に含まれています。α-galを含む豚肉や牛肉、ウサギ肉、子羊の肉などを食べた一部の人は、α-galアレルギー(赤身肉アレルギー)を発症することがあります。また、これまでの研究でα-galはマダニのだ液に含まれていることも報告されており、マダニにかまれると、体内でα-galに対する抗体作られることもわかっています。体内にα-galに対する抗体が存在する状態で豚肉や牛肉など、α-galを含む食物を食べると、α-galに対するアレルギー反応が発生します。α-galアレルギーが発症した際の症状は「α-gal症候群」と呼ばれており、唇や顔、喉など、さまざまな部分の腫れ、じんましんやかゆみ、腹痛や下痢、おう吐、頭痛などが症状として現れます。また、α-gal症候群はアナフィラキシーを引き起こす可能性もあり、呼吸困難やめまい、失神、脈拍の低下など危険な状態に陥る可能性もあります。アメリカではα-gal症候群の疑いのある症例が近年急速に増加しており、CDCによると、2010年から2022年の間に、11万件以上もの症例が確認されているとのこと。また、α-gal症候群の診断を行うためには、α-galアレルギーに関する診断と医師による臨床検査が必要になるため、多くの患者がα-gal症候群の検査を受けていないとされています。</t>
    <phoneticPr fontId="86"/>
  </si>
  <si>
    <t>https://www.jetro.go.jp/biznews/2023/08/f17b96ee99a01590.html</t>
    <phoneticPr fontId="86"/>
  </si>
  <si>
    <t>https://www.bloomberg.co.jp/news/articles/2023-08-02/RYRMDPDWRGG001</t>
    <phoneticPr fontId="86"/>
  </si>
  <si>
    <t>主なる記事内容
ホテル用の敷地を掘り起こしている最中に、ローマ皇帝の劇場跡が発見された。
バチカンからほど近い場所で発掘されたこの｢ネロの劇場｣は、ローマ時代の文献に記されていたことで知られていたが、これまで見つかっていなかった。
ここで発掘された遺物は、調査終了後、博物館に送られる。</t>
    <rPh sb="0" eb="1">
      <t>オモ</t>
    </rPh>
    <rPh sb="3" eb="7">
      <t>キジナイヨウ</t>
    </rPh>
    <phoneticPr fontId="86"/>
  </si>
  <si>
    <t>【サンパウロ時事】ブラジル政府は２８日、鳥インフルエンザ発生を受けて日本が導入したブラジル２州からの鶏肉輸入の停止措置について、対象地域をこれまでの２州全域から、感染が確認された市などに限定することで日本と合意したと発表した。日本の輸入鶏肉の約７割はブラジル産で、輸入停止に伴う価格などへの影響が懸念されていた。</t>
    <phoneticPr fontId="86"/>
  </si>
  <si>
    <t>米カリフォルニア・アーモンド協会の発表によれば、今年のカリフォルニア産アーモンド生産量は25億7千万ポンド（約117万t）と昨年を約1％上回る見通し。
米農務省統計局が5月に発表した農家からの聞き取りに基づく予測では3％の減産が見込まれていたが、その後の現地調査により上方修正。一転して3年ぶりの増産予想に。このうち主力品種のノンパレルは、前年比10％増の11億ポンドと、生産量の伸びを牽引しそうだ。2月末にかけてピークを迎えた開花期には記録的な豪雨に見舞われ、ハチによる受粉が妨げられた。これにより木1本当たりの平均結実数は3％減となった一方、1粒当たりの重量は14％増。大粒傾向となることで、結実の減少をカバーできるとみられる。</t>
    <phoneticPr fontId="86"/>
  </si>
  <si>
    <t>農林水産・食品分野等の海外専門家を講師に迎え、現地市場開拓に役立つヒントや最新マーケット情報をお届けするセミナー（ウェビナー）を開催します。
今回、日本産酒類の輸出拡大を目指す事業者様に向けて「タイにおけるアルコール飲料市場の現状と輸出のポイント」を解説します。
日時	2023年08月25日（金曜）16時00分～17時00分（現地時間 14時00分～15時00分）　※後日オンデマンド配信予定。
場所	オンライン開催 （ライブ配信）使用アプリケーション：Zoom
概要　日本からタイへの食品輸出額は、2022年には506億円と前年比14.9%増加し、世界第8位となっています。中でも、アルコール飲料は、輸出額が2017年の6億円から2022年には15億円と直近5年間で約2.5倍に増加しており、特に、梅酒等のリキュールやウイスキーなどの伸びが顕著です。また、日本食レストランは地方を含め増加を続けており、梅酒を売りにするバーもオープンするなど、日本のアルコール飲料を売り込む機会が各所に広がる一方、課題も生まれています。本セミナーでは、タイで長年にわたり農業・食品分野に関わってきた専門家が、タイにおけるアルコール飲料市場の概要・近年のトレンド・課題、輸入規制・手続き等、輸出のポイントを解説します。
講師	ジェトロ・バンコク 農林水産・食品分野コーディネーター 安田 良輔
1990年にタイに渡り、2005年に調査会社、R&amp;A Information Serviceを設立。2009年からジェトロ・バンコクの農林水産・食品コーディネーターに就任。
食品・農業関係の調査、食品バイヤーとの連絡調整等を担当。
主催・共催	ジェトロ※農林水産省補助金事業　参加費	無料</t>
    <phoneticPr fontId="86"/>
  </si>
  <si>
    <t>【08月01日 KOREA WAVE】韓国で最近、安定傾向を示していた物価が多くの悪材料に直面し、今年の物価上昇率3.3％という政府の展望に暗雲が垂れ込めている。豪雨による食品価格上昇と交通料金など公共料金引き上げを控えているうえ、ロシアの穀物協定脱退による国際インフレへの懸念が大きくなっているためだ。
企画財政省によると、アジア開発銀行（ADB)は今年の韓国物価上昇率の予想値を従来の3.2％から3.5％へと引き上げた。実際、韓国の消費者物価は石油類と農産物の価格が安定して6月は2.7％だったが、それ以外の根源物価指数は4.1％で下がっていない。政府は今年の物価上昇率を3.3％と提示したが、ADBは根源物価上昇傾向を考慮し、これを懐疑的に見ている。農林畜産食品省によると、この10～20日の間、豪雨で農耕地約3万4583haが浸水や落果被害を受けた。鶏や豚などの家畜被害も82万5000頭に上る。この余波でほうれん草は1カ月前の2.5倍、赤サンチュは3倍の価格に跳ね上がった。鶏肉も先月1キロ当たり3908ウォン（1ウォン=約0.1円）だった卸売価格が4279ウォンに上昇した。ウクライナに侵攻しているロシアが穀物協定の中止を宣言し、安定を取り戻しつつあった国際穀物価格が不安定になりかねない状況だ。また、ソウル市は今月12日からバス料金を300ウォン引き上げ、10月7日から地下鉄料金も150ウォン引き上げる。電気とガスも上がれば、物価全体を押し上げる可能性がある。中央大学経済学科のイ・ジョンヒ教授は「海外穀物依存度が高い韓国は大きく影響を受ける。穀物価格が外食など他の物価に波及すれば、影響はさらに大きくなるだろう」と話した。</t>
    <phoneticPr fontId="86"/>
  </si>
  <si>
    <t>世界気象機関（WMO）が7月4日にエルニーニョ現象の発生を発表したことを受け、コロンビアでは、高温・干ばつによるコーヒーなど農作物への影響に対する警戒感が高まっている。政府は7月5日、異常気象に備えたロードマップを作成中と発表した。スサナ・ムアマド環境相が7月5日、「ポルタフォリオ」紙に語ったところによると、コロンビアで中程度の影響が出る確率は83％、強度の影響は53％だが、政府はそのいずれにも対応するロードマップを準備している。また、不確実性があるものの、2023年第4四半期（10～12月）に最も影響を受けるのはアンデス地域、カリブ海地域だとしている。気象庁（IDEAM）が7月21日に発表した気候予測報告書では、カリブ海地域の北部とアンデス地域の一部の8～10月降水量が例年に比べて10％から20％減少するとの見通しを報告している。IDEAMは、今後6カ月の国内の平均気温が例年より0.5〜2.5％上昇するとの見通しも示した。6月12日付「ポルタフォリオ」紙によると、全国コーヒー連盟（FNC）は、日照時間が適度に増加すると光合成が活発化し、開花や実の熟成がより短期間で行えるという利点がある一方、害虫のライフサイクルを活発化させる原因にもなるとコメントしている。さらに、水不足が懸念される地域では、干ばつが厳しくなる前にコーヒーの木にできるだけ多くの栄養分を吸収させる必要があると指摘している。全国米生産者同盟（Fedearroz）のラファエル・エルナンデス会長は「高温や干ばつに強い品種の作付けを推進している。高温により河川流量が減少し、水が利用できなくなることが懸念される」と話している。</t>
    <phoneticPr fontId="86"/>
  </si>
  <si>
    <t>ブラジル</t>
    <phoneticPr fontId="86"/>
  </si>
  <si>
    <t>米国</t>
    <rPh sb="0" eb="2">
      <t>ベイコク</t>
    </rPh>
    <phoneticPr fontId="86"/>
  </si>
  <si>
    <t>タイ</t>
    <phoneticPr fontId="86"/>
  </si>
  <si>
    <t>韓国</t>
    <rPh sb="0" eb="2">
      <t>カンコク</t>
    </rPh>
    <phoneticPr fontId="86"/>
  </si>
  <si>
    <t>調査は昨年９～１０月に１５カ国の８５００人を対象に実施された。同調査での韓国の酒は伝統酒ではなく、韓国企業が製造した酒類を意味する。
　回答者のうち４１．２％（複数回答）が「焼酎」を知っていると答えた。次いで、ビール（３２．２％）、果実酒（２４．６％）、清酒（１８．０％）、濁り酒（１６．３％）の順で知名度が高かった。一方で「韓国の酒を知らない」との回答も３４．７％に達した。　焼酎を知っているとの回答は東南アジアで６８．１％と最も多く、欧州が１７．２％だった。
　調査対象の５３．４％は「今後、韓国の酒類を飲む意向がある」と答えた。　外国人が最も多く接したことのある韓国の酒類も焼酎だった。韓国の酒を知っていると答えた４７８６人のうち、飲んだことがある韓国の酒類（複数回答）を尋ねたところ、焼酎が４６．５％でトップだった。次いでビール（３７．８％）、果実酒（２５．５％）、清酒（１７．６％）、濁り酒（１４．４％）の順。　韓国の酒を飲む理由（複数回答）として、「味」（４１．５％）、「香り」（１５．３％）、「韓国のドラマ・映画で見たから」（１４．８％）、「アルコール度数が低いから」（１２．１％）などの回答があった。</t>
    <phoneticPr fontId="86"/>
  </si>
  <si>
    <t>コロンビア</t>
    <phoneticPr fontId="86"/>
  </si>
  <si>
    <t>スペイン</t>
    <phoneticPr fontId="86"/>
  </si>
  <si>
    <t>米アマゾン・ドット・コムは食品スーパー事業を刷新する。６年前に高級スーパーのホールフーズ・マーケットを買収して以来、最大規模の改革となる。店舗を改装し、高度に自動化された倉庫を試験運用するとともに、初めてプライム会員以外の顧客にも食品宅配サービスを提供する。さらにホールフーズ、アマゾン・フレッシュ、アマゾン・ドット・コムなどスーパーマーケットの電子商取引（ｅコマース）事業を集約する。ネット上で１つの買い物かごに収まることになり、顧客にとっては喜ばれそうだ。アマゾンは向こう数週間から数カ月をかけて改革を実施する。ＵＢＳグループのアナリストが１兆5000億ドル（約215兆円）規模と推定する米国の食品スーパー市場でさらにシェアを拡大する狙いがある。これに伴い、アマゾンは従来の小売り業界で経験豊富な幹部を相次ぎ起用した。今回の取り組みの責任者であるトニー・ホゲット氏は英食品スーパー大手テスコの元幹部だ。同氏はブルームバーグ・ビジネスウィークとのインタビューで改革の狙いについて、ワンストップで済ませたい節約志向の消費者が集まる食品ビジネスに事業を再構築することだと語った。
原題：Amazon Kicks Off Biggest Grocery Reboot Since Buying Whole Foods　（抜粋）</t>
    <phoneticPr fontId="86"/>
  </si>
  <si>
    <t>スパークリングワインの一種「カバ」の生産地として知られるスペイン・カタルーニャ地方のペネデスでは、長期にわたる厳しい干ばつの結果、畑がカラカラに乾き、赤と緑のブドウの実はしぼんでしまった。今後数年間、干ばつと気温の上昇が激しくなると予想され、カバ生産者たちは新たな解決策を模索している。
●カバ生産の専門家　エバ・プラサスさん
「ブドウの木が枯れてしまった　樹齢30年の木は根が深く、この干ばつで水が根まで届かなかったのだろう」今後数年間、干ばつと気温の上昇が激しくなると予想され、カバ生産者たちは新たな解決策を模索している。スペイン北東部は長い干ばつの影響を最も受けている地域のひとつだ。2023年の最初の4カ月は、1961年の観測開始以来、最も乾燥した年明けを記録した。カバの生産者は、異常気象がさらに強まることを予想している。
●ブドウ栽培　オリオル・ロイグさん
「この状況が続くのではないかと心配している。最も恐れていることは、この干ばつがより一般的になることだ。私たちはそれを恐れている」カバの生産部門では、平年の収穫量に比べて最大55％のブドウが失われる可能性があるとみられている。カバのほとんどはスペイン国外で販売されており、スペインはスパークリングワインの生産でフランスに次ぐ世界第2位。2022年の生産量は2億4900万本だった。気候変動に伴う干ばつや気温上昇が激しくなると予想される中、生産者は水の使用を減らすための新たな解決策を模索している。ビラルナウワイナリーもそのひとつだ。洗浄用の水をブドウ畑の水やりにも再利用するほか、ブドウの木を分けることで「水ストレス」を軽減し、より干ばつに強いとされる種子や品種を使用している。
●ビラルナウの農学者　ルイス・コルさん
「気候変動への備えはまだ十分とは言えないが、整いつつある。農業には長所と短所がある。非常に回復力のあるセクターだ。私たちは土地を所有し、土地を愛し、生き残る方法を常に模索している。土地を離れることは非常に難しい。そのことが変化を少しでも後押しし、うまく適応し、何年か後も仕事が続けられるようにするのだ」</t>
    <phoneticPr fontId="86"/>
  </si>
  <si>
    <t>　　　　　今週のお題　(調理室や製造室の天井から水滴が落ちていませんか？)</t>
    <rPh sb="12" eb="14">
      <t>チョウリ</t>
    </rPh>
    <rPh sb="14" eb="15">
      <t>シツ</t>
    </rPh>
    <rPh sb="16" eb="18">
      <t>セイゾウ</t>
    </rPh>
    <rPh sb="18" eb="19">
      <t>シツ</t>
    </rPh>
    <rPh sb="20" eb="22">
      <t>テンジョウ</t>
    </rPh>
    <rPh sb="24" eb="26">
      <t>スイテキ</t>
    </rPh>
    <rPh sb="27" eb="28">
      <t>オ</t>
    </rPh>
    <phoneticPr fontId="5"/>
  </si>
  <si>
    <t>せっかくの調理品や製造食品が汚染されていませんか !　天井は意外に汚れています。</t>
    <rPh sb="5" eb="7">
      <t>チョウリ</t>
    </rPh>
    <rPh sb="7" eb="8">
      <t>ヒン</t>
    </rPh>
    <rPh sb="9" eb="11">
      <t>セイゾウ</t>
    </rPh>
    <rPh sb="11" eb="13">
      <t>ショクヒン</t>
    </rPh>
    <rPh sb="14" eb="16">
      <t>オセン</t>
    </rPh>
    <rPh sb="27" eb="29">
      <t>テンジョウ</t>
    </rPh>
    <rPh sb="30" eb="32">
      <t>イガイ</t>
    </rPh>
    <rPh sb="33" eb="34">
      <t>ヨゴ</t>
    </rPh>
    <phoneticPr fontId="5"/>
  </si>
  <si>
    <r>
      <rPr>
        <b/>
        <sz val="12"/>
        <color rgb="FFFFC000"/>
        <rFont val="ＭＳ Ｐゴシック"/>
        <family val="3"/>
        <charset val="128"/>
      </rPr>
      <t>★天井からの水滴は、環境中の埃や汚れを含んでいます。ただこうした　調査結果は、ほとんど報告されていません。たまたま全国食品衛生監視員研修会発表資料を見ていたら目に留まったので紹介します。</t>
    </r>
    <r>
      <rPr>
        <b/>
        <sz val="12"/>
        <color indexed="9"/>
        <rFont val="ＭＳ Ｐゴシック"/>
        <family val="3"/>
        <charset val="128"/>
      </rPr>
      <t xml:space="preserve">
</t>
    </r>
    <r>
      <rPr>
        <b/>
        <sz val="12"/>
        <color theme="0"/>
        <rFont val="ＭＳ Ｐゴシック"/>
        <family val="3"/>
        <charset val="128"/>
      </rPr>
      <t>★調査した製麺室の天井水滴から一般生菌数1.1×10</t>
    </r>
    <r>
      <rPr>
        <b/>
        <vertAlign val="superscript"/>
        <sz val="12"/>
        <color theme="0"/>
        <rFont val="ＭＳ Ｐゴシック"/>
        <family val="3"/>
        <charset val="128"/>
      </rPr>
      <t>6</t>
    </r>
    <r>
      <rPr>
        <b/>
        <sz val="12"/>
        <color theme="0"/>
        <rFont val="ＭＳ Ｐゴシック"/>
        <family val="3"/>
        <charset val="128"/>
      </rPr>
      <t>個/ml、
他に大腸菌群も確認されました。別の例でも一般生菌数
10</t>
    </r>
    <r>
      <rPr>
        <b/>
        <vertAlign val="superscript"/>
        <sz val="12"/>
        <color theme="0"/>
        <rFont val="ＭＳ Ｐゴシック"/>
        <family val="3"/>
        <charset val="128"/>
      </rPr>
      <t>2</t>
    </r>
    <r>
      <rPr>
        <b/>
        <sz val="12"/>
        <color theme="0"/>
        <rFont val="ＭＳ Ｐゴシック"/>
        <family val="3"/>
        <charset val="128"/>
      </rPr>
      <t>-10</t>
    </r>
    <r>
      <rPr>
        <b/>
        <vertAlign val="superscript"/>
        <sz val="12"/>
        <color theme="0"/>
        <rFont val="ＭＳ Ｐゴシック"/>
        <family val="3"/>
        <charset val="128"/>
      </rPr>
      <t>4</t>
    </r>
    <r>
      <rPr>
        <b/>
        <sz val="12"/>
        <color theme="0"/>
        <rFont val="ＭＳ Ｐゴシック"/>
        <family val="3"/>
        <charset val="128"/>
      </rPr>
      <t>個/mlが確認されました。
ただし食中毒菌や感染性の強い病原菌は認められませんでした。</t>
    </r>
    <r>
      <rPr>
        <b/>
        <sz val="12"/>
        <color indexed="9"/>
        <rFont val="ＭＳ Ｐゴシック"/>
        <family val="3"/>
        <charset val="128"/>
      </rPr>
      <t xml:space="preserve">
</t>
    </r>
    <r>
      <rPr>
        <b/>
        <sz val="12"/>
        <color rgb="FFFFC000"/>
        <rFont val="ＭＳ Ｐゴシック"/>
        <family val="3"/>
        <charset val="128"/>
      </rPr>
      <t>★せっかく製造した調理、加工品に汚れを含んだ水滴を付けてはいけません。
★慢性的に天井に水滴が付くということはカビの発生にもつながります。各衛生規範、衛生マニュアルにも施設の天井清掃　(定期的、月一回以上など)が求められています。</t>
    </r>
    <rPh sb="1" eb="3">
      <t>テンジョウ</t>
    </rPh>
    <rPh sb="6" eb="8">
      <t>スイテキ</t>
    </rPh>
    <rPh sb="10" eb="12">
      <t>カンキョウ</t>
    </rPh>
    <rPh sb="12" eb="13">
      <t>チュウ</t>
    </rPh>
    <rPh sb="14" eb="15">
      <t>ホコリ</t>
    </rPh>
    <rPh sb="16" eb="17">
      <t>ヨゴ</t>
    </rPh>
    <rPh sb="19" eb="20">
      <t>フク</t>
    </rPh>
    <rPh sb="33" eb="35">
      <t>チョウサ</t>
    </rPh>
    <rPh sb="35" eb="37">
      <t>ケッカ</t>
    </rPh>
    <rPh sb="43" eb="45">
      <t>ホウコク</t>
    </rPh>
    <rPh sb="57" eb="59">
      <t>ゼンコク</t>
    </rPh>
    <rPh sb="59" eb="61">
      <t>ショクヒン</t>
    </rPh>
    <rPh sb="61" eb="63">
      <t>エイセイ</t>
    </rPh>
    <rPh sb="63" eb="66">
      <t>カンシイン</t>
    </rPh>
    <rPh sb="66" eb="69">
      <t>ケンシュウカイ</t>
    </rPh>
    <rPh sb="69" eb="71">
      <t>ハッピョウ</t>
    </rPh>
    <rPh sb="71" eb="73">
      <t>シリョウ</t>
    </rPh>
    <rPh sb="74" eb="75">
      <t>ミ</t>
    </rPh>
    <rPh sb="79" eb="80">
      <t>メ</t>
    </rPh>
    <rPh sb="81" eb="82">
      <t>ト</t>
    </rPh>
    <rPh sb="87" eb="89">
      <t>ショウカイ</t>
    </rPh>
    <rPh sb="95" eb="97">
      <t>チョウサ</t>
    </rPh>
    <rPh sb="99" eb="101">
      <t>セイメン</t>
    </rPh>
    <rPh sb="101" eb="102">
      <t>シツ</t>
    </rPh>
    <rPh sb="103" eb="105">
      <t>テンジョウ</t>
    </rPh>
    <rPh sb="105" eb="107">
      <t>スイテキ</t>
    </rPh>
    <rPh sb="109" eb="111">
      <t>イッパン</t>
    </rPh>
    <rPh sb="111" eb="113">
      <t>セイキン</t>
    </rPh>
    <rPh sb="113" eb="114">
      <t>スウ</t>
    </rPh>
    <rPh sb="127" eb="128">
      <t>タ</t>
    </rPh>
    <rPh sb="142" eb="143">
      <t>ベツ</t>
    </rPh>
    <rPh sb="144" eb="145">
      <t>レイ</t>
    </rPh>
    <rPh sb="160" eb="161">
      <t>コ</t>
    </rPh>
    <rPh sb="165" eb="167">
      <t>カクニン</t>
    </rPh>
    <rPh sb="177" eb="180">
      <t>ショクチュウドク</t>
    </rPh>
    <rPh sb="180" eb="181">
      <t>キン</t>
    </rPh>
    <rPh sb="182" eb="185">
      <t>カンセンセイ</t>
    </rPh>
    <rPh sb="186" eb="187">
      <t>ツヨ</t>
    </rPh>
    <rPh sb="188" eb="191">
      <t>ビョウゲンキン</t>
    </rPh>
    <rPh sb="192" eb="193">
      <t>ミト</t>
    </rPh>
    <rPh sb="209" eb="211">
      <t>セイゾウ</t>
    </rPh>
    <rPh sb="213" eb="215">
      <t>チョウリ</t>
    </rPh>
    <rPh sb="216" eb="219">
      <t>カコウヒン</t>
    </rPh>
    <rPh sb="220" eb="221">
      <t>ヨゴ</t>
    </rPh>
    <rPh sb="223" eb="224">
      <t>フク</t>
    </rPh>
    <rPh sb="226" eb="228">
      <t>スイテキ</t>
    </rPh>
    <rPh sb="229" eb="230">
      <t>ツ</t>
    </rPh>
    <rPh sb="241" eb="244">
      <t>マンセイテキ</t>
    </rPh>
    <rPh sb="245" eb="247">
      <t>テンジョウ</t>
    </rPh>
    <rPh sb="248" eb="250">
      <t>スイテキ</t>
    </rPh>
    <rPh sb="251" eb="252">
      <t>ツ</t>
    </rPh>
    <rPh sb="262" eb="264">
      <t>ハッセイ</t>
    </rPh>
    <rPh sb="279" eb="281">
      <t>エイセイ</t>
    </rPh>
    <rPh sb="288" eb="290">
      <t>シセツ</t>
    </rPh>
    <rPh sb="291" eb="293">
      <t>テンジョウ</t>
    </rPh>
    <rPh sb="293" eb="295">
      <t>セイソウ</t>
    </rPh>
    <rPh sb="310" eb="311">
      <t>モト</t>
    </rPh>
    <phoneticPr fontId="5"/>
  </si>
  <si>
    <r>
      <rPr>
        <b/>
        <sz val="12"/>
        <color indexed="27"/>
        <rFont val="ＭＳ Ｐゴシック"/>
        <family val="3"/>
        <charset val="128"/>
      </rPr>
      <t>★</t>
    </r>
    <r>
      <rPr>
        <b/>
        <sz val="12"/>
        <color indexed="18"/>
        <rFont val="ＭＳ Ｐゴシック"/>
        <family val="3"/>
        <charset val="128"/>
      </rPr>
      <t xml:space="preserve">天井や壁に水滴が付くことには原因があります。
</t>
    </r>
    <r>
      <rPr>
        <b/>
        <sz val="12"/>
        <color indexed="30"/>
        <rFont val="ＭＳ Ｐゴシック"/>
        <family val="3"/>
        <charset val="128"/>
      </rPr>
      <t xml:space="preserve">空気中に飽和状態以上の水分がある場合には、結露(水滴)となります。
</t>
    </r>
    <r>
      <rPr>
        <b/>
        <sz val="12"/>
        <color indexed="20"/>
        <rFont val="ＭＳ Ｐゴシック"/>
        <family val="3"/>
        <charset val="128"/>
      </rPr>
      <t>★</t>
    </r>
    <r>
      <rPr>
        <b/>
        <sz val="12"/>
        <color indexed="60"/>
        <rFont val="ＭＳ Ｐゴシック"/>
        <family val="3"/>
        <charset val="128"/>
      </rPr>
      <t xml:space="preserve">必要以上に水を使っていませんか。
・床には洗い水が常時流されていませんか?   ・蒸したり湯煎した水蒸気を、そのまま部屋に放出していませんか? 
・冷房を循環させずに特定の場所に当てていませんか?  ・冷やされた場所に暖かい蒸気が立ち上っていませんか? </t>
    </r>
    <r>
      <rPr>
        <b/>
        <sz val="12"/>
        <color indexed="10"/>
        <rFont val="ＭＳ Ｐゴシック"/>
        <family val="3"/>
        <charset val="128"/>
      </rPr>
      <t xml:space="preserve">
★機械や床を洗浄したら、早めに除湿器や扇風機で乾燥させてください。
★慢性的な水滴には、カバーの設置、換気扇の能力増強、傾斜型天井、結露防止断熱材などの採用を検討してください。</t>
    </r>
    <rPh sb="1" eb="3">
      <t>テンジョウ</t>
    </rPh>
    <rPh sb="4" eb="5">
      <t>カベ</t>
    </rPh>
    <rPh sb="6" eb="8">
      <t>スイテキ</t>
    </rPh>
    <rPh sb="9" eb="10">
      <t>ツ</t>
    </rPh>
    <rPh sb="15" eb="17">
      <t>ゲンイン</t>
    </rPh>
    <rPh sb="24" eb="27">
      <t>クウキチュウ</t>
    </rPh>
    <rPh sb="28" eb="30">
      <t>ホウワ</t>
    </rPh>
    <rPh sb="30" eb="32">
      <t>ジョウタイ</t>
    </rPh>
    <rPh sb="32" eb="34">
      <t>イジョウ</t>
    </rPh>
    <rPh sb="35" eb="37">
      <t>スイブン</t>
    </rPh>
    <rPh sb="40" eb="42">
      <t>バアイ</t>
    </rPh>
    <rPh sb="45" eb="47">
      <t>ケツロ</t>
    </rPh>
    <rPh sb="48" eb="50">
      <t>スイテキ</t>
    </rPh>
    <rPh sb="59" eb="61">
      <t>ヒツヨウ</t>
    </rPh>
    <rPh sb="61" eb="63">
      <t>イジョウ</t>
    </rPh>
    <rPh sb="64" eb="65">
      <t>ミズ</t>
    </rPh>
    <rPh sb="66" eb="67">
      <t>ツカ</t>
    </rPh>
    <rPh sb="77" eb="78">
      <t>ユカ</t>
    </rPh>
    <rPh sb="80" eb="81">
      <t>アラ</t>
    </rPh>
    <rPh sb="82" eb="83">
      <t>ミズ</t>
    </rPh>
    <rPh sb="84" eb="86">
      <t>ジョウジ</t>
    </rPh>
    <rPh sb="86" eb="87">
      <t>ナガ</t>
    </rPh>
    <rPh sb="100" eb="101">
      <t>ム</t>
    </rPh>
    <rPh sb="104" eb="106">
      <t>ユセン</t>
    </rPh>
    <rPh sb="108" eb="111">
      <t>スイジョウキ</t>
    </rPh>
    <rPh sb="117" eb="119">
      <t>ヘヤ</t>
    </rPh>
    <rPh sb="120" eb="122">
      <t>ホウシュツ</t>
    </rPh>
    <rPh sb="133" eb="135">
      <t>レイボウ</t>
    </rPh>
    <rPh sb="136" eb="138">
      <t>ジュンカン</t>
    </rPh>
    <rPh sb="142" eb="144">
      <t>トクテイ</t>
    </rPh>
    <rPh sb="145" eb="147">
      <t>バショ</t>
    </rPh>
    <rPh sb="148" eb="149">
      <t>ア</t>
    </rPh>
    <rPh sb="160" eb="161">
      <t>ヒ</t>
    </rPh>
    <rPh sb="165" eb="167">
      <t>バショ</t>
    </rPh>
    <rPh sb="168" eb="169">
      <t>アタタ</t>
    </rPh>
    <rPh sb="171" eb="173">
      <t>ジョウキ</t>
    </rPh>
    <rPh sb="174" eb="175">
      <t>タ</t>
    </rPh>
    <rPh sb="176" eb="177">
      <t>ノボ</t>
    </rPh>
    <rPh sb="188" eb="190">
      <t>キカイ</t>
    </rPh>
    <rPh sb="191" eb="192">
      <t>ユカ</t>
    </rPh>
    <rPh sb="193" eb="195">
      <t>センジョウ</t>
    </rPh>
    <rPh sb="199" eb="200">
      <t>ハヤ</t>
    </rPh>
    <rPh sb="202" eb="205">
      <t>ジョシツキ</t>
    </rPh>
    <rPh sb="206" eb="209">
      <t>センプウキ</t>
    </rPh>
    <rPh sb="210" eb="212">
      <t>カンソウ</t>
    </rPh>
    <rPh sb="222" eb="225">
      <t>マンセイテキ</t>
    </rPh>
    <rPh sb="226" eb="228">
      <t>スイテキ</t>
    </rPh>
    <rPh sb="235" eb="237">
      <t>セッチ</t>
    </rPh>
    <rPh sb="238" eb="241">
      <t>カンキセン</t>
    </rPh>
    <rPh sb="242" eb="244">
      <t>ノウリョク</t>
    </rPh>
    <rPh sb="244" eb="246">
      <t>ゾウキョウ</t>
    </rPh>
    <rPh sb="247" eb="250">
      <t>ケイシャガタ</t>
    </rPh>
    <rPh sb="250" eb="252">
      <t>テンジョウ</t>
    </rPh>
    <rPh sb="253" eb="255">
      <t>ケツロ</t>
    </rPh>
    <rPh sb="255" eb="257">
      <t>ボウシ</t>
    </rPh>
    <rPh sb="257" eb="259">
      <t>ダンネツ</t>
    </rPh>
    <rPh sb="259" eb="260">
      <t>ザイ</t>
    </rPh>
    <rPh sb="263" eb="265">
      <t>サイヨウ</t>
    </rPh>
    <rPh sb="266" eb="268">
      <t>ケントウ</t>
    </rPh>
    <phoneticPr fontId="5"/>
  </si>
  <si>
    <t>遠隔コンサルティング　一度見予備監査してほしい工場に朗報</t>
    <rPh sb="0" eb="2">
      <t>エンカク</t>
    </rPh>
    <rPh sb="11" eb="13">
      <t>イチド</t>
    </rPh>
    <rPh sb="13" eb="18">
      <t>ミヨビカンサ</t>
    </rPh>
    <rPh sb="23" eb="25">
      <t>コウジョウ</t>
    </rPh>
    <rPh sb="26" eb="28">
      <t>ロウホウ</t>
    </rPh>
    <phoneticPr fontId="33"/>
  </si>
  <si>
    <t>海外情報   (7/31-8/06)</t>
    <rPh sb="0" eb="4">
      <t>カイガイジョウホウ</t>
    </rPh>
    <phoneticPr fontId="5"/>
  </si>
  <si>
    <t>カリフォルニア産アーモンド 3年ぶり増産か 予想修正で一転｜ニフティニュース</t>
  </si>
  <si>
    <t xml:space="preserve">ダニにかまれることで40万人以上のアメリカ人が「赤身肉アレルギー」になっている可能性がある - GIGAZINE </t>
  </si>
  <si>
    <t>【ウェビナー】（品目別セミナー）タイにおけるアルコール飲料市場の現状と輸出のポイント ｜ イベント情報 - ジェトロ</t>
  </si>
  <si>
    <t xml:space="preserve">韓国・物価に暗雲…外食はまだ高いのに大雨やロシア脱退で懸念 - AFPBB News </t>
  </si>
  <si>
    <t xml:space="preserve">外国人に知名度ある韓国の酒 トップは「焼酎」 - 聯合ニュース </t>
  </si>
  <si>
    <t>エルニーニョ現象によるコーヒーなど農業生産への影響を警戒(コロンビア) ｜ - ジェトロ</t>
  </si>
  <si>
    <t>アマゾン、食品スーパー事業を刷新へ－ホールフーズ買収以来最大 - Bloomberg</t>
  </si>
  <si>
    <t>干ばつでブドウがカラカラ、スペインのワイン生産が危機　最大55％の収穫減も（ロイター） - Yahoo!ニュース</t>
  </si>
  <si>
    <t xml:space="preserve">ローマでホテル用地を掘削中に｢皇帝ネロの劇場｣を発見 | Business Insider Japan </t>
  </si>
  <si>
    <t>ブラジル産鶏肉、輸入規制緩和へ　日本、停止対象地域を限定：時事ドットコム</t>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</si>
</sst>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sz val="19"/>
      <color rgb="FF000000"/>
      <name val="ＭＳ Ｐ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5"/>
      <color indexed="8"/>
      <name val="ＭＳ Ｐゴシック"/>
      <family val="3"/>
      <charset val="128"/>
    </font>
    <font>
      <b/>
      <sz val="14"/>
      <color rgb="FFFF0000"/>
      <name val="ＭＳ Ｐゴシック"/>
      <family val="3"/>
      <charset val="128"/>
    </font>
    <font>
      <b/>
      <sz val="12"/>
      <color indexed="18"/>
      <name val="游ゴシック"/>
      <family val="3"/>
      <charset val="128"/>
    </font>
    <font>
      <sz val="20"/>
      <color indexed="9"/>
      <name val="ＭＳ Ｐゴシック"/>
      <family val="3"/>
      <charset val="128"/>
    </font>
    <font>
      <sz val="14"/>
      <color indexed="63"/>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15"/>
      <color rgb="FFFF0000"/>
      <name val="ＭＳ Ｐゴシック"/>
      <family val="3"/>
      <charset val="128"/>
    </font>
    <font>
      <b/>
      <sz val="14"/>
      <color indexed="53"/>
      <name val="ＭＳ Ｐゴシック"/>
      <family val="3"/>
      <charset val="128"/>
    </font>
    <font>
      <b/>
      <sz val="12"/>
      <color rgb="FFFFC000"/>
      <name val="ＭＳ Ｐゴシック"/>
      <family val="3"/>
      <charset val="128"/>
    </font>
    <font>
      <b/>
      <vertAlign val="superscript"/>
      <sz val="12"/>
      <color theme="0"/>
      <name val="ＭＳ Ｐゴシック"/>
      <family val="3"/>
      <charset val="128"/>
    </font>
    <font>
      <sz val="14"/>
      <color indexed="63"/>
      <name val="ＭＳ Ｐゴシック"/>
      <family val="3"/>
      <charset val="128"/>
    </font>
    <font>
      <b/>
      <sz val="8"/>
      <color indexed="10"/>
      <name val="ＭＳ Ｐゴシック"/>
      <family val="3"/>
      <charset val="128"/>
    </font>
    <font>
      <b/>
      <sz val="12"/>
      <color indexed="10"/>
      <name val="ＭＳ Ｐゴシック"/>
      <family val="3"/>
      <charset val="128"/>
    </font>
    <font>
      <b/>
      <sz val="12"/>
      <color indexed="27"/>
      <name val="ＭＳ Ｐゴシック"/>
      <family val="3"/>
      <charset val="128"/>
    </font>
    <font>
      <b/>
      <sz val="12"/>
      <color indexed="18"/>
      <name val="ＭＳ Ｐゴシック"/>
      <family val="3"/>
      <charset val="128"/>
    </font>
    <font>
      <b/>
      <sz val="12"/>
      <color indexed="30"/>
      <name val="ＭＳ Ｐゴシック"/>
      <family val="3"/>
      <charset val="128"/>
    </font>
    <font>
      <b/>
      <sz val="12"/>
      <color indexed="20"/>
      <name val="ＭＳ Ｐゴシック"/>
      <family val="3"/>
      <charset val="128"/>
    </font>
    <font>
      <b/>
      <sz val="12"/>
      <color indexed="60"/>
      <name val="ＭＳ Ｐゴシック"/>
      <family val="3"/>
      <charset val="128"/>
    </font>
  </fonts>
  <fills count="4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4FDC3"/>
        <bgColor indexed="64"/>
      </patternFill>
    </fill>
    <fill>
      <patternFill patternType="solid">
        <fgColor rgb="FF6DDDF7"/>
        <bgColor indexed="64"/>
      </patternFill>
    </fill>
    <fill>
      <patternFill patternType="solid">
        <fgColor rgb="FF92D050"/>
        <bgColor indexed="64"/>
      </patternFill>
    </fill>
    <fill>
      <patternFill patternType="solid">
        <fgColor theme="7" tint="0.39997558519241921"/>
        <bgColor indexed="64"/>
      </patternFill>
    </fill>
    <fill>
      <patternFill patternType="solid">
        <fgColor indexed="12"/>
        <bgColor indexed="64"/>
      </patternFill>
    </fill>
    <fill>
      <patternFill patternType="solid">
        <fgColor indexed="45"/>
        <bgColor indexed="64"/>
      </patternFill>
    </fill>
    <fill>
      <patternFill patternType="solid">
        <fgColor rgb="FF00B0F0"/>
        <bgColor indexed="64"/>
      </patternFill>
    </fill>
    <fill>
      <patternFill patternType="solid">
        <fgColor theme="3"/>
        <bgColor indexed="64"/>
      </patternFill>
    </fill>
  </fills>
  <borders count="25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auto="1"/>
      </bottom>
      <diagonal/>
    </border>
    <border>
      <left/>
      <right style="thick">
        <color auto="1"/>
      </right>
      <top/>
      <bottom style="thick">
        <color auto="1"/>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752">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7" fillId="23" borderId="153" xfId="2" applyFont="1" applyFill="1" applyBorder="1" applyAlignment="1">
      <alignment horizontal="center" vertical="center"/>
    </xf>
    <xf numFmtId="0" fontId="87" fillId="23" borderId="154"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5" xfId="0" applyFont="1" applyFill="1" applyBorder="1" applyAlignment="1">
      <alignment horizontal="center" vertical="center" wrapText="1"/>
    </xf>
    <xf numFmtId="0" fontId="98" fillId="26" borderId="177" xfId="2" applyFont="1" applyFill="1" applyBorder="1" applyAlignment="1">
      <alignment horizontal="center" vertical="center" wrapText="1"/>
    </xf>
    <xf numFmtId="0" fontId="99" fillId="26" borderId="178" xfId="2" applyFont="1" applyFill="1" applyBorder="1" applyAlignment="1">
      <alignment horizontal="center" vertical="center" wrapText="1"/>
    </xf>
    <xf numFmtId="0" fontId="97" fillId="26" borderId="178" xfId="2" applyFont="1" applyFill="1" applyBorder="1" applyAlignment="1">
      <alignment horizontal="center" vertical="center"/>
    </xf>
    <xf numFmtId="0" fontId="97" fillId="26" borderId="179"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9" fillId="21" borderId="162" xfId="1" applyFont="1" applyFill="1" applyBorder="1" applyAlignment="1" applyProtection="1">
      <alignment horizontal="center" vertical="center" wrapText="1"/>
    </xf>
    <xf numFmtId="0" fontId="118" fillId="19" borderId="0" xfId="17" applyFont="1" applyFill="1" applyAlignment="1">
      <alignment horizontal="left" vertical="center"/>
    </xf>
    <xf numFmtId="0" fontId="87"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2"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7" fillId="21" borderId="194" xfId="2" applyFont="1" applyFill="1" applyBorder="1">
      <alignment vertical="center"/>
    </xf>
    <xf numFmtId="14" fontId="87" fillId="21" borderId="195" xfId="1" applyNumberFormat="1" applyFont="1" applyFill="1" applyBorder="1" applyAlignment="1" applyProtection="1">
      <alignment vertical="center" wrapText="1"/>
    </xf>
    <xf numFmtId="14" fontId="87" fillId="21" borderId="197" xfId="1" applyNumberFormat="1" applyFont="1" applyFill="1" applyBorder="1" applyAlignment="1" applyProtection="1">
      <alignment vertical="center" wrapText="1"/>
    </xf>
    <xf numFmtId="56" fontId="87" fillId="21" borderId="194"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6" fillId="5" borderId="17" xfId="2" applyFont="1" applyFill="1" applyBorder="1">
      <alignment vertical="center"/>
    </xf>
    <xf numFmtId="0" fontId="71" fillId="0" borderId="0" xfId="0" applyFont="1">
      <alignment vertical="center"/>
    </xf>
    <xf numFmtId="0" fontId="129" fillId="5" borderId="14" xfId="2" applyFont="1" applyFill="1" applyBorder="1">
      <alignment vertical="center"/>
    </xf>
    <xf numFmtId="0" fontId="128" fillId="0" borderId="136" xfId="0" applyFont="1" applyBorder="1">
      <alignment vertical="center"/>
    </xf>
    <xf numFmtId="0" fontId="85" fillId="34" borderId="122" xfId="0" applyFont="1" applyFill="1" applyBorder="1" applyAlignment="1">
      <alignment horizontal="center" vertical="center" wrapText="1"/>
    </xf>
    <xf numFmtId="0" fontId="127"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0"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0" fillId="19" borderId="206" xfId="2" applyFont="1" applyFill="1" applyBorder="1" applyAlignment="1">
      <alignment horizontal="center" vertical="center"/>
    </xf>
    <xf numFmtId="177" fontId="140" fillId="19" borderId="206" xfId="2" applyNumberFormat="1" applyFont="1" applyFill="1" applyBorder="1" applyAlignment="1">
      <alignment horizontal="center" vertical="center" shrinkToFit="1"/>
    </xf>
    <xf numFmtId="0" fontId="141"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81" xfId="1" applyBorder="1" applyAlignment="1" applyProtection="1">
      <alignment vertical="center"/>
    </xf>
    <xf numFmtId="0" fontId="142" fillId="21" borderId="0" xfId="0" applyFont="1" applyFill="1" applyAlignment="1">
      <alignment horizontal="center" vertical="center" wrapText="1"/>
    </xf>
    <xf numFmtId="0" fontId="122" fillId="3" borderId="9" xfId="2" applyFont="1" applyFill="1" applyBorder="1" applyAlignment="1">
      <alignment horizontal="center" vertical="center" wrapText="1"/>
    </xf>
    <xf numFmtId="0" fontId="119" fillId="28" borderId="208" xfId="1" applyFont="1" applyFill="1" applyBorder="1" applyAlignment="1" applyProtection="1">
      <alignment horizontal="center" vertical="center" wrapText="1"/>
    </xf>
    <xf numFmtId="0" fontId="110" fillId="26" borderId="178" xfId="2" applyFont="1" applyFill="1" applyBorder="1" applyAlignment="1">
      <alignment horizontal="left" vertical="center" shrinkToFit="1"/>
    </xf>
    <xf numFmtId="0" fontId="143" fillId="0" borderId="201" xfId="1" applyFont="1" applyFill="1" applyBorder="1" applyAlignment="1" applyProtection="1">
      <alignment vertical="top" wrapText="1"/>
    </xf>
    <xf numFmtId="0" fontId="0" fillId="35" borderId="0" xfId="0" applyFill="1">
      <alignment vertical="center"/>
    </xf>
    <xf numFmtId="0" fontId="91" fillId="21" borderId="9" xfId="2" applyFont="1" applyFill="1" applyBorder="1" applyAlignment="1">
      <alignment horizontal="center" vertical="center"/>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5" fillId="0" borderId="122" xfId="0" applyFont="1" applyBorder="1" applyAlignment="1">
      <alignment horizontal="center" vertical="center" wrapText="1"/>
    </xf>
    <xf numFmtId="0" fontId="144" fillId="0" borderId="201" xfId="1" applyFont="1" applyFill="1" applyBorder="1" applyAlignment="1" applyProtection="1">
      <alignment vertical="top" wrapText="1"/>
    </xf>
    <xf numFmtId="0" fontId="121" fillId="0" borderId="158" xfId="1" applyFont="1" applyFill="1" applyBorder="1" applyAlignment="1" applyProtection="1">
      <alignment vertical="top" wrapText="1"/>
    </xf>
    <xf numFmtId="0" fontId="146" fillId="0" borderId="139" xfId="0" applyFont="1" applyBorder="1" applyAlignment="1">
      <alignment horizontal="left" vertical="top" wrapText="1"/>
    </xf>
    <xf numFmtId="0" fontId="147" fillId="0" borderId="0" xfId="0" applyFont="1">
      <alignment vertical="center"/>
    </xf>
    <xf numFmtId="0" fontId="120" fillId="19" borderId="180" xfId="0" applyFont="1" applyFill="1" applyBorder="1" applyAlignment="1">
      <alignment horizontal="left" vertical="center"/>
    </xf>
    <xf numFmtId="0" fontId="149"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3" fillId="33"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6"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0" fillId="19" borderId="221" xfId="0" applyFont="1" applyFill="1" applyBorder="1" applyAlignment="1">
      <alignment horizontal="left" vertical="center"/>
    </xf>
    <xf numFmtId="0" fontId="94" fillId="19" borderId="0" xfId="0" applyFont="1" applyFill="1" applyAlignment="1">
      <alignment horizontal="center" vertical="center"/>
    </xf>
    <xf numFmtId="0" fontId="156" fillId="21" borderId="156" xfId="2" applyFont="1" applyFill="1" applyBorder="1" applyAlignment="1">
      <alignment horizontal="center" vertical="center" wrapText="1"/>
    </xf>
    <xf numFmtId="0" fontId="25" fillId="19" borderId="0" xfId="2" applyFont="1" applyFill="1">
      <alignment vertical="center"/>
    </xf>
    <xf numFmtId="0" fontId="158" fillId="0" borderId="0" xfId="0" applyFont="1" applyAlignment="1">
      <alignment vertical="top" wrapText="1"/>
    </xf>
    <xf numFmtId="0" fontId="157" fillId="32" borderId="0" xfId="0" applyFont="1" applyFill="1" applyAlignment="1">
      <alignment horizontal="center" vertical="center" wrapText="1"/>
    </xf>
    <xf numFmtId="0" fontId="143" fillId="0" borderId="218" xfId="1" applyFont="1" applyBorder="1" applyAlignment="1" applyProtection="1">
      <alignment vertical="top" wrapText="1"/>
    </xf>
    <xf numFmtId="0" fontId="88"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3" fillId="0" borderId="219"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23" xfId="2" applyFont="1" applyFill="1" applyBorder="1" applyAlignment="1">
      <alignment horizontal="left" vertical="center"/>
    </xf>
    <xf numFmtId="0" fontId="8" fillId="0" borderId="216" xfId="1" applyBorder="1" applyAlignment="1" applyProtection="1">
      <alignment vertical="center" wrapText="1"/>
    </xf>
    <xf numFmtId="0" fontId="146" fillId="0" borderId="215" xfId="0" applyFont="1" applyBorder="1" applyAlignment="1">
      <alignment horizontal="left" vertical="top" wrapText="1"/>
    </xf>
    <xf numFmtId="14" fontId="120" fillId="19" borderId="180" xfId="0" applyNumberFormat="1" applyFont="1" applyFill="1" applyBorder="1" applyAlignment="1">
      <alignment horizontal="center" vertical="center"/>
    </xf>
    <xf numFmtId="14" fontId="120" fillId="19" borderId="199" xfId="0" applyNumberFormat="1" applyFont="1" applyFill="1" applyBorder="1" applyAlignment="1">
      <alignment horizontal="center" vertical="center"/>
    </xf>
    <xf numFmtId="14" fontId="120" fillId="19" borderId="222" xfId="0" applyNumberFormat="1" applyFont="1" applyFill="1" applyBorder="1" applyAlignment="1">
      <alignment horizontal="center" vertical="center"/>
    </xf>
    <xf numFmtId="0" fontId="101"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5"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28"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32" xfId="1" applyBorder="1" applyAlignment="1" applyProtection="1">
      <alignment horizontal="left" vertical="center"/>
    </xf>
    <xf numFmtId="0" fontId="121" fillId="0" borderId="189" xfId="2" applyFont="1" applyBorder="1" applyAlignment="1">
      <alignment horizontal="left" vertical="top" wrapText="1"/>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0" fontId="0" fillId="32" borderId="0" xfId="0" applyFill="1">
      <alignment vertical="center"/>
    </xf>
    <xf numFmtId="0" fontId="130" fillId="32" borderId="0" xfId="0" applyFont="1" applyFill="1">
      <alignment vertical="center"/>
    </xf>
    <xf numFmtId="0" fontId="151" fillId="32" borderId="0" xfId="0" applyFont="1" applyFill="1">
      <alignment vertical="center"/>
    </xf>
    <xf numFmtId="0" fontId="152" fillId="32" borderId="0" xfId="0" applyFont="1" applyFill="1">
      <alignment vertical="center"/>
    </xf>
    <xf numFmtId="0" fontId="150" fillId="32" borderId="0" xfId="0" applyFont="1" applyFill="1">
      <alignment vertical="center"/>
    </xf>
    <xf numFmtId="0" fontId="117" fillId="32" borderId="0" xfId="0" applyFont="1" applyFill="1">
      <alignment vertical="center"/>
    </xf>
    <xf numFmtId="0" fontId="148" fillId="32" borderId="0" xfId="0" applyFont="1" applyFill="1">
      <alignment vertical="center"/>
    </xf>
    <xf numFmtId="0" fontId="155" fillId="32" borderId="0" xfId="0" applyFont="1" applyFill="1">
      <alignment vertical="center"/>
    </xf>
    <xf numFmtId="0" fontId="138" fillId="32" borderId="0" xfId="0" applyFont="1" applyFill="1" applyAlignment="1">
      <alignment vertical="center" wrapText="1"/>
    </xf>
    <xf numFmtId="0" fontId="153" fillId="32" borderId="0" xfId="0" applyFont="1" applyFill="1">
      <alignment vertical="center"/>
    </xf>
    <xf numFmtId="0" fontId="154" fillId="32" borderId="0" xfId="0" applyFont="1" applyFill="1">
      <alignment vertical="center"/>
    </xf>
    <xf numFmtId="0" fontId="125" fillId="32" borderId="0" xfId="1" applyFont="1" applyFill="1" applyAlignment="1" applyProtection="1">
      <alignment vertical="center"/>
    </xf>
    <xf numFmtId="0" fontId="124" fillId="32" borderId="0" xfId="0" applyFont="1" applyFill="1">
      <alignment vertical="center"/>
    </xf>
    <xf numFmtId="14" fontId="131" fillId="19" borderId="135" xfId="0" applyNumberFormat="1" applyFont="1" applyFill="1" applyBorder="1" applyAlignment="1">
      <alignment horizontal="center" vertical="center"/>
    </xf>
    <xf numFmtId="0" fontId="145" fillId="0" borderId="121" xfId="1" applyFont="1" applyFill="1" applyBorder="1" applyAlignment="1" applyProtection="1">
      <alignment horizontal="left" vertical="top" wrapText="1"/>
    </xf>
    <xf numFmtId="0" fontId="143" fillId="0" borderId="158"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33" xfId="2" applyFont="1" applyFill="1" applyBorder="1" applyAlignment="1">
      <alignment horizontal="center" vertical="center"/>
    </xf>
    <xf numFmtId="14" fontId="91" fillId="21" borderId="233" xfId="2" applyNumberFormat="1" applyFont="1" applyFill="1" applyBorder="1" applyAlignment="1">
      <alignment horizontal="center" vertical="center"/>
    </xf>
    <xf numFmtId="14" fontId="91" fillId="21" borderId="234" xfId="2" applyNumberFormat="1" applyFont="1" applyFill="1" applyBorder="1" applyAlignment="1">
      <alignment horizontal="center" vertical="center"/>
    </xf>
    <xf numFmtId="0" fontId="92" fillId="21" borderId="235" xfId="2" applyFont="1" applyFill="1" applyBorder="1" applyAlignment="1">
      <alignment horizontal="center" vertical="center"/>
    </xf>
    <xf numFmtId="14" fontId="91" fillId="21" borderId="235" xfId="2" applyNumberFormat="1" applyFont="1" applyFill="1" applyBorder="1" applyAlignment="1">
      <alignment horizontal="center" vertical="center"/>
    </xf>
    <xf numFmtId="0" fontId="8" fillId="0" borderId="236" xfId="1" applyFill="1" applyBorder="1" applyAlignment="1" applyProtection="1">
      <alignment vertical="center" wrapText="1"/>
    </xf>
    <xf numFmtId="0" fontId="8" fillId="0" borderId="239" xfId="1" applyBorder="1" applyAlignment="1" applyProtection="1">
      <alignment vertical="top" wrapText="1"/>
    </xf>
    <xf numFmtId="0" fontId="143" fillId="0" borderId="238" xfId="2" applyFont="1" applyBorder="1" applyAlignment="1">
      <alignment vertical="top" wrapText="1"/>
    </xf>
    <xf numFmtId="0" fontId="32" fillId="23" borderId="237" xfId="2" applyFont="1" applyFill="1" applyBorder="1" applyAlignment="1">
      <alignment horizontal="center" vertical="center" wrapText="1"/>
    </xf>
    <xf numFmtId="0" fontId="160" fillId="21" borderId="234" xfId="2" applyFont="1" applyFill="1" applyBorder="1" applyAlignment="1">
      <alignment horizontal="center" vertical="center"/>
    </xf>
    <xf numFmtId="0" fontId="160" fillId="21" borderId="235" xfId="2" applyFont="1" applyFill="1" applyBorder="1" applyAlignment="1">
      <alignment horizontal="center" vertical="center"/>
    </xf>
    <xf numFmtId="0" fontId="160" fillId="21" borderId="233" xfId="2" applyFont="1" applyFill="1" applyBorder="1" applyAlignment="1">
      <alignment horizontal="center" vertical="center"/>
    </xf>
    <xf numFmtId="0" fontId="32" fillId="21" borderId="156" xfId="2" applyFont="1" applyFill="1" applyBorder="1" applyAlignment="1">
      <alignment horizontal="center" vertical="center" wrapText="1"/>
    </xf>
    <xf numFmtId="0" fontId="120" fillId="19" borderId="240" xfId="0" applyFont="1" applyFill="1" applyBorder="1" applyAlignment="1">
      <alignment horizontal="left" vertical="center"/>
    </xf>
    <xf numFmtId="0" fontId="120" fillId="19" borderId="241" xfId="0" applyFont="1" applyFill="1" applyBorder="1" applyAlignment="1">
      <alignment horizontal="left" vertical="center"/>
    </xf>
    <xf numFmtId="14" fontId="120" fillId="19" borderId="241" xfId="0" applyNumberFormat="1" applyFont="1" applyFill="1" applyBorder="1" applyAlignment="1">
      <alignment horizontal="center" vertical="center"/>
    </xf>
    <xf numFmtId="14" fontId="120" fillId="19" borderId="242" xfId="0" applyNumberFormat="1" applyFont="1" applyFill="1" applyBorder="1" applyAlignment="1">
      <alignment horizontal="center" vertical="center"/>
    </xf>
    <xf numFmtId="0" fontId="6" fillId="0" borderId="0" xfId="2" applyAlignment="1">
      <alignment horizontal="center" vertical="center" wrapText="1"/>
    </xf>
    <xf numFmtId="0" fontId="0" fillId="37" borderId="0" xfId="0" applyFill="1">
      <alignment vertical="center"/>
    </xf>
    <xf numFmtId="184" fontId="0" fillId="38" borderId="0" xfId="0" applyNumberFormat="1" applyFill="1">
      <alignment vertical="center"/>
    </xf>
    <xf numFmtId="0" fontId="23" fillId="40" borderId="8" xfId="2" applyFont="1" applyFill="1" applyBorder="1" applyAlignment="1">
      <alignment horizontal="left" vertical="center"/>
    </xf>
    <xf numFmtId="0" fontId="140" fillId="40" borderId="10" xfId="2" applyFont="1" applyFill="1" applyBorder="1" applyAlignment="1">
      <alignment horizontal="center" vertical="center"/>
    </xf>
    <xf numFmtId="177" fontId="140" fillId="40" borderId="10" xfId="2" applyNumberFormat="1" applyFont="1" applyFill="1" applyBorder="1" applyAlignment="1">
      <alignment horizontal="center" vertical="center" shrinkToFit="1"/>
    </xf>
    <xf numFmtId="177" fontId="10" fillId="40" borderId="10" xfId="2" applyNumberFormat="1" applyFont="1" applyFill="1" applyBorder="1" applyAlignment="1">
      <alignment horizontal="center" vertical="center" wrapText="1"/>
    </xf>
    <xf numFmtId="177" fontId="115" fillId="40" borderId="8" xfId="2" applyNumberFormat="1" applyFont="1" applyFill="1" applyBorder="1" applyAlignment="1">
      <alignment horizontal="center" vertical="center" shrinkToFit="1"/>
    </xf>
    <xf numFmtId="177" fontId="116" fillId="40" borderId="8" xfId="2" applyNumberFormat="1" applyFont="1" applyFill="1" applyBorder="1" applyAlignment="1">
      <alignment horizontal="center" vertical="center" wrapText="1"/>
    </xf>
    <xf numFmtId="0" fontId="23" fillId="40" borderId="205" xfId="2" applyFont="1" applyFill="1" applyBorder="1" applyAlignment="1">
      <alignment horizontal="center" vertical="center" wrapText="1"/>
    </xf>
    <xf numFmtId="177" fontId="23" fillId="40" borderId="205" xfId="2" applyNumberFormat="1" applyFont="1" applyFill="1" applyBorder="1" applyAlignment="1">
      <alignment horizontal="center" vertical="center" shrinkToFit="1"/>
    </xf>
    <xf numFmtId="177" fontId="23" fillId="33" borderId="205" xfId="2" applyNumberFormat="1" applyFont="1" applyFill="1" applyBorder="1" applyAlignment="1">
      <alignment horizontal="center" vertical="center" shrinkToFit="1"/>
    </xf>
    <xf numFmtId="0" fontId="143" fillId="0" borderId="0" xfId="0" applyFont="1" applyAlignment="1">
      <alignment vertical="top" wrapText="1"/>
    </xf>
    <xf numFmtId="0" fontId="143" fillId="0" borderId="151" xfId="0" applyFont="1" applyBorder="1" applyAlignment="1">
      <alignment horizontal="left" vertical="top" wrapText="1"/>
    </xf>
    <xf numFmtId="0" fontId="143" fillId="19" borderId="151" xfId="1" applyFont="1" applyFill="1" applyBorder="1" applyAlignment="1" applyProtection="1">
      <alignment horizontal="left" vertical="top" wrapText="1"/>
    </xf>
    <xf numFmtId="14" fontId="101" fillId="19" borderId="135" xfId="17" applyNumberFormat="1" applyFont="1" applyFill="1" applyBorder="1" applyAlignment="1">
      <alignment horizontal="center" vertical="center" wrapText="1"/>
    </xf>
    <xf numFmtId="0" fontId="25" fillId="0" borderId="218" xfId="1" applyFont="1" applyBorder="1" applyAlignment="1" applyProtection="1">
      <alignment vertical="top" wrapText="1"/>
    </xf>
    <xf numFmtId="0" fontId="144" fillId="0" borderId="196" xfId="1" applyFont="1" applyFill="1" applyBorder="1" applyAlignment="1" applyProtection="1">
      <alignment vertical="top" wrapText="1"/>
    </xf>
    <xf numFmtId="0" fontId="163" fillId="0" borderId="158" xfId="1" applyFont="1" applyFill="1" applyBorder="1" applyAlignment="1" applyProtection="1">
      <alignment vertical="top" wrapText="1"/>
    </xf>
    <xf numFmtId="0" fontId="143" fillId="0" borderId="189" xfId="2" applyFont="1" applyBorder="1" applyAlignment="1">
      <alignment horizontal="left" vertical="top" wrapText="1"/>
    </xf>
    <xf numFmtId="0" fontId="163" fillId="0" borderId="30" xfId="1" applyFont="1" applyBorder="1" applyAlignment="1" applyProtection="1">
      <alignment horizontal="left" vertical="top" wrapText="1"/>
    </xf>
    <xf numFmtId="0" fontId="120" fillId="41" borderId="241" xfId="0" applyFont="1" applyFill="1" applyBorder="1" applyAlignment="1">
      <alignment horizontal="left" vertical="center"/>
    </xf>
    <xf numFmtId="0" fontId="120" fillId="41" borderId="180" xfId="0" applyFont="1" applyFill="1" applyBorder="1" applyAlignment="1">
      <alignment horizontal="left" vertical="center"/>
    </xf>
    <xf numFmtId="0" fontId="0" fillId="33" borderId="0" xfId="0" applyFill="1">
      <alignment vertical="center"/>
    </xf>
    <xf numFmtId="0" fontId="138" fillId="33" borderId="0" xfId="0" applyFont="1" applyFill="1" applyAlignment="1">
      <alignment vertical="center" wrapText="1"/>
    </xf>
    <xf numFmtId="0" fontId="71" fillId="30" borderId="0" xfId="0" applyFont="1" applyFill="1" applyAlignment="1">
      <alignment horizontal="center" vertical="center"/>
    </xf>
    <xf numFmtId="0" fontId="0" fillId="23" borderId="0" xfId="0" applyFill="1" applyAlignment="1">
      <alignment horizontal="left" vertical="center"/>
    </xf>
    <xf numFmtId="0" fontId="71" fillId="30" borderId="0" xfId="0" applyFont="1" applyFill="1" applyAlignment="1">
      <alignment horizontal="left" vertical="center"/>
    </xf>
    <xf numFmtId="0" fontId="120" fillId="29" borderId="241" xfId="0" applyFont="1" applyFill="1" applyBorder="1" applyAlignment="1">
      <alignment horizontal="left" vertical="center"/>
    </xf>
    <xf numFmtId="0" fontId="120" fillId="38" borderId="180" xfId="0" applyFont="1" applyFill="1" applyBorder="1" applyAlignment="1">
      <alignment horizontal="left" vertical="center"/>
    </xf>
    <xf numFmtId="0" fontId="166" fillId="3" borderId="9" xfId="2" applyFont="1" applyFill="1" applyBorder="1" applyAlignment="1">
      <alignment horizontal="center" vertical="center"/>
    </xf>
    <xf numFmtId="0" fontId="6" fillId="0" borderId="0" xfId="4"/>
    <xf numFmtId="0" fontId="168" fillId="0" borderId="0" xfId="2" applyFont="1">
      <alignment vertical="center"/>
    </xf>
    <xf numFmtId="0" fontId="85" fillId="20" borderId="137" xfId="0" applyFont="1" applyFill="1" applyBorder="1" applyAlignment="1">
      <alignment horizontal="center" vertical="center" wrapText="1"/>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20" fillId="21" borderId="241" xfId="0" applyFont="1" applyFill="1" applyBorder="1" applyAlignment="1">
      <alignment horizontal="left" vertical="center"/>
    </xf>
    <xf numFmtId="0" fontId="120" fillId="21" borderId="180" xfId="0" applyFont="1" applyFill="1" applyBorder="1" applyAlignment="1">
      <alignment horizontal="left" vertical="center"/>
    </xf>
    <xf numFmtId="0" fontId="120" fillId="42" borderId="180" xfId="0" applyFont="1" applyFill="1" applyBorder="1" applyAlignment="1">
      <alignment horizontal="left" vertical="center"/>
    </xf>
    <xf numFmtId="0" fontId="120" fillId="42" borderId="241" xfId="0" applyFont="1" applyFill="1" applyBorder="1" applyAlignment="1">
      <alignment horizontal="left" vertical="center"/>
    </xf>
    <xf numFmtId="0" fontId="120" fillId="43" borderId="241" xfId="0" applyFont="1" applyFill="1" applyBorder="1" applyAlignment="1">
      <alignment horizontal="left" vertical="center"/>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109" fillId="32"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6" xfId="17" applyFont="1" applyFill="1" applyBorder="1" applyAlignment="1">
      <alignment horizontal="left" vertical="top" wrapText="1"/>
    </xf>
    <xf numFmtId="0" fontId="112" fillId="19" borderId="167" xfId="17" applyFont="1" applyFill="1" applyBorder="1" applyAlignment="1">
      <alignment horizontal="left" vertical="top" wrapText="1"/>
    </xf>
    <xf numFmtId="0" fontId="112" fillId="19"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19" borderId="166" xfId="17" applyFont="1" applyFill="1" applyBorder="1" applyAlignment="1">
      <alignment horizontal="left" vertical="top" wrapText="1"/>
    </xf>
    <xf numFmtId="0" fontId="93" fillId="19" borderId="167" xfId="17" applyFont="1" applyFill="1" applyBorder="1" applyAlignment="1">
      <alignment horizontal="left" vertical="top" wrapText="1"/>
    </xf>
    <xf numFmtId="0" fontId="93"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6" xfId="2" applyFont="1" applyFill="1" applyBorder="1" applyAlignment="1">
      <alignment horizontal="left" vertical="top" wrapText="1"/>
    </xf>
    <xf numFmtId="0" fontId="96" fillId="19" borderId="167" xfId="2" applyFont="1" applyFill="1" applyBorder="1" applyAlignment="1">
      <alignment horizontal="left" vertical="top" wrapText="1"/>
    </xf>
    <xf numFmtId="0" fontId="96" fillId="19" borderId="168" xfId="2" applyFont="1" applyFill="1" applyBorder="1" applyAlignment="1">
      <alignment horizontal="left" vertical="top" wrapText="1"/>
    </xf>
    <xf numFmtId="14" fontId="87" fillId="21" borderId="193" xfId="2" applyNumberFormat="1" applyFont="1" applyFill="1" applyBorder="1" applyAlignment="1">
      <alignment horizontal="center" vertical="center"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42" xfId="1" applyNumberFormat="1" applyFont="1" applyFill="1" applyBorder="1" applyAlignment="1" applyProtection="1">
      <alignment horizontal="center" vertical="center" wrapText="1" shrinkToFit="1"/>
    </xf>
    <xf numFmtId="14" fontId="87" fillId="21" borderId="144" xfId="1" applyNumberFormat="1" applyFont="1" applyFill="1" applyBorder="1" applyAlignment="1" applyProtection="1">
      <alignment horizontal="center" vertical="center" wrapText="1" shrinkToFit="1"/>
    </xf>
    <xf numFmtId="14" fontId="87" fillId="21" borderId="143" xfId="1" applyNumberFormat="1" applyFont="1" applyFill="1" applyBorder="1" applyAlignment="1" applyProtection="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14" fontId="87" fillId="21" borderId="193"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83" xfId="2" applyNumberFormat="1" applyFont="1" applyFill="1" applyBorder="1" applyAlignment="1">
      <alignment horizontal="center" vertical="center"/>
    </xf>
    <xf numFmtId="14" fontId="87" fillId="21" borderId="184" xfId="2" applyNumberFormat="1" applyFont="1" applyFill="1" applyBorder="1" applyAlignment="1">
      <alignment horizontal="center" vertical="center"/>
    </xf>
    <xf numFmtId="14" fontId="87" fillId="21" borderId="185" xfId="2" applyNumberFormat="1" applyFont="1" applyFill="1" applyBorder="1" applyAlignment="1">
      <alignment horizontal="center" vertical="center"/>
    </xf>
    <xf numFmtId="14" fontId="87" fillId="21" borderId="157" xfId="1" applyNumberFormat="1" applyFont="1" applyFill="1" applyBorder="1" applyAlignment="1" applyProtection="1">
      <alignment horizontal="center" vertical="center" wrapText="1"/>
    </xf>
    <xf numFmtId="0" fontId="87" fillId="21" borderId="157" xfId="2" applyFont="1" applyFill="1" applyBorder="1" applyAlignment="1">
      <alignment horizontal="center" vertical="center"/>
    </xf>
    <xf numFmtId="0" fontId="87" fillId="21" borderId="161" xfId="2" applyFont="1" applyFill="1" applyBorder="1" applyAlignment="1">
      <alignment horizontal="center" vertical="center"/>
    </xf>
    <xf numFmtId="14" fontId="87" fillId="21" borderId="186" xfId="1" applyNumberFormat="1" applyFont="1" applyFill="1" applyBorder="1" applyAlignment="1" applyProtection="1">
      <alignment horizontal="center" vertical="center" wrapText="1"/>
    </xf>
    <xf numFmtId="14" fontId="87" fillId="21" borderId="187" xfId="1" applyNumberFormat="1" applyFont="1" applyFill="1" applyBorder="1" applyAlignment="1" applyProtection="1">
      <alignment horizontal="center" vertical="center" wrapText="1"/>
    </xf>
    <xf numFmtId="14" fontId="87"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6" fillId="0" borderId="0" xfId="2" applyAlignment="1">
      <alignment horizontal="center" vertical="center" wrapText="1"/>
    </xf>
    <xf numFmtId="0" fontId="23" fillId="39" borderId="0" xfId="2" applyFont="1" applyFill="1" applyAlignment="1">
      <alignment horizontal="left" vertical="center" wrapText="1"/>
    </xf>
    <xf numFmtId="0" fontId="23" fillId="39"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0" fillId="23" borderId="0" xfId="0" applyFill="1" applyAlignment="1">
      <alignment horizontal="center" vertical="center"/>
    </xf>
    <xf numFmtId="0" fontId="71" fillId="30" borderId="0" xfId="0" applyFont="1" applyFill="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3"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3"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5" fillId="30" borderId="94" xfId="1" applyFont="1" applyFill="1" applyBorder="1" applyAlignment="1" applyProtection="1">
      <alignment vertical="top" wrapText="1"/>
    </xf>
    <xf numFmtId="0" fontId="35" fillId="30" borderId="95" xfId="2" applyFont="1" applyFill="1" applyBorder="1" applyAlignment="1">
      <alignment vertical="top" wrapText="1"/>
    </xf>
    <xf numFmtId="0" fontId="35" fillId="30" borderId="96" xfId="2" applyFont="1" applyFill="1" applyBorder="1" applyAlignment="1">
      <alignment vertical="top" wrapText="1"/>
    </xf>
    <xf numFmtId="0" fontId="159"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0" fontId="88"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5"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164" fillId="30" borderId="55" xfId="2" applyFont="1" applyFill="1" applyBorder="1" applyAlignment="1">
      <alignment horizontal="left" vertical="top" wrapText="1" shrinkToFit="1"/>
    </xf>
    <xf numFmtId="0" fontId="164" fillId="30" borderId="56" xfId="2" applyFont="1" applyFill="1" applyBorder="1" applyAlignment="1">
      <alignment horizontal="left" vertical="top" wrapText="1" shrinkToFit="1"/>
    </xf>
    <xf numFmtId="0" fontId="164" fillId="30"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67" fillId="44" borderId="0" xfId="2" applyFont="1" applyFill="1" applyAlignment="1">
      <alignment horizontal="center" vertical="center"/>
    </xf>
    <xf numFmtId="0" fontId="35" fillId="0" borderId="0" xfId="2" applyFont="1" applyAlignment="1">
      <alignment horizontal="center" vertical="center"/>
    </xf>
    <xf numFmtId="0" fontId="6" fillId="0" borderId="0" xfId="2" applyAlignment="1">
      <alignment horizontal="center" vertical="center"/>
    </xf>
    <xf numFmtId="0" fontId="87" fillId="45" borderId="0" xfId="2" applyFont="1" applyFill="1" applyAlignment="1">
      <alignment horizontal="center" vertical="center" wrapText="1" shrinkToFit="1"/>
    </xf>
    <xf numFmtId="0" fontId="6" fillId="45" borderId="0" xfId="2" applyFill="1" applyAlignment="1">
      <alignment horizontal="center" vertical="center" wrapText="1" shrinkToFit="1"/>
    </xf>
    <xf numFmtId="0" fontId="174" fillId="0" borderId="0" xfId="2" applyFont="1" applyAlignment="1">
      <alignment horizontal="center" vertical="center"/>
    </xf>
    <xf numFmtId="0" fontId="7" fillId="46" borderId="0" xfId="4" applyFont="1" applyFill="1" applyAlignment="1">
      <alignment vertical="top"/>
    </xf>
    <xf numFmtId="0" fontId="137" fillId="46" borderId="0" xfId="2" applyFont="1" applyFill="1" applyAlignment="1">
      <alignment vertical="top"/>
    </xf>
    <xf numFmtId="0" fontId="7" fillId="46" borderId="0" xfId="2" applyFont="1" applyFill="1" applyAlignment="1">
      <alignment vertical="top"/>
    </xf>
    <xf numFmtId="0" fontId="169" fillId="46" borderId="0" xfId="2" applyFont="1" applyFill="1" applyAlignment="1">
      <alignment vertical="top" wrapText="1"/>
    </xf>
    <xf numFmtId="0" fontId="170" fillId="46" borderId="0" xfId="2" applyFont="1" applyFill="1" applyAlignment="1">
      <alignment vertical="top" wrapText="1"/>
    </xf>
    <xf numFmtId="0" fontId="51" fillId="47" borderId="0" xfId="2" applyFont="1" applyFill="1" applyAlignment="1">
      <alignment horizontal="left" vertical="center" wrapText="1" indent="1"/>
    </xf>
    <xf numFmtId="0" fontId="171" fillId="47" borderId="0" xfId="2" applyFont="1" applyFill="1" applyAlignment="1">
      <alignment horizontal="left" vertical="center" wrapText="1" indent="1"/>
    </xf>
    <xf numFmtId="0" fontId="168" fillId="5" borderId="0" xfId="2" applyFont="1" applyFill="1">
      <alignment vertical="center"/>
    </xf>
    <xf numFmtId="0" fontId="8" fillId="5" borderId="0" xfId="1" applyFill="1" applyAlignment="1" applyProtection="1">
      <alignment vertical="center"/>
    </xf>
    <xf numFmtId="0" fontId="177" fillId="11" borderId="0" xfId="2" applyFont="1" applyFill="1">
      <alignment vertical="center"/>
    </xf>
    <xf numFmtId="0" fontId="172" fillId="46" borderId="0" xfId="2" applyFont="1" applyFill="1" applyAlignment="1">
      <alignment vertical="top"/>
    </xf>
    <xf numFmtId="0" fontId="34" fillId="46" borderId="0" xfId="2" applyFont="1" applyFill="1" applyAlignment="1">
      <alignment vertical="top"/>
    </xf>
    <xf numFmtId="0" fontId="6" fillId="46" borderId="0" xfId="2" applyFill="1" applyAlignment="1">
      <alignment vertical="top" wrapText="1"/>
    </xf>
    <xf numFmtId="0" fontId="178" fillId="46" borderId="0" xfId="2" applyFont="1" applyFill="1" applyAlignment="1">
      <alignment vertical="top"/>
    </xf>
    <xf numFmtId="0" fontId="35" fillId="9" borderId="0" xfId="4" applyFont="1" applyFill="1"/>
    <xf numFmtId="0" fontId="137" fillId="9" borderId="0" xfId="4" applyFont="1" applyFill="1"/>
    <xf numFmtId="0" fontId="6" fillId="9" borderId="0" xfId="4" applyFill="1"/>
    <xf numFmtId="0" fontId="179" fillId="25" borderId="243" xfId="4" applyFont="1" applyFill="1" applyBorder="1" applyAlignment="1">
      <alignment horizontal="left" vertical="center" wrapText="1" indent="2"/>
    </xf>
    <xf numFmtId="0" fontId="13" fillId="25" borderId="244" xfId="4" applyFont="1" applyFill="1" applyBorder="1" applyAlignment="1">
      <alignment horizontal="left" vertical="center" wrapText="1" indent="2"/>
    </xf>
    <xf numFmtId="0" fontId="13" fillId="25" borderId="245" xfId="4" applyFont="1" applyFill="1" applyBorder="1" applyAlignment="1">
      <alignment horizontal="left" vertical="center" wrapText="1" indent="2"/>
    </xf>
    <xf numFmtId="0" fontId="13" fillId="25" borderId="246" xfId="4" applyFont="1" applyFill="1" applyBorder="1" applyAlignment="1">
      <alignment horizontal="left" vertical="center" wrapText="1" indent="2"/>
    </xf>
    <xf numFmtId="0" fontId="13" fillId="25" borderId="0" xfId="4" applyFont="1" applyFill="1" applyAlignment="1">
      <alignment horizontal="left" vertical="center" wrapText="1" indent="2"/>
    </xf>
    <xf numFmtId="0" fontId="13" fillId="25" borderId="247" xfId="4" applyFont="1" applyFill="1" applyBorder="1" applyAlignment="1">
      <alignment horizontal="left" vertical="center" wrapText="1" indent="2"/>
    </xf>
    <xf numFmtId="0" fontId="13" fillId="25" borderId="248" xfId="4" applyFont="1" applyFill="1" applyBorder="1" applyAlignment="1">
      <alignment horizontal="left" vertical="center" wrapText="1" indent="2"/>
    </xf>
    <xf numFmtId="0" fontId="13" fillId="25" borderId="249" xfId="4" applyFont="1" applyFill="1" applyBorder="1" applyAlignment="1">
      <alignment horizontal="left" vertical="center" wrapText="1" indent="2"/>
    </xf>
    <xf numFmtId="0" fontId="13" fillId="25" borderId="250" xfId="4" applyFont="1" applyFill="1" applyBorder="1" applyAlignment="1">
      <alignment horizontal="left" vertical="center" wrapText="1" indent="2"/>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CC00"/>
      <color rgb="FFFF99FF"/>
      <color rgb="FFD4FDC3"/>
      <color rgb="FFFAFEC2"/>
      <color rgb="FF66CCFF"/>
      <color rgb="FF3399FF"/>
      <color rgb="FF00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'30　感染症統計'!$A$7</c:f>
              <c:strCache>
                <c:ptCount val="1"/>
                <c:pt idx="0">
                  <c:v>2023年</c:v>
                </c:pt>
              </c:strCache>
            </c:strRef>
          </c:tx>
          <c:spPr>
            <a:ln w="63500" cap="rnd">
              <a:solidFill>
                <a:srgbClr val="FF0000"/>
              </a:solidFill>
              <a:round/>
            </a:ln>
            <a:effectLst/>
          </c:spPr>
          <c:marker>
            <c:symbol val="none"/>
          </c:marker>
          <c:val>
            <c:numRef>
              <c:f>'30　感染症統計'!$B$7:$M$7</c:f>
              <c:numCache>
                <c:formatCode>#,##0_ </c:formatCode>
                <c:ptCount val="12"/>
                <c:pt idx="0" formatCode="General">
                  <c:v>82</c:v>
                </c:pt>
                <c:pt idx="1">
                  <c:v>62</c:v>
                </c:pt>
                <c:pt idx="2">
                  <c:v>99</c:v>
                </c:pt>
                <c:pt idx="3">
                  <c:v>112</c:v>
                </c:pt>
                <c:pt idx="4">
                  <c:v>224</c:v>
                </c:pt>
                <c:pt idx="5">
                  <c:v>524</c:v>
                </c:pt>
                <c:pt idx="6">
                  <c:v>509</c:v>
                </c:pt>
                <c:pt idx="8">
                  <c:v>0</c:v>
                </c:pt>
              </c:numCache>
            </c:numRef>
          </c:val>
          <c:smooth val="0"/>
          <c:extLst>
            <c:ext xmlns:c16="http://schemas.microsoft.com/office/drawing/2014/chart" uri="{C3380CC4-5D6E-409C-BE32-E72D297353CC}">
              <c16:uniqueId val="{00000000-EF25-4824-8530-875CCEE0B185}"/>
            </c:ext>
          </c:extLst>
        </c:ser>
        <c:ser>
          <c:idx val="7"/>
          <c:order val="1"/>
          <c:tx>
            <c:strRef>
              <c:f>'30　感染症統計'!$A$8</c:f>
              <c:strCache>
                <c:ptCount val="1"/>
                <c:pt idx="0">
                  <c:v>2022年</c:v>
                </c:pt>
              </c:strCache>
            </c:strRef>
          </c:tx>
          <c:spPr>
            <a:ln w="25400" cap="rnd">
              <a:solidFill>
                <a:schemeClr val="accent6">
                  <a:lumMod val="75000"/>
                </a:schemeClr>
              </a:solidFill>
              <a:round/>
            </a:ln>
            <a:effectLst/>
          </c:spPr>
          <c:marker>
            <c:symbol val="none"/>
          </c:marker>
          <c:val>
            <c:numRef>
              <c:f>'30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'30　感染症統計'!$A$9</c:f>
              <c:strCache>
                <c:ptCount val="1"/>
                <c:pt idx="0">
                  <c:v>2021年</c:v>
                </c:pt>
              </c:strCache>
            </c:strRef>
          </c:tx>
          <c:spPr>
            <a:ln w="28575" cap="rnd">
              <a:solidFill>
                <a:schemeClr val="accent6"/>
              </a:solidFill>
              <a:round/>
            </a:ln>
            <a:effectLst/>
          </c:spPr>
          <c:marker>
            <c:symbol val="none"/>
          </c:marker>
          <c:val>
            <c:numRef>
              <c:f>'30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'30　感染症統計'!$A$10</c:f>
              <c:strCache>
                <c:ptCount val="1"/>
                <c:pt idx="0">
                  <c:v>2020年</c:v>
                </c:pt>
              </c:strCache>
            </c:strRef>
          </c:tx>
          <c:spPr>
            <a:ln w="12700" cap="rnd">
              <a:solidFill>
                <a:srgbClr val="FF0066"/>
              </a:solidFill>
              <a:round/>
            </a:ln>
            <a:effectLst/>
          </c:spPr>
          <c:marker>
            <c:symbol val="none"/>
          </c:marker>
          <c:val>
            <c:numRef>
              <c:f>'30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'30　感染症統計'!$A$11</c:f>
              <c:strCache>
                <c:ptCount val="1"/>
                <c:pt idx="0">
                  <c:v>2019年</c:v>
                </c:pt>
              </c:strCache>
            </c:strRef>
          </c:tx>
          <c:spPr>
            <a:ln w="19050" cap="rnd">
              <a:solidFill>
                <a:srgbClr val="0070C0"/>
              </a:solidFill>
              <a:round/>
            </a:ln>
            <a:effectLst/>
          </c:spPr>
          <c:marker>
            <c:symbol val="none"/>
          </c:marker>
          <c:val>
            <c:numRef>
              <c:f>'30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'30　感染症統計'!$A$12</c:f>
              <c:strCache>
                <c:ptCount val="1"/>
                <c:pt idx="0">
                  <c:v>2018年</c:v>
                </c:pt>
              </c:strCache>
            </c:strRef>
          </c:tx>
          <c:spPr>
            <a:ln w="12700" cap="rnd">
              <a:solidFill>
                <a:schemeClr val="accent4"/>
              </a:solidFill>
              <a:round/>
            </a:ln>
            <a:effectLst/>
          </c:spPr>
          <c:marker>
            <c:symbol val="none"/>
          </c:marker>
          <c:val>
            <c:numRef>
              <c:f>'30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'30　感染症統計'!$A$13</c:f>
              <c:strCache>
                <c:ptCount val="1"/>
                <c:pt idx="0">
                  <c:v>2017年</c:v>
                </c:pt>
              </c:strCache>
            </c:strRef>
          </c:tx>
          <c:spPr>
            <a:ln w="12700" cap="rnd">
              <a:solidFill>
                <a:schemeClr val="accent5"/>
              </a:solidFill>
              <a:round/>
            </a:ln>
            <a:effectLst/>
          </c:spPr>
          <c:marker>
            <c:symbol val="none"/>
          </c:marker>
          <c:val>
            <c:numRef>
              <c:f>'30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'30　感染症統計'!$A$14</c:f>
              <c:strCache>
                <c:ptCount val="1"/>
                <c:pt idx="0">
                  <c:v>2016年</c:v>
                </c:pt>
              </c:strCache>
            </c:strRef>
          </c:tx>
          <c:spPr>
            <a:ln w="12700" cap="rnd">
              <a:solidFill>
                <a:schemeClr val="tx2"/>
              </a:solidFill>
              <a:round/>
            </a:ln>
            <a:effectLst/>
          </c:spPr>
          <c:marker>
            <c:symbol val="none"/>
          </c:marker>
          <c:val>
            <c:numRef>
              <c:f>'30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'30　感染症統計'!$A$15</c:f>
              <c:strCache>
                <c:ptCount val="1"/>
                <c:pt idx="0">
                  <c:v>2015年</c:v>
                </c:pt>
              </c:strCache>
            </c:strRef>
          </c:tx>
          <c:spPr>
            <a:ln w="28575" cap="rnd">
              <a:solidFill>
                <a:schemeClr val="accent3">
                  <a:lumMod val="60000"/>
                </a:schemeClr>
              </a:solidFill>
              <a:round/>
            </a:ln>
            <a:effectLst/>
          </c:spPr>
          <c:marker>
            <c:symbol val="none"/>
          </c:marker>
          <c:val>
            <c:numRef>
              <c:f>'30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'30　感染症統計'!$P$7</c:f>
              <c:strCache>
                <c:ptCount val="1"/>
                <c:pt idx="0">
                  <c:v>2023年</c:v>
                </c:pt>
              </c:strCache>
            </c:strRef>
          </c:tx>
          <c:spPr>
            <a:ln w="63500" cap="rnd">
              <a:solidFill>
                <a:srgbClr val="FF0000"/>
              </a:solidFill>
              <a:round/>
            </a:ln>
            <a:effectLst/>
          </c:spPr>
          <c:marker>
            <c:symbol val="none"/>
          </c:marker>
          <c:val>
            <c:numRef>
              <c:f>'30　感染症統計'!$Q$7:$AB$7</c:f>
              <c:numCache>
                <c:formatCode>#,##0_ </c:formatCode>
                <c:ptCount val="12"/>
                <c:pt idx="0" formatCode="General">
                  <c:v>1</c:v>
                </c:pt>
                <c:pt idx="1">
                  <c:v>1</c:v>
                </c:pt>
                <c:pt idx="2">
                  <c:v>4</c:v>
                </c:pt>
                <c:pt idx="3">
                  <c:v>2</c:v>
                </c:pt>
                <c:pt idx="4">
                  <c:v>2</c:v>
                </c:pt>
                <c:pt idx="5">
                  <c:v>7</c:v>
                </c:pt>
                <c:pt idx="6">
                  <c:v>6</c:v>
                </c:pt>
              </c:numCache>
            </c:numRef>
          </c:val>
          <c:smooth val="0"/>
          <c:extLst>
            <c:ext xmlns:c16="http://schemas.microsoft.com/office/drawing/2014/chart" uri="{C3380CC4-5D6E-409C-BE32-E72D297353CC}">
              <c16:uniqueId val="{00000000-691A-4A61-BF12-3A5977548A2F}"/>
            </c:ext>
          </c:extLst>
        </c:ser>
        <c:ser>
          <c:idx val="7"/>
          <c:order val="1"/>
          <c:tx>
            <c:strRef>
              <c:f>'30　感染症統計'!$P$8</c:f>
              <c:strCache>
                <c:ptCount val="1"/>
                <c:pt idx="0">
                  <c:v>2022年</c:v>
                </c:pt>
              </c:strCache>
            </c:strRef>
          </c:tx>
          <c:spPr>
            <a:ln w="25400" cap="rnd">
              <a:solidFill>
                <a:schemeClr val="accent6">
                  <a:lumMod val="75000"/>
                </a:schemeClr>
              </a:solidFill>
              <a:round/>
            </a:ln>
            <a:effectLst/>
          </c:spPr>
          <c:marker>
            <c:symbol val="none"/>
          </c:marker>
          <c:val>
            <c:numRef>
              <c:f>'30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'30　感染症統計'!$P$9</c:f>
              <c:strCache>
                <c:ptCount val="1"/>
                <c:pt idx="0">
                  <c:v>2021年</c:v>
                </c:pt>
              </c:strCache>
            </c:strRef>
          </c:tx>
          <c:spPr>
            <a:ln w="28575" cap="rnd">
              <a:solidFill>
                <a:srgbClr val="FF0066"/>
              </a:solidFill>
              <a:round/>
            </a:ln>
            <a:effectLst/>
          </c:spPr>
          <c:marker>
            <c:symbol val="none"/>
          </c:marker>
          <c:val>
            <c:numRef>
              <c:f>'30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'30　感染症統計'!$P$10</c:f>
              <c:strCache>
                <c:ptCount val="1"/>
                <c:pt idx="0">
                  <c:v>2020年</c:v>
                </c:pt>
              </c:strCache>
            </c:strRef>
          </c:tx>
          <c:spPr>
            <a:ln w="28575" cap="rnd">
              <a:solidFill>
                <a:schemeClr val="accent2"/>
              </a:solidFill>
              <a:round/>
            </a:ln>
            <a:effectLst/>
          </c:spPr>
          <c:marker>
            <c:symbol val="none"/>
          </c:marker>
          <c:val>
            <c:numRef>
              <c:f>'30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'30　感染症統計'!$P$11</c:f>
              <c:strCache>
                <c:ptCount val="1"/>
                <c:pt idx="0">
                  <c:v>2019年</c:v>
                </c:pt>
              </c:strCache>
            </c:strRef>
          </c:tx>
          <c:spPr>
            <a:ln w="28575" cap="rnd">
              <a:solidFill>
                <a:schemeClr val="accent3">
                  <a:lumMod val="50000"/>
                </a:schemeClr>
              </a:solidFill>
              <a:round/>
            </a:ln>
            <a:effectLst/>
          </c:spPr>
          <c:marker>
            <c:symbol val="none"/>
          </c:marker>
          <c:val>
            <c:numRef>
              <c:f>'30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'30　感染症統計'!$P$12</c:f>
              <c:strCache>
                <c:ptCount val="1"/>
                <c:pt idx="0">
                  <c:v>2018年</c:v>
                </c:pt>
              </c:strCache>
            </c:strRef>
          </c:tx>
          <c:spPr>
            <a:ln w="28575" cap="rnd">
              <a:solidFill>
                <a:schemeClr val="accent4">
                  <a:lumMod val="75000"/>
                </a:schemeClr>
              </a:solidFill>
              <a:round/>
            </a:ln>
            <a:effectLst/>
          </c:spPr>
          <c:marker>
            <c:symbol val="none"/>
          </c:marker>
          <c:val>
            <c:numRef>
              <c:f>'30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'30　感染症統計'!$P$13</c:f>
              <c:strCache>
                <c:ptCount val="1"/>
                <c:pt idx="0">
                  <c:v>2017年</c:v>
                </c:pt>
              </c:strCache>
            </c:strRef>
          </c:tx>
          <c:spPr>
            <a:ln w="28575" cap="rnd">
              <a:solidFill>
                <a:schemeClr val="accent5"/>
              </a:solidFill>
              <a:round/>
            </a:ln>
            <a:effectLst/>
          </c:spPr>
          <c:marker>
            <c:symbol val="none"/>
          </c:marker>
          <c:val>
            <c:numRef>
              <c:f>'30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'30　感染症統計'!$P$14</c:f>
              <c:strCache>
                <c:ptCount val="1"/>
                <c:pt idx="0">
                  <c:v>2016年</c:v>
                </c:pt>
              </c:strCache>
            </c:strRef>
          </c:tx>
          <c:spPr>
            <a:ln w="28575" cap="rnd">
              <a:solidFill>
                <a:srgbClr val="3399FF"/>
              </a:solidFill>
              <a:round/>
            </a:ln>
            <a:effectLst/>
          </c:spPr>
          <c:marker>
            <c:symbol val="none"/>
          </c:marker>
          <c:val>
            <c:numRef>
              <c:f>'30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gif"/><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7" Type="http://schemas.openxmlformats.org/officeDocument/2006/relationships/image" Target="../media/image12.jpeg"/><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11.jpeg"/><Relationship Id="rId5"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 Id="rId4"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36</xdr:col>
      <xdr:colOff>376402</xdr:colOff>
      <xdr:row>65</xdr:row>
      <xdr:rowOff>0</xdr:rowOff>
    </xdr:to>
    <xdr:grpSp>
      <xdr:nvGrpSpPr>
        <xdr:cNvPr id="8" name="グループ化 7">
          <a:extLst>
            <a:ext uri="{FF2B5EF4-FFF2-40B4-BE49-F238E27FC236}">
              <a16:creationId xmlns:a16="http://schemas.microsoft.com/office/drawing/2014/main" id="{082708CC-B2EE-0249-D490-CFD0B24A4D0A}"/>
            </a:ext>
          </a:extLst>
        </xdr:cNvPr>
        <xdr:cNvGrpSpPr/>
      </xdr:nvGrpSpPr>
      <xdr:grpSpPr>
        <a:xfrm>
          <a:off x="0" y="0"/>
          <a:ext cx="21156142" cy="11536680"/>
          <a:chOff x="0" y="0"/>
          <a:chExt cx="21156142" cy="11536680"/>
        </a:xfrm>
      </xdr:grpSpPr>
      <xdr:pic>
        <xdr:nvPicPr>
          <xdr:cNvPr id="2" name="図 1">
            <a:extLst>
              <a:ext uri="{FF2B5EF4-FFF2-40B4-BE49-F238E27FC236}">
                <a16:creationId xmlns:a16="http://schemas.microsoft.com/office/drawing/2014/main" id="{7281C766-987A-4C10-A2D4-03082ED6D21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5240"/>
            <a:ext cx="3878916" cy="5898391"/>
          </a:xfrm>
          <a:prstGeom prst="rect">
            <a:avLst/>
          </a:prstGeom>
        </xdr:spPr>
      </xdr:pic>
      <xdr:pic>
        <xdr:nvPicPr>
          <xdr:cNvPr id="4" name="図 3">
            <a:extLst>
              <a:ext uri="{FF2B5EF4-FFF2-40B4-BE49-F238E27FC236}">
                <a16:creationId xmlns:a16="http://schemas.microsoft.com/office/drawing/2014/main" id="{2BC430AE-CDE7-1CA8-B267-1B189DC78CE8}"/>
              </a:ext>
            </a:extLst>
          </xdr:cNvPr>
          <xdr:cNvPicPr>
            <a:picLocks noChangeAspect="1"/>
          </xdr:cNvPicPr>
        </xdr:nvPicPr>
        <xdr:blipFill>
          <a:blip xmlns:r="http://schemas.openxmlformats.org/officeDocument/2006/relationships" r:embed="rId2"/>
          <a:stretch>
            <a:fillRect/>
          </a:stretch>
        </xdr:blipFill>
        <xdr:spPr>
          <a:xfrm>
            <a:off x="3878580" y="0"/>
            <a:ext cx="7417953" cy="5897880"/>
          </a:xfrm>
          <a:prstGeom prst="rect">
            <a:avLst/>
          </a:prstGeom>
        </xdr:spPr>
      </xdr:pic>
      <xdr:pic>
        <xdr:nvPicPr>
          <xdr:cNvPr id="5" name="図 4">
            <a:extLst>
              <a:ext uri="{FF2B5EF4-FFF2-40B4-BE49-F238E27FC236}">
                <a16:creationId xmlns:a16="http://schemas.microsoft.com/office/drawing/2014/main" id="{5586B9D8-ADFD-73D5-5BFC-8804E34456DE}"/>
              </a:ext>
            </a:extLst>
          </xdr:cNvPr>
          <xdr:cNvPicPr>
            <a:picLocks noChangeAspect="1"/>
          </xdr:cNvPicPr>
        </xdr:nvPicPr>
        <xdr:blipFill>
          <a:blip xmlns:r="http://schemas.openxmlformats.org/officeDocument/2006/relationships" r:embed="rId3"/>
          <a:stretch>
            <a:fillRect/>
          </a:stretch>
        </xdr:blipFill>
        <xdr:spPr>
          <a:xfrm>
            <a:off x="0" y="5875020"/>
            <a:ext cx="9194534" cy="5661660"/>
          </a:xfrm>
          <a:prstGeom prst="rect">
            <a:avLst/>
          </a:prstGeom>
        </xdr:spPr>
      </xdr:pic>
      <xdr:pic>
        <xdr:nvPicPr>
          <xdr:cNvPr id="6" name="図 5">
            <a:extLst>
              <a:ext uri="{FF2B5EF4-FFF2-40B4-BE49-F238E27FC236}">
                <a16:creationId xmlns:a16="http://schemas.microsoft.com/office/drawing/2014/main" id="{268E72F3-012F-0F3B-265C-E7699D77EA31}"/>
              </a:ext>
            </a:extLst>
          </xdr:cNvPr>
          <xdr:cNvPicPr>
            <a:picLocks noChangeAspect="1"/>
          </xdr:cNvPicPr>
        </xdr:nvPicPr>
        <xdr:blipFill>
          <a:blip xmlns:r="http://schemas.openxmlformats.org/officeDocument/2006/relationships" r:embed="rId4"/>
          <a:stretch>
            <a:fillRect/>
          </a:stretch>
        </xdr:blipFill>
        <xdr:spPr>
          <a:xfrm>
            <a:off x="11277599" y="0"/>
            <a:ext cx="9878543" cy="5905500"/>
          </a:xfrm>
          <a:prstGeom prst="rect">
            <a:avLst/>
          </a:prstGeom>
        </xdr:spPr>
      </xdr:pic>
      <xdr:pic>
        <xdr:nvPicPr>
          <xdr:cNvPr id="7" name="図 6">
            <a:extLst>
              <a:ext uri="{FF2B5EF4-FFF2-40B4-BE49-F238E27FC236}">
                <a16:creationId xmlns:a16="http://schemas.microsoft.com/office/drawing/2014/main" id="{61E8D0D0-B88E-D031-D69B-7785E5F0B9B9}"/>
              </a:ext>
            </a:extLst>
          </xdr:cNvPr>
          <xdr:cNvPicPr>
            <a:picLocks noChangeAspect="1"/>
          </xdr:cNvPicPr>
        </xdr:nvPicPr>
        <xdr:blipFill>
          <a:blip xmlns:r="http://schemas.openxmlformats.org/officeDocument/2006/relationships" r:embed="rId5"/>
          <a:stretch>
            <a:fillRect/>
          </a:stretch>
        </xdr:blipFill>
        <xdr:spPr>
          <a:xfrm>
            <a:off x="9174480" y="5905500"/>
            <a:ext cx="6933318" cy="563118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137160</xdr:colOff>
      <xdr:row>18</xdr:row>
      <xdr:rowOff>0</xdr:rowOff>
    </xdr:to>
    <xdr:pic>
      <xdr:nvPicPr>
        <xdr:cNvPr id="13" name="図 12" descr="感染性胃腸炎患者報告数　直近5シーズン">
          <a:extLst>
            <a:ext uri="{FF2B5EF4-FFF2-40B4-BE49-F238E27FC236}">
              <a16:creationId xmlns:a16="http://schemas.microsoft.com/office/drawing/2014/main" id="{B85CF43E-3C59-4695-D04D-6275505680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33044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3.26</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599902</xdr:colOff>
      <xdr:row>4</xdr:row>
      <xdr:rowOff>145151</xdr:rowOff>
    </xdr:from>
    <xdr:to>
      <xdr:col>13</xdr:col>
      <xdr:colOff>733631</xdr:colOff>
      <xdr:row>8</xdr:row>
      <xdr:rowOff>15423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81062" y="1135751"/>
          <a:ext cx="2594989" cy="594172"/>
        </a:xfrm>
        <a:prstGeom prst="borderCallout2">
          <a:avLst>
            <a:gd name="adj1" fmla="val 101279"/>
            <a:gd name="adj2" fmla="val 51060"/>
            <a:gd name="adj3" fmla="val 210486"/>
            <a:gd name="adj4" fmla="val 51057"/>
            <a:gd name="adj5" fmla="val 307040"/>
            <a:gd name="adj6" fmla="val 37445"/>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1410424</xdr:colOff>
      <xdr:row>14</xdr:row>
      <xdr:rowOff>106680</xdr:rowOff>
    </xdr:from>
    <xdr:to>
      <xdr:col>12</xdr:col>
      <xdr:colOff>194002</xdr:colOff>
      <xdr:row>16</xdr:row>
      <xdr:rowOff>76200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691584" y="282702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83820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05364B76-CA48-4305-939E-492ABC2ED570}"/>
            </a:ext>
          </a:extLst>
        </xdr:cNvPr>
        <xdr:cNvSpPr>
          <a:spLocks noChangeAspect="1" noChangeArrowheads="1"/>
        </xdr:cNvSpPr>
      </xdr:nvSpPr>
      <xdr:spPr bwMode="auto">
        <a:xfrm>
          <a:off x="4892040" y="4328160"/>
          <a:ext cx="304800" cy="304800"/>
        </a:xfrm>
        <a:prstGeom prst="rect">
          <a:avLst/>
        </a:prstGeom>
        <a:noFill/>
        <a:ln w="9525">
          <a:noFill/>
          <a:miter lim="800000"/>
          <a:headEnd/>
          <a:tailEnd/>
        </a:ln>
      </xdr:spPr>
    </xdr:sp>
    <xdr:clientData/>
  </xdr:twoCellAnchor>
  <xdr:twoCellAnchor>
    <xdr:from>
      <xdr:col>5</xdr:col>
      <xdr:colOff>228600</xdr:colOff>
      <xdr:row>7</xdr:row>
      <xdr:rowOff>38100</xdr:rowOff>
    </xdr:from>
    <xdr:to>
      <xdr:col>6</xdr:col>
      <xdr:colOff>457200</xdr:colOff>
      <xdr:row>10</xdr:row>
      <xdr:rowOff>114300</xdr:rowOff>
    </xdr:to>
    <xdr:sp macro="" textlink="">
      <xdr:nvSpPr>
        <xdr:cNvPr id="3" name="右矢印 2">
          <a:extLst>
            <a:ext uri="{FF2B5EF4-FFF2-40B4-BE49-F238E27FC236}">
              <a16:creationId xmlns:a16="http://schemas.microsoft.com/office/drawing/2014/main" id="{861CAFE4-B3CC-4BED-A54E-B46E0448FD46}"/>
            </a:ext>
          </a:extLst>
        </xdr:cNvPr>
        <xdr:cNvSpPr>
          <a:spLocks noChangeArrowheads="1"/>
        </xdr:cNvSpPr>
      </xdr:nvSpPr>
      <xdr:spPr bwMode="auto">
        <a:xfrm>
          <a:off x="3032760" y="1828800"/>
          <a:ext cx="845820" cy="1059180"/>
        </a:xfrm>
        <a:prstGeom prst="rightArrow">
          <a:avLst>
            <a:gd name="adj1" fmla="val 50000"/>
            <a:gd name="adj2" fmla="val 49481"/>
          </a:avLst>
        </a:prstGeom>
        <a:solidFill>
          <a:srgbClr val="FFFFFF">
            <a:alpha val="83136"/>
          </a:srgbClr>
        </a:solidFill>
        <a:ln w="25400" algn="ctr">
          <a:noFill/>
          <a:miter lim="800000"/>
          <a:headEnd/>
          <a:tailEnd/>
        </a:ln>
        <a:effectLst>
          <a:outerShdw dist="35921" dir="2700000" algn="ctr" rotWithShape="0">
            <a:srgbClr val="CCFFCC">
              <a:alpha val="31999"/>
            </a:srgbClr>
          </a:outerShdw>
        </a:effectLst>
      </xdr:spPr>
      <xdr:txBody>
        <a:bodyPr/>
        <a:lstStyle/>
        <a:p>
          <a:endParaRPr lang="ja-JP" altLang="en-US"/>
        </a:p>
      </xdr:txBody>
    </xdr:sp>
    <xdr:clientData/>
  </xdr:twoCellAnchor>
  <xdr:twoCellAnchor editAs="oneCell">
    <xdr:from>
      <xdr:col>13</xdr:col>
      <xdr:colOff>0</xdr:colOff>
      <xdr:row>11</xdr:row>
      <xdr:rowOff>0</xdr:rowOff>
    </xdr:from>
    <xdr:to>
      <xdr:col>13</xdr:col>
      <xdr:colOff>304800</xdr:colOff>
      <xdr:row>12</xdr:row>
      <xdr:rowOff>28575</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BF1FB3EE-15CC-4B1B-9111-D031A859E68E}"/>
            </a:ext>
          </a:extLst>
        </xdr:cNvPr>
        <xdr:cNvSpPr>
          <a:spLocks noChangeAspect="1" noChangeArrowheads="1"/>
        </xdr:cNvSpPr>
      </xdr:nvSpPr>
      <xdr:spPr bwMode="auto">
        <a:xfrm>
          <a:off x="9425940" y="2887980"/>
          <a:ext cx="304800" cy="302895"/>
        </a:xfrm>
        <a:prstGeom prst="rect">
          <a:avLst/>
        </a:prstGeom>
        <a:noFill/>
        <a:ln w="9525">
          <a:noFill/>
          <a:miter lim="800000"/>
          <a:headEnd/>
          <a:tailEnd/>
        </a:ln>
      </xdr:spPr>
    </xdr:sp>
    <xdr:clientData/>
  </xdr:twoCellAnchor>
  <xdr:twoCellAnchor editAs="oneCell">
    <xdr:from>
      <xdr:col>13</xdr:col>
      <xdr:colOff>0</xdr:colOff>
      <xdr:row>11</xdr:row>
      <xdr:rowOff>0</xdr:rowOff>
    </xdr:from>
    <xdr:to>
      <xdr:col>13</xdr:col>
      <xdr:colOff>304800</xdr:colOff>
      <xdr:row>12</xdr:row>
      <xdr:rowOff>28575</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AAF54118-2BF1-4E0A-B320-4AB2D40A7F1A}"/>
            </a:ext>
          </a:extLst>
        </xdr:cNvPr>
        <xdr:cNvSpPr>
          <a:spLocks noChangeAspect="1" noChangeArrowheads="1"/>
        </xdr:cNvSpPr>
      </xdr:nvSpPr>
      <xdr:spPr bwMode="auto">
        <a:xfrm>
          <a:off x="9425940" y="2887980"/>
          <a:ext cx="304800" cy="302895"/>
        </a:xfrm>
        <a:prstGeom prst="rect">
          <a:avLst/>
        </a:prstGeom>
        <a:noFill/>
        <a:ln w="9525">
          <a:noFill/>
          <a:miter lim="800000"/>
          <a:headEnd/>
          <a:tailEnd/>
        </a:ln>
      </xdr:spPr>
    </xdr:sp>
    <xdr:clientData/>
  </xdr:twoCellAnchor>
  <xdr:twoCellAnchor editAs="oneCell">
    <xdr:from>
      <xdr:col>13</xdr:col>
      <xdr:colOff>0</xdr:colOff>
      <xdr:row>11</xdr:row>
      <xdr:rowOff>0</xdr:rowOff>
    </xdr:from>
    <xdr:to>
      <xdr:col>13</xdr:col>
      <xdr:colOff>304800</xdr:colOff>
      <xdr:row>12</xdr:row>
      <xdr:rowOff>28575</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D03BD550-689C-41CF-9A7C-3C2A1E398ACC}"/>
            </a:ext>
          </a:extLst>
        </xdr:cNvPr>
        <xdr:cNvSpPr>
          <a:spLocks noChangeAspect="1" noChangeArrowheads="1"/>
        </xdr:cNvSpPr>
      </xdr:nvSpPr>
      <xdr:spPr bwMode="auto">
        <a:xfrm>
          <a:off x="9425940" y="2887980"/>
          <a:ext cx="304800" cy="302895"/>
        </a:xfrm>
        <a:prstGeom prst="rect">
          <a:avLst/>
        </a:prstGeom>
        <a:noFill/>
        <a:ln w="9525">
          <a:noFill/>
          <a:miter lim="800000"/>
          <a:headEnd/>
          <a:tailEnd/>
        </a:ln>
      </xdr:spPr>
    </xdr:sp>
    <xdr:clientData/>
  </xdr:twoCellAnchor>
  <xdr:twoCellAnchor editAs="oneCell">
    <xdr:from>
      <xdr:col>13</xdr:col>
      <xdr:colOff>161925</xdr:colOff>
      <xdr:row>56</xdr:row>
      <xdr:rowOff>114300</xdr:rowOff>
    </xdr:from>
    <xdr:to>
      <xdr:col>17</xdr:col>
      <xdr:colOff>613410</xdr:colOff>
      <xdr:row>67</xdr:row>
      <xdr:rowOff>28575</xdr:rowOff>
    </xdr:to>
    <xdr:pic>
      <xdr:nvPicPr>
        <xdr:cNvPr id="7" name="図 3">
          <a:extLst>
            <a:ext uri="{FF2B5EF4-FFF2-40B4-BE49-F238E27FC236}">
              <a16:creationId xmlns:a16="http://schemas.microsoft.com/office/drawing/2014/main" id="{922FA0FD-1162-48F1-BCC7-DE476DBBA73D}"/>
            </a:ext>
          </a:extLst>
        </xdr:cNvPr>
        <xdr:cNvPicPr>
          <a:picLocks noChangeAspect="1"/>
        </xdr:cNvPicPr>
      </xdr:nvPicPr>
      <xdr:blipFill>
        <a:blip xmlns:r="http://schemas.openxmlformats.org/officeDocument/2006/relationships" r:embed="rId4" cstate="print"/>
        <a:srcRect/>
        <a:stretch>
          <a:fillRect/>
        </a:stretch>
      </xdr:blipFill>
      <xdr:spPr bwMode="auto">
        <a:xfrm>
          <a:off x="9587865" y="11498580"/>
          <a:ext cx="2920365" cy="1758315"/>
        </a:xfrm>
        <a:prstGeom prst="rect">
          <a:avLst/>
        </a:prstGeom>
        <a:noFill/>
        <a:ln w="9525">
          <a:noFill/>
          <a:miter lim="800000"/>
          <a:headEnd/>
          <a:tailEnd/>
        </a:ln>
      </xdr:spPr>
    </xdr:pic>
    <xdr:clientData/>
  </xdr:twoCellAnchor>
  <xdr:twoCellAnchor editAs="oneCell">
    <xdr:from>
      <xdr:col>16</xdr:col>
      <xdr:colOff>0</xdr:colOff>
      <xdr:row>5</xdr:row>
      <xdr:rowOff>0</xdr:rowOff>
    </xdr:from>
    <xdr:to>
      <xdr:col>16</xdr:col>
      <xdr:colOff>304800</xdr:colOff>
      <xdr:row>6</xdr:row>
      <xdr:rowOff>28575</xdr:rowOff>
    </xdr:to>
    <xdr:sp macro="" textlink="">
      <xdr:nvSpPr>
        <xdr:cNvPr id="8" name="AutoShape 285" descr="Z">
          <a:hlinkClick xmlns:r="http://schemas.openxmlformats.org/officeDocument/2006/relationships" r:id="rId5"/>
          <a:extLst>
            <a:ext uri="{FF2B5EF4-FFF2-40B4-BE49-F238E27FC236}">
              <a16:creationId xmlns:a16="http://schemas.microsoft.com/office/drawing/2014/main" id="{89F58964-EE17-4F5B-810D-7CE243E5843C}"/>
            </a:ext>
          </a:extLst>
        </xdr:cNvPr>
        <xdr:cNvSpPr>
          <a:spLocks noChangeAspect="1" noChangeArrowheads="1"/>
        </xdr:cNvSpPr>
      </xdr:nvSpPr>
      <xdr:spPr bwMode="auto">
        <a:xfrm>
          <a:off x="11277600" y="1242060"/>
          <a:ext cx="304800" cy="302895"/>
        </a:xfrm>
        <a:prstGeom prst="rect">
          <a:avLst/>
        </a:prstGeom>
        <a:noFill/>
        <a:ln w="9525">
          <a:noFill/>
          <a:miter lim="800000"/>
          <a:headEnd/>
          <a:tailEnd/>
        </a:ln>
      </xdr:spPr>
    </xdr:sp>
    <xdr:clientData/>
  </xdr:twoCellAnchor>
  <xdr:twoCellAnchor editAs="oneCell">
    <xdr:from>
      <xdr:col>0</xdr:col>
      <xdr:colOff>352425</xdr:colOff>
      <xdr:row>4</xdr:row>
      <xdr:rowOff>190500</xdr:rowOff>
    </xdr:from>
    <xdr:to>
      <xdr:col>5</xdr:col>
      <xdr:colOff>9525</xdr:colOff>
      <xdr:row>10</xdr:row>
      <xdr:rowOff>38100</xdr:rowOff>
    </xdr:to>
    <xdr:pic>
      <xdr:nvPicPr>
        <xdr:cNvPr id="9" name="図 9" descr="https://encrypted-tbn2.gstatic.com/images?q=tbn:ANd9GcShceUJ3Ok4Drkepz5GH02f9HHxi-VrTdS9w_Mv3PZ_BzuewN7sRQ">
          <a:extLst>
            <a:ext uri="{FF2B5EF4-FFF2-40B4-BE49-F238E27FC236}">
              <a16:creationId xmlns:a16="http://schemas.microsoft.com/office/drawing/2014/main" id="{41BD737F-3873-4654-BFC0-EFDE4F3DF246}"/>
            </a:ext>
          </a:extLst>
        </xdr:cNvPr>
        <xdr:cNvPicPr>
          <a:picLocks noChangeAspect="1" noChangeArrowheads="1"/>
        </xdr:cNvPicPr>
      </xdr:nvPicPr>
      <xdr:blipFill rotWithShape="1">
        <a:blip xmlns:r="http://schemas.openxmlformats.org/officeDocument/2006/relationships" r:embed="rId6" cstate="print">
          <a:lum bright="10000" contrast="10000"/>
        </a:blip>
        <a:srcRect t="-2425" b="-2425"/>
        <a:stretch/>
      </xdr:blipFill>
      <xdr:spPr bwMode="auto">
        <a:xfrm>
          <a:off x="337185" y="1226820"/>
          <a:ext cx="2476500" cy="1623060"/>
        </a:xfrm>
        <a:prstGeom prst="rect">
          <a:avLst/>
        </a:prstGeom>
        <a:noFill/>
        <a:ln w="9525">
          <a:noFill/>
          <a:miter lim="800000"/>
          <a:headEnd/>
          <a:tailEnd/>
        </a:ln>
      </xdr:spPr>
    </xdr:pic>
    <xdr:clientData/>
  </xdr:twoCellAnchor>
  <xdr:twoCellAnchor editAs="oneCell">
    <xdr:from>
      <xdr:col>0</xdr:col>
      <xdr:colOff>352425</xdr:colOff>
      <xdr:row>10</xdr:row>
      <xdr:rowOff>209550</xdr:rowOff>
    </xdr:from>
    <xdr:to>
      <xdr:col>5</xdr:col>
      <xdr:colOff>9525</xdr:colOff>
      <xdr:row>13</xdr:row>
      <xdr:rowOff>342900</xdr:rowOff>
    </xdr:to>
    <xdr:pic>
      <xdr:nvPicPr>
        <xdr:cNvPr id="10" name="図 10" descr="https://encrypted-tbn0.gstatic.com/images?q=tbn:ANd9GcRUKnSbyPtOeXNdErP6nzQKKTrG5uvVJ7TXQlrWkGaX2T7KJhAi">
          <a:extLst>
            <a:ext uri="{FF2B5EF4-FFF2-40B4-BE49-F238E27FC236}">
              <a16:creationId xmlns:a16="http://schemas.microsoft.com/office/drawing/2014/main" id="{96F8FA55-6F4C-4407-9723-347EA4328F52}"/>
            </a:ext>
          </a:extLst>
        </xdr:cNvPr>
        <xdr:cNvPicPr>
          <a:picLocks noChangeAspect="1" noChangeArrowheads="1"/>
        </xdr:cNvPicPr>
      </xdr:nvPicPr>
      <xdr:blipFill>
        <a:blip xmlns:r="http://schemas.openxmlformats.org/officeDocument/2006/relationships" r:embed="rId7" cstate="print">
          <a:lum bright="10000" contrast="10000"/>
        </a:blip>
        <a:srcRect/>
        <a:stretch>
          <a:fillRect/>
        </a:stretch>
      </xdr:blipFill>
      <xdr:spPr bwMode="auto">
        <a:xfrm>
          <a:off x="337185" y="2884170"/>
          <a:ext cx="2476500" cy="895350"/>
        </a:xfrm>
        <a:prstGeom prst="rect">
          <a:avLst/>
        </a:prstGeom>
        <a:noFill/>
        <a:ln w="9525">
          <a:noFill/>
          <a:miter lim="800000"/>
          <a:headEnd/>
          <a:tailEnd/>
        </a:ln>
      </xdr:spPr>
    </xdr:pic>
    <xdr:clientData/>
  </xdr:twoCellAnchor>
  <xdr:twoCellAnchor>
    <xdr:from>
      <xdr:col>2</xdr:col>
      <xdr:colOff>561975</xdr:colOff>
      <xdr:row>9</xdr:row>
      <xdr:rowOff>228600</xdr:rowOff>
    </xdr:from>
    <xdr:to>
      <xdr:col>3</xdr:col>
      <xdr:colOff>57150</xdr:colOff>
      <xdr:row>10</xdr:row>
      <xdr:rowOff>104775</xdr:rowOff>
    </xdr:to>
    <xdr:sp macro="" textlink="">
      <xdr:nvSpPr>
        <xdr:cNvPr id="11" name="太陽 10">
          <a:extLst>
            <a:ext uri="{FF2B5EF4-FFF2-40B4-BE49-F238E27FC236}">
              <a16:creationId xmlns:a16="http://schemas.microsoft.com/office/drawing/2014/main" id="{EF7EA362-09F3-4E85-AE39-8EF875ED311D}"/>
            </a:ext>
          </a:extLst>
        </xdr:cNvPr>
        <xdr:cNvSpPr>
          <a:spLocks noChangeArrowheads="1"/>
        </xdr:cNvSpPr>
      </xdr:nvSpPr>
      <xdr:spPr bwMode="auto">
        <a:xfrm>
          <a:off x="1514475" y="2567940"/>
          <a:ext cx="112395" cy="318135"/>
        </a:xfrm>
        <a:prstGeom prst="sun">
          <a:avLst>
            <a:gd name="adj" fmla="val 25000"/>
          </a:avLst>
        </a:prstGeom>
        <a:solidFill>
          <a:srgbClr val="0070C0"/>
        </a:solidFill>
        <a:ln w="6350" algn="ctr">
          <a:solidFill>
            <a:schemeClr val="accent5">
              <a:lumMod val="40000"/>
              <a:lumOff val="60000"/>
            </a:schemeClr>
          </a:solidFill>
          <a:miter lim="800000"/>
          <a:headEnd/>
          <a:tailEnd/>
        </a:ln>
      </xdr:spPr>
    </xdr:sp>
    <xdr:clientData/>
  </xdr:twoCellAnchor>
  <xdr:twoCellAnchor>
    <xdr:from>
      <xdr:col>2</xdr:col>
      <xdr:colOff>647700</xdr:colOff>
      <xdr:row>7</xdr:row>
      <xdr:rowOff>152400</xdr:rowOff>
    </xdr:from>
    <xdr:to>
      <xdr:col>2</xdr:col>
      <xdr:colOff>647700</xdr:colOff>
      <xdr:row>9</xdr:row>
      <xdr:rowOff>200025</xdr:rowOff>
    </xdr:to>
    <xdr:cxnSp macro="">
      <xdr:nvCxnSpPr>
        <xdr:cNvPr id="12" name="直線矢印コネクタ 11">
          <a:extLst>
            <a:ext uri="{FF2B5EF4-FFF2-40B4-BE49-F238E27FC236}">
              <a16:creationId xmlns:a16="http://schemas.microsoft.com/office/drawing/2014/main" id="{C793E545-0E4A-4E6A-9875-41B33065CBFA}"/>
            </a:ext>
          </a:extLst>
        </xdr:cNvPr>
        <xdr:cNvCxnSpPr>
          <a:cxnSpLocks noChangeShapeType="1"/>
        </xdr:cNvCxnSpPr>
      </xdr:nvCxnSpPr>
      <xdr:spPr bwMode="auto">
        <a:xfrm>
          <a:off x="1569720" y="1943100"/>
          <a:ext cx="0" cy="596265"/>
        </a:xfrm>
        <a:prstGeom prst="straightConnector1">
          <a:avLst/>
        </a:prstGeom>
        <a:noFill/>
        <a:ln w="38100" algn="ctr">
          <a:solidFill>
            <a:srgbClr val="00B0F0"/>
          </a:solidFill>
          <a:prstDash val="sysDash"/>
          <a:round/>
          <a:headEnd/>
          <a:tailEnd type="arrow" w="med" len="med"/>
        </a:ln>
      </xdr:spPr>
    </xdr:cxnSp>
    <xdr:clientData/>
  </xdr:twoCellAnchor>
  <xdr:twoCellAnchor>
    <xdr:from>
      <xdr:col>2</xdr:col>
      <xdr:colOff>571500</xdr:colOff>
      <xdr:row>11</xdr:row>
      <xdr:rowOff>123825</xdr:rowOff>
    </xdr:from>
    <xdr:to>
      <xdr:col>3</xdr:col>
      <xdr:colOff>76200</xdr:colOff>
      <xdr:row>11</xdr:row>
      <xdr:rowOff>276225</xdr:rowOff>
    </xdr:to>
    <xdr:sp macro="" textlink="">
      <xdr:nvSpPr>
        <xdr:cNvPr id="13" name="太陽 12">
          <a:extLst>
            <a:ext uri="{FF2B5EF4-FFF2-40B4-BE49-F238E27FC236}">
              <a16:creationId xmlns:a16="http://schemas.microsoft.com/office/drawing/2014/main" id="{1B040205-1608-4658-8F77-A3DC8F0BBD70}"/>
            </a:ext>
          </a:extLst>
        </xdr:cNvPr>
        <xdr:cNvSpPr>
          <a:spLocks noChangeArrowheads="1"/>
        </xdr:cNvSpPr>
      </xdr:nvSpPr>
      <xdr:spPr bwMode="auto">
        <a:xfrm>
          <a:off x="1524000" y="3011805"/>
          <a:ext cx="121920" cy="152400"/>
        </a:xfrm>
        <a:prstGeom prst="sun">
          <a:avLst>
            <a:gd name="adj" fmla="val 25000"/>
          </a:avLst>
        </a:prstGeom>
        <a:solidFill>
          <a:srgbClr val="0070C0"/>
        </a:solidFill>
        <a:ln w="6350" algn="ctr">
          <a:solidFill>
            <a:srgbClr val="FFFFFF"/>
          </a:solidFill>
          <a:miter lim="800000"/>
          <a:headEnd/>
          <a:tailEnd/>
        </a:ln>
      </xdr:spPr>
    </xdr:sp>
    <xdr:clientData/>
  </xdr:twoCellAnchor>
  <xdr:twoCellAnchor>
    <xdr:from>
      <xdr:col>3</xdr:col>
      <xdr:colOff>474745</xdr:colOff>
      <xdr:row>10</xdr:row>
      <xdr:rowOff>76200</xdr:rowOff>
    </xdr:from>
    <xdr:to>
      <xdr:col>3</xdr:col>
      <xdr:colOff>655219</xdr:colOff>
      <xdr:row>10</xdr:row>
      <xdr:rowOff>226594</xdr:rowOff>
    </xdr:to>
    <xdr:sp macro="" textlink="">
      <xdr:nvSpPr>
        <xdr:cNvPr id="14" name="太陽 13">
          <a:extLst>
            <a:ext uri="{FF2B5EF4-FFF2-40B4-BE49-F238E27FC236}">
              <a16:creationId xmlns:a16="http://schemas.microsoft.com/office/drawing/2014/main" id="{EB3E7379-4D9C-4756-98EB-BA8FF5CBD84F}"/>
            </a:ext>
          </a:extLst>
        </xdr:cNvPr>
        <xdr:cNvSpPr/>
      </xdr:nvSpPr>
      <xdr:spPr>
        <a:xfrm>
          <a:off x="2044465" y="2887980"/>
          <a:ext cx="142374" cy="0"/>
        </a:xfrm>
        <a:prstGeom prst="sun">
          <a:avLst/>
        </a:prstGeom>
        <a:solidFill>
          <a:srgbClr val="FF0000"/>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114300</xdr:colOff>
      <xdr:row>12</xdr:row>
      <xdr:rowOff>123825</xdr:rowOff>
    </xdr:from>
    <xdr:to>
      <xdr:col>3</xdr:col>
      <xdr:colOff>295275</xdr:colOff>
      <xdr:row>12</xdr:row>
      <xdr:rowOff>276225</xdr:rowOff>
    </xdr:to>
    <xdr:sp macro="" textlink="">
      <xdr:nvSpPr>
        <xdr:cNvPr id="15" name="太陽 14">
          <a:extLst>
            <a:ext uri="{FF2B5EF4-FFF2-40B4-BE49-F238E27FC236}">
              <a16:creationId xmlns:a16="http://schemas.microsoft.com/office/drawing/2014/main" id="{B99AFD18-1337-42D3-B1E7-E57804A40900}"/>
            </a:ext>
          </a:extLst>
        </xdr:cNvPr>
        <xdr:cNvSpPr>
          <a:spLocks noChangeArrowheads="1"/>
        </xdr:cNvSpPr>
      </xdr:nvSpPr>
      <xdr:spPr bwMode="auto">
        <a:xfrm>
          <a:off x="1684020" y="3286125"/>
          <a:ext cx="180975" cy="152400"/>
        </a:xfrm>
        <a:prstGeom prst="sun">
          <a:avLst>
            <a:gd name="adj" fmla="val 25000"/>
          </a:avLst>
        </a:prstGeom>
        <a:solidFill>
          <a:srgbClr val="0070C0"/>
        </a:solidFill>
        <a:ln w="6350" algn="ctr">
          <a:solidFill>
            <a:srgbClr val="FFFFFF"/>
          </a:solidFill>
          <a:miter lim="800000"/>
          <a:headEnd/>
          <a:tailEnd/>
        </a:ln>
      </xdr:spPr>
    </xdr:sp>
    <xdr:clientData/>
  </xdr:twoCellAnchor>
  <xdr:twoCellAnchor>
    <xdr:from>
      <xdr:col>1</xdr:col>
      <xdr:colOff>590550</xdr:colOff>
      <xdr:row>11</xdr:row>
      <xdr:rowOff>47625</xdr:rowOff>
    </xdr:from>
    <xdr:to>
      <xdr:col>2</xdr:col>
      <xdr:colOff>85725</xdr:colOff>
      <xdr:row>11</xdr:row>
      <xdr:rowOff>200025</xdr:rowOff>
    </xdr:to>
    <xdr:sp macro="" textlink="">
      <xdr:nvSpPr>
        <xdr:cNvPr id="16" name="太陽 15">
          <a:extLst>
            <a:ext uri="{FF2B5EF4-FFF2-40B4-BE49-F238E27FC236}">
              <a16:creationId xmlns:a16="http://schemas.microsoft.com/office/drawing/2014/main" id="{ACC7096C-B539-4B44-94D7-0688482F8060}"/>
            </a:ext>
          </a:extLst>
        </xdr:cNvPr>
        <xdr:cNvSpPr>
          <a:spLocks noChangeArrowheads="1"/>
        </xdr:cNvSpPr>
      </xdr:nvSpPr>
      <xdr:spPr bwMode="auto">
        <a:xfrm>
          <a:off x="925830" y="2935605"/>
          <a:ext cx="112395" cy="152400"/>
        </a:xfrm>
        <a:prstGeom prst="sun">
          <a:avLst>
            <a:gd name="adj" fmla="val 25000"/>
          </a:avLst>
        </a:prstGeom>
        <a:solidFill>
          <a:srgbClr val="0070C0"/>
        </a:solidFill>
        <a:ln w="6350" algn="ctr">
          <a:solidFill>
            <a:schemeClr val="tx2">
              <a:lumMod val="40000"/>
              <a:lumOff val="60000"/>
            </a:schemeClr>
          </a:solidFill>
          <a:miter lim="800000"/>
          <a:headEnd/>
          <a:tailEnd/>
        </a:ln>
      </xdr:spPr>
    </xdr:sp>
    <xdr:clientData/>
  </xdr:twoCellAnchor>
  <xdr:twoCellAnchor>
    <xdr:from>
      <xdr:col>1</xdr:col>
      <xdr:colOff>47324</xdr:colOff>
      <xdr:row>5</xdr:row>
      <xdr:rowOff>158817</xdr:rowOff>
    </xdr:from>
    <xdr:to>
      <xdr:col>4</xdr:col>
      <xdr:colOff>247851</xdr:colOff>
      <xdr:row>8</xdr:row>
      <xdr:rowOff>54944</xdr:rowOff>
    </xdr:to>
    <xdr:sp macro="" textlink="">
      <xdr:nvSpPr>
        <xdr:cNvPr id="17" name="円/楕円 17">
          <a:extLst>
            <a:ext uri="{FF2B5EF4-FFF2-40B4-BE49-F238E27FC236}">
              <a16:creationId xmlns:a16="http://schemas.microsoft.com/office/drawing/2014/main" id="{4A72634F-375D-40AE-82EF-73CE5B7E83F1}"/>
            </a:ext>
          </a:extLst>
        </xdr:cNvPr>
        <xdr:cNvSpPr/>
      </xdr:nvSpPr>
      <xdr:spPr>
        <a:xfrm>
          <a:off x="382604" y="1400877"/>
          <a:ext cx="2052187" cy="719087"/>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8</xdr:col>
      <xdr:colOff>0</xdr:colOff>
      <xdr:row>16</xdr:row>
      <xdr:rowOff>0</xdr:rowOff>
    </xdr:from>
    <xdr:to>
      <xdr:col>8</xdr:col>
      <xdr:colOff>304800</xdr:colOff>
      <xdr:row>17</xdr:row>
      <xdr:rowOff>83820</xdr:rowOff>
    </xdr:to>
    <xdr:sp macro="" textlink="">
      <xdr:nvSpPr>
        <xdr:cNvPr id="1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9B84A7BD-C708-474F-9857-6B72C25C9804}"/>
            </a:ext>
          </a:extLst>
        </xdr:cNvPr>
        <xdr:cNvSpPr>
          <a:spLocks noChangeAspect="1" noChangeArrowheads="1"/>
        </xdr:cNvSpPr>
      </xdr:nvSpPr>
      <xdr:spPr bwMode="auto">
        <a:xfrm>
          <a:off x="4892040" y="4328160"/>
          <a:ext cx="304800" cy="304800"/>
        </a:xfrm>
        <a:prstGeom prst="rect">
          <a:avLst/>
        </a:prstGeom>
        <a:noFill/>
        <a:ln w="9525">
          <a:noFill/>
          <a:miter lim="800000"/>
          <a:headEnd/>
          <a:tailEnd/>
        </a:ln>
      </xdr:spPr>
    </xdr:sp>
    <xdr:clientData/>
  </xdr:twoCellAnchor>
  <xdr:twoCellAnchor>
    <xdr:from>
      <xdr:col>1</xdr:col>
      <xdr:colOff>238624</xdr:colOff>
      <xdr:row>17</xdr:row>
      <xdr:rowOff>81008</xdr:rowOff>
    </xdr:from>
    <xdr:to>
      <xdr:col>1</xdr:col>
      <xdr:colOff>419098</xdr:colOff>
      <xdr:row>18</xdr:row>
      <xdr:rowOff>86622</xdr:rowOff>
    </xdr:to>
    <xdr:sp macro="" textlink="">
      <xdr:nvSpPr>
        <xdr:cNvPr id="19" name="太陽 16">
          <a:extLst>
            <a:ext uri="{FF2B5EF4-FFF2-40B4-BE49-F238E27FC236}">
              <a16:creationId xmlns:a16="http://schemas.microsoft.com/office/drawing/2014/main" id="{F4A6C88F-F439-4AAB-8C7F-1A2133360CA9}"/>
            </a:ext>
          </a:extLst>
        </xdr:cNvPr>
        <xdr:cNvSpPr/>
      </xdr:nvSpPr>
      <xdr:spPr>
        <a:xfrm>
          <a:off x="573904" y="4630148"/>
          <a:ext cx="180474" cy="142774"/>
        </a:xfrm>
        <a:prstGeom prst="sun">
          <a:avLst/>
        </a:prstGeom>
        <a:solidFill>
          <a:srgbClr val="FF0000"/>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316230</xdr:colOff>
      <xdr:row>7</xdr:row>
      <xdr:rowOff>41910</xdr:rowOff>
    </xdr:from>
    <xdr:to>
      <xdr:col>2</xdr:col>
      <xdr:colOff>541020</xdr:colOff>
      <xdr:row>7</xdr:row>
      <xdr:rowOff>228600</xdr:rowOff>
    </xdr:to>
    <xdr:sp macro="" textlink="">
      <xdr:nvSpPr>
        <xdr:cNvPr id="20" name="Oval 20">
          <a:extLst>
            <a:ext uri="{FF2B5EF4-FFF2-40B4-BE49-F238E27FC236}">
              <a16:creationId xmlns:a16="http://schemas.microsoft.com/office/drawing/2014/main" id="{6A00EE64-EB22-4A84-818E-C331BE3897F7}"/>
            </a:ext>
          </a:extLst>
        </xdr:cNvPr>
        <xdr:cNvSpPr>
          <a:spLocks noChangeArrowheads="1"/>
        </xdr:cNvSpPr>
      </xdr:nvSpPr>
      <xdr:spPr bwMode="auto">
        <a:xfrm>
          <a:off x="1268730" y="1832610"/>
          <a:ext cx="224790" cy="186690"/>
        </a:xfrm>
        <a:prstGeom prst="ellipse">
          <a:avLst/>
        </a:prstGeom>
        <a:noFill/>
        <a:ln w="19050">
          <a:solidFill>
            <a:srgbClr val="FF0000"/>
          </a:solidFill>
          <a:round/>
          <a:headEnd/>
          <a:tailEnd/>
        </a:ln>
      </xdr:spPr>
    </xdr:sp>
    <xdr:clientData/>
  </xdr:twoCellAnchor>
  <xdr:twoCellAnchor>
    <xdr:from>
      <xdr:col>1</xdr:col>
      <xdr:colOff>228600</xdr:colOff>
      <xdr:row>6</xdr:row>
      <xdr:rowOff>247650</xdr:rowOff>
    </xdr:from>
    <xdr:to>
      <xdr:col>1</xdr:col>
      <xdr:colOff>447675</xdr:colOff>
      <xdr:row>7</xdr:row>
      <xdr:rowOff>142875</xdr:rowOff>
    </xdr:to>
    <xdr:sp macro="" textlink="">
      <xdr:nvSpPr>
        <xdr:cNvPr id="21" name="Oval 21">
          <a:extLst>
            <a:ext uri="{FF2B5EF4-FFF2-40B4-BE49-F238E27FC236}">
              <a16:creationId xmlns:a16="http://schemas.microsoft.com/office/drawing/2014/main" id="{2253495E-CB5D-4263-BDC2-1A86A37EEB1B}"/>
            </a:ext>
          </a:extLst>
        </xdr:cNvPr>
        <xdr:cNvSpPr>
          <a:spLocks noChangeArrowheads="1"/>
        </xdr:cNvSpPr>
      </xdr:nvSpPr>
      <xdr:spPr bwMode="auto">
        <a:xfrm>
          <a:off x="563880" y="1764030"/>
          <a:ext cx="219075" cy="169545"/>
        </a:xfrm>
        <a:prstGeom prst="ellipse">
          <a:avLst/>
        </a:prstGeom>
        <a:noFill/>
        <a:ln w="19050">
          <a:solidFill>
            <a:srgbClr val="FF0000"/>
          </a:solidFill>
          <a:round/>
          <a:headEnd/>
          <a:tailEnd/>
        </a:ln>
      </xdr:spPr>
    </xdr:sp>
    <xdr:clientData/>
  </xdr:twoCellAnchor>
  <xdr:twoCellAnchor>
    <xdr:from>
      <xdr:col>3</xdr:col>
      <xdr:colOff>97155</xdr:colOff>
      <xdr:row>7</xdr:row>
      <xdr:rowOff>17145</xdr:rowOff>
    </xdr:from>
    <xdr:to>
      <xdr:col>3</xdr:col>
      <xdr:colOff>316230</xdr:colOff>
      <xdr:row>7</xdr:row>
      <xdr:rowOff>188595</xdr:rowOff>
    </xdr:to>
    <xdr:sp macro="" textlink="">
      <xdr:nvSpPr>
        <xdr:cNvPr id="22" name="Oval 22">
          <a:extLst>
            <a:ext uri="{FF2B5EF4-FFF2-40B4-BE49-F238E27FC236}">
              <a16:creationId xmlns:a16="http://schemas.microsoft.com/office/drawing/2014/main" id="{97825695-4F54-4EDA-AF23-A65B3F59D626}"/>
            </a:ext>
          </a:extLst>
        </xdr:cNvPr>
        <xdr:cNvSpPr>
          <a:spLocks noChangeArrowheads="1"/>
        </xdr:cNvSpPr>
      </xdr:nvSpPr>
      <xdr:spPr bwMode="auto">
        <a:xfrm>
          <a:off x="1666875" y="1807845"/>
          <a:ext cx="219075" cy="171450"/>
        </a:xfrm>
        <a:prstGeom prst="ellipse">
          <a:avLst/>
        </a:prstGeom>
        <a:noFill/>
        <a:ln w="1905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137160</xdr:colOff>
      <xdr:row>25</xdr:row>
      <xdr:rowOff>22860</xdr:rowOff>
    </xdr:from>
    <xdr:to>
      <xdr:col>13</xdr:col>
      <xdr:colOff>563880</xdr:colOff>
      <xdr:row>52</xdr:row>
      <xdr:rowOff>68580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21</xdr:col>
      <xdr:colOff>38100</xdr:colOff>
      <xdr:row>44</xdr:row>
      <xdr:rowOff>114300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413673" cy="369424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6</xdr:col>
      <xdr:colOff>434340</xdr:colOff>
      <xdr:row>40</xdr:row>
      <xdr:rowOff>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1357901" cy="29134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4427604</xdr:colOff>
      <xdr:row>31</xdr:row>
      <xdr:rowOff>150743</xdr:rowOff>
    </xdr:to>
    <xdr:pic>
      <xdr:nvPicPr>
        <xdr:cNvPr id="4" name="図 3">
          <a:extLst>
            <a:ext uri="{FF2B5EF4-FFF2-40B4-BE49-F238E27FC236}">
              <a16:creationId xmlns:a16="http://schemas.microsoft.com/office/drawing/2014/main" id="{755D443A-A8FE-8A1D-F602-668458B07073}"/>
            </a:ext>
          </a:extLst>
        </xdr:cNvPr>
        <xdr:cNvPicPr>
          <a:picLocks noChangeAspect="1"/>
        </xdr:cNvPicPr>
      </xdr:nvPicPr>
      <xdr:blipFill>
        <a:blip xmlns:r="http://schemas.openxmlformats.org/officeDocument/2006/relationships" r:embed="rId2"/>
        <a:stretch>
          <a:fillRect/>
        </a:stretch>
      </xdr:blipFill>
      <xdr:spPr>
        <a:xfrm>
          <a:off x="2111375" y="7358063"/>
          <a:ext cx="4427604" cy="2865368"/>
        </a:xfrm>
        <a:prstGeom prst="rect">
          <a:avLst/>
        </a:prstGeom>
      </xdr:spPr>
    </xdr:pic>
    <xdr:clientData/>
  </xdr:twoCellAnchor>
  <xdr:twoCellAnchor>
    <xdr:from>
      <xdr:col>3</xdr:col>
      <xdr:colOff>2635250</xdr:colOff>
      <xdr:row>22</xdr:row>
      <xdr:rowOff>39687</xdr:rowOff>
    </xdr:from>
    <xdr:to>
      <xdr:col>3</xdr:col>
      <xdr:colOff>5484812</xdr:colOff>
      <xdr:row>26</xdr:row>
      <xdr:rowOff>119062</xdr:rowOff>
    </xdr:to>
    <xdr:sp macro="" textlink="">
      <xdr:nvSpPr>
        <xdr:cNvPr id="5" name="吹き出し: 円形 4">
          <a:extLst>
            <a:ext uri="{FF2B5EF4-FFF2-40B4-BE49-F238E27FC236}">
              <a16:creationId xmlns:a16="http://schemas.microsoft.com/office/drawing/2014/main" id="{3CF05A5F-A2C2-AFC6-1A07-AE7127F7C7C1}"/>
            </a:ext>
          </a:extLst>
        </xdr:cNvPr>
        <xdr:cNvSpPr/>
      </xdr:nvSpPr>
      <xdr:spPr>
        <a:xfrm>
          <a:off x="9485313" y="8612187"/>
          <a:ext cx="2849562" cy="746125"/>
        </a:xfrm>
        <a:prstGeom prst="wedgeEllipseCallout">
          <a:avLst>
            <a:gd name="adj1" fmla="val -53702"/>
            <a:gd name="adj2" fmla="val 51389"/>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新型コロナウイルス感染症が</a:t>
          </a:r>
          <a:r>
            <a:rPr kumimoji="1" lang="ja-JP" altLang="en-US" sz="1100" b="1">
              <a:solidFill>
                <a:srgbClr val="FF0000"/>
              </a:solidFill>
            </a:rPr>
            <a:t>初めて前週より減少始める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makuake.com/project/cadre_bio_fresher/" TargetMode="External"/><Relationship Id="rId2" Type="http://schemas.openxmlformats.org/officeDocument/2006/relationships/hyperlink" Target="https://news.yahoo.co.jp/articles/400a223ad0120b83ee25d20b51b0baf9e6a1cfac" TargetMode="External"/><Relationship Id="rId1" Type="http://schemas.openxmlformats.org/officeDocument/2006/relationships/hyperlink" Target="https://sannan.nl/test/read.cgi/news1/1690862373/l50"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ryukyushimpo.jp/news/entry-1756758.html" TargetMode="External"/><Relationship Id="rId2" Type="http://schemas.openxmlformats.org/officeDocument/2006/relationships/hyperlink" Target="https://topics.smt.docomo.ne.jp/article/nagoyatv/region/nagoyatv-020018?redirect=1" TargetMode="External"/><Relationship Id="rId1" Type="http://schemas.openxmlformats.org/officeDocument/2006/relationships/hyperlink" Target="https://www3.nhk.or.jp/lnews/kochi/20230801/8010018251.html" TargetMode="External"/><Relationship Id="rId6" Type="http://schemas.openxmlformats.org/officeDocument/2006/relationships/printerSettings" Target="../printerSettings/printerSettings5.bin"/><Relationship Id="rId5" Type="http://schemas.openxmlformats.org/officeDocument/2006/relationships/hyperlink" Target="https://torja.ca/torja-news230805/" TargetMode="External"/><Relationship Id="rId4" Type="http://schemas.openxmlformats.org/officeDocument/2006/relationships/hyperlink" Target="https://www.sanin-chuo.co.jp/articles/-/425713"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3/08/f17b96ee99a01590.html" TargetMode="External"/><Relationship Id="rId3" Type="http://schemas.openxmlformats.org/officeDocument/2006/relationships/hyperlink" Target="https://www.jiji.com/jc/article?k=2023072900181" TargetMode="External"/><Relationship Id="rId7" Type="http://schemas.openxmlformats.org/officeDocument/2006/relationships/hyperlink" Target="https://www.afpbb.com/articles/-/3475239" TargetMode="External"/><Relationship Id="rId2" Type="http://schemas.openxmlformats.org/officeDocument/2006/relationships/hyperlink" Target="https://news.yahoo.co.jp/articles/51e692727d3768f04e06182f66c02de5e4993e8b" TargetMode="External"/><Relationship Id="rId1" Type="http://schemas.openxmlformats.org/officeDocument/2006/relationships/hyperlink" Target="https://www.businessinsider.jp/post-273296" TargetMode="External"/><Relationship Id="rId6" Type="http://schemas.openxmlformats.org/officeDocument/2006/relationships/hyperlink" Target="https://www.jetro.go.jp/events/afg/bcc12f272552e6b7.html" TargetMode="External"/><Relationship Id="rId11" Type="http://schemas.openxmlformats.org/officeDocument/2006/relationships/printerSettings" Target="../printerSettings/printerSettings6.bin"/><Relationship Id="rId5" Type="http://schemas.openxmlformats.org/officeDocument/2006/relationships/hyperlink" Target="https://gigazine.net/news/20230731-red-meat-allergy-tick/" TargetMode="External"/><Relationship Id="rId10" Type="http://schemas.openxmlformats.org/officeDocument/2006/relationships/hyperlink" Target="https://jp.yna.co.kr/view/AJP20230801002600882" TargetMode="External"/><Relationship Id="rId4" Type="http://schemas.openxmlformats.org/officeDocument/2006/relationships/hyperlink" Target="https://news.nifty.com/article/economy/business/12308-2469535/" TargetMode="External"/><Relationship Id="rId9" Type="http://schemas.openxmlformats.org/officeDocument/2006/relationships/hyperlink" Target="https://www.bloomberg.co.jp/news/articles/2023-08-02/RYRMDPDWRGG001"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F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169</v>
      </c>
      <c r="B1" s="143"/>
      <c r="C1" s="143" t="s">
        <v>168</v>
      </c>
      <c r="D1" s="143"/>
      <c r="E1" s="143"/>
      <c r="F1" s="143"/>
      <c r="G1" s="143"/>
      <c r="H1" s="143"/>
      <c r="I1" s="101"/>
    </row>
    <row r="2" spans="1:9">
      <c r="A2" s="144" t="s">
        <v>116</v>
      </c>
      <c r="B2" s="145"/>
      <c r="C2" s="145"/>
      <c r="D2" s="145"/>
      <c r="E2" s="145"/>
      <c r="F2" s="145"/>
      <c r="G2" s="145"/>
      <c r="H2" s="145"/>
      <c r="I2" s="101"/>
    </row>
    <row r="3" spans="1:9" ht="15.75" customHeight="1">
      <c r="A3" s="515" t="s">
        <v>28</v>
      </c>
      <c r="B3" s="516"/>
      <c r="C3" s="516"/>
      <c r="D3" s="516"/>
      <c r="E3" s="516"/>
      <c r="F3" s="516"/>
      <c r="G3" s="516"/>
      <c r="H3" s="517"/>
      <c r="I3" s="101"/>
    </row>
    <row r="4" spans="1:9">
      <c r="A4" s="144" t="s">
        <v>147</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73" t="s">
        <v>180</v>
      </c>
      <c r="C9" s="173"/>
      <c r="D9" s="173"/>
      <c r="E9" s="173"/>
      <c r="F9" s="173"/>
      <c r="G9" s="173"/>
      <c r="H9" s="173"/>
      <c r="I9" s="101"/>
    </row>
    <row r="10" spans="1:9" ht="15" customHeight="1">
      <c r="A10" s="373" t="s">
        <v>185</v>
      </c>
      <c r="B10" s="172"/>
      <c r="C10" s="173"/>
      <c r="D10" s="173"/>
      <c r="E10" s="173"/>
      <c r="F10" s="173"/>
      <c r="G10" s="173"/>
      <c r="H10" s="173"/>
      <c r="I10" s="101"/>
    </row>
    <row r="11" spans="1:9" ht="15" customHeight="1">
      <c r="A11" s="373" t="s">
        <v>186</v>
      </c>
      <c r="B11" s="172"/>
      <c r="C11" s="173"/>
      <c r="D11" s="173"/>
      <c r="E11" s="173"/>
      <c r="F11" s="173"/>
      <c r="G11" s="173"/>
      <c r="H11" s="173"/>
      <c r="I11" s="101"/>
    </row>
    <row r="12" spans="1:9" ht="15" customHeight="1">
      <c r="A12" s="373" t="s">
        <v>187</v>
      </c>
      <c r="G12" s="173" t="s">
        <v>28</v>
      </c>
      <c r="H12" s="173"/>
      <c r="I12" s="101"/>
    </row>
    <row r="13" spans="1:9" ht="15" customHeight="1">
      <c r="A13" s="373"/>
      <c r="G13" s="173"/>
      <c r="H13" s="173"/>
      <c r="I13" s="101"/>
    </row>
    <row r="14" spans="1:9" ht="15" customHeight="1">
      <c r="A14" s="373" t="s">
        <v>188</v>
      </c>
      <c r="B14" s="172" t="str">
        <f>+'30　食中毒記事等 '!A5</f>
        <v xml:space="preserve">中華料理店で飲食をした客 31人が食中毒 保健所は店を営業禁止処分に 三重県桑名市 </v>
      </c>
      <c r="C14" s="172"/>
      <c r="D14" s="174"/>
      <c r="E14" s="172"/>
      <c r="F14" s="175"/>
      <c r="G14" s="173"/>
      <c r="H14" s="173"/>
      <c r="I14" s="101"/>
    </row>
    <row r="15" spans="1:9" ht="15" customHeight="1">
      <c r="A15" s="373" t="s">
        <v>189</v>
      </c>
      <c r="B15" s="172" t="s">
        <v>190</v>
      </c>
      <c r="C15" s="172"/>
      <c r="D15" s="172" t="s">
        <v>191</v>
      </c>
      <c r="E15" s="172"/>
      <c r="F15" s="174">
        <f>+'30　ノロウイルス関連情報 '!G73</f>
        <v>3.26</v>
      </c>
      <c r="G15" s="172" t="str">
        <f>+'30　ノロウイルス関連情報 '!H73</f>
        <v>　：先週より</v>
      </c>
      <c r="H15" s="425">
        <f>+'30　ノロウイルス関連情報 '!I73</f>
        <v>0.16999999999999993</v>
      </c>
      <c r="I15" s="101"/>
    </row>
    <row r="16" spans="1:9" s="113" customFormat="1" ht="15" customHeight="1">
      <c r="A16" s="176" t="s">
        <v>120</v>
      </c>
      <c r="B16" s="521" t="s">
        <v>238</v>
      </c>
      <c r="C16" s="521"/>
      <c r="D16" s="521"/>
      <c r="E16" s="521"/>
      <c r="F16" s="521"/>
      <c r="G16" s="521"/>
      <c r="H16" s="177"/>
      <c r="I16" s="112"/>
    </row>
    <row r="17" spans="1:16" ht="15" customHeight="1">
      <c r="A17" s="171" t="s">
        <v>121</v>
      </c>
      <c r="B17" s="521" t="s">
        <v>238</v>
      </c>
      <c r="C17" s="521"/>
      <c r="D17" s="521"/>
      <c r="E17" s="521"/>
      <c r="F17" s="521"/>
      <c r="G17" s="521"/>
      <c r="H17" s="173"/>
      <c r="I17" s="101"/>
    </row>
    <row r="18" spans="1:16" ht="15" customHeight="1">
      <c r="A18" s="171" t="s">
        <v>122</v>
      </c>
      <c r="B18" s="173" t="str">
        <f>+'30　海外情報'!A2</f>
        <v>ブラジル産鶏肉、輸入規制緩和へ　日本、停止対象地域を限定：時事ドットコム</v>
      </c>
      <c r="D18" s="173"/>
      <c r="E18" s="173"/>
      <c r="F18" s="173"/>
      <c r="G18" s="173"/>
      <c r="H18" s="173"/>
      <c r="I18" s="101"/>
    </row>
    <row r="19" spans="1:16" ht="15" customHeight="1">
      <c r="A19" s="178" t="s">
        <v>123</v>
      </c>
      <c r="B19" s="179" t="str">
        <f>+'30　海外情報'!A5</f>
        <v>カリフォルニア産アーモンド 3年ぶり増産か 予想修正で一転｜ニフティニュース</v>
      </c>
      <c r="C19" s="518" t="s">
        <v>197</v>
      </c>
      <c r="D19" s="518"/>
      <c r="E19" s="518"/>
      <c r="F19" s="518"/>
      <c r="G19" s="518"/>
      <c r="H19" s="519"/>
      <c r="I19" s="101"/>
    </row>
    <row r="20" spans="1:16" ht="15" customHeight="1">
      <c r="A20" s="171" t="s">
        <v>124</v>
      </c>
      <c r="B20" s="172" t="str">
        <f>+'30　感染症統計'!A21</f>
        <v>※2023年 第30週（7/24～7/30） 現在</v>
      </c>
      <c r="C20" s="173"/>
      <c r="D20" s="172" t="s">
        <v>21</v>
      </c>
      <c r="E20" s="173"/>
      <c r="F20" s="173"/>
      <c r="G20" s="173"/>
      <c r="H20" s="173"/>
      <c r="I20" s="101"/>
    </row>
    <row r="21" spans="1:16" ht="15" customHeight="1">
      <c r="A21" s="171" t="s">
        <v>125</v>
      </c>
      <c r="B21" s="520" t="str">
        <f>+'29　感染症情報'!B2</f>
        <v>2023年 第28週（7月10日〜 7月16日）</v>
      </c>
      <c r="C21" s="520"/>
      <c r="D21" s="520"/>
      <c r="E21" s="520"/>
      <c r="F21" s="520"/>
      <c r="G21" s="520"/>
      <c r="H21" s="173"/>
      <c r="I21" s="101"/>
    </row>
    <row r="22" spans="1:16" ht="15" customHeight="1">
      <c r="A22" s="171" t="s">
        <v>164</v>
      </c>
      <c r="B22" s="286" t="str">
        <f>+'29  衛生訓話'!A2</f>
        <v>　　　　　今週のお題　(調理室や製造室の天井から水滴が落ちていませんか？)</v>
      </c>
      <c r="C22" s="173"/>
      <c r="D22" s="173"/>
      <c r="E22" s="173"/>
      <c r="F22" s="180"/>
      <c r="G22" s="173"/>
      <c r="H22" s="173"/>
      <c r="I22" s="101"/>
    </row>
    <row r="23" spans="1:16" ht="15" customHeight="1">
      <c r="A23" s="171" t="s">
        <v>129</v>
      </c>
      <c r="B23" s="323" t="s">
        <v>403</v>
      </c>
      <c r="C23" s="173"/>
      <c r="D23" s="173"/>
      <c r="E23" s="173"/>
      <c r="F23" s="173" t="s">
        <v>21</v>
      </c>
      <c r="G23" s="173"/>
      <c r="H23" s="173"/>
      <c r="I23" s="101"/>
      <c r="P23" t="s">
        <v>175</v>
      </c>
    </row>
    <row r="24" spans="1:16" ht="15" customHeight="1">
      <c r="A24" s="171" t="s">
        <v>21</v>
      </c>
      <c r="C24" s="173"/>
      <c r="D24" s="173"/>
      <c r="E24" s="173"/>
      <c r="F24" s="173"/>
      <c r="G24" s="173"/>
      <c r="H24" s="173"/>
      <c r="I24" s="101"/>
      <c r="L24" t="s">
        <v>176</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178</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130</v>
      </c>
    </row>
    <row r="43" spans="1:9" ht="40.5" customHeight="1">
      <c r="A43" s="522" t="s">
        <v>131</v>
      </c>
      <c r="B43" s="522"/>
      <c r="C43" s="522"/>
      <c r="D43" s="522"/>
      <c r="E43" s="522"/>
      <c r="F43" s="522"/>
      <c r="G43" s="522"/>
    </row>
    <row r="44" spans="1:9" ht="30.75" customHeight="1">
      <c r="A44" s="514" t="s">
        <v>132</v>
      </c>
      <c r="B44" s="514"/>
      <c r="C44" s="514"/>
      <c r="D44" s="514"/>
      <c r="E44" s="514"/>
      <c r="F44" s="514"/>
      <c r="G44" s="514"/>
    </row>
    <row r="45" spans="1:9" ht="15">
      <c r="A45" s="118"/>
    </row>
    <row r="46" spans="1:9" ht="69.75" customHeight="1">
      <c r="A46" s="509" t="s">
        <v>140</v>
      </c>
      <c r="B46" s="509"/>
      <c r="C46" s="509"/>
      <c r="D46" s="509"/>
      <c r="E46" s="509"/>
      <c r="F46" s="509"/>
      <c r="G46" s="509"/>
    </row>
    <row r="47" spans="1:9" ht="35.25" customHeight="1">
      <c r="A47" s="514" t="s">
        <v>133</v>
      </c>
      <c r="B47" s="514"/>
      <c r="C47" s="514"/>
      <c r="D47" s="514"/>
      <c r="E47" s="514"/>
      <c r="F47" s="514"/>
      <c r="G47" s="514"/>
    </row>
    <row r="48" spans="1:9" ht="59.25" customHeight="1">
      <c r="A48" s="509" t="s">
        <v>134</v>
      </c>
      <c r="B48" s="509"/>
      <c r="C48" s="509"/>
      <c r="D48" s="509"/>
      <c r="E48" s="509"/>
      <c r="F48" s="509"/>
      <c r="G48" s="509"/>
    </row>
    <row r="49" spans="1:7" ht="15">
      <c r="A49" s="119"/>
    </row>
    <row r="50" spans="1:7" ht="27.75" customHeight="1">
      <c r="A50" s="511" t="s">
        <v>135</v>
      </c>
      <c r="B50" s="511"/>
      <c r="C50" s="511"/>
      <c r="D50" s="511"/>
      <c r="E50" s="511"/>
      <c r="F50" s="511"/>
      <c r="G50" s="511"/>
    </row>
    <row r="51" spans="1:7" ht="53.25" customHeight="1">
      <c r="A51" s="510" t="s">
        <v>141</v>
      </c>
      <c r="B51" s="509"/>
      <c r="C51" s="509"/>
      <c r="D51" s="509"/>
      <c r="E51" s="509"/>
      <c r="F51" s="509"/>
      <c r="G51" s="509"/>
    </row>
    <row r="52" spans="1:7" ht="15">
      <c r="A52" s="119"/>
    </row>
    <row r="53" spans="1:7" ht="32.25" customHeight="1">
      <c r="A53" s="511" t="s">
        <v>136</v>
      </c>
      <c r="B53" s="511"/>
      <c r="C53" s="511"/>
      <c r="D53" s="511"/>
      <c r="E53" s="511"/>
      <c r="F53" s="511"/>
      <c r="G53" s="511"/>
    </row>
    <row r="54" spans="1:7" ht="15">
      <c r="A54" s="118"/>
    </row>
    <row r="55" spans="1:7" ht="87" customHeight="1">
      <c r="A55" s="510" t="s">
        <v>142</v>
      </c>
      <c r="B55" s="509"/>
      <c r="C55" s="509"/>
      <c r="D55" s="509"/>
      <c r="E55" s="509"/>
      <c r="F55" s="509"/>
      <c r="G55" s="509"/>
    </row>
    <row r="56" spans="1:7" ht="15">
      <c r="A56" s="119"/>
    </row>
    <row r="57" spans="1:7" ht="32.25" customHeight="1">
      <c r="A57" s="511" t="s">
        <v>137</v>
      </c>
      <c r="B57" s="511"/>
      <c r="C57" s="511"/>
      <c r="D57" s="511"/>
      <c r="E57" s="511"/>
      <c r="F57" s="511"/>
      <c r="G57" s="511"/>
    </row>
    <row r="58" spans="1:7" ht="29.25" customHeight="1">
      <c r="A58" s="509" t="s">
        <v>138</v>
      </c>
      <c r="B58" s="509"/>
      <c r="C58" s="509"/>
      <c r="D58" s="509"/>
      <c r="E58" s="509"/>
      <c r="F58" s="509"/>
      <c r="G58" s="509"/>
    </row>
    <row r="59" spans="1:7" ht="15">
      <c r="A59" s="119"/>
    </row>
    <row r="60" spans="1:7" s="113" customFormat="1" ht="110.25" customHeight="1">
      <c r="A60" s="512" t="s">
        <v>143</v>
      </c>
      <c r="B60" s="513"/>
      <c r="C60" s="513"/>
      <c r="D60" s="513"/>
      <c r="E60" s="513"/>
      <c r="F60" s="513"/>
      <c r="G60" s="513"/>
    </row>
    <row r="61" spans="1:7" ht="34.5" customHeight="1">
      <c r="A61" s="514" t="s">
        <v>139</v>
      </c>
      <c r="B61" s="514"/>
      <c r="C61" s="514"/>
      <c r="D61" s="514"/>
      <c r="E61" s="514"/>
      <c r="F61" s="514"/>
      <c r="G61" s="514"/>
    </row>
    <row r="62" spans="1:7" ht="114" customHeight="1">
      <c r="A62" s="510" t="s">
        <v>144</v>
      </c>
      <c r="B62" s="509"/>
      <c r="C62" s="509"/>
      <c r="D62" s="509"/>
      <c r="E62" s="509"/>
      <c r="F62" s="509"/>
      <c r="G62" s="509"/>
    </row>
    <row r="63" spans="1:7" ht="109.5" customHeight="1">
      <c r="A63" s="509"/>
      <c r="B63" s="509"/>
      <c r="C63" s="509"/>
      <c r="D63" s="509"/>
      <c r="E63" s="509"/>
      <c r="F63" s="509"/>
      <c r="G63" s="509"/>
    </row>
    <row r="64" spans="1:7" ht="15">
      <c r="A64" s="119"/>
    </row>
    <row r="65" spans="1:7" s="116" customFormat="1" ht="57.75" customHeight="1">
      <c r="A65" s="509"/>
      <c r="B65" s="509"/>
      <c r="C65" s="509"/>
      <c r="D65" s="509"/>
      <c r="E65" s="509"/>
      <c r="F65" s="509"/>
      <c r="G65" s="509"/>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7"/>
  <sheetViews>
    <sheetView view="pageBreakPreview" zoomScale="88" zoomScaleNormal="100" zoomScaleSheetLayoutView="88" workbookViewId="0">
      <selection activeCell="H12" sqref="H12"/>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255</v>
      </c>
      <c r="B1" s="275" t="s">
        <v>158</v>
      </c>
      <c r="C1" s="350" t="s">
        <v>174</v>
      </c>
      <c r="D1" s="276" t="s">
        <v>25</v>
      </c>
      <c r="E1" s="277" t="s">
        <v>26</v>
      </c>
    </row>
    <row r="2" spans="1:5" s="106" customFormat="1" ht="22.95" customHeight="1">
      <c r="A2" s="402" t="s">
        <v>215</v>
      </c>
      <c r="B2" s="362" t="s">
        <v>229</v>
      </c>
      <c r="C2" s="506" t="s">
        <v>306</v>
      </c>
      <c r="D2" s="416">
        <v>45142</v>
      </c>
      <c r="E2" s="418">
        <v>45142</v>
      </c>
    </row>
    <row r="3" spans="1:5" s="106" customFormat="1" ht="22.95" customHeight="1">
      <c r="A3" s="318" t="s">
        <v>215</v>
      </c>
      <c r="B3" s="362" t="s">
        <v>256</v>
      </c>
      <c r="C3" s="362" t="s">
        <v>307</v>
      </c>
      <c r="D3" s="416">
        <v>45142</v>
      </c>
      <c r="E3" s="417">
        <v>45142</v>
      </c>
    </row>
    <row r="4" spans="1:5" s="106" customFormat="1" ht="22.95" customHeight="1">
      <c r="A4" s="318" t="s">
        <v>215</v>
      </c>
      <c r="B4" s="362" t="s">
        <v>256</v>
      </c>
      <c r="C4" s="362" t="s">
        <v>308</v>
      </c>
      <c r="D4" s="416">
        <v>45142</v>
      </c>
      <c r="E4" s="417">
        <v>45142</v>
      </c>
    </row>
    <row r="5" spans="1:5" s="106" customFormat="1" ht="22.95" customHeight="1">
      <c r="A5" s="464" t="s">
        <v>215</v>
      </c>
      <c r="B5" s="465" t="s">
        <v>257</v>
      </c>
      <c r="C5" s="507" t="s">
        <v>309</v>
      </c>
      <c r="D5" s="466">
        <v>45142</v>
      </c>
      <c r="E5" s="467">
        <v>45142</v>
      </c>
    </row>
    <row r="6" spans="1:5" s="106" customFormat="1" ht="22.95" customHeight="1">
      <c r="A6" s="464" t="s">
        <v>216</v>
      </c>
      <c r="B6" s="465" t="s">
        <v>258</v>
      </c>
      <c r="C6" s="507" t="s">
        <v>310</v>
      </c>
      <c r="D6" s="466">
        <v>45142</v>
      </c>
      <c r="E6" s="467">
        <v>45142</v>
      </c>
    </row>
    <row r="7" spans="1:5" s="106" customFormat="1" ht="22.95" customHeight="1">
      <c r="A7" s="464" t="s">
        <v>215</v>
      </c>
      <c r="B7" s="465" t="s">
        <v>259</v>
      </c>
      <c r="C7" s="465" t="s">
        <v>311</v>
      </c>
      <c r="D7" s="466">
        <v>45141</v>
      </c>
      <c r="E7" s="467">
        <v>45142</v>
      </c>
    </row>
    <row r="8" spans="1:5" s="106" customFormat="1" ht="22.95" customHeight="1">
      <c r="A8" s="464" t="s">
        <v>215</v>
      </c>
      <c r="B8" s="465" t="s">
        <v>260</v>
      </c>
      <c r="C8" s="504" t="s">
        <v>312</v>
      </c>
      <c r="D8" s="466">
        <v>45141</v>
      </c>
      <c r="E8" s="467">
        <v>45142</v>
      </c>
    </row>
    <row r="9" spans="1:5" s="106" customFormat="1" ht="22.95" customHeight="1">
      <c r="A9" s="464" t="s">
        <v>215</v>
      </c>
      <c r="B9" s="465" t="s">
        <v>261</v>
      </c>
      <c r="C9" s="496" t="s">
        <v>313</v>
      </c>
      <c r="D9" s="466">
        <v>45141</v>
      </c>
      <c r="E9" s="467">
        <v>45142</v>
      </c>
    </row>
    <row r="10" spans="1:5" s="106" customFormat="1" ht="22.95" customHeight="1">
      <c r="A10" s="464" t="s">
        <v>217</v>
      </c>
      <c r="B10" s="465" t="s">
        <v>262</v>
      </c>
      <c r="C10" s="504" t="s">
        <v>314</v>
      </c>
      <c r="D10" s="466">
        <v>45141</v>
      </c>
      <c r="E10" s="467">
        <v>45142</v>
      </c>
    </row>
    <row r="11" spans="1:5" s="106" customFormat="1" ht="22.95" customHeight="1">
      <c r="A11" s="464" t="s">
        <v>215</v>
      </c>
      <c r="B11" s="465" t="s">
        <v>259</v>
      </c>
      <c r="C11" s="465" t="s">
        <v>315</v>
      </c>
      <c r="D11" s="466">
        <v>45141</v>
      </c>
      <c r="E11" s="467">
        <v>45142</v>
      </c>
    </row>
    <row r="12" spans="1:5" s="106" customFormat="1" ht="22.95" customHeight="1">
      <c r="A12" s="464" t="s">
        <v>215</v>
      </c>
      <c r="B12" s="465" t="s">
        <v>263</v>
      </c>
      <c r="C12" s="496" t="s">
        <v>316</v>
      </c>
      <c r="D12" s="466">
        <v>45138</v>
      </c>
      <c r="E12" s="467">
        <v>45142</v>
      </c>
    </row>
    <row r="13" spans="1:5" s="106" customFormat="1" ht="22.95" customHeight="1">
      <c r="A13" s="464" t="s">
        <v>217</v>
      </c>
      <c r="B13" s="465" t="s">
        <v>264</v>
      </c>
      <c r="C13" s="508" t="s">
        <v>317</v>
      </c>
      <c r="D13" s="466">
        <v>45121</v>
      </c>
      <c r="E13" s="467">
        <v>45142</v>
      </c>
    </row>
    <row r="14" spans="1:5" s="106" customFormat="1" ht="22.95" customHeight="1">
      <c r="A14" s="464" t="s">
        <v>215</v>
      </c>
      <c r="B14" s="465" t="s">
        <v>265</v>
      </c>
      <c r="C14" s="507" t="s">
        <v>318</v>
      </c>
      <c r="D14" s="466">
        <v>45140</v>
      </c>
      <c r="E14" s="467">
        <v>45141</v>
      </c>
    </row>
    <row r="15" spans="1:5" s="106" customFormat="1" ht="22.95" customHeight="1">
      <c r="A15" s="464" t="s">
        <v>215</v>
      </c>
      <c r="B15" s="465" t="s">
        <v>231</v>
      </c>
      <c r="C15" s="507" t="s">
        <v>319</v>
      </c>
      <c r="D15" s="466">
        <v>45140</v>
      </c>
      <c r="E15" s="467">
        <v>45141</v>
      </c>
    </row>
    <row r="16" spans="1:5" s="106" customFormat="1" ht="22.95" customHeight="1">
      <c r="A16" s="464" t="s">
        <v>215</v>
      </c>
      <c r="B16" s="465" t="s">
        <v>266</v>
      </c>
      <c r="C16" s="496" t="s">
        <v>320</v>
      </c>
      <c r="D16" s="466">
        <v>45140</v>
      </c>
      <c r="E16" s="467">
        <v>45141</v>
      </c>
    </row>
    <row r="17" spans="1:5" s="106" customFormat="1" ht="22.95" customHeight="1">
      <c r="A17" s="464" t="s">
        <v>217</v>
      </c>
      <c r="B17" s="465" t="s">
        <v>267</v>
      </c>
      <c r="C17" s="504" t="s">
        <v>321</v>
      </c>
      <c r="D17" s="466">
        <v>45140</v>
      </c>
      <c r="E17" s="467">
        <v>45141</v>
      </c>
    </row>
    <row r="18" spans="1:5" s="106" customFormat="1" ht="22.95" customHeight="1">
      <c r="A18" s="464" t="s">
        <v>215</v>
      </c>
      <c r="B18" s="465" t="s">
        <v>268</v>
      </c>
      <c r="C18" s="496" t="s">
        <v>322</v>
      </c>
      <c r="D18" s="466">
        <v>45140</v>
      </c>
      <c r="E18" s="467">
        <v>45141</v>
      </c>
    </row>
    <row r="19" spans="1:5" s="106" customFormat="1" ht="22.95" customHeight="1">
      <c r="A19" s="464" t="s">
        <v>217</v>
      </c>
      <c r="B19" s="465" t="s">
        <v>269</v>
      </c>
      <c r="C19" s="496" t="s">
        <v>323</v>
      </c>
      <c r="D19" s="466">
        <v>45140</v>
      </c>
      <c r="E19" s="467">
        <v>45141</v>
      </c>
    </row>
    <row r="20" spans="1:5" s="106" customFormat="1" ht="22.95" customHeight="1">
      <c r="A20" s="464" t="s">
        <v>215</v>
      </c>
      <c r="B20" s="465" t="s">
        <v>270</v>
      </c>
      <c r="C20" s="496" t="s">
        <v>324</v>
      </c>
      <c r="D20" s="466">
        <v>45140</v>
      </c>
      <c r="E20" s="467">
        <v>45141</v>
      </c>
    </row>
    <row r="21" spans="1:5" s="106" customFormat="1" ht="22.95" customHeight="1">
      <c r="A21" s="464" t="s">
        <v>217</v>
      </c>
      <c r="B21" s="465" t="s">
        <v>271</v>
      </c>
      <c r="C21" s="508" t="s">
        <v>325</v>
      </c>
      <c r="D21" s="466">
        <v>45140</v>
      </c>
      <c r="E21" s="467">
        <v>45141</v>
      </c>
    </row>
    <row r="22" spans="1:5" s="106" customFormat="1" ht="22.95" customHeight="1">
      <c r="A22" s="402" t="s">
        <v>215</v>
      </c>
      <c r="B22" s="362" t="s">
        <v>272</v>
      </c>
      <c r="C22" s="506" t="s">
        <v>273</v>
      </c>
      <c r="D22" s="416">
        <v>45139</v>
      </c>
      <c r="E22" s="418">
        <v>45140</v>
      </c>
    </row>
    <row r="23" spans="1:5" s="106" customFormat="1" ht="22.95" customHeight="1">
      <c r="A23" s="464" t="s">
        <v>215</v>
      </c>
      <c r="B23" s="465" t="s">
        <v>230</v>
      </c>
      <c r="C23" s="507" t="s">
        <v>274</v>
      </c>
      <c r="D23" s="466">
        <v>45139</v>
      </c>
      <c r="E23" s="467">
        <v>45140</v>
      </c>
    </row>
    <row r="24" spans="1:5" s="106" customFormat="1" ht="22.95" customHeight="1">
      <c r="A24" s="464" t="s">
        <v>215</v>
      </c>
      <c r="B24" s="465" t="s">
        <v>275</v>
      </c>
      <c r="C24" s="465" t="s">
        <v>276</v>
      </c>
      <c r="D24" s="466">
        <v>45139</v>
      </c>
      <c r="E24" s="467">
        <v>45140</v>
      </c>
    </row>
    <row r="25" spans="1:5" s="106" customFormat="1" ht="22.95" customHeight="1">
      <c r="A25" s="464" t="s">
        <v>215</v>
      </c>
      <c r="B25" s="465" t="s">
        <v>218</v>
      </c>
      <c r="C25" s="504" t="s">
        <v>277</v>
      </c>
      <c r="D25" s="466">
        <v>45139</v>
      </c>
      <c r="E25" s="467">
        <v>45140</v>
      </c>
    </row>
    <row r="26" spans="1:5" s="106" customFormat="1" ht="22.95" customHeight="1">
      <c r="A26" s="464" t="s">
        <v>215</v>
      </c>
      <c r="B26" s="465" t="s">
        <v>218</v>
      </c>
      <c r="C26" s="504" t="s">
        <v>278</v>
      </c>
      <c r="D26" s="466">
        <v>45139</v>
      </c>
      <c r="E26" s="467">
        <v>45140</v>
      </c>
    </row>
    <row r="27" spans="1:5" s="106" customFormat="1" ht="22.95" customHeight="1">
      <c r="A27" s="464" t="s">
        <v>215</v>
      </c>
      <c r="B27" s="465" t="s">
        <v>279</v>
      </c>
      <c r="C27" s="496" t="s">
        <v>280</v>
      </c>
      <c r="D27" s="466">
        <v>45139</v>
      </c>
      <c r="E27" s="467">
        <v>45140</v>
      </c>
    </row>
    <row r="28" spans="1:5" s="106" customFormat="1" ht="22.95" customHeight="1">
      <c r="A28" s="464" t="s">
        <v>215</v>
      </c>
      <c r="B28" s="465" t="s">
        <v>281</v>
      </c>
      <c r="C28" s="504" t="s">
        <v>282</v>
      </c>
      <c r="D28" s="466">
        <v>45139</v>
      </c>
      <c r="E28" s="467">
        <v>45140</v>
      </c>
    </row>
    <row r="29" spans="1:5" s="106" customFormat="1" ht="22.95" customHeight="1">
      <c r="A29" s="464" t="s">
        <v>215</v>
      </c>
      <c r="B29" s="465" t="s">
        <v>283</v>
      </c>
      <c r="C29" s="507" t="s">
        <v>284</v>
      </c>
      <c r="D29" s="466">
        <v>45139</v>
      </c>
      <c r="E29" s="467">
        <v>45139</v>
      </c>
    </row>
    <row r="30" spans="1:5" s="106" customFormat="1" ht="22.95" customHeight="1">
      <c r="A30" s="464" t="s">
        <v>215</v>
      </c>
      <c r="B30" s="465" t="s">
        <v>283</v>
      </c>
      <c r="C30" s="507" t="s">
        <v>285</v>
      </c>
      <c r="D30" s="466">
        <v>45139</v>
      </c>
      <c r="E30" s="467">
        <v>45139</v>
      </c>
    </row>
    <row r="31" spans="1:5" s="106" customFormat="1" ht="22.95" customHeight="1">
      <c r="A31" s="464" t="s">
        <v>217</v>
      </c>
      <c r="B31" s="465" t="s">
        <v>286</v>
      </c>
      <c r="C31" s="489" t="s">
        <v>287</v>
      </c>
      <c r="D31" s="466">
        <v>45139</v>
      </c>
      <c r="E31" s="467">
        <v>45139</v>
      </c>
    </row>
    <row r="32" spans="1:5" s="106" customFormat="1" ht="22.95" customHeight="1">
      <c r="A32" s="464" t="s">
        <v>215</v>
      </c>
      <c r="B32" s="465" t="s">
        <v>288</v>
      </c>
      <c r="C32" s="507" t="s">
        <v>289</v>
      </c>
      <c r="D32" s="466">
        <v>45139</v>
      </c>
      <c r="E32" s="467">
        <v>45139</v>
      </c>
    </row>
    <row r="33" spans="1:11" s="106" customFormat="1" ht="22.95" customHeight="1">
      <c r="A33" s="464" t="s">
        <v>215</v>
      </c>
      <c r="B33" s="465" t="s">
        <v>290</v>
      </c>
      <c r="C33" s="507" t="s">
        <v>291</v>
      </c>
      <c r="D33" s="466">
        <v>45138</v>
      </c>
      <c r="E33" s="467">
        <v>45139</v>
      </c>
    </row>
    <row r="34" spans="1:11" s="106" customFormat="1" ht="22.95" customHeight="1">
      <c r="A34" s="464" t="s">
        <v>215</v>
      </c>
      <c r="B34" s="465" t="s">
        <v>292</v>
      </c>
      <c r="C34" s="504" t="s">
        <v>293</v>
      </c>
      <c r="D34" s="466">
        <v>45138</v>
      </c>
      <c r="E34" s="467">
        <v>45139</v>
      </c>
    </row>
    <row r="35" spans="1:11" s="106" customFormat="1" ht="22.95" customHeight="1">
      <c r="A35" s="464" t="s">
        <v>215</v>
      </c>
      <c r="B35" s="465" t="s">
        <v>294</v>
      </c>
      <c r="C35" s="465" t="s">
        <v>295</v>
      </c>
      <c r="D35" s="466">
        <v>45138</v>
      </c>
      <c r="E35" s="467">
        <v>45139</v>
      </c>
    </row>
    <row r="36" spans="1:11" s="106" customFormat="1" ht="22.95" customHeight="1">
      <c r="A36" s="402" t="s">
        <v>215</v>
      </c>
      <c r="B36" s="362" t="s">
        <v>296</v>
      </c>
      <c r="C36" s="490" t="s">
        <v>297</v>
      </c>
      <c r="D36" s="416">
        <v>45138</v>
      </c>
      <c r="E36" s="418">
        <v>45139</v>
      </c>
    </row>
    <row r="37" spans="1:11" s="106" customFormat="1" ht="22.95" customHeight="1">
      <c r="A37" s="402" t="s">
        <v>215</v>
      </c>
      <c r="B37" s="362" t="s">
        <v>298</v>
      </c>
      <c r="C37" s="497" t="s">
        <v>299</v>
      </c>
      <c r="D37" s="416">
        <v>45138</v>
      </c>
      <c r="E37" s="418">
        <v>45138</v>
      </c>
    </row>
    <row r="38" spans="1:11" s="106" customFormat="1" ht="22.95" customHeight="1">
      <c r="A38" s="402" t="s">
        <v>217</v>
      </c>
      <c r="B38" s="362" t="s">
        <v>300</v>
      </c>
      <c r="C38" s="505" t="s">
        <v>301</v>
      </c>
      <c r="D38" s="416">
        <v>45138</v>
      </c>
      <c r="E38" s="418">
        <v>45138</v>
      </c>
    </row>
    <row r="39" spans="1:11" s="106" customFormat="1" ht="22.95" customHeight="1">
      <c r="A39" s="402" t="s">
        <v>217</v>
      </c>
      <c r="B39" s="362" t="s">
        <v>302</v>
      </c>
      <c r="C39" s="505" t="s">
        <v>303</v>
      </c>
      <c r="D39" s="416">
        <v>45135</v>
      </c>
      <c r="E39" s="418">
        <v>45138</v>
      </c>
    </row>
    <row r="40" spans="1:11" s="106" customFormat="1" ht="22.95" customHeight="1">
      <c r="A40" s="402" t="s">
        <v>215</v>
      </c>
      <c r="B40" s="362" t="s">
        <v>304</v>
      </c>
      <c r="C40" s="505" t="s">
        <v>305</v>
      </c>
      <c r="D40" s="416">
        <v>45135</v>
      </c>
      <c r="E40" s="418">
        <v>45138</v>
      </c>
    </row>
    <row r="41" spans="1:11" s="106" customFormat="1" ht="22.95" customHeight="1">
      <c r="A41" s="464"/>
      <c r="B41" s="465"/>
      <c r="C41" s="465"/>
      <c r="D41" s="466"/>
      <c r="E41" s="467"/>
    </row>
    <row r="42" spans="1:11" s="106" customFormat="1" ht="22.95" customHeight="1">
      <c r="A42" s="402"/>
      <c r="B42" s="362"/>
      <c r="C42" s="362"/>
      <c r="D42" s="416"/>
      <c r="E42" s="418"/>
    </row>
    <row r="43" spans="1:11" ht="20.25" customHeight="1">
      <c r="A43" s="313"/>
      <c r="B43" s="314"/>
      <c r="C43" s="258"/>
      <c r="D43" s="315"/>
      <c r="E43" s="315"/>
      <c r="J43" s="124"/>
      <c r="K43" s="124"/>
    </row>
    <row r="44" spans="1:11" ht="20.25" customHeight="1">
      <c r="A44" s="39"/>
      <c r="B44" s="40"/>
      <c r="C44" s="258" t="s">
        <v>170</v>
      </c>
      <c r="D44" s="41"/>
      <c r="E44" s="41"/>
      <c r="J44" s="124"/>
      <c r="K44" s="124"/>
    </row>
    <row r="45" spans="1:11" ht="20.25" customHeight="1">
      <c r="A45" s="313"/>
      <c r="B45" s="314"/>
      <c r="C45" s="258"/>
      <c r="D45" s="315"/>
      <c r="E45" s="315"/>
      <c r="J45" s="124"/>
      <c r="K45" s="124"/>
    </row>
    <row r="46" spans="1:11">
      <c r="A46" s="259" t="s">
        <v>145</v>
      </c>
      <c r="B46" s="259"/>
      <c r="C46" s="259"/>
      <c r="D46" s="316"/>
      <c r="E46" s="316"/>
    </row>
    <row r="47" spans="1:11">
      <c r="A47" s="681" t="s">
        <v>27</v>
      </c>
      <c r="B47" s="681"/>
      <c r="C47" s="681"/>
      <c r="D47" s="317"/>
      <c r="E47" s="317"/>
    </row>
  </sheetData>
  <mergeCells count="1">
    <mergeCell ref="A47:C4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A2" sqref="A2:N2"/>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82" t="s">
        <v>222</v>
      </c>
      <c r="B1" s="683"/>
      <c r="C1" s="683"/>
      <c r="D1" s="683"/>
      <c r="E1" s="683"/>
      <c r="F1" s="683"/>
      <c r="G1" s="683"/>
      <c r="H1" s="683"/>
      <c r="I1" s="683"/>
      <c r="J1" s="683"/>
      <c r="K1" s="683"/>
      <c r="L1" s="683"/>
      <c r="M1" s="683"/>
      <c r="N1" s="684"/>
    </row>
    <row r="2" spans="1:16" ht="47.4" customHeight="1">
      <c r="A2" s="685" t="s">
        <v>338</v>
      </c>
      <c r="B2" s="686"/>
      <c r="C2" s="686"/>
      <c r="D2" s="686"/>
      <c r="E2" s="686"/>
      <c r="F2" s="686"/>
      <c r="G2" s="686"/>
      <c r="H2" s="686"/>
      <c r="I2" s="686"/>
      <c r="J2" s="686"/>
      <c r="K2" s="686"/>
      <c r="L2" s="686"/>
      <c r="M2" s="686"/>
      <c r="N2" s="687"/>
    </row>
    <row r="3" spans="1:16" ht="125.4" customHeight="1" thickBot="1">
      <c r="A3" s="688" t="s">
        <v>339</v>
      </c>
      <c r="B3" s="689"/>
      <c r="C3" s="689"/>
      <c r="D3" s="689"/>
      <c r="E3" s="689"/>
      <c r="F3" s="689"/>
      <c r="G3" s="689"/>
      <c r="H3" s="689"/>
      <c r="I3" s="689"/>
      <c r="J3" s="689"/>
      <c r="K3" s="689"/>
      <c r="L3" s="689"/>
      <c r="M3" s="689"/>
      <c r="N3" s="690"/>
      <c r="P3" s="302"/>
    </row>
    <row r="4" spans="1:16" ht="54.6" customHeight="1">
      <c r="A4" s="694" t="s">
        <v>340</v>
      </c>
      <c r="B4" s="695"/>
      <c r="C4" s="695"/>
      <c r="D4" s="695"/>
      <c r="E4" s="695"/>
      <c r="F4" s="695"/>
      <c r="G4" s="695"/>
      <c r="H4" s="695"/>
      <c r="I4" s="695"/>
      <c r="J4" s="695"/>
      <c r="K4" s="695"/>
      <c r="L4" s="695"/>
      <c r="M4" s="695"/>
      <c r="N4" s="696"/>
    </row>
    <row r="5" spans="1:16" ht="322.2" customHeight="1" thickBot="1">
      <c r="A5" s="691" t="s">
        <v>342</v>
      </c>
      <c r="B5" s="692"/>
      <c r="C5" s="692"/>
      <c r="D5" s="692"/>
      <c r="E5" s="692"/>
      <c r="F5" s="692"/>
      <c r="G5" s="692"/>
      <c r="H5" s="692"/>
      <c r="I5" s="692"/>
      <c r="J5" s="692"/>
      <c r="K5" s="692"/>
      <c r="L5" s="692"/>
      <c r="M5" s="692"/>
      <c r="N5" s="693"/>
    </row>
    <row r="6" spans="1:16" ht="54.6" customHeight="1" thickBot="1">
      <c r="A6" s="697" t="s">
        <v>341</v>
      </c>
      <c r="B6" s="698"/>
      <c r="C6" s="698"/>
      <c r="D6" s="698"/>
      <c r="E6" s="698"/>
      <c r="F6" s="698"/>
      <c r="G6" s="698"/>
      <c r="H6" s="698"/>
      <c r="I6" s="698"/>
      <c r="J6" s="698"/>
      <c r="K6" s="698"/>
      <c r="L6" s="698"/>
      <c r="M6" s="698"/>
      <c r="N6" s="699"/>
    </row>
    <row r="7" spans="1:16" ht="238.8" customHeight="1" thickBot="1">
      <c r="A7" s="700" t="s">
        <v>343</v>
      </c>
      <c r="B7" s="701"/>
      <c r="C7" s="701"/>
      <c r="D7" s="701"/>
      <c r="E7" s="701"/>
      <c r="F7" s="701"/>
      <c r="G7" s="701"/>
      <c r="H7" s="701"/>
      <c r="I7" s="701"/>
      <c r="J7" s="701"/>
      <c r="K7" s="701"/>
      <c r="L7" s="701"/>
      <c r="M7" s="701"/>
      <c r="N7" s="702"/>
      <c r="O7" s="44" t="s">
        <v>193</v>
      </c>
    </row>
    <row r="8" spans="1:16" ht="50.4" customHeight="1" thickBot="1">
      <c r="A8" s="706" t="s">
        <v>344</v>
      </c>
      <c r="B8" s="707"/>
      <c r="C8" s="707"/>
      <c r="D8" s="707"/>
      <c r="E8" s="707"/>
      <c r="F8" s="707"/>
      <c r="G8" s="707"/>
      <c r="H8" s="707"/>
      <c r="I8" s="707"/>
      <c r="J8" s="707"/>
      <c r="K8" s="707"/>
      <c r="L8" s="707"/>
      <c r="M8" s="707"/>
      <c r="N8" s="708"/>
      <c r="O8" s="47"/>
    </row>
    <row r="9" spans="1:16" ht="127.8" customHeight="1" thickBot="1">
      <c r="A9" s="709" t="s">
        <v>345</v>
      </c>
      <c r="B9" s="710"/>
      <c r="C9" s="710"/>
      <c r="D9" s="710"/>
      <c r="E9" s="710"/>
      <c r="F9" s="710"/>
      <c r="G9" s="710"/>
      <c r="H9" s="710"/>
      <c r="I9" s="710"/>
      <c r="J9" s="710"/>
      <c r="K9" s="710"/>
      <c r="L9" s="710"/>
      <c r="M9" s="710"/>
      <c r="N9" s="711"/>
      <c r="O9" s="47"/>
    </row>
    <row r="10" spans="1:16" s="106" customFormat="1" ht="36" customHeight="1">
      <c r="A10" s="712" t="s">
        <v>346</v>
      </c>
      <c r="B10" s="713"/>
      <c r="C10" s="713"/>
      <c r="D10" s="713"/>
      <c r="E10" s="713"/>
      <c r="F10" s="713"/>
      <c r="G10" s="713"/>
      <c r="H10" s="713"/>
      <c r="I10" s="713"/>
      <c r="J10" s="713"/>
      <c r="K10" s="713"/>
      <c r="L10" s="713"/>
      <c r="M10" s="713"/>
      <c r="N10" s="714"/>
      <c r="O10" s="280"/>
    </row>
    <row r="11" spans="1:16" s="106" customFormat="1" ht="393" customHeight="1" thickBot="1">
      <c r="A11" s="715" t="s">
        <v>347</v>
      </c>
      <c r="B11" s="716"/>
      <c r="C11" s="716"/>
      <c r="D11" s="716"/>
      <c r="E11" s="716"/>
      <c r="F11" s="716"/>
      <c r="G11" s="716"/>
      <c r="H11" s="716"/>
      <c r="I11" s="716"/>
      <c r="J11" s="716"/>
      <c r="K11" s="716"/>
      <c r="L11" s="716"/>
      <c r="M11" s="716"/>
      <c r="N11" s="717"/>
      <c r="O11" s="280"/>
    </row>
    <row r="12" spans="1:16" ht="39.6" customHeight="1">
      <c r="A12" s="705" t="s">
        <v>28</v>
      </c>
      <c r="B12" s="705"/>
      <c r="C12" s="705"/>
      <c r="D12" s="705"/>
      <c r="E12" s="705"/>
      <c r="F12" s="705"/>
      <c r="G12" s="705"/>
      <c r="H12" s="705"/>
      <c r="I12" s="705"/>
      <c r="J12" s="705"/>
      <c r="K12" s="705"/>
      <c r="L12" s="705"/>
      <c r="M12" s="705"/>
      <c r="N12" s="705"/>
    </row>
    <row r="13" spans="1:16" ht="34.799999999999997" customHeight="1">
      <c r="A13" s="703" t="s">
        <v>27</v>
      </c>
      <c r="B13" s="704"/>
      <c r="C13" s="704"/>
      <c r="D13" s="704"/>
      <c r="E13" s="704"/>
      <c r="F13" s="704"/>
      <c r="G13" s="704"/>
      <c r="H13" s="704"/>
      <c r="I13" s="704"/>
      <c r="J13" s="704"/>
      <c r="K13" s="704"/>
      <c r="L13" s="704"/>
      <c r="M13" s="704"/>
      <c r="N13" s="704"/>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Normal="75" zoomScaleSheetLayoutView="100" workbookViewId="0">
      <selection activeCell="A2" sqref="A2"/>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223</v>
      </c>
      <c r="B1" s="45" t="s">
        <v>0</v>
      </c>
      <c r="C1" s="46" t="s">
        <v>2</v>
      </c>
    </row>
    <row r="2" spans="1:3" ht="40.799999999999997" customHeight="1">
      <c r="A2" s="310" t="s">
        <v>329</v>
      </c>
      <c r="B2" s="2"/>
      <c r="C2" s="718"/>
    </row>
    <row r="3" spans="1:3" ht="163.80000000000001" customHeight="1">
      <c r="A3" s="488" t="s">
        <v>330</v>
      </c>
      <c r="B3" s="48"/>
      <c r="C3" s="719"/>
    </row>
    <row r="4" spans="1:3" ht="34.799999999999997" customHeight="1" thickBot="1">
      <c r="A4" s="120" t="s">
        <v>331</v>
      </c>
      <c r="B4" s="1"/>
      <c r="C4" s="1"/>
    </row>
    <row r="5" spans="1:3" ht="41.4" customHeight="1" thickBot="1">
      <c r="A5" s="349" t="s">
        <v>332</v>
      </c>
      <c r="B5" s="2"/>
      <c r="C5" s="718"/>
    </row>
    <row r="6" spans="1:3" ht="249" customHeight="1">
      <c r="A6" s="406" t="s">
        <v>333</v>
      </c>
      <c r="B6" s="48"/>
      <c r="C6" s="719"/>
    </row>
    <row r="7" spans="1:3" ht="34.799999999999997" customHeight="1">
      <c r="A7" s="302" t="s">
        <v>334</v>
      </c>
      <c r="B7" s="1"/>
      <c r="C7" s="1"/>
    </row>
    <row r="8" spans="1:3" ht="43.2" customHeight="1">
      <c r="A8" s="407" t="s">
        <v>335</v>
      </c>
      <c r="B8" s="157"/>
      <c r="C8" s="718"/>
    </row>
    <row r="9" spans="1:3" ht="186.6" customHeight="1" thickBot="1">
      <c r="A9" s="448" t="s">
        <v>336</v>
      </c>
      <c r="B9" s="158"/>
      <c r="C9" s="719"/>
    </row>
    <row r="10" spans="1:3" ht="35.4" customHeight="1">
      <c r="A10" s="364" t="s">
        <v>337</v>
      </c>
      <c r="B10" s="1"/>
      <c r="C10" s="1"/>
    </row>
    <row r="11" spans="1:3" s="367" customFormat="1" ht="42.6" hidden="1" customHeight="1">
      <c r="A11" s="365"/>
      <c r="B11" s="366"/>
      <c r="C11" s="366"/>
    </row>
    <row r="12" spans="1:3" ht="187.2" hidden="1" customHeight="1" thickBot="1">
      <c r="A12" s="408"/>
      <c r="B12" s="368"/>
      <c r="C12" s="368"/>
    </row>
    <row r="13" spans="1:3" s="370" customFormat="1" ht="34.200000000000003" hidden="1" customHeight="1">
      <c r="A13" s="369"/>
    </row>
    <row r="14" spans="1:3" s="367" customFormat="1" ht="42.6" hidden="1" customHeight="1">
      <c r="A14" s="365"/>
      <c r="B14" s="366"/>
      <c r="C14" s="366"/>
    </row>
    <row r="15" spans="1:3" ht="222" hidden="1" customHeight="1" thickBot="1">
      <c r="A15" s="484"/>
      <c r="B15" s="368"/>
      <c r="C15" s="368"/>
    </row>
    <row r="16" spans="1:3" ht="33.6" hidden="1" customHeight="1">
      <c r="A16" s="372"/>
      <c r="B16" s="371"/>
      <c r="C16" s="371"/>
    </row>
    <row r="17" spans="1:3" ht="33.6" hidden="1" customHeight="1">
      <c r="A17" s="409"/>
      <c r="B17" s="371"/>
      <c r="C17" s="371"/>
    </row>
    <row r="18" spans="1:3" s="370" customFormat="1" ht="126.6" hidden="1" customHeight="1">
      <c r="A18" s="411"/>
    </row>
    <row r="19" spans="1:3" ht="29.4" customHeight="1">
      <c r="A19" s="410"/>
      <c r="B19" s="1"/>
      <c r="C19" s="1"/>
    </row>
    <row r="20" spans="1:3" ht="29.4" customHeight="1">
      <c r="A20" s="410"/>
      <c r="B20" s="1"/>
      <c r="C20" s="1"/>
    </row>
    <row r="21" spans="1:3" ht="39" customHeight="1">
      <c r="A21" s="1" t="s">
        <v>156</v>
      </c>
      <c r="B21" s="1"/>
      <c r="C21" s="1"/>
    </row>
    <row r="22" spans="1:3" ht="32.25" customHeight="1">
      <c r="A22" s="1" t="s">
        <v>157</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2C27275F-35E6-4F21-AFC7-A98FC44DCD17}"/>
    <hyperlink ref="A7" r:id="rId2" xr:uid="{8A18E336-095E-486E-AA6C-7A21369727CD}"/>
    <hyperlink ref="A10" r:id="rId3" xr:uid="{C7B24671-5920-456D-85F4-80FA280A0DC2}"/>
  </hyperlinks>
  <pageMargins left="0" right="0" top="0.19685039370078741" bottom="0.39370078740157483" header="0" footer="0.19685039370078741"/>
  <pageSetup paperSize="9" scale="66" orientation="portrait" r:id="rId4"/>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AE58"/>
  <sheetViews>
    <sheetView view="pageBreakPreview" zoomScaleNormal="100" zoomScaleSheetLayoutView="100" workbookViewId="0">
      <selection activeCell="AC35" sqref="AC35"/>
    </sheetView>
  </sheetViews>
  <sheetFormatPr defaultRowHeight="13.2"/>
  <cols>
    <col min="7" max="7" width="8.88671875" customWidth="1"/>
    <col min="8" max="8" width="8.88671875" hidden="1" customWidth="1"/>
    <col min="9" max="9" width="0.77734375" customWidth="1"/>
  </cols>
  <sheetData>
    <row r="1" spans="1:31" ht="24.6" customHeight="1">
      <c r="A1" s="434"/>
      <c r="B1" s="434"/>
      <c r="C1" s="434"/>
      <c r="D1" s="434"/>
      <c r="E1" s="434"/>
      <c r="F1" s="434"/>
      <c r="G1" s="434"/>
      <c r="H1" s="434"/>
      <c r="I1" s="434"/>
      <c r="J1" s="434"/>
      <c r="K1" s="434"/>
      <c r="L1" s="434"/>
      <c r="M1" s="434"/>
      <c r="N1" s="434"/>
      <c r="O1" s="434"/>
      <c r="P1" s="434"/>
      <c r="Q1" s="434"/>
      <c r="R1" s="434"/>
      <c r="S1" s="434"/>
      <c r="T1" s="491"/>
      <c r="U1" s="491"/>
      <c r="V1" s="491"/>
      <c r="W1" s="491"/>
      <c r="X1" s="491"/>
      <c r="Y1" s="491"/>
      <c r="Z1" s="491"/>
      <c r="AA1" s="491"/>
      <c r="AB1" s="491"/>
      <c r="AC1" s="491"/>
      <c r="AD1" s="491"/>
      <c r="AE1" s="491"/>
    </row>
    <row r="2" spans="1:31" ht="24.6" customHeight="1">
      <c r="A2" s="435"/>
      <c r="B2" s="436"/>
      <c r="C2" s="437"/>
      <c r="D2" s="437"/>
      <c r="E2" s="437"/>
      <c r="F2" s="437"/>
      <c r="G2" s="437"/>
      <c r="H2" s="437"/>
      <c r="I2" s="437"/>
      <c r="J2" s="437"/>
      <c r="K2" s="437"/>
      <c r="L2" s="437"/>
      <c r="M2" s="437"/>
      <c r="N2" s="437"/>
      <c r="O2" s="438"/>
      <c r="P2" s="434"/>
      <c r="Q2" s="434"/>
      <c r="R2" s="434"/>
      <c r="S2" s="434"/>
      <c r="T2" s="491"/>
      <c r="U2" s="491"/>
      <c r="V2" s="491"/>
      <c r="W2" s="491"/>
      <c r="X2" s="491"/>
      <c r="Y2" s="491"/>
      <c r="Z2" s="491"/>
      <c r="AA2" s="491"/>
      <c r="AB2" s="491"/>
      <c r="AC2" s="491"/>
      <c r="AD2" s="491"/>
      <c r="AE2" s="491"/>
    </row>
    <row r="3" spans="1:31" ht="24.6" customHeight="1">
      <c r="A3" s="434"/>
      <c r="B3" s="439"/>
      <c r="C3" s="440"/>
      <c r="D3" s="440"/>
      <c r="E3" s="440"/>
      <c r="F3" s="440"/>
      <c r="G3" s="440"/>
      <c r="H3" s="440"/>
      <c r="I3" s="440"/>
      <c r="J3" s="440"/>
      <c r="K3" s="440"/>
      <c r="L3" s="441"/>
      <c r="M3" s="441"/>
      <c r="N3" s="441"/>
      <c r="O3" s="441"/>
      <c r="P3" s="434"/>
      <c r="Q3" s="434"/>
      <c r="R3" s="434"/>
      <c r="S3" s="434"/>
      <c r="T3" s="491"/>
      <c r="U3" s="491"/>
      <c r="V3" s="491"/>
      <c r="W3" s="491"/>
      <c r="X3" s="491"/>
      <c r="Y3" s="491"/>
      <c r="Z3" s="491"/>
      <c r="AA3" s="491"/>
      <c r="AB3" s="491"/>
      <c r="AC3" s="491"/>
      <c r="AD3" s="491"/>
      <c r="AE3" s="491"/>
    </row>
    <row r="4" spans="1:31" ht="7.2" customHeight="1">
      <c r="A4" s="434"/>
      <c r="B4" s="439"/>
      <c r="C4" s="434"/>
      <c r="D4" s="434"/>
      <c r="E4" s="434"/>
      <c r="F4" s="434"/>
      <c r="G4" s="442"/>
      <c r="H4" s="442"/>
      <c r="I4" s="442"/>
      <c r="J4" s="442"/>
      <c r="K4" s="442"/>
      <c r="L4" s="442"/>
      <c r="M4" s="442"/>
      <c r="N4" s="442"/>
      <c r="O4" s="442"/>
      <c r="P4" s="434"/>
      <c r="Q4" s="434"/>
      <c r="R4" s="434"/>
      <c r="S4" s="434"/>
      <c r="T4" s="491"/>
      <c r="U4" s="491"/>
      <c r="V4" s="491"/>
      <c r="W4" s="491"/>
      <c r="X4" s="491"/>
      <c r="Y4" s="491"/>
      <c r="Z4" s="491"/>
      <c r="AA4" s="491"/>
      <c r="AB4" s="491"/>
      <c r="AC4" s="491"/>
      <c r="AD4" s="491"/>
      <c r="AE4" s="491"/>
    </row>
    <row r="5" spans="1:31" ht="24.6" customHeight="1">
      <c r="A5" s="434"/>
      <c r="B5" s="443"/>
      <c r="C5" s="444"/>
      <c r="D5" s="444"/>
      <c r="E5" s="444"/>
      <c r="F5" s="444"/>
      <c r="G5" s="444"/>
      <c r="H5" s="444"/>
      <c r="I5" s="444"/>
      <c r="J5" s="444"/>
      <c r="K5" s="444"/>
      <c r="L5" s="444"/>
      <c r="M5" s="444"/>
      <c r="N5" s="444"/>
      <c r="O5" s="444"/>
      <c r="P5" s="434"/>
      <c r="Q5" s="434"/>
      <c r="R5" s="434"/>
      <c r="S5" s="434"/>
      <c r="T5" s="491"/>
      <c r="U5" s="491"/>
      <c r="V5" s="491"/>
      <c r="W5" s="491"/>
      <c r="X5" s="491"/>
      <c r="Y5" s="491"/>
      <c r="Z5" s="491"/>
      <c r="AA5" s="491"/>
      <c r="AB5" s="491"/>
      <c r="AC5" s="491"/>
      <c r="AD5" s="491"/>
      <c r="AE5" s="491"/>
    </row>
    <row r="6" spans="1:31" ht="13.2" customHeight="1">
      <c r="A6" s="434"/>
      <c r="B6" s="434"/>
      <c r="C6" s="434"/>
      <c r="D6" s="434"/>
      <c r="E6" s="434"/>
      <c r="F6" s="434"/>
      <c r="G6" s="442"/>
      <c r="H6" s="442"/>
      <c r="I6" s="442"/>
      <c r="J6" s="442"/>
      <c r="K6" s="442"/>
      <c r="L6" s="442"/>
      <c r="M6" s="442"/>
      <c r="N6" s="442"/>
      <c r="O6" s="442"/>
      <c r="P6" s="434"/>
      <c r="Q6" s="434"/>
      <c r="R6" s="434"/>
      <c r="S6" s="434"/>
      <c r="T6" s="491"/>
      <c r="U6" s="491"/>
      <c r="V6" s="491"/>
      <c r="W6" s="491"/>
      <c r="X6" s="491"/>
      <c r="Y6" s="491"/>
      <c r="Z6" s="491"/>
      <c r="AA6" s="491"/>
      <c r="AB6" s="491"/>
      <c r="AC6" s="491"/>
      <c r="AD6" s="491"/>
      <c r="AE6" s="491"/>
    </row>
    <row r="7" spans="1:31" ht="13.2" customHeight="1">
      <c r="A7" s="434"/>
      <c r="B7" s="434"/>
      <c r="C7" s="434"/>
      <c r="D7" s="434"/>
      <c r="E7" s="434"/>
      <c r="F7" s="434"/>
      <c r="G7" s="442"/>
      <c r="H7" s="442"/>
      <c r="I7" s="442"/>
      <c r="J7" s="442"/>
      <c r="K7" s="442"/>
      <c r="L7" s="442"/>
      <c r="M7" s="442"/>
      <c r="N7" s="442"/>
      <c r="O7" s="442"/>
      <c r="P7" s="434"/>
      <c r="Q7" s="434"/>
      <c r="R7" s="434"/>
      <c r="S7" s="434"/>
      <c r="T7" s="491"/>
      <c r="U7" s="491"/>
      <c r="V7" s="491"/>
      <c r="W7" s="491"/>
      <c r="X7" s="491"/>
      <c r="Y7" s="491"/>
      <c r="Z7" s="491"/>
      <c r="AA7" s="491"/>
      <c r="AB7" s="491"/>
      <c r="AC7" s="491"/>
      <c r="AD7" s="491"/>
      <c r="AE7" s="491"/>
    </row>
    <row r="8" spans="1:31" ht="13.2" customHeight="1">
      <c r="A8" s="434"/>
      <c r="B8" s="434"/>
      <c r="C8" s="434"/>
      <c r="D8" s="434"/>
      <c r="E8" s="434"/>
      <c r="F8" s="434"/>
      <c r="G8" s="442"/>
      <c r="H8" s="442"/>
      <c r="I8" s="442"/>
      <c r="J8" s="442"/>
      <c r="K8" s="442"/>
      <c r="L8" s="442"/>
      <c r="M8" s="442"/>
      <c r="N8" s="442"/>
      <c r="O8" s="442"/>
      <c r="P8" s="442"/>
      <c r="Q8" s="442"/>
      <c r="R8" s="442"/>
      <c r="S8" s="442"/>
      <c r="T8" s="492"/>
      <c r="U8" s="491"/>
      <c r="V8" s="491"/>
      <c r="W8" s="491"/>
      <c r="X8" s="491"/>
      <c r="Y8" s="491"/>
      <c r="Z8" s="491"/>
      <c r="AA8" s="491"/>
      <c r="AB8" s="491"/>
      <c r="AC8" s="491"/>
      <c r="AD8" s="491"/>
      <c r="AE8" s="491"/>
    </row>
    <row r="9" spans="1:31" ht="13.2" customHeight="1">
      <c r="A9" s="434"/>
      <c r="B9" s="434"/>
      <c r="C9" s="434"/>
      <c r="D9" s="434"/>
      <c r="E9" s="434"/>
      <c r="F9" s="434"/>
      <c r="G9" s="442"/>
      <c r="H9" s="442"/>
      <c r="I9" s="442"/>
      <c r="J9" s="442"/>
      <c r="K9" s="442"/>
      <c r="L9" s="442"/>
      <c r="M9" s="442"/>
      <c r="N9" s="442"/>
      <c r="O9" s="442"/>
      <c r="P9" s="442"/>
      <c r="Q9" s="442"/>
      <c r="R9" s="442"/>
      <c r="S9" s="442"/>
      <c r="T9" s="492"/>
      <c r="U9" s="491"/>
      <c r="V9" s="491"/>
      <c r="W9" s="491"/>
      <c r="X9" s="491"/>
      <c r="Y9" s="491"/>
      <c r="Z9" s="491"/>
      <c r="AA9" s="491"/>
      <c r="AB9" s="491"/>
      <c r="AC9" s="491"/>
      <c r="AD9" s="491"/>
      <c r="AE9" s="491"/>
    </row>
    <row r="10" spans="1:31">
      <c r="A10" s="434"/>
      <c r="B10" s="434"/>
      <c r="C10" s="434"/>
      <c r="D10" s="434"/>
      <c r="E10" s="434"/>
      <c r="F10" s="434"/>
      <c r="G10" s="434"/>
      <c r="H10" s="434"/>
      <c r="I10" s="434"/>
      <c r="J10" s="434"/>
      <c r="K10" s="434"/>
      <c r="L10" s="434"/>
      <c r="M10" s="434"/>
      <c r="N10" s="434"/>
      <c r="O10" s="434"/>
      <c r="P10" s="434"/>
      <c r="Q10" s="434"/>
      <c r="R10" s="434"/>
      <c r="S10" s="434"/>
      <c r="T10" s="491"/>
      <c r="U10" s="491"/>
      <c r="V10" s="491"/>
      <c r="W10" s="491"/>
      <c r="X10" s="491"/>
      <c r="Y10" s="491"/>
      <c r="Z10" s="491"/>
      <c r="AA10" s="491"/>
      <c r="AB10" s="491"/>
      <c r="AC10" s="491"/>
      <c r="AD10" s="491"/>
      <c r="AE10" s="491"/>
    </row>
    <row r="11" spans="1:31" ht="21" customHeight="1">
      <c r="A11" s="434"/>
      <c r="B11" s="434"/>
      <c r="C11" s="434"/>
      <c r="D11" s="434"/>
      <c r="E11" s="434"/>
      <c r="F11" s="434"/>
      <c r="G11" s="434"/>
      <c r="H11" s="434"/>
      <c r="I11" s="434"/>
      <c r="J11" s="434"/>
      <c r="K11" s="434"/>
      <c r="L11" s="434"/>
      <c r="M11" s="434"/>
      <c r="N11" s="434"/>
      <c r="O11" s="434"/>
      <c r="P11" s="434"/>
      <c r="Q11" s="434"/>
      <c r="R11" s="434"/>
      <c r="S11" s="434"/>
      <c r="T11" s="491"/>
      <c r="U11" s="491"/>
      <c r="V11" s="491"/>
      <c r="W11" s="491"/>
      <c r="X11" s="491"/>
      <c r="Y11" s="491"/>
      <c r="Z11" s="491"/>
      <c r="AA11" s="491"/>
      <c r="AB11" s="491"/>
      <c r="AC11" s="491"/>
      <c r="AD11" s="491"/>
      <c r="AE11" s="491"/>
    </row>
    <row r="12" spans="1:31" ht="13.2" customHeight="1">
      <c r="A12" s="434"/>
      <c r="B12" s="434"/>
      <c r="C12" s="434"/>
      <c r="D12" s="434"/>
      <c r="E12" s="434"/>
      <c r="F12" s="434"/>
      <c r="G12" s="434"/>
      <c r="H12" s="434"/>
      <c r="I12" s="434"/>
      <c r="J12" s="434"/>
      <c r="K12" s="434"/>
      <c r="L12" s="434"/>
      <c r="M12" s="434"/>
      <c r="N12" s="434"/>
      <c r="O12" s="434"/>
      <c r="P12" s="434"/>
      <c r="Q12" s="434"/>
      <c r="R12" s="434"/>
      <c r="S12" s="434"/>
      <c r="T12" s="491"/>
      <c r="U12" s="491"/>
      <c r="V12" s="491"/>
      <c r="W12" s="491"/>
      <c r="X12" s="491"/>
      <c r="Y12" s="491"/>
      <c r="Z12" s="491"/>
      <c r="AA12" s="491"/>
      <c r="AB12" s="491"/>
      <c r="AC12" s="491"/>
      <c r="AD12" s="491"/>
      <c r="AE12" s="491"/>
    </row>
    <row r="13" spans="1:31" ht="13.2" customHeight="1">
      <c r="A13" s="434"/>
      <c r="B13" s="434"/>
      <c r="C13" s="434"/>
      <c r="D13" s="434"/>
      <c r="E13" s="434"/>
      <c r="F13" s="434"/>
      <c r="G13" s="434"/>
      <c r="H13" s="434"/>
      <c r="I13" s="434"/>
      <c r="J13" s="434"/>
      <c r="K13" s="434"/>
      <c r="L13" s="434"/>
      <c r="M13" s="434"/>
      <c r="N13" s="434"/>
      <c r="O13" s="434"/>
      <c r="P13" s="434"/>
      <c r="Q13" s="434"/>
      <c r="R13" s="434"/>
      <c r="S13" s="434"/>
      <c r="T13" s="491"/>
      <c r="U13" s="491"/>
      <c r="V13" s="491"/>
      <c r="W13" s="491"/>
      <c r="X13" s="491"/>
      <c r="Y13" s="491"/>
      <c r="Z13" s="491"/>
      <c r="AA13" s="491"/>
      <c r="AB13" s="491"/>
      <c r="AC13" s="491"/>
      <c r="AD13" s="491"/>
      <c r="AE13" s="491"/>
    </row>
    <row r="14" spans="1:31">
      <c r="A14" s="434"/>
      <c r="B14" s="434"/>
      <c r="C14" s="434"/>
      <c r="D14" s="434"/>
      <c r="E14" s="434"/>
      <c r="F14" s="434"/>
      <c r="G14" s="434"/>
      <c r="H14" s="434"/>
      <c r="I14" s="434"/>
      <c r="J14" s="434"/>
      <c r="K14" s="434"/>
      <c r="L14" s="434"/>
      <c r="M14" s="434"/>
      <c r="N14" s="434"/>
      <c r="O14" s="434"/>
      <c r="P14" s="434"/>
      <c r="Q14" s="434"/>
      <c r="R14" s="434"/>
      <c r="S14" s="434"/>
      <c r="T14" s="491"/>
      <c r="U14" s="491"/>
      <c r="V14" s="491"/>
      <c r="W14" s="491"/>
      <c r="X14" s="491"/>
      <c r="Y14" s="491"/>
      <c r="Z14" s="491"/>
      <c r="AA14" s="491"/>
      <c r="AB14" s="491"/>
      <c r="AC14" s="491"/>
      <c r="AD14" s="491"/>
      <c r="AE14" s="491"/>
    </row>
    <row r="15" spans="1:31">
      <c r="A15" s="434"/>
      <c r="B15" s="434"/>
      <c r="C15" s="434"/>
      <c r="D15" s="434"/>
      <c r="E15" s="434"/>
      <c r="F15" s="434"/>
      <c r="G15" s="434"/>
      <c r="H15" s="434"/>
      <c r="I15" s="434"/>
      <c r="J15" s="434"/>
      <c r="K15" s="434"/>
      <c r="L15" s="434"/>
      <c r="M15" s="434"/>
      <c r="N15" s="434"/>
      <c r="O15" s="434"/>
      <c r="P15" s="434"/>
      <c r="Q15" s="434"/>
      <c r="R15" s="434"/>
      <c r="S15" s="434"/>
      <c r="T15" s="491"/>
      <c r="U15" s="491"/>
      <c r="V15" s="491"/>
      <c r="W15" s="491"/>
      <c r="X15" s="491"/>
      <c r="Y15" s="491"/>
      <c r="Z15" s="491"/>
      <c r="AA15" s="491"/>
      <c r="AB15" s="491"/>
      <c r="AC15" s="491"/>
      <c r="AD15" s="491"/>
      <c r="AE15" s="491"/>
    </row>
    <row r="16" spans="1:31">
      <c r="A16" s="434"/>
      <c r="B16" s="434"/>
      <c r="C16" s="434"/>
      <c r="D16" s="434"/>
      <c r="E16" s="434"/>
      <c r="F16" s="434"/>
      <c r="G16" s="434"/>
      <c r="H16" s="434"/>
      <c r="I16" s="434"/>
      <c r="J16" s="434"/>
      <c r="K16" s="434"/>
      <c r="L16" s="434"/>
      <c r="M16" s="434"/>
      <c r="N16" s="434"/>
      <c r="O16" s="434"/>
      <c r="P16" s="434"/>
      <c r="Q16" s="434"/>
      <c r="R16" s="434"/>
      <c r="S16" s="434"/>
      <c r="T16" s="491"/>
      <c r="U16" s="491"/>
      <c r="V16" s="491"/>
      <c r="W16" s="491"/>
      <c r="X16" s="491"/>
      <c r="Y16" s="491"/>
      <c r="Z16" s="491"/>
      <c r="AA16" s="491"/>
      <c r="AB16" s="491"/>
      <c r="AC16" s="491"/>
      <c r="AD16" s="491"/>
      <c r="AE16" s="491"/>
    </row>
    <row r="17" spans="1:31">
      <c r="A17" s="523"/>
      <c r="B17" s="523"/>
      <c r="C17" s="523"/>
      <c r="D17" s="523"/>
      <c r="E17" s="523"/>
      <c r="F17" s="523"/>
      <c r="G17" s="434"/>
      <c r="H17" s="434"/>
      <c r="I17" s="434"/>
      <c r="J17" s="434"/>
      <c r="K17" s="434"/>
      <c r="L17" s="434"/>
      <c r="M17" s="434"/>
      <c r="N17" s="434"/>
      <c r="O17" s="434"/>
      <c r="P17" s="434"/>
      <c r="Q17" s="434"/>
      <c r="R17" s="434"/>
      <c r="S17" s="434"/>
      <c r="T17" s="491"/>
      <c r="U17" s="491"/>
      <c r="V17" s="491"/>
      <c r="W17" s="491"/>
      <c r="X17" s="491"/>
      <c r="Y17" s="491"/>
      <c r="Z17" s="491"/>
      <c r="AA17" s="491"/>
      <c r="AB17" s="491"/>
      <c r="AC17" s="491"/>
      <c r="AD17" s="491"/>
      <c r="AE17" s="491"/>
    </row>
    <row r="18" spans="1:31">
      <c r="A18" s="523"/>
      <c r="B18" s="523"/>
      <c r="C18" s="523"/>
      <c r="D18" s="523"/>
      <c r="E18" s="523"/>
      <c r="F18" s="523"/>
      <c r="G18" s="434"/>
      <c r="H18" s="434"/>
      <c r="I18" s="434"/>
      <c r="J18" s="434"/>
      <c r="K18" s="434"/>
      <c r="L18" s="434"/>
      <c r="M18" s="434"/>
      <c r="N18" s="434"/>
      <c r="O18" s="434"/>
      <c r="P18" s="434"/>
      <c r="Q18" s="434"/>
      <c r="R18" s="434"/>
      <c r="S18" s="434"/>
      <c r="T18" s="491"/>
      <c r="U18" s="491"/>
      <c r="V18" s="491"/>
      <c r="W18" s="491"/>
      <c r="X18" s="491"/>
      <c r="Y18" s="491"/>
      <c r="Z18" s="491"/>
      <c r="AA18" s="491"/>
      <c r="AB18" s="491"/>
      <c r="AC18" s="491"/>
      <c r="AD18" s="491"/>
      <c r="AE18" s="491"/>
    </row>
    <row r="19" spans="1:31">
      <c r="A19" s="523"/>
      <c r="B19" s="523"/>
      <c r="C19" s="523"/>
      <c r="D19" s="523"/>
      <c r="E19" s="523"/>
      <c r="F19" s="523"/>
      <c r="G19" s="434"/>
      <c r="H19" s="434"/>
      <c r="I19" s="434"/>
      <c r="J19" s="434"/>
      <c r="K19" s="434"/>
      <c r="L19" s="434"/>
      <c r="M19" s="434"/>
      <c r="N19" s="434"/>
      <c r="O19" s="434"/>
      <c r="P19" s="434"/>
      <c r="Q19" s="434"/>
      <c r="R19" s="434"/>
      <c r="S19" s="434"/>
      <c r="T19" s="491"/>
      <c r="U19" s="491"/>
      <c r="V19" s="491"/>
      <c r="W19" s="491"/>
      <c r="X19" s="491"/>
      <c r="Y19" s="491"/>
      <c r="Z19" s="491"/>
      <c r="AA19" s="491"/>
      <c r="AB19" s="491"/>
      <c r="AC19" s="491"/>
      <c r="AD19" s="491"/>
      <c r="AE19" s="491"/>
    </row>
    <row r="20" spans="1:31">
      <c r="A20" s="523"/>
      <c r="B20" s="523"/>
      <c r="C20" s="523"/>
      <c r="D20" s="523"/>
      <c r="E20" s="523"/>
      <c r="F20" s="523"/>
      <c r="G20" s="434"/>
      <c r="H20" s="434"/>
      <c r="I20" s="434"/>
      <c r="J20" s="434"/>
      <c r="K20" s="434"/>
      <c r="L20" s="434"/>
      <c r="M20" s="434"/>
      <c r="N20" s="434"/>
      <c r="O20" s="434"/>
      <c r="P20" s="434"/>
      <c r="Q20" s="434"/>
      <c r="R20" s="434"/>
      <c r="S20" s="434"/>
      <c r="T20" s="491"/>
      <c r="U20" s="491"/>
      <c r="V20" s="491"/>
      <c r="W20" s="491"/>
      <c r="X20" s="491"/>
      <c r="Y20" s="491"/>
      <c r="Z20" s="491"/>
      <c r="AA20" s="491"/>
      <c r="AB20" s="491"/>
      <c r="AC20" s="491"/>
      <c r="AD20" s="491"/>
      <c r="AE20" s="491"/>
    </row>
    <row r="21" spans="1:31">
      <c r="A21" s="523"/>
      <c r="B21" s="523"/>
      <c r="C21" s="523"/>
      <c r="D21" s="523"/>
      <c r="E21" s="523"/>
      <c r="F21" s="523"/>
      <c r="G21" s="434"/>
      <c r="H21" s="434"/>
      <c r="I21" s="434"/>
      <c r="J21" s="434"/>
      <c r="K21" s="434"/>
      <c r="L21" s="434"/>
      <c r="M21" s="434"/>
      <c r="N21" s="434"/>
      <c r="O21" s="434"/>
      <c r="P21" s="434"/>
      <c r="Q21" s="434"/>
      <c r="R21" s="434"/>
      <c r="S21" s="434"/>
      <c r="T21" s="491"/>
      <c r="U21" s="491"/>
      <c r="V21" s="491"/>
      <c r="W21" s="491"/>
      <c r="X21" s="491"/>
      <c r="Y21" s="491"/>
      <c r="Z21" s="491"/>
      <c r="AA21" s="491"/>
      <c r="AB21" s="491"/>
      <c r="AC21" s="491"/>
      <c r="AD21" s="491"/>
      <c r="AE21" s="491"/>
    </row>
    <row r="22" spans="1:31">
      <c r="A22" s="523"/>
      <c r="B22" s="523"/>
      <c r="C22" s="523"/>
      <c r="D22" s="523"/>
      <c r="E22" s="523"/>
      <c r="F22" s="523"/>
      <c r="G22" s="434"/>
      <c r="H22" s="434"/>
      <c r="I22" s="434"/>
      <c r="J22" s="434"/>
      <c r="K22" s="434"/>
      <c r="L22" s="434"/>
      <c r="M22" s="434"/>
      <c r="N22" s="434"/>
      <c r="O22" s="434"/>
      <c r="P22" s="434"/>
      <c r="Q22" s="434"/>
      <c r="R22" s="434"/>
      <c r="S22" s="434"/>
      <c r="T22" s="491"/>
      <c r="U22" s="491"/>
      <c r="V22" s="491"/>
      <c r="W22" s="491"/>
      <c r="X22" s="491"/>
      <c r="Y22" s="491"/>
      <c r="Z22" s="491"/>
      <c r="AA22" s="491"/>
      <c r="AB22" s="491"/>
      <c r="AC22" s="491"/>
      <c r="AD22" s="491"/>
      <c r="AE22" s="491"/>
    </row>
    <row r="23" spans="1:31">
      <c r="A23" s="523"/>
      <c r="B23" s="523"/>
      <c r="C23" s="523"/>
      <c r="D23" s="523"/>
      <c r="E23" s="523"/>
      <c r="F23" s="523"/>
      <c r="G23" s="434"/>
      <c r="H23" s="434"/>
      <c r="I23" s="434"/>
      <c r="J23" s="434"/>
      <c r="K23" s="434"/>
      <c r="L23" s="434"/>
      <c r="M23" s="434"/>
      <c r="N23" s="434"/>
      <c r="O23" s="434"/>
      <c r="P23" s="434"/>
      <c r="Q23" s="434"/>
      <c r="R23" s="434"/>
      <c r="S23" s="434"/>
      <c r="T23" s="491"/>
      <c r="U23" s="491"/>
      <c r="V23" s="491"/>
      <c r="W23" s="491"/>
      <c r="X23" s="491"/>
      <c r="Y23" s="491"/>
      <c r="Z23" s="491"/>
      <c r="AA23" s="491"/>
      <c r="AB23" s="491"/>
      <c r="AC23" s="491"/>
      <c r="AD23" s="491"/>
      <c r="AE23" s="491"/>
    </row>
    <row r="24" spans="1:31">
      <c r="A24" s="523"/>
      <c r="B24" s="523"/>
      <c r="C24" s="523"/>
      <c r="D24" s="523"/>
      <c r="E24" s="523"/>
      <c r="F24" s="523"/>
      <c r="G24" s="434"/>
      <c r="H24" s="434"/>
      <c r="I24" s="434"/>
      <c r="J24" s="434"/>
      <c r="K24" s="434"/>
      <c r="L24" s="434"/>
      <c r="M24" s="434"/>
      <c r="N24" s="434"/>
      <c r="O24" s="434"/>
      <c r="P24" s="434"/>
      <c r="Q24" s="434"/>
      <c r="R24" s="434"/>
      <c r="S24" s="434"/>
      <c r="T24" s="491"/>
      <c r="U24" s="491"/>
      <c r="V24" s="491"/>
      <c r="W24" s="491"/>
      <c r="X24" s="491"/>
      <c r="Y24" s="491"/>
      <c r="Z24" s="491"/>
      <c r="AA24" s="491"/>
      <c r="AB24" s="491"/>
      <c r="AC24" s="491"/>
      <c r="AD24" s="491"/>
      <c r="AE24" s="491"/>
    </row>
    <row r="25" spans="1:31">
      <c r="A25" s="523"/>
      <c r="B25" s="523"/>
      <c r="C25" s="523"/>
      <c r="D25" s="523"/>
      <c r="E25" s="523"/>
      <c r="F25" s="523"/>
      <c r="G25" s="434"/>
      <c r="H25" s="434"/>
      <c r="I25" s="434"/>
      <c r="J25" s="434"/>
      <c r="K25" s="434"/>
      <c r="L25" s="434"/>
      <c r="M25" s="434"/>
      <c r="N25" s="434"/>
      <c r="O25" s="434"/>
      <c r="P25" s="434"/>
      <c r="Q25" s="434"/>
      <c r="R25" s="434"/>
      <c r="S25" s="434"/>
      <c r="T25" s="491"/>
      <c r="U25" s="491"/>
      <c r="V25" s="491"/>
      <c r="W25" s="491"/>
      <c r="X25" s="491"/>
      <c r="Y25" s="491"/>
      <c r="Z25" s="491"/>
      <c r="AA25" s="491"/>
      <c r="AB25" s="491"/>
      <c r="AC25" s="491"/>
      <c r="AD25" s="491"/>
      <c r="AE25" s="491"/>
    </row>
    <row r="26" spans="1:31">
      <c r="A26" s="523"/>
      <c r="B26" s="523"/>
      <c r="C26" s="523"/>
      <c r="D26" s="523"/>
      <c r="E26" s="523"/>
      <c r="F26" s="523"/>
      <c r="G26" s="434"/>
      <c r="H26" s="434"/>
      <c r="I26" s="434"/>
      <c r="J26" s="434"/>
      <c r="K26" s="434"/>
      <c r="L26" s="434"/>
      <c r="M26" s="434"/>
      <c r="N26" s="434"/>
      <c r="O26" s="434"/>
      <c r="P26" s="434"/>
      <c r="Q26" s="434"/>
      <c r="R26" s="434"/>
      <c r="S26" s="434"/>
      <c r="T26" s="491"/>
      <c r="U26" s="491"/>
      <c r="V26" s="491"/>
      <c r="W26" s="491"/>
      <c r="X26" s="491"/>
      <c r="Y26" s="491"/>
      <c r="Z26" s="491"/>
      <c r="AA26" s="491"/>
      <c r="AB26" s="491"/>
      <c r="AC26" s="491"/>
      <c r="AD26" s="491"/>
      <c r="AE26" s="491"/>
    </row>
    <row r="27" spans="1:31">
      <c r="A27" s="523"/>
      <c r="B27" s="523"/>
      <c r="C27" s="523"/>
      <c r="D27" s="523"/>
      <c r="E27" s="523"/>
      <c r="F27" s="523"/>
      <c r="G27" s="434"/>
      <c r="H27" s="434"/>
      <c r="I27" s="434"/>
      <c r="J27" s="434"/>
      <c r="K27" s="434"/>
      <c r="L27" s="434"/>
      <c r="M27" s="434"/>
      <c r="N27" s="434"/>
      <c r="O27" s="434"/>
      <c r="P27" s="434"/>
      <c r="Q27" s="434"/>
      <c r="R27" s="434"/>
      <c r="S27" s="434"/>
      <c r="T27" s="491"/>
      <c r="U27" s="491"/>
      <c r="V27" s="491"/>
      <c r="W27" s="491"/>
      <c r="X27" s="491"/>
      <c r="Y27" s="491"/>
      <c r="Z27" s="491"/>
      <c r="AA27" s="491"/>
      <c r="AB27" s="491"/>
      <c r="AC27" s="491"/>
      <c r="AD27" s="491"/>
      <c r="AE27" s="491"/>
    </row>
    <row r="28" spans="1:31">
      <c r="A28" s="434"/>
      <c r="B28" s="434"/>
      <c r="C28" s="434"/>
      <c r="D28" s="434"/>
      <c r="E28" s="434"/>
      <c r="F28" s="434"/>
      <c r="G28" s="434"/>
      <c r="H28" s="434"/>
      <c r="I28" s="434"/>
      <c r="J28" s="434"/>
      <c r="K28" s="434"/>
      <c r="L28" s="434"/>
      <c r="M28" s="434"/>
      <c r="N28" s="434"/>
      <c r="O28" s="434"/>
      <c r="P28" s="434"/>
      <c r="Q28" s="434"/>
      <c r="R28" s="434"/>
      <c r="S28" s="434"/>
      <c r="T28" s="491"/>
      <c r="U28" s="491"/>
      <c r="V28" s="491"/>
      <c r="W28" s="491"/>
      <c r="X28" s="491"/>
      <c r="Y28" s="491"/>
      <c r="Z28" s="491"/>
      <c r="AA28" s="491"/>
      <c r="AB28" s="491"/>
      <c r="AC28" s="491"/>
      <c r="AD28" s="491"/>
      <c r="AE28" s="491"/>
    </row>
    <row r="29" spans="1:31" ht="16.2">
      <c r="A29" s="445"/>
      <c r="B29" s="446"/>
      <c r="C29" s="446"/>
      <c r="D29" s="446"/>
      <c r="E29" s="446"/>
      <c r="F29" s="446"/>
      <c r="G29" s="446"/>
      <c r="H29" s="434"/>
      <c r="I29" s="434"/>
      <c r="J29" s="434"/>
      <c r="K29" s="434"/>
      <c r="L29" s="434"/>
      <c r="M29" s="434"/>
      <c r="N29" s="434"/>
      <c r="O29" s="434"/>
      <c r="P29" s="434"/>
      <c r="Q29" s="434"/>
      <c r="R29" s="434"/>
      <c r="S29" s="434"/>
      <c r="T29" s="491"/>
      <c r="U29" s="491"/>
      <c r="V29" s="491"/>
      <c r="W29" s="491"/>
      <c r="X29" s="491"/>
      <c r="Y29" s="491"/>
      <c r="Z29" s="491"/>
      <c r="AA29" s="491"/>
      <c r="AB29" s="491"/>
      <c r="AC29" s="491"/>
      <c r="AD29" s="491"/>
      <c r="AE29" s="491"/>
    </row>
    <row r="30" spans="1:31">
      <c r="A30" s="434"/>
      <c r="B30" s="434"/>
      <c r="C30" s="434"/>
      <c r="D30" s="434"/>
      <c r="E30" s="434"/>
      <c r="F30" s="434"/>
      <c r="G30" s="434"/>
      <c r="H30" s="434"/>
      <c r="I30" s="434"/>
      <c r="J30" s="434"/>
      <c r="K30" s="434"/>
      <c r="L30" s="434"/>
      <c r="M30" s="434"/>
      <c r="N30" s="434"/>
      <c r="O30" s="434"/>
      <c r="P30" s="434"/>
      <c r="Q30" s="434"/>
      <c r="R30" s="434"/>
      <c r="S30" s="434"/>
      <c r="T30" s="491"/>
      <c r="U30" s="491"/>
      <c r="V30" s="491"/>
      <c r="W30" s="491"/>
      <c r="X30" s="491"/>
      <c r="Y30" s="491"/>
      <c r="Z30" s="491"/>
      <c r="AA30" s="491"/>
      <c r="AB30" s="491"/>
      <c r="AC30" s="491"/>
      <c r="AD30" s="491"/>
      <c r="AE30" s="491"/>
    </row>
    <row r="31" spans="1:31">
      <c r="A31" s="434"/>
      <c r="B31" s="434"/>
      <c r="C31" s="434"/>
      <c r="D31" s="434"/>
      <c r="E31" s="434"/>
      <c r="F31" s="434"/>
      <c r="G31" s="434"/>
      <c r="H31" s="434"/>
      <c r="I31" s="434"/>
      <c r="J31" s="434"/>
      <c r="K31" s="434"/>
      <c r="L31" s="434"/>
      <c r="M31" s="434"/>
      <c r="N31" s="434"/>
      <c r="O31" s="434"/>
      <c r="P31" s="434"/>
      <c r="Q31" s="434"/>
      <c r="R31" s="434"/>
      <c r="S31" s="434"/>
      <c r="T31" s="491"/>
      <c r="U31" s="491"/>
      <c r="V31" s="491"/>
      <c r="W31" s="491"/>
      <c r="X31" s="491"/>
      <c r="Y31" s="491"/>
      <c r="Z31" s="491"/>
      <c r="AA31" s="491"/>
      <c r="AB31" s="491"/>
      <c r="AC31" s="491"/>
      <c r="AD31" s="491"/>
      <c r="AE31" s="491"/>
    </row>
    <row r="32" spans="1:31">
      <c r="A32" s="434"/>
      <c r="B32" s="434"/>
      <c r="C32" s="434"/>
      <c r="D32" s="434"/>
      <c r="E32" s="434"/>
      <c r="F32" s="434"/>
      <c r="G32" s="434"/>
      <c r="H32" s="434"/>
      <c r="I32" s="434"/>
      <c r="J32" s="434"/>
      <c r="K32" s="434"/>
      <c r="L32" s="434"/>
      <c r="M32" s="434"/>
      <c r="N32" s="434"/>
      <c r="O32" s="434"/>
      <c r="P32" s="434"/>
      <c r="Q32" s="434"/>
      <c r="R32" s="434"/>
      <c r="S32" s="434"/>
      <c r="T32" s="491"/>
      <c r="U32" s="491"/>
      <c r="V32" s="491"/>
      <c r="W32" s="491"/>
      <c r="X32" s="491"/>
      <c r="Y32" s="491"/>
      <c r="Z32" s="491"/>
      <c r="AA32" s="491"/>
      <c r="AB32" s="491"/>
      <c r="AC32" s="491"/>
      <c r="AD32" s="491"/>
      <c r="AE32" s="491"/>
    </row>
    <row r="33" spans="1:31">
      <c r="A33" s="434"/>
      <c r="B33" s="434"/>
      <c r="C33" s="434"/>
      <c r="D33" s="434"/>
      <c r="E33" s="434"/>
      <c r="F33" s="434"/>
      <c r="G33" s="434"/>
      <c r="H33" s="434"/>
      <c r="I33" s="434"/>
      <c r="J33" s="434"/>
      <c r="K33" s="434"/>
      <c r="L33" s="434"/>
      <c r="M33" s="434"/>
      <c r="N33" s="434"/>
      <c r="O33" s="434"/>
      <c r="P33" s="434"/>
      <c r="Q33" s="434"/>
      <c r="R33" s="434"/>
      <c r="S33" s="434"/>
      <c r="T33" s="491"/>
      <c r="U33" s="491"/>
      <c r="V33" s="491"/>
      <c r="W33" s="491"/>
      <c r="X33" s="491"/>
      <c r="Y33" s="491"/>
      <c r="Z33" s="491"/>
      <c r="AA33" s="491"/>
      <c r="AB33" s="491"/>
      <c r="AC33" s="491"/>
      <c r="AD33" s="491"/>
      <c r="AE33" s="491"/>
    </row>
    <row r="34" spans="1:31">
      <c r="A34" s="434"/>
      <c r="B34" s="434"/>
      <c r="C34" s="434"/>
      <c r="D34" s="434"/>
      <c r="E34" s="434"/>
      <c r="F34" s="434"/>
      <c r="G34" s="434"/>
      <c r="H34" s="434"/>
      <c r="I34" s="434"/>
      <c r="J34" s="434"/>
      <c r="K34" s="434"/>
      <c r="L34" s="434"/>
      <c r="M34" s="434"/>
      <c r="N34" s="434"/>
      <c r="O34" s="434"/>
      <c r="P34" s="434"/>
      <c r="Q34" s="434"/>
      <c r="R34" s="434"/>
      <c r="S34" s="434"/>
      <c r="T34" s="491"/>
      <c r="U34" s="491"/>
      <c r="V34" s="491"/>
      <c r="W34" s="491"/>
      <c r="X34" s="491"/>
      <c r="Y34" s="491"/>
      <c r="Z34" s="491"/>
      <c r="AA34" s="491"/>
      <c r="AB34" s="491"/>
      <c r="AC34" s="491"/>
      <c r="AD34" s="491"/>
      <c r="AE34" s="491"/>
    </row>
    <row r="35" spans="1:31">
      <c r="A35" s="434"/>
      <c r="B35" s="434"/>
      <c r="C35" s="434"/>
      <c r="D35" s="434"/>
      <c r="E35" s="434"/>
      <c r="F35" s="434"/>
      <c r="G35" s="434"/>
      <c r="H35" s="434"/>
      <c r="I35" s="434"/>
      <c r="J35" s="434"/>
      <c r="K35" s="434"/>
      <c r="L35" s="434"/>
      <c r="M35" s="434"/>
      <c r="N35" s="434"/>
      <c r="O35" s="434"/>
      <c r="P35" s="434"/>
      <c r="Q35" s="434"/>
      <c r="R35" s="434"/>
      <c r="S35" s="434"/>
      <c r="T35" s="491"/>
      <c r="U35" s="491"/>
      <c r="V35" s="491"/>
      <c r="W35" s="491"/>
      <c r="X35" s="491"/>
      <c r="Y35" s="491"/>
      <c r="Z35" s="491"/>
      <c r="AA35" s="491"/>
      <c r="AB35" s="491"/>
      <c r="AC35" s="491"/>
      <c r="AD35" s="491"/>
      <c r="AE35" s="491"/>
    </row>
    <row r="36" spans="1:31">
      <c r="A36" s="434"/>
      <c r="B36" s="434"/>
      <c r="C36" s="434"/>
      <c r="D36" s="434"/>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row>
    <row r="37" spans="1:31">
      <c r="A37" s="434"/>
      <c r="B37" s="434"/>
      <c r="C37" s="434"/>
      <c r="D37" s="434"/>
      <c r="E37" s="434"/>
      <c r="F37" s="434"/>
      <c r="G37" s="434"/>
      <c r="H37" s="434"/>
      <c r="I37" s="434"/>
      <c r="J37" s="434"/>
      <c r="K37" s="434"/>
      <c r="L37" s="434"/>
      <c r="M37" s="434"/>
      <c r="N37" s="434"/>
      <c r="O37" s="434"/>
      <c r="P37" s="434"/>
      <c r="Q37" s="434"/>
      <c r="R37" s="434"/>
      <c r="S37" s="434"/>
      <c r="T37" s="434"/>
    </row>
    <row r="38" spans="1:31">
      <c r="A38" s="434"/>
      <c r="B38" s="434"/>
      <c r="C38" s="434"/>
      <c r="D38" s="434"/>
      <c r="E38" s="434"/>
      <c r="F38" s="434"/>
      <c r="G38" s="434"/>
      <c r="H38" s="434"/>
      <c r="I38" s="434"/>
      <c r="J38" s="434"/>
      <c r="K38" s="434"/>
      <c r="L38" s="434"/>
      <c r="M38" s="434"/>
      <c r="N38" s="434"/>
      <c r="O38" s="434"/>
      <c r="P38" s="434"/>
      <c r="Q38" s="434"/>
      <c r="R38" s="434"/>
      <c r="S38" s="434"/>
      <c r="T38" s="434"/>
    </row>
    <row r="39" spans="1:31">
      <c r="A39" s="434"/>
      <c r="B39" s="434"/>
      <c r="C39" s="434"/>
      <c r="D39" s="434"/>
      <c r="E39" s="434"/>
      <c r="F39" s="434"/>
      <c r="G39" s="434"/>
      <c r="H39" s="434"/>
      <c r="I39" s="434"/>
      <c r="J39" s="434"/>
      <c r="K39" s="434"/>
      <c r="L39" s="434"/>
      <c r="M39" s="434"/>
      <c r="N39" s="434"/>
      <c r="O39" s="434"/>
      <c r="P39" s="434"/>
      <c r="Q39" s="434"/>
      <c r="R39" s="434"/>
      <c r="S39" s="434"/>
      <c r="T39" s="434"/>
    </row>
    <row r="40" spans="1:31">
      <c r="A40" s="434"/>
      <c r="B40" s="434"/>
      <c r="C40" s="434"/>
      <c r="D40" s="434"/>
      <c r="E40" s="434"/>
      <c r="F40" s="434"/>
      <c r="G40" s="434"/>
      <c r="H40" s="434"/>
      <c r="I40" s="434"/>
      <c r="J40" s="434"/>
      <c r="K40" s="434"/>
      <c r="L40" s="434"/>
      <c r="M40" s="434"/>
      <c r="N40" s="434"/>
      <c r="O40" s="434"/>
      <c r="P40" s="434"/>
      <c r="Q40" s="434"/>
      <c r="R40" s="434"/>
      <c r="S40" s="434"/>
      <c r="T40" s="434"/>
    </row>
    <row r="41" spans="1:31">
      <c r="A41" s="352"/>
      <c r="B41" s="352"/>
      <c r="C41" s="352"/>
      <c r="D41" s="352"/>
      <c r="E41" s="352"/>
      <c r="F41" s="352"/>
      <c r="G41" s="352"/>
      <c r="H41" s="352"/>
      <c r="I41" s="352"/>
      <c r="J41" s="352"/>
      <c r="K41" s="352"/>
      <c r="L41" s="352"/>
      <c r="M41" s="434"/>
      <c r="N41" s="434"/>
      <c r="O41" s="434"/>
      <c r="P41" s="434"/>
      <c r="Q41" s="434"/>
      <c r="R41" s="434"/>
      <c r="S41" s="434"/>
      <c r="T41" s="434"/>
    </row>
    <row r="42" spans="1:31">
      <c r="A42" s="352"/>
      <c r="B42" s="352"/>
      <c r="C42" s="352"/>
      <c r="D42" s="352"/>
      <c r="E42" s="352"/>
      <c r="F42" s="352"/>
      <c r="G42" s="352"/>
      <c r="H42" s="352"/>
      <c r="I42" s="352"/>
      <c r="J42" s="352"/>
      <c r="K42" s="352"/>
      <c r="L42" s="352"/>
      <c r="M42" s="434"/>
      <c r="N42" s="434"/>
      <c r="O42" s="434"/>
      <c r="P42" s="434"/>
      <c r="Q42" s="434"/>
      <c r="R42" s="434"/>
      <c r="S42" s="434"/>
      <c r="T42" s="434"/>
    </row>
    <row r="43" spans="1:31">
      <c r="A43" s="352"/>
      <c r="B43" s="352"/>
      <c r="C43" s="352"/>
      <c r="D43" s="352"/>
      <c r="E43" s="352"/>
      <c r="F43" s="352"/>
      <c r="G43" s="352"/>
      <c r="H43" s="352"/>
      <c r="I43" s="352"/>
      <c r="J43" s="352"/>
      <c r="K43" s="352"/>
      <c r="L43" s="352"/>
      <c r="M43" s="434"/>
      <c r="N43" s="434"/>
      <c r="O43" s="434"/>
      <c r="P43" s="434"/>
      <c r="Q43" s="434"/>
      <c r="R43" s="434"/>
      <c r="S43" s="434"/>
      <c r="T43" s="434"/>
    </row>
    <row r="44" spans="1:31">
      <c r="A44" s="352"/>
      <c r="B44" s="352"/>
      <c r="C44" s="352"/>
      <c r="D44" s="352"/>
      <c r="E44" s="352"/>
      <c r="F44" s="352"/>
      <c r="G44" s="352"/>
      <c r="H44" s="352"/>
      <c r="I44" s="352"/>
      <c r="J44" s="352"/>
      <c r="K44" s="352"/>
      <c r="L44" s="352"/>
      <c r="M44" s="434"/>
      <c r="N44" s="434"/>
      <c r="O44" s="434"/>
      <c r="P44" s="434"/>
      <c r="Q44" s="434"/>
      <c r="R44" s="434"/>
      <c r="S44" s="434"/>
      <c r="T44" s="434"/>
    </row>
    <row r="45" spans="1:31">
      <c r="A45" s="352"/>
      <c r="B45" s="352"/>
      <c r="C45" s="352"/>
      <c r="D45" s="352"/>
      <c r="E45" s="352"/>
      <c r="F45" s="352"/>
      <c r="G45" s="352"/>
      <c r="H45" s="352"/>
      <c r="I45" s="352"/>
      <c r="J45" s="352"/>
      <c r="K45" s="352"/>
      <c r="L45" s="352"/>
      <c r="M45" s="434"/>
      <c r="N45" s="434"/>
      <c r="O45" s="434"/>
      <c r="P45" s="434"/>
      <c r="Q45" s="434"/>
      <c r="R45" s="434"/>
      <c r="S45" s="434"/>
      <c r="T45" s="434"/>
    </row>
    <row r="46" spans="1:31">
      <c r="A46" s="352"/>
      <c r="B46" s="352"/>
      <c r="C46" s="352"/>
      <c r="D46" s="352"/>
      <c r="E46" s="352"/>
      <c r="F46" s="352"/>
      <c r="G46" s="352"/>
      <c r="H46" s="352"/>
      <c r="I46" s="352"/>
      <c r="J46" s="352"/>
      <c r="K46" s="352"/>
      <c r="L46" s="352"/>
      <c r="M46" s="434"/>
      <c r="N46" s="434"/>
      <c r="O46" s="434"/>
      <c r="P46" s="434"/>
      <c r="Q46" s="434"/>
      <c r="R46" s="434"/>
      <c r="S46" s="434"/>
      <c r="T46" s="434"/>
    </row>
    <row r="47" spans="1:31">
      <c r="A47" s="352"/>
      <c r="B47" s="352"/>
      <c r="C47" s="352"/>
      <c r="D47" s="352"/>
      <c r="E47" s="352"/>
      <c r="F47" s="352"/>
      <c r="G47" s="352"/>
      <c r="H47" s="352"/>
      <c r="I47" s="352"/>
      <c r="J47" s="352"/>
      <c r="K47" s="352"/>
      <c r="L47" s="352"/>
      <c r="M47" s="434"/>
      <c r="N47" s="434"/>
      <c r="O47" s="434"/>
      <c r="P47" s="434"/>
      <c r="Q47" s="434"/>
      <c r="R47" s="434"/>
      <c r="S47" s="434"/>
      <c r="T47" s="434"/>
    </row>
    <row r="48" spans="1:31">
      <c r="A48" s="352"/>
      <c r="B48" s="352"/>
      <c r="C48" s="352"/>
      <c r="D48" s="352"/>
      <c r="E48" s="352"/>
      <c r="F48" s="352"/>
      <c r="G48" s="352"/>
      <c r="H48" s="352"/>
      <c r="I48" s="352"/>
      <c r="J48" s="352"/>
      <c r="K48" s="352"/>
      <c r="L48" s="352"/>
      <c r="M48" s="434"/>
      <c r="N48" s="434"/>
      <c r="O48" s="434"/>
      <c r="P48" s="434"/>
      <c r="Q48" s="434"/>
      <c r="R48" s="434"/>
      <c r="S48" s="434"/>
      <c r="T48" s="434"/>
    </row>
    <row r="49" spans="1:16">
      <c r="A49" s="352"/>
      <c r="B49" s="352"/>
      <c r="C49" s="352"/>
      <c r="D49" s="352"/>
      <c r="E49" s="352"/>
      <c r="F49" s="352"/>
      <c r="G49" s="352"/>
      <c r="H49" s="352"/>
      <c r="I49" s="352"/>
      <c r="J49" s="352"/>
      <c r="K49" s="352"/>
      <c r="L49" s="352"/>
      <c r="M49" s="352"/>
      <c r="N49" s="352"/>
      <c r="O49" s="352"/>
      <c r="P49" s="352"/>
    </row>
    <row r="50" spans="1:16">
      <c r="A50" s="352"/>
      <c r="B50" s="352"/>
      <c r="C50" s="352"/>
      <c r="D50" s="352"/>
      <c r="E50" s="352"/>
      <c r="F50" s="352"/>
      <c r="G50" s="352"/>
      <c r="H50" s="352"/>
      <c r="I50" s="352"/>
      <c r="J50" s="352"/>
      <c r="K50" s="352"/>
      <c r="L50" s="352"/>
      <c r="M50" s="352"/>
      <c r="N50" s="352"/>
      <c r="O50" s="352"/>
      <c r="P50" s="352"/>
    </row>
    <row r="51" spans="1:16">
      <c r="A51" s="352"/>
      <c r="B51" s="352"/>
      <c r="C51" s="352"/>
      <c r="D51" s="352"/>
      <c r="E51" s="352"/>
      <c r="F51" s="352"/>
      <c r="G51" s="352"/>
      <c r="H51" s="352"/>
      <c r="I51" s="352"/>
      <c r="J51" s="352"/>
      <c r="K51" s="352"/>
      <c r="L51" s="352"/>
      <c r="M51" s="352"/>
      <c r="N51" s="352"/>
      <c r="O51" s="352"/>
      <c r="P51" s="352"/>
    </row>
    <row r="52" spans="1:16">
      <c r="A52" s="352"/>
      <c r="B52" s="352"/>
      <c r="C52" s="352"/>
      <c r="D52" s="352"/>
      <c r="E52" s="352"/>
      <c r="F52" s="352"/>
      <c r="G52" s="352"/>
      <c r="H52" s="352"/>
      <c r="I52" s="352"/>
      <c r="J52" s="352"/>
      <c r="K52" s="352"/>
      <c r="L52" s="352"/>
      <c r="M52" s="352"/>
      <c r="N52" s="352"/>
      <c r="O52" s="352"/>
      <c r="P52" s="352"/>
    </row>
    <row r="53" spans="1:16">
      <c r="A53" s="352"/>
      <c r="B53" s="352"/>
      <c r="C53" s="352"/>
      <c r="D53" s="352"/>
      <c r="E53" s="352"/>
      <c r="F53" s="352"/>
      <c r="G53" s="352"/>
      <c r="H53" s="352"/>
      <c r="I53" s="352"/>
      <c r="J53" s="352"/>
      <c r="K53" s="352"/>
      <c r="L53" s="352"/>
      <c r="M53" s="352"/>
      <c r="N53" s="352"/>
      <c r="O53" s="352"/>
      <c r="P53" s="352"/>
    </row>
    <row r="54" spans="1:16">
      <c r="A54" s="352"/>
      <c r="B54" s="352"/>
      <c r="C54" s="352"/>
      <c r="D54" s="352"/>
      <c r="E54" s="352"/>
      <c r="F54" s="352"/>
      <c r="G54" s="352"/>
      <c r="H54" s="352"/>
      <c r="I54" s="352"/>
      <c r="J54" s="352"/>
      <c r="K54" s="352"/>
      <c r="L54" s="352"/>
      <c r="M54" s="352"/>
      <c r="N54" s="352"/>
      <c r="O54" s="352"/>
      <c r="P54" s="352"/>
    </row>
    <row r="55" spans="1:16">
      <c r="A55" s="352"/>
      <c r="B55" s="352"/>
      <c r="C55" s="352"/>
      <c r="D55" s="352"/>
      <c r="E55" s="352"/>
      <c r="F55" s="352"/>
      <c r="G55" s="352"/>
      <c r="H55" s="352"/>
      <c r="I55" s="352"/>
      <c r="J55" s="352"/>
      <c r="K55" s="352"/>
      <c r="L55" s="352"/>
      <c r="M55" s="352"/>
      <c r="N55" s="352"/>
      <c r="O55" s="352"/>
      <c r="P55" s="352"/>
    </row>
    <row r="56" spans="1:16">
      <c r="A56" s="352"/>
      <c r="B56" s="352"/>
      <c r="C56" s="352"/>
      <c r="D56" s="352"/>
      <c r="E56" s="352"/>
      <c r="F56" s="352"/>
      <c r="G56" s="352"/>
      <c r="H56" s="352"/>
      <c r="I56" s="352"/>
      <c r="J56" s="352"/>
      <c r="K56" s="352"/>
      <c r="L56" s="352"/>
      <c r="M56" s="352"/>
      <c r="N56" s="352"/>
      <c r="O56" s="352"/>
      <c r="P56" s="352"/>
    </row>
    <row r="57" spans="1:16">
      <c r="A57" s="352"/>
      <c r="B57" s="352"/>
      <c r="C57" s="352"/>
      <c r="D57" s="352"/>
      <c r="E57" s="352"/>
      <c r="F57" s="352"/>
      <c r="G57" s="352"/>
      <c r="H57" s="352"/>
      <c r="I57" s="352"/>
      <c r="J57" s="352"/>
      <c r="K57" s="352"/>
      <c r="L57" s="352"/>
      <c r="M57" s="352"/>
      <c r="N57" s="352"/>
      <c r="O57" s="352"/>
      <c r="P57" s="352"/>
    </row>
    <row r="58" spans="1:16">
      <c r="A58" s="352"/>
      <c r="B58" s="352"/>
      <c r="C58" s="352"/>
      <c r="D58" s="352"/>
      <c r="E58" s="352"/>
      <c r="F58" s="352"/>
      <c r="G58" s="352"/>
      <c r="H58" s="352"/>
      <c r="I58" s="352"/>
      <c r="J58" s="352"/>
      <c r="K58" s="352"/>
      <c r="L58" s="352"/>
      <c r="M58" s="352"/>
      <c r="N58" s="352"/>
      <c r="O58" s="352"/>
      <c r="P58" s="352"/>
    </row>
  </sheetData>
  <sheetProtection formatCells="0" formatColumns="0" formatRows="0" insertColumns="0" insertRows="0" insertHyperlinks="0" deleteColumns="0" deleteRows="0" sort="0" autoFilter="0" pivotTables="0"/>
  <mergeCells count="1">
    <mergeCell ref="A17:F27"/>
  </mergeCells>
  <phoneticPr fontId="86"/>
  <pageMargins left="0.7" right="0.7" top="0.75" bottom="0.75" header="0.3" footer="0.3"/>
  <pageSetup paperSize="9" scale="39" orientation="portrait" r:id="rId1"/>
  <colBreaks count="1" manualBreakCount="1">
    <brk id="27"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opLeftCell="A7" zoomScaleNormal="100" zoomScaleSheetLayoutView="100" workbookViewId="0">
      <selection activeCell="H21" sqref="H21:L21"/>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173</v>
      </c>
      <c r="B1" s="50"/>
      <c r="C1" s="50"/>
      <c r="D1" s="51"/>
      <c r="E1" s="51"/>
      <c r="F1" s="52"/>
      <c r="G1" s="53"/>
      <c r="H1" s="374"/>
      <c r="I1" s="375" t="s">
        <v>37</v>
      </c>
      <c r="J1" s="376"/>
      <c r="K1" s="377"/>
      <c r="L1" s="378"/>
      <c r="M1" s="379"/>
    </row>
    <row r="2" spans="1:16" ht="17.399999999999999">
      <c r="A2" s="56"/>
      <c r="B2" s="184"/>
      <c r="C2" s="184"/>
      <c r="D2" s="184"/>
      <c r="E2" s="184"/>
      <c r="F2" s="184"/>
      <c r="G2" s="57"/>
      <c r="H2" s="380"/>
      <c r="I2" s="607" t="s">
        <v>194</v>
      </c>
      <c r="J2" s="607"/>
      <c r="K2" s="607"/>
      <c r="L2" s="607"/>
      <c r="M2" s="607"/>
      <c r="N2" s="159"/>
      <c r="P2" s="121"/>
    </row>
    <row r="3" spans="1:16" ht="17.399999999999999">
      <c r="A3" s="185" t="s">
        <v>28</v>
      </c>
      <c r="B3" s="186"/>
      <c r="D3" s="187"/>
      <c r="E3" s="187"/>
      <c r="F3" s="187"/>
      <c r="G3" s="58"/>
      <c r="H3" s="107"/>
      <c r="I3" s="383"/>
      <c r="J3" s="384"/>
      <c r="K3" s="385"/>
      <c r="L3" s="377"/>
      <c r="M3" s="386"/>
    </row>
    <row r="4" spans="1:16" ht="17.399999999999999">
      <c r="A4" s="60"/>
      <c r="B4" s="186"/>
      <c r="C4" s="89"/>
      <c r="D4" s="187"/>
      <c r="E4" s="187"/>
      <c r="F4" s="188"/>
      <c r="G4" s="61"/>
      <c r="H4" s="387"/>
      <c r="I4" s="387"/>
      <c r="J4" s="376"/>
      <c r="K4" s="385"/>
      <c r="L4" s="377"/>
      <c r="M4" s="386"/>
      <c r="N4" s="248"/>
    </row>
    <row r="5" spans="1:16">
      <c r="A5" s="189"/>
      <c r="D5" s="187"/>
      <c r="E5" s="62"/>
      <c r="F5" s="190"/>
      <c r="G5" s="63"/>
      <c r="H5"/>
      <c r="I5" s="388"/>
      <c r="J5" s="376"/>
      <c r="K5" s="385"/>
      <c r="L5" s="385"/>
      <c r="M5" s="386"/>
    </row>
    <row r="6" spans="1:16" ht="17.399999999999999">
      <c r="A6" s="189"/>
      <c r="D6" s="187"/>
      <c r="E6" s="190"/>
      <c r="F6" s="190"/>
      <c r="G6" s="63"/>
      <c r="H6" s="380"/>
      <c r="I6" s="389"/>
      <c r="J6" s="376"/>
      <c r="K6" s="385"/>
      <c r="L6" s="385"/>
      <c r="M6" s="386"/>
    </row>
    <row r="7" spans="1:16">
      <c r="A7" s="189"/>
      <c r="D7" s="187"/>
      <c r="E7" s="190"/>
      <c r="F7" s="190"/>
      <c r="G7" s="63"/>
      <c r="H7" s="390"/>
      <c r="I7" s="388"/>
      <c r="J7" s="376"/>
      <c r="K7" s="385"/>
      <c r="L7" s="385"/>
      <c r="M7" s="386"/>
    </row>
    <row r="8" spans="1:16">
      <c r="A8" s="189"/>
      <c r="D8" s="187"/>
      <c r="E8" s="190"/>
      <c r="F8" s="190"/>
      <c r="G8" s="63"/>
      <c r="H8" s="381"/>
      <c r="I8" s="391"/>
      <c r="J8" s="391"/>
      <c r="K8" s="391"/>
      <c r="L8" s="385"/>
      <c r="M8" s="392"/>
    </row>
    <row r="9" spans="1:16">
      <c r="A9" s="189"/>
      <c r="D9" s="187"/>
      <c r="E9" s="190"/>
      <c r="F9" s="190"/>
      <c r="G9" s="63"/>
      <c r="H9" s="391"/>
      <c r="I9" s="391"/>
      <c r="J9" s="391"/>
      <c r="K9" s="391"/>
      <c r="L9" s="385"/>
      <c r="M9" s="392"/>
      <c r="N9" s="65"/>
    </row>
    <row r="10" spans="1:16">
      <c r="A10" s="189"/>
      <c r="D10" s="187"/>
      <c r="E10" s="190"/>
      <c r="F10" s="190"/>
      <c r="G10" s="63"/>
      <c r="H10" s="391"/>
      <c r="I10" s="391"/>
      <c r="J10" s="391"/>
      <c r="K10" s="391"/>
      <c r="L10" s="385"/>
      <c r="M10" s="392"/>
      <c r="N10" s="65" t="s">
        <v>38</v>
      </c>
    </row>
    <row r="11" spans="1:16">
      <c r="A11" s="189"/>
      <c r="D11" s="187"/>
      <c r="E11" s="190"/>
      <c r="F11" s="190"/>
      <c r="G11" s="63"/>
      <c r="H11" s="391"/>
      <c r="I11" s="391"/>
      <c r="J11" s="391"/>
      <c r="K11" s="391"/>
      <c r="L11" s="385"/>
      <c r="M11" s="392"/>
    </row>
    <row r="12" spans="1:16">
      <c r="A12" s="189"/>
      <c r="D12" s="187"/>
      <c r="E12" s="190"/>
      <c r="F12" s="190"/>
      <c r="G12" s="63"/>
      <c r="H12" s="391"/>
      <c r="I12" s="391"/>
      <c r="J12" s="391"/>
      <c r="K12" s="391"/>
      <c r="L12" s="385"/>
      <c r="M12" s="392"/>
      <c r="N12" s="65" t="s">
        <v>39</v>
      </c>
      <c r="O12" s="285"/>
    </row>
    <row r="13" spans="1:16">
      <c r="A13" s="189"/>
      <c r="D13" s="187"/>
      <c r="E13" s="190"/>
      <c r="F13" s="190"/>
      <c r="G13" s="63"/>
      <c r="H13" s="391"/>
      <c r="I13" s="391"/>
      <c r="J13" s="391"/>
      <c r="K13" s="391"/>
      <c r="L13" s="385"/>
      <c r="M13" s="392"/>
    </row>
    <row r="14" spans="1:16">
      <c r="A14" s="189"/>
      <c r="D14" s="187"/>
      <c r="E14" s="190"/>
      <c r="F14" s="190"/>
      <c r="G14" s="63"/>
      <c r="H14" s="391"/>
      <c r="I14" s="391"/>
      <c r="J14" s="391"/>
      <c r="K14" s="391"/>
      <c r="L14" s="385"/>
      <c r="M14" s="392"/>
      <c r="N14" s="324" t="s">
        <v>40</v>
      </c>
    </row>
    <row r="15" spans="1:16">
      <c r="A15" s="189"/>
      <c r="D15" s="187"/>
      <c r="E15" s="187" t="s">
        <v>21</v>
      </c>
      <c r="F15" s="188"/>
      <c r="G15" s="58"/>
      <c r="H15" s="390"/>
      <c r="I15" s="388"/>
      <c r="J15" s="381"/>
      <c r="K15" s="385"/>
      <c r="L15" s="385"/>
      <c r="M15" s="392"/>
    </row>
    <row r="16" spans="1:16">
      <c r="A16" s="189"/>
      <c r="D16" s="187"/>
      <c r="E16" s="187"/>
      <c r="F16" s="188"/>
      <c r="G16" s="58"/>
      <c r="H16" s="376"/>
      <c r="I16" s="388"/>
      <c r="J16" s="376"/>
      <c r="K16" s="385"/>
      <c r="L16" s="385"/>
      <c r="M16" s="392"/>
      <c r="N16" s="249" t="s">
        <v>171</v>
      </c>
    </row>
    <row r="17" spans="1:19" ht="20.25" customHeight="1" thickBot="1">
      <c r="A17" s="524" t="s">
        <v>239</v>
      </c>
      <c r="B17" s="525"/>
      <c r="C17" s="525"/>
      <c r="D17" s="192"/>
      <c r="E17" s="193"/>
      <c r="F17" s="525" t="s">
        <v>240</v>
      </c>
      <c r="G17" s="526"/>
      <c r="H17" s="390"/>
      <c r="I17" s="388"/>
      <c r="J17" s="381"/>
      <c r="K17" s="385"/>
      <c r="L17" s="382"/>
      <c r="M17" s="386"/>
      <c r="N17" s="191" t="s">
        <v>127</v>
      </c>
    </row>
    <row r="18" spans="1:19" ht="39" customHeight="1" thickTop="1">
      <c r="A18" s="527" t="s">
        <v>41</v>
      </c>
      <c r="B18" s="528"/>
      <c r="C18" s="529"/>
      <c r="D18" s="194" t="s">
        <v>42</v>
      </c>
      <c r="E18" s="195"/>
      <c r="F18" s="530" t="s">
        <v>43</v>
      </c>
      <c r="G18" s="531"/>
      <c r="H18" s="376"/>
      <c r="I18" s="388"/>
      <c r="J18" s="376"/>
      <c r="K18" s="385"/>
      <c r="L18" s="385"/>
      <c r="M18" s="386"/>
      <c r="Q18" s="54" t="s">
        <v>28</v>
      </c>
      <c r="S18" s="54" t="s">
        <v>21</v>
      </c>
    </row>
    <row r="19" spans="1:19" ht="30" customHeight="1">
      <c r="A19" s="532" t="s">
        <v>220</v>
      </c>
      <c r="B19" s="532"/>
      <c r="C19" s="532"/>
      <c r="D19" s="532"/>
      <c r="E19" s="532"/>
      <c r="F19" s="532"/>
      <c r="G19" s="532"/>
      <c r="H19" s="393"/>
      <c r="I19" s="394" t="s">
        <v>44</v>
      </c>
      <c r="J19" s="394"/>
      <c r="K19" s="394"/>
      <c r="L19" s="382"/>
      <c r="M19" s="386"/>
    </row>
    <row r="20" spans="1:19" ht="17.399999999999999">
      <c r="E20" s="196" t="s">
        <v>45</v>
      </c>
      <c r="F20" s="197" t="s">
        <v>46</v>
      </c>
      <c r="H20" s="288" t="s">
        <v>150</v>
      </c>
      <c r="I20" s="388"/>
      <c r="J20" s="376" t="s">
        <v>21</v>
      </c>
      <c r="K20" s="395" t="s">
        <v>21</v>
      </c>
      <c r="L20" s="385"/>
      <c r="M20" s="386"/>
    </row>
    <row r="21" spans="1:19" ht="16.8" thickBot="1">
      <c r="A21" s="198"/>
      <c r="B21" s="533">
        <v>45144</v>
      </c>
      <c r="C21" s="534"/>
      <c r="D21" s="199" t="s">
        <v>47</v>
      </c>
      <c r="E21" s="535" t="s">
        <v>48</v>
      </c>
      <c r="F21" s="536"/>
      <c r="G21" s="59" t="s">
        <v>49</v>
      </c>
      <c r="H21" s="543" t="s">
        <v>243</v>
      </c>
      <c r="I21" s="544"/>
      <c r="J21" s="544"/>
      <c r="K21" s="544"/>
      <c r="L21" s="544"/>
      <c r="M21" s="396" t="s">
        <v>150</v>
      </c>
      <c r="N21" s="398"/>
    </row>
    <row r="22" spans="1:19" ht="36" customHeight="1" thickTop="1" thickBot="1">
      <c r="A22" s="200" t="s">
        <v>50</v>
      </c>
      <c r="B22" s="545" t="s">
        <v>51</v>
      </c>
      <c r="C22" s="546"/>
      <c r="D22" s="547"/>
      <c r="E22" s="67" t="s">
        <v>241</v>
      </c>
      <c r="F22" s="67" t="s">
        <v>242</v>
      </c>
      <c r="G22" s="201" t="s">
        <v>52</v>
      </c>
      <c r="H22" s="548" t="s">
        <v>195</v>
      </c>
      <c r="I22" s="549"/>
      <c r="J22" s="549"/>
      <c r="K22" s="549"/>
      <c r="L22" s="550"/>
      <c r="M22" s="397" t="s">
        <v>53</v>
      </c>
      <c r="N22" s="399" t="s">
        <v>54</v>
      </c>
      <c r="R22" s="54" t="s">
        <v>28</v>
      </c>
    </row>
    <row r="23" spans="1:19" ht="79.2" customHeight="1" thickBot="1">
      <c r="A23" s="355" t="s">
        <v>55</v>
      </c>
      <c r="B23" s="537" t="str">
        <f>IF(G23&gt;5,"☆☆☆☆",IF(AND(G23&gt;=2.39,G23&lt;5),"☆☆☆",IF(AND(G23&gt;=1.39,G23&lt;2.4),"☆☆",IF(AND(G23&gt;0,G23&lt;1.4),"☆",IF(AND(G23&gt;=-1.39,G23&lt;0),"★",IF(AND(G23&gt;=-2.39,G23&lt;-1.4),"★★",IF(AND(G23&gt;=-3.39,G23&lt;-2.4),"★★★")))))))</f>
        <v>☆</v>
      </c>
      <c r="C23" s="538"/>
      <c r="D23" s="539"/>
      <c r="E23" s="357">
        <v>1.58</v>
      </c>
      <c r="F23" s="357">
        <v>1.63</v>
      </c>
      <c r="G23" s="356">
        <f>F23-E23</f>
        <v>4.9999999999999822E-2</v>
      </c>
      <c r="H23" s="541"/>
      <c r="I23" s="541"/>
      <c r="J23" s="541"/>
      <c r="K23" s="541"/>
      <c r="L23" s="542"/>
      <c r="M23" s="419"/>
      <c r="N23" s="483"/>
      <c r="O23" s="261" t="s">
        <v>163</v>
      </c>
    </row>
    <row r="24" spans="1:19" ht="66" customHeight="1" thickBot="1">
      <c r="A24" s="202" t="s">
        <v>56</v>
      </c>
      <c r="B24" s="537" t="str">
        <f>IF(G24&gt;5,"☆☆☆☆",IF(AND(G24&gt;=2.39,G24&lt;5),"☆☆☆",IF(AND(G24&gt;=1.39,G24&lt;2.4),"☆☆",IF(AND(G24&gt;0,G24&lt;1.4),"☆",IF(AND(G24&gt;=-1.39,G24&lt;0),"★",IF(AND(G24&gt;=-2.39,G24&lt;-1.4),"★★",IF(AND(G24&gt;=-3.39,G24&lt;-2.4),"★★★")))))))</f>
        <v>☆</v>
      </c>
      <c r="C24" s="538"/>
      <c r="D24" s="539"/>
      <c r="E24" s="357">
        <v>2.1800000000000002</v>
      </c>
      <c r="F24" s="357">
        <v>2.39</v>
      </c>
      <c r="G24" s="292">
        <f t="shared" ref="G24:G70" si="0">F24-E24</f>
        <v>0.20999999999999996</v>
      </c>
      <c r="H24" s="551"/>
      <c r="I24" s="552"/>
      <c r="J24" s="552"/>
      <c r="K24" s="552"/>
      <c r="L24" s="553"/>
      <c r="M24" s="152"/>
      <c r="N24" s="153"/>
      <c r="O24" s="261" t="s">
        <v>56</v>
      </c>
      <c r="Q24" s="54" t="s">
        <v>28</v>
      </c>
    </row>
    <row r="25" spans="1:19" ht="81" customHeight="1" thickBot="1">
      <c r="A25" s="267" t="s">
        <v>57</v>
      </c>
      <c r="B25" s="537" t="str">
        <f>IF(G25&gt;5,"☆☆☆☆",IF(AND(G25&gt;=2.39,G25&lt;5),"☆☆☆",IF(AND(G25&gt;=1.39,G25&lt;2.4),"☆☆",IF(AND(G25&gt;0,G25&lt;1.4),"☆",IF(AND(G25&gt;=-1.39,G25&lt;0),"★",IF(AND(G25&gt;=-2.39,G25&lt;-1.4),"★★",IF(AND(G25&gt;=-3.39,G25&lt;-2.4),"★★★")))))))</f>
        <v>★</v>
      </c>
      <c r="C25" s="538"/>
      <c r="D25" s="539"/>
      <c r="E25" s="123">
        <v>3.54</v>
      </c>
      <c r="F25" s="123">
        <v>3.38</v>
      </c>
      <c r="G25" s="292">
        <f t="shared" si="0"/>
        <v>-0.16000000000000014</v>
      </c>
      <c r="H25" s="540"/>
      <c r="I25" s="541"/>
      <c r="J25" s="541"/>
      <c r="K25" s="541"/>
      <c r="L25" s="542"/>
      <c r="M25" s="419"/>
      <c r="N25" s="153"/>
      <c r="O25" s="261" t="s">
        <v>57</v>
      </c>
    </row>
    <row r="26" spans="1:19" ht="83.25" customHeight="1" thickBot="1">
      <c r="A26" s="267" t="s">
        <v>58</v>
      </c>
      <c r="B26" s="537" t="str">
        <f t="shared" ref="B26:B27" si="1">IF(G26&gt;5,"☆☆☆☆",IF(AND(G26&gt;=2.39,G26&lt;5),"☆☆☆",IF(AND(G26&gt;=1.39,G26&lt;2.4),"☆☆",IF(AND(G26&gt;0,G26&lt;1.4),"☆",IF(AND(G26&gt;=-1.39,G26&lt;0),"★",IF(AND(G26&gt;=-2.39,G26&lt;-1.4),"★★",IF(AND(G26&gt;=-3.39,G26&lt;-2.4),"★★★")))))))</f>
        <v>★</v>
      </c>
      <c r="C26" s="538"/>
      <c r="D26" s="539"/>
      <c r="E26" s="357">
        <v>2.44</v>
      </c>
      <c r="F26" s="357">
        <v>2.02</v>
      </c>
      <c r="G26" s="292">
        <f t="shared" si="0"/>
        <v>-0.41999999999999993</v>
      </c>
      <c r="H26" s="540"/>
      <c r="I26" s="541"/>
      <c r="J26" s="541"/>
      <c r="K26" s="541"/>
      <c r="L26" s="542"/>
      <c r="M26" s="152"/>
      <c r="N26" s="153"/>
      <c r="O26" s="261" t="s">
        <v>58</v>
      </c>
    </row>
    <row r="27" spans="1:19" ht="78.599999999999994" customHeight="1" thickBot="1">
      <c r="A27" s="267" t="s">
        <v>59</v>
      </c>
      <c r="B27" s="537" t="str">
        <f t="shared" si="1"/>
        <v>☆</v>
      </c>
      <c r="C27" s="538"/>
      <c r="D27" s="539"/>
      <c r="E27" s="357">
        <v>1.38</v>
      </c>
      <c r="F27" s="357">
        <v>1.74</v>
      </c>
      <c r="G27" s="292">
        <f t="shared" si="0"/>
        <v>0.3600000000000001</v>
      </c>
      <c r="H27" s="540"/>
      <c r="I27" s="541"/>
      <c r="J27" s="541"/>
      <c r="K27" s="541"/>
      <c r="L27" s="542"/>
      <c r="M27" s="152"/>
      <c r="N27" s="153"/>
      <c r="O27" s="261" t="s">
        <v>59</v>
      </c>
    </row>
    <row r="28" spans="1:19" ht="87" customHeight="1" thickBot="1">
      <c r="A28" s="267" t="s">
        <v>60</v>
      </c>
      <c r="B28" s="537" t="str">
        <f t="shared" ref="B28:B70" si="2">IF(G28&gt;5,"☆☆☆☆",IF(AND(G28&gt;=2.39,G28&lt;5),"☆☆☆",IF(AND(G28&gt;=1.39,G28&lt;2.4),"☆☆",IF(AND(G28&gt;0,G28&lt;1.4),"☆",IF(AND(G28&gt;=-1.39,G28&lt;0),"★",IF(AND(G28&gt;=-2.39,G28&lt;-1.4),"★★",IF(AND(G28&gt;=-3.39,G28&lt;-2.4),"★★★")))))))</f>
        <v>★</v>
      </c>
      <c r="C28" s="538"/>
      <c r="D28" s="539"/>
      <c r="E28" s="357">
        <v>2.54</v>
      </c>
      <c r="F28" s="357">
        <v>1.32</v>
      </c>
      <c r="G28" s="292">
        <f t="shared" si="0"/>
        <v>-1.22</v>
      </c>
      <c r="H28" s="540"/>
      <c r="I28" s="541"/>
      <c r="J28" s="541"/>
      <c r="K28" s="541"/>
      <c r="L28" s="542"/>
      <c r="M28" s="152"/>
      <c r="N28" s="153"/>
      <c r="O28" s="261" t="s">
        <v>60</v>
      </c>
    </row>
    <row r="29" spans="1:19" ht="81" customHeight="1" thickBot="1">
      <c r="A29" s="267" t="s">
        <v>61</v>
      </c>
      <c r="B29" s="537" t="str">
        <f t="shared" si="2"/>
        <v>☆</v>
      </c>
      <c r="C29" s="538"/>
      <c r="D29" s="539"/>
      <c r="E29" s="357">
        <v>1.37</v>
      </c>
      <c r="F29" s="357">
        <v>1.63</v>
      </c>
      <c r="G29" s="292">
        <f t="shared" si="0"/>
        <v>0.25999999999999979</v>
      </c>
      <c r="H29" s="540"/>
      <c r="I29" s="541"/>
      <c r="J29" s="541"/>
      <c r="K29" s="541"/>
      <c r="L29" s="542"/>
      <c r="M29" s="152"/>
      <c r="N29" s="153"/>
      <c r="O29" s="261" t="s">
        <v>61</v>
      </c>
    </row>
    <row r="30" spans="1:19" ht="73.5" customHeight="1" thickBot="1">
      <c r="A30" s="267" t="s">
        <v>62</v>
      </c>
      <c r="B30" s="537" t="str">
        <f t="shared" si="2"/>
        <v>★</v>
      </c>
      <c r="C30" s="538"/>
      <c r="D30" s="539"/>
      <c r="E30" s="123">
        <v>3.49</v>
      </c>
      <c r="F30" s="123">
        <v>3.2</v>
      </c>
      <c r="G30" s="292">
        <f t="shared" si="0"/>
        <v>-0.29000000000000004</v>
      </c>
      <c r="H30" s="540" t="s">
        <v>232</v>
      </c>
      <c r="I30" s="541"/>
      <c r="J30" s="541"/>
      <c r="K30" s="541"/>
      <c r="L30" s="542"/>
      <c r="M30" s="152" t="s">
        <v>233</v>
      </c>
      <c r="N30" s="153">
        <v>45134</v>
      </c>
      <c r="O30" s="261" t="s">
        <v>62</v>
      </c>
    </row>
    <row r="31" spans="1:19" ht="75.75" customHeight="1" thickBot="1">
      <c r="A31" s="267" t="s">
        <v>63</v>
      </c>
      <c r="B31" s="537" t="str">
        <f t="shared" si="2"/>
        <v>☆</v>
      </c>
      <c r="C31" s="538"/>
      <c r="D31" s="539"/>
      <c r="E31" s="357">
        <v>0.81</v>
      </c>
      <c r="F31" s="357">
        <v>1.77</v>
      </c>
      <c r="G31" s="292">
        <f t="shared" si="0"/>
        <v>0.96</v>
      </c>
      <c r="H31" s="540"/>
      <c r="I31" s="541"/>
      <c r="J31" s="541"/>
      <c r="K31" s="541"/>
      <c r="L31" s="542"/>
      <c r="M31" s="152"/>
      <c r="N31" s="153"/>
      <c r="O31" s="261" t="s">
        <v>63</v>
      </c>
    </row>
    <row r="32" spans="1:19" ht="90" customHeight="1" thickBot="1">
      <c r="A32" s="268" t="s">
        <v>64</v>
      </c>
      <c r="B32" s="537" t="str">
        <f>IF(G32&gt;5,"☆☆☆☆",IF(AND(G32&gt;=2.39,G32&lt;5),"☆☆☆",IF(AND(G32&gt;=1.39,G32&lt;2.4),"☆☆",IF(AND(G32&gt;0,G32&lt;1.4),"☆",IF(AND(G32&gt;=-1.39,G32&lt;0),"★",IF(AND(G32&gt;=-2.39,G32&lt;-1.4),"★★",IF(AND(G32&gt;=-3.39,G32&lt;-2.4),"★★★")))))))</f>
        <v>☆</v>
      </c>
      <c r="C32" s="538"/>
      <c r="D32" s="539"/>
      <c r="E32" s="123">
        <v>3.72</v>
      </c>
      <c r="F32" s="123">
        <v>3.91</v>
      </c>
      <c r="G32" s="292">
        <f t="shared" si="0"/>
        <v>0.18999999999999995</v>
      </c>
      <c r="H32" s="540"/>
      <c r="I32" s="541"/>
      <c r="J32" s="541"/>
      <c r="K32" s="541"/>
      <c r="L32" s="542"/>
      <c r="M32" s="152"/>
      <c r="N32" s="153"/>
      <c r="O32" s="261" t="s">
        <v>64</v>
      </c>
    </row>
    <row r="33" spans="1:16" ht="74.400000000000006" customHeight="1" thickBot="1">
      <c r="A33" s="269" t="s">
        <v>65</v>
      </c>
      <c r="B33" s="537" t="str">
        <f t="shared" si="2"/>
        <v>☆</v>
      </c>
      <c r="C33" s="538"/>
      <c r="D33" s="539"/>
      <c r="E33" s="123">
        <v>4.5599999999999996</v>
      </c>
      <c r="F33" s="123">
        <v>4.66</v>
      </c>
      <c r="G33" s="292">
        <f t="shared" si="0"/>
        <v>0.10000000000000053</v>
      </c>
      <c r="H33" s="540"/>
      <c r="I33" s="541"/>
      <c r="J33" s="541"/>
      <c r="K33" s="541"/>
      <c r="L33" s="542"/>
      <c r="M33" s="152"/>
      <c r="N33" s="153"/>
      <c r="O33" s="261" t="s">
        <v>65</v>
      </c>
    </row>
    <row r="34" spans="1:16" ht="81" customHeight="1" thickBot="1">
      <c r="A34" s="202" t="s">
        <v>66</v>
      </c>
      <c r="B34" s="537" t="str">
        <f t="shared" si="2"/>
        <v>☆</v>
      </c>
      <c r="C34" s="538"/>
      <c r="D34" s="539"/>
      <c r="E34" s="123">
        <v>3.81</v>
      </c>
      <c r="F34" s="123">
        <v>3.89</v>
      </c>
      <c r="G34" s="292">
        <f t="shared" si="0"/>
        <v>8.0000000000000071E-2</v>
      </c>
      <c r="H34" s="554"/>
      <c r="I34" s="555"/>
      <c r="J34" s="555"/>
      <c r="K34" s="555"/>
      <c r="L34" s="556"/>
      <c r="M34" s="427"/>
      <c r="N34" s="428"/>
      <c r="O34" s="261" t="s">
        <v>66</v>
      </c>
    </row>
    <row r="35" spans="1:16" ht="94.5" customHeight="1" thickBot="1">
      <c r="A35" s="268" t="s">
        <v>67</v>
      </c>
      <c r="B35" s="537" t="str">
        <f t="shared" si="2"/>
        <v>☆</v>
      </c>
      <c r="C35" s="538"/>
      <c r="D35" s="539"/>
      <c r="E35" s="123">
        <v>3.33</v>
      </c>
      <c r="F35" s="123">
        <v>3.7</v>
      </c>
      <c r="G35" s="292">
        <f t="shared" si="0"/>
        <v>0.37000000000000011</v>
      </c>
      <c r="H35" s="554" t="s">
        <v>234</v>
      </c>
      <c r="I35" s="555"/>
      <c r="J35" s="555"/>
      <c r="K35" s="555"/>
      <c r="L35" s="556"/>
      <c r="M35" s="502" t="s">
        <v>235</v>
      </c>
      <c r="N35" s="503">
        <v>45133</v>
      </c>
      <c r="O35" s="261" t="s">
        <v>67</v>
      </c>
    </row>
    <row r="36" spans="1:16" ht="92.4" customHeight="1" thickBot="1">
      <c r="A36" s="270" t="s">
        <v>68</v>
      </c>
      <c r="B36" s="537" t="str">
        <f t="shared" ref="B36:B37" si="3">IF(G36&gt;5,"☆☆☆☆",IF(AND(G36&gt;=2.39,G36&lt;5),"☆☆☆",IF(AND(G36&gt;=1.39,G36&lt;2.4),"☆☆",IF(AND(G36&gt;0,G36&lt;1.4),"☆",IF(AND(G36&gt;=-1.39,G36&lt;0),"★",IF(AND(G36&gt;=-2.39,G36&lt;-1.4),"★★",IF(AND(G36&gt;=-3.39,G36&lt;-2.4),"★★★")))))))</f>
        <v>☆</v>
      </c>
      <c r="C36" s="538"/>
      <c r="D36" s="539"/>
      <c r="E36" s="357">
        <v>2.79</v>
      </c>
      <c r="F36" s="123">
        <v>3.09</v>
      </c>
      <c r="G36" s="292">
        <f t="shared" si="0"/>
        <v>0.29999999999999982</v>
      </c>
      <c r="H36" s="540"/>
      <c r="I36" s="541"/>
      <c r="J36" s="541"/>
      <c r="K36" s="541"/>
      <c r="L36" s="542"/>
      <c r="M36" s="319"/>
      <c r="N36" s="320"/>
      <c r="O36" s="261" t="s">
        <v>68</v>
      </c>
    </row>
    <row r="37" spans="1:16" ht="87.75" customHeight="1" thickBot="1">
      <c r="A37" s="267" t="s">
        <v>69</v>
      </c>
      <c r="B37" s="537" t="str">
        <f t="shared" si="3"/>
        <v>★</v>
      </c>
      <c r="C37" s="538"/>
      <c r="D37" s="539"/>
      <c r="E37" s="123">
        <v>4.17</v>
      </c>
      <c r="F37" s="123">
        <v>3.85</v>
      </c>
      <c r="G37" s="292">
        <f t="shared" si="0"/>
        <v>-0.31999999999999984</v>
      </c>
      <c r="H37" s="540"/>
      <c r="I37" s="541"/>
      <c r="J37" s="541"/>
      <c r="K37" s="541"/>
      <c r="L37" s="542"/>
      <c r="M37" s="152"/>
      <c r="N37" s="153"/>
      <c r="O37" s="261" t="s">
        <v>69</v>
      </c>
    </row>
    <row r="38" spans="1:16" ht="75.75" customHeight="1" thickBot="1">
      <c r="A38" s="267" t="s">
        <v>70</v>
      </c>
      <c r="B38" s="537" t="str">
        <f t="shared" ref="B38" si="4">IF(G38&gt;5,"☆☆☆☆",IF(AND(G38&gt;=2.39,G38&lt;5),"☆☆☆",IF(AND(G38&gt;=1.39,G38&lt;2.4),"☆☆",IF(AND(G38&gt;0,G38&lt;1.4),"☆",IF(AND(G38&gt;=-1.39,G38&lt;0),"★",IF(AND(G38&gt;=-2.39,G38&lt;-1.4),"★★",IF(AND(G38&gt;=-3.39,G38&lt;-2.4),"★★★")))))))</f>
        <v>☆</v>
      </c>
      <c r="C38" s="538"/>
      <c r="D38" s="539"/>
      <c r="E38" s="123">
        <v>3.34</v>
      </c>
      <c r="F38" s="123">
        <v>3.45</v>
      </c>
      <c r="G38" s="292">
        <f t="shared" si="0"/>
        <v>0.11000000000000032</v>
      </c>
      <c r="H38" s="540"/>
      <c r="I38" s="541"/>
      <c r="J38" s="541"/>
      <c r="K38" s="541"/>
      <c r="L38" s="542"/>
      <c r="M38" s="152"/>
      <c r="N38" s="153"/>
      <c r="O38" s="261" t="s">
        <v>70</v>
      </c>
    </row>
    <row r="39" spans="1:16" ht="70.2" customHeight="1" thickBot="1">
      <c r="A39" s="267" t="s">
        <v>71</v>
      </c>
      <c r="B39" s="537" t="str">
        <f t="shared" si="2"/>
        <v>☆</v>
      </c>
      <c r="C39" s="538"/>
      <c r="D39" s="539"/>
      <c r="E39" s="123">
        <v>3.97</v>
      </c>
      <c r="F39" s="123">
        <v>4.41</v>
      </c>
      <c r="G39" s="292">
        <f t="shared" si="0"/>
        <v>0.43999999999999995</v>
      </c>
      <c r="H39" s="540"/>
      <c r="I39" s="541"/>
      <c r="J39" s="541"/>
      <c r="K39" s="541"/>
      <c r="L39" s="542"/>
      <c r="M39" s="319"/>
      <c r="N39" s="320"/>
      <c r="O39" s="261" t="s">
        <v>71</v>
      </c>
    </row>
    <row r="40" spans="1:16" ht="78.75" customHeight="1" thickBot="1">
      <c r="A40" s="267" t="s">
        <v>72</v>
      </c>
      <c r="B40" s="537" t="str">
        <f t="shared" si="2"/>
        <v>★</v>
      </c>
      <c r="C40" s="538"/>
      <c r="D40" s="539"/>
      <c r="E40" s="123">
        <v>3.28</v>
      </c>
      <c r="F40" s="123">
        <v>3.08</v>
      </c>
      <c r="G40" s="292">
        <f t="shared" si="0"/>
        <v>-0.19999999999999973</v>
      </c>
      <c r="H40" s="540"/>
      <c r="I40" s="541"/>
      <c r="J40" s="541"/>
      <c r="K40" s="541"/>
      <c r="L40" s="542"/>
      <c r="M40" s="152"/>
      <c r="N40" s="153"/>
      <c r="O40" s="261" t="s">
        <v>72</v>
      </c>
    </row>
    <row r="41" spans="1:16" ht="66" customHeight="1" thickBot="1">
      <c r="A41" s="267" t="s">
        <v>73</v>
      </c>
      <c r="B41" s="537" t="str">
        <f t="shared" si="2"/>
        <v>☆</v>
      </c>
      <c r="C41" s="538"/>
      <c r="D41" s="539"/>
      <c r="E41" s="357">
        <v>2.92</v>
      </c>
      <c r="F41" s="123">
        <v>3.04</v>
      </c>
      <c r="G41" s="292">
        <f t="shared" si="0"/>
        <v>0.12000000000000011</v>
      </c>
      <c r="H41" s="540"/>
      <c r="I41" s="541"/>
      <c r="J41" s="541"/>
      <c r="K41" s="541"/>
      <c r="L41" s="542"/>
      <c r="M41" s="152"/>
      <c r="N41" s="153"/>
      <c r="O41" s="261" t="s">
        <v>73</v>
      </c>
    </row>
    <row r="42" spans="1:16" ht="77.25" customHeight="1" thickBot="1">
      <c r="A42" s="267" t="s">
        <v>74</v>
      </c>
      <c r="B42" s="537" t="str">
        <f t="shared" si="2"/>
        <v>☆</v>
      </c>
      <c r="C42" s="538"/>
      <c r="D42" s="539"/>
      <c r="E42" s="123">
        <v>3.22</v>
      </c>
      <c r="F42" s="123">
        <v>3.37</v>
      </c>
      <c r="G42" s="292">
        <f t="shared" si="0"/>
        <v>0.14999999999999991</v>
      </c>
      <c r="H42" s="540"/>
      <c r="I42" s="541"/>
      <c r="J42" s="541"/>
      <c r="K42" s="541"/>
      <c r="L42" s="542"/>
      <c r="M42" s="319"/>
      <c r="N42" s="153"/>
      <c r="O42" s="261" t="s">
        <v>74</v>
      </c>
      <c r="P42" s="54" t="s">
        <v>150</v>
      </c>
    </row>
    <row r="43" spans="1:16" ht="77.400000000000006" customHeight="1" thickBot="1">
      <c r="A43" s="267" t="s">
        <v>75</v>
      </c>
      <c r="B43" s="537" t="str">
        <f t="shared" si="2"/>
        <v>☆</v>
      </c>
      <c r="C43" s="538"/>
      <c r="D43" s="539"/>
      <c r="E43" s="357">
        <v>2.5099999999999998</v>
      </c>
      <c r="F43" s="357">
        <v>2.5299999999999998</v>
      </c>
      <c r="G43" s="292">
        <f t="shared" si="0"/>
        <v>2.0000000000000018E-2</v>
      </c>
      <c r="H43" s="540"/>
      <c r="I43" s="541"/>
      <c r="J43" s="541"/>
      <c r="K43" s="541"/>
      <c r="L43" s="542"/>
      <c r="M43" s="152"/>
      <c r="N43" s="153"/>
      <c r="O43" s="261" t="s">
        <v>75</v>
      </c>
    </row>
    <row r="44" spans="1:16" ht="77.25" customHeight="1" thickBot="1">
      <c r="A44" s="271" t="s">
        <v>76</v>
      </c>
      <c r="B44" s="537" t="str">
        <f t="shared" si="2"/>
        <v>☆</v>
      </c>
      <c r="C44" s="538"/>
      <c r="D44" s="539"/>
      <c r="E44" s="357">
        <v>2.79</v>
      </c>
      <c r="F44" s="357">
        <v>2.84</v>
      </c>
      <c r="G44" s="292">
        <f t="shared" si="0"/>
        <v>4.9999999999999822E-2</v>
      </c>
      <c r="H44" s="557"/>
      <c r="I44" s="558"/>
      <c r="J44" s="558"/>
      <c r="K44" s="558"/>
      <c r="L44" s="558"/>
      <c r="M44" s="152"/>
      <c r="N44" s="447"/>
      <c r="O44" s="261" t="s">
        <v>76</v>
      </c>
    </row>
    <row r="45" spans="1:16" ht="81.75" customHeight="1" thickBot="1">
      <c r="A45" s="267" t="s">
        <v>77</v>
      </c>
      <c r="B45" s="537" t="str">
        <f t="shared" si="2"/>
        <v>☆</v>
      </c>
      <c r="C45" s="538"/>
      <c r="D45" s="539"/>
      <c r="E45" s="357">
        <v>2.27</v>
      </c>
      <c r="F45" s="357">
        <v>2.81</v>
      </c>
      <c r="G45" s="292">
        <f t="shared" si="0"/>
        <v>0.54</v>
      </c>
      <c r="H45" s="559"/>
      <c r="I45" s="560"/>
      <c r="J45" s="560"/>
      <c r="K45" s="560"/>
      <c r="L45" s="561"/>
      <c r="M45" s="152"/>
      <c r="N45" s="432"/>
      <c r="O45" s="261" t="s">
        <v>77</v>
      </c>
    </row>
    <row r="46" spans="1:16" ht="72.75" customHeight="1" thickBot="1">
      <c r="A46" s="267" t="s">
        <v>78</v>
      </c>
      <c r="B46" s="537" t="str">
        <f t="shared" si="2"/>
        <v>☆</v>
      </c>
      <c r="C46" s="538"/>
      <c r="D46" s="539"/>
      <c r="E46" s="123">
        <v>3.8</v>
      </c>
      <c r="F46" s="123">
        <v>3.96</v>
      </c>
      <c r="G46" s="292">
        <f t="shared" si="0"/>
        <v>0.16000000000000014</v>
      </c>
      <c r="H46" s="540"/>
      <c r="I46" s="541"/>
      <c r="J46" s="541"/>
      <c r="K46" s="541"/>
      <c r="L46" s="542"/>
      <c r="M46" s="152"/>
      <c r="N46" s="153"/>
      <c r="O46" s="261" t="s">
        <v>78</v>
      </c>
    </row>
    <row r="47" spans="1:16" ht="91.2" customHeight="1" thickBot="1">
      <c r="A47" s="267" t="s">
        <v>79</v>
      </c>
      <c r="B47" s="537" t="s">
        <v>244</v>
      </c>
      <c r="C47" s="538"/>
      <c r="D47" s="539"/>
      <c r="E47" s="357">
        <v>2.39</v>
      </c>
      <c r="F47" s="357">
        <v>2.39</v>
      </c>
      <c r="G47" s="292">
        <f t="shared" si="0"/>
        <v>0</v>
      </c>
      <c r="H47" s="540"/>
      <c r="I47" s="541"/>
      <c r="J47" s="541"/>
      <c r="K47" s="541"/>
      <c r="L47" s="542"/>
      <c r="M47" s="403"/>
      <c r="N47" s="153"/>
      <c r="O47" s="261" t="s">
        <v>79</v>
      </c>
    </row>
    <row r="48" spans="1:16" ht="78.75" customHeight="1" thickBot="1">
      <c r="A48" s="267" t="s">
        <v>80</v>
      </c>
      <c r="B48" s="537" t="str">
        <f t="shared" si="2"/>
        <v>★</v>
      </c>
      <c r="C48" s="538"/>
      <c r="D48" s="539"/>
      <c r="E48" s="357">
        <v>2.12</v>
      </c>
      <c r="F48" s="357">
        <v>2.08</v>
      </c>
      <c r="G48" s="292">
        <f t="shared" si="0"/>
        <v>-4.0000000000000036E-2</v>
      </c>
      <c r="H48" s="562"/>
      <c r="I48" s="563"/>
      <c r="J48" s="563"/>
      <c r="K48" s="563"/>
      <c r="L48" s="564"/>
      <c r="M48" s="152"/>
      <c r="N48" s="153"/>
      <c r="O48" s="261" t="s">
        <v>80</v>
      </c>
    </row>
    <row r="49" spans="1:15" ht="74.25" customHeight="1" thickBot="1">
      <c r="A49" s="267" t="s">
        <v>81</v>
      </c>
      <c r="B49" s="537" t="str">
        <f t="shared" si="2"/>
        <v>☆</v>
      </c>
      <c r="C49" s="538"/>
      <c r="D49" s="539"/>
      <c r="E49" s="357">
        <v>2.75</v>
      </c>
      <c r="F49" s="357">
        <v>2.96</v>
      </c>
      <c r="G49" s="292">
        <f t="shared" si="0"/>
        <v>0.20999999999999996</v>
      </c>
      <c r="H49" s="540"/>
      <c r="I49" s="541"/>
      <c r="J49" s="541"/>
      <c r="K49" s="541"/>
      <c r="L49" s="542"/>
      <c r="M49" s="152"/>
      <c r="N49" s="153"/>
      <c r="O49" s="261" t="s">
        <v>81</v>
      </c>
    </row>
    <row r="50" spans="1:15" ht="73.2" customHeight="1" thickBot="1">
      <c r="A50" s="267" t="s">
        <v>82</v>
      </c>
      <c r="B50" s="537" t="str">
        <f t="shared" si="2"/>
        <v>★</v>
      </c>
      <c r="C50" s="538"/>
      <c r="D50" s="539"/>
      <c r="E50" s="123">
        <v>3.73</v>
      </c>
      <c r="F50" s="123">
        <v>3.54</v>
      </c>
      <c r="G50" s="292">
        <f t="shared" si="0"/>
        <v>-0.18999999999999995</v>
      </c>
      <c r="H50" s="562"/>
      <c r="I50" s="563"/>
      <c r="J50" s="563"/>
      <c r="K50" s="563"/>
      <c r="L50" s="564"/>
      <c r="M50" s="152"/>
      <c r="N50" s="426"/>
      <c r="O50" s="261" t="s">
        <v>82</v>
      </c>
    </row>
    <row r="51" spans="1:15" ht="73.5" customHeight="1" thickBot="1">
      <c r="A51" s="267" t="s">
        <v>83</v>
      </c>
      <c r="B51" s="537" t="str">
        <f t="shared" si="2"/>
        <v>☆</v>
      </c>
      <c r="C51" s="538"/>
      <c r="D51" s="539"/>
      <c r="E51" s="357">
        <v>2.74</v>
      </c>
      <c r="F51" s="357">
        <v>2.85</v>
      </c>
      <c r="G51" s="292">
        <f t="shared" si="0"/>
        <v>0.10999999999999988</v>
      </c>
      <c r="H51" s="540"/>
      <c r="I51" s="541"/>
      <c r="J51" s="541"/>
      <c r="K51" s="541"/>
      <c r="L51" s="542"/>
      <c r="M51" s="321"/>
      <c r="N51" s="322"/>
      <c r="O51" s="261" t="s">
        <v>83</v>
      </c>
    </row>
    <row r="52" spans="1:15" ht="75" customHeight="1" thickBot="1">
      <c r="A52" s="267" t="s">
        <v>84</v>
      </c>
      <c r="B52" s="537" t="str">
        <f t="shared" si="2"/>
        <v>☆</v>
      </c>
      <c r="C52" s="538"/>
      <c r="D52" s="539"/>
      <c r="E52" s="357">
        <v>1.97</v>
      </c>
      <c r="F52" s="123">
        <v>3.23</v>
      </c>
      <c r="G52" s="292">
        <f t="shared" si="0"/>
        <v>1.26</v>
      </c>
      <c r="H52" s="540"/>
      <c r="I52" s="541"/>
      <c r="J52" s="541"/>
      <c r="K52" s="541"/>
      <c r="L52" s="542"/>
      <c r="M52" s="152"/>
      <c r="N52" s="153"/>
      <c r="O52" s="261" t="s">
        <v>84</v>
      </c>
    </row>
    <row r="53" spans="1:15" ht="77.25" customHeight="1" thickBot="1">
      <c r="A53" s="267" t="s">
        <v>85</v>
      </c>
      <c r="B53" s="537" t="str">
        <f t="shared" si="2"/>
        <v>★</v>
      </c>
      <c r="C53" s="538"/>
      <c r="D53" s="539"/>
      <c r="E53" s="123">
        <v>4.16</v>
      </c>
      <c r="F53" s="123">
        <v>3.63</v>
      </c>
      <c r="G53" s="292">
        <f t="shared" si="0"/>
        <v>-0.53000000000000025</v>
      </c>
      <c r="H53" s="540"/>
      <c r="I53" s="541"/>
      <c r="J53" s="541"/>
      <c r="K53" s="541"/>
      <c r="L53" s="542"/>
      <c r="M53" s="152"/>
      <c r="N53" s="153"/>
      <c r="O53" s="261" t="s">
        <v>85</v>
      </c>
    </row>
    <row r="54" spans="1:15" ht="70.8" customHeight="1" thickBot="1">
      <c r="A54" s="267" t="s">
        <v>86</v>
      </c>
      <c r="B54" s="537" t="str">
        <f>IF(G54&gt;5,"☆☆☆☆",IF(AND(G54&gt;=2.39,G54&lt;5),"☆☆☆",IF(AND(G54&gt;=1.39,G54&lt;2.4),"☆☆",IF(AND(G54&gt;0,G54&lt;1.4),"☆",IF(AND(G54&gt;=-1.39,G54&lt;0),"★",IF(AND(G54&gt;=-2.39,G54&lt;-1.39),"★★",IF(AND(G54&gt;=-3.39,G54&lt;-2.4),"★★★")))))))</f>
        <v>☆</v>
      </c>
      <c r="C54" s="538"/>
      <c r="D54" s="539"/>
      <c r="E54" s="123">
        <v>4.04</v>
      </c>
      <c r="F54" s="123">
        <v>4.3</v>
      </c>
      <c r="G54" s="292">
        <f t="shared" si="0"/>
        <v>0.25999999999999979</v>
      </c>
      <c r="H54" s="540"/>
      <c r="I54" s="541"/>
      <c r="J54" s="541"/>
      <c r="K54" s="541"/>
      <c r="L54" s="542"/>
      <c r="M54" s="152"/>
      <c r="N54" s="153"/>
      <c r="O54" s="261" t="s">
        <v>86</v>
      </c>
    </row>
    <row r="55" spans="1:15" ht="69" customHeight="1" thickBot="1">
      <c r="A55" s="267" t="s">
        <v>87</v>
      </c>
      <c r="B55" s="537" t="str">
        <f t="shared" si="2"/>
        <v>★</v>
      </c>
      <c r="C55" s="538"/>
      <c r="D55" s="539"/>
      <c r="E55" s="123">
        <v>3.67</v>
      </c>
      <c r="F55" s="123">
        <v>3.2</v>
      </c>
      <c r="G55" s="292">
        <f t="shared" si="0"/>
        <v>-0.46999999999999975</v>
      </c>
      <c r="H55" s="540"/>
      <c r="I55" s="541"/>
      <c r="J55" s="541"/>
      <c r="K55" s="541"/>
      <c r="L55" s="542"/>
      <c r="M55" s="152"/>
      <c r="N55" s="153"/>
      <c r="O55" s="261" t="s">
        <v>87</v>
      </c>
    </row>
    <row r="56" spans="1:15" ht="69" customHeight="1" thickBot="1">
      <c r="A56" s="267" t="s">
        <v>88</v>
      </c>
      <c r="B56" s="537" t="str">
        <f t="shared" si="2"/>
        <v>★</v>
      </c>
      <c r="C56" s="538"/>
      <c r="D56" s="539"/>
      <c r="E56" s="123">
        <v>3.77</v>
      </c>
      <c r="F56" s="123">
        <v>3.6</v>
      </c>
      <c r="G56" s="292">
        <f t="shared" si="0"/>
        <v>-0.16999999999999993</v>
      </c>
      <c r="H56" s="540"/>
      <c r="I56" s="541"/>
      <c r="J56" s="541"/>
      <c r="K56" s="541"/>
      <c r="L56" s="542"/>
      <c r="M56" s="152"/>
      <c r="N56" s="153"/>
      <c r="O56" s="261" t="s">
        <v>88</v>
      </c>
    </row>
    <row r="57" spans="1:15" ht="63.75" customHeight="1" thickBot="1">
      <c r="A57" s="267" t="s">
        <v>89</v>
      </c>
      <c r="B57" s="537" t="str">
        <f t="shared" si="2"/>
        <v>☆</v>
      </c>
      <c r="C57" s="538"/>
      <c r="D57" s="539"/>
      <c r="E57" s="357">
        <v>2.81</v>
      </c>
      <c r="F57" s="123">
        <v>3.56</v>
      </c>
      <c r="G57" s="292">
        <f t="shared" si="0"/>
        <v>0.75</v>
      </c>
      <c r="H57" s="562"/>
      <c r="I57" s="563"/>
      <c r="J57" s="563"/>
      <c r="K57" s="563"/>
      <c r="L57" s="564"/>
      <c r="M57" s="152"/>
      <c r="N57" s="153"/>
      <c r="O57" s="261" t="s">
        <v>89</v>
      </c>
    </row>
    <row r="58" spans="1:15" ht="69.75" customHeight="1" thickBot="1">
      <c r="A58" s="267" t="s">
        <v>90</v>
      </c>
      <c r="B58" s="537" t="str">
        <f t="shared" si="2"/>
        <v>☆</v>
      </c>
      <c r="C58" s="538"/>
      <c r="D58" s="539"/>
      <c r="E58" s="357">
        <v>2.09</v>
      </c>
      <c r="F58" s="357">
        <v>2.83</v>
      </c>
      <c r="G58" s="292">
        <f t="shared" si="0"/>
        <v>0.74000000000000021</v>
      </c>
      <c r="H58" s="540"/>
      <c r="I58" s="541"/>
      <c r="J58" s="541"/>
      <c r="K58" s="541"/>
      <c r="L58" s="542"/>
      <c r="M58" s="152"/>
      <c r="N58" s="153"/>
      <c r="O58" s="261" t="s">
        <v>90</v>
      </c>
    </row>
    <row r="59" spans="1:15" ht="76.2" customHeight="1" thickBot="1">
      <c r="A59" s="267" t="s">
        <v>91</v>
      </c>
      <c r="B59" s="537" t="str">
        <f t="shared" si="2"/>
        <v>★</v>
      </c>
      <c r="C59" s="538"/>
      <c r="D59" s="539"/>
      <c r="E59" s="123">
        <v>3.39</v>
      </c>
      <c r="F59" s="123">
        <v>3.18</v>
      </c>
      <c r="G59" s="292">
        <f t="shared" si="0"/>
        <v>-0.20999999999999996</v>
      </c>
      <c r="H59" s="540"/>
      <c r="I59" s="541"/>
      <c r="J59" s="541"/>
      <c r="K59" s="541"/>
      <c r="L59" s="542"/>
      <c r="M59" s="321"/>
      <c r="N59" s="322"/>
      <c r="O59" s="261" t="s">
        <v>91</v>
      </c>
    </row>
    <row r="60" spans="1:15" ht="91.95" customHeight="1" thickBot="1">
      <c r="A60" s="267" t="s">
        <v>92</v>
      </c>
      <c r="B60" s="537" t="str">
        <f t="shared" si="2"/>
        <v>☆</v>
      </c>
      <c r="C60" s="538"/>
      <c r="D60" s="539"/>
      <c r="E60" s="123">
        <v>4.54</v>
      </c>
      <c r="F60" s="123">
        <v>5.41</v>
      </c>
      <c r="G60" s="292">
        <f t="shared" si="0"/>
        <v>0.87000000000000011</v>
      </c>
      <c r="H60" s="540"/>
      <c r="I60" s="541"/>
      <c r="J60" s="541"/>
      <c r="K60" s="541"/>
      <c r="L60" s="542"/>
      <c r="M60" s="152"/>
      <c r="N60" s="153"/>
      <c r="O60" s="261" t="s">
        <v>92</v>
      </c>
    </row>
    <row r="61" spans="1:15" ht="81" customHeight="1" thickBot="1">
      <c r="A61" s="267" t="s">
        <v>93</v>
      </c>
      <c r="B61" s="537" t="str">
        <f t="shared" si="2"/>
        <v>★</v>
      </c>
      <c r="C61" s="538"/>
      <c r="D61" s="539"/>
      <c r="E61" s="357">
        <v>2.08</v>
      </c>
      <c r="F61" s="357">
        <v>1.81</v>
      </c>
      <c r="G61" s="292">
        <f t="shared" si="0"/>
        <v>-0.27</v>
      </c>
      <c r="H61" s="540"/>
      <c r="I61" s="541"/>
      <c r="J61" s="541"/>
      <c r="K61" s="541"/>
      <c r="L61" s="542"/>
      <c r="M61" s="152"/>
      <c r="N61" s="153"/>
      <c r="O61" s="261" t="s">
        <v>93</v>
      </c>
    </row>
    <row r="62" spans="1:15" ht="75.599999999999994" customHeight="1" thickBot="1">
      <c r="A62" s="267" t="s">
        <v>94</v>
      </c>
      <c r="B62" s="537" t="str">
        <f t="shared" si="2"/>
        <v>☆</v>
      </c>
      <c r="C62" s="538"/>
      <c r="D62" s="539"/>
      <c r="E62" s="123">
        <v>4</v>
      </c>
      <c r="F62" s="123">
        <v>4.13</v>
      </c>
      <c r="G62" s="292">
        <f t="shared" si="0"/>
        <v>0.12999999999999989</v>
      </c>
      <c r="H62" s="540"/>
      <c r="I62" s="541"/>
      <c r="J62" s="541"/>
      <c r="K62" s="541"/>
      <c r="L62" s="542"/>
      <c r="M62" s="429"/>
      <c r="N62" s="153"/>
      <c r="O62" s="261" t="s">
        <v>94</v>
      </c>
    </row>
    <row r="63" spans="1:15" ht="87" customHeight="1" thickBot="1">
      <c r="A63" s="267" t="s">
        <v>95</v>
      </c>
      <c r="B63" s="537" t="str">
        <f t="shared" si="2"/>
        <v>☆</v>
      </c>
      <c r="C63" s="538"/>
      <c r="D63" s="539"/>
      <c r="E63" s="357">
        <v>1.57</v>
      </c>
      <c r="F63" s="357">
        <v>2.2200000000000002</v>
      </c>
      <c r="G63" s="292">
        <f t="shared" si="0"/>
        <v>0.65000000000000013</v>
      </c>
      <c r="H63" s="540"/>
      <c r="I63" s="541"/>
      <c r="J63" s="541"/>
      <c r="K63" s="541"/>
      <c r="L63" s="542"/>
      <c r="M63" s="345"/>
      <c r="N63" s="153"/>
      <c r="O63" s="261" t="s">
        <v>95</v>
      </c>
    </row>
    <row r="64" spans="1:15" ht="73.2" customHeight="1" thickBot="1">
      <c r="A64" s="267" t="s">
        <v>96</v>
      </c>
      <c r="B64" s="537" t="str">
        <f t="shared" si="2"/>
        <v>☆</v>
      </c>
      <c r="C64" s="538"/>
      <c r="D64" s="539"/>
      <c r="E64" s="357">
        <v>1.75</v>
      </c>
      <c r="F64" s="357">
        <v>2.25</v>
      </c>
      <c r="G64" s="292">
        <f t="shared" si="0"/>
        <v>0.5</v>
      </c>
      <c r="H64" s="608"/>
      <c r="I64" s="609"/>
      <c r="J64" s="609"/>
      <c r="K64" s="609"/>
      <c r="L64" s="610"/>
      <c r="M64" s="152"/>
      <c r="N64" s="153"/>
      <c r="O64" s="261" t="s">
        <v>96</v>
      </c>
    </row>
    <row r="65" spans="1:18" ht="80.25" customHeight="1" thickBot="1">
      <c r="A65" s="267" t="s">
        <v>97</v>
      </c>
      <c r="B65" s="537" t="str">
        <f t="shared" si="2"/>
        <v>★</v>
      </c>
      <c r="C65" s="538"/>
      <c r="D65" s="539"/>
      <c r="E65" s="123">
        <v>5.14</v>
      </c>
      <c r="F65" s="123">
        <v>3.86</v>
      </c>
      <c r="G65" s="292">
        <f t="shared" si="0"/>
        <v>-1.2799999999999998</v>
      </c>
      <c r="H65" s="562"/>
      <c r="I65" s="563"/>
      <c r="J65" s="563"/>
      <c r="K65" s="563"/>
      <c r="L65" s="564"/>
      <c r="M65" s="412"/>
      <c r="N65" s="153"/>
      <c r="O65" s="261" t="s">
        <v>97</v>
      </c>
    </row>
    <row r="66" spans="1:18" ht="88.5" customHeight="1" thickBot="1">
      <c r="A66" s="267" t="s">
        <v>98</v>
      </c>
      <c r="B66" s="537" t="str">
        <f t="shared" si="2"/>
        <v>☆</v>
      </c>
      <c r="C66" s="538"/>
      <c r="D66" s="539"/>
      <c r="E66" s="309">
        <v>7</v>
      </c>
      <c r="F66" s="309">
        <v>7.58</v>
      </c>
      <c r="G66" s="292">
        <f t="shared" si="0"/>
        <v>0.58000000000000007</v>
      </c>
      <c r="H66" s="562"/>
      <c r="I66" s="563"/>
      <c r="J66" s="563"/>
      <c r="K66" s="563"/>
      <c r="L66" s="564"/>
      <c r="M66" s="152"/>
      <c r="N66" s="153"/>
      <c r="O66" s="261" t="s">
        <v>98</v>
      </c>
    </row>
    <row r="67" spans="1:18" ht="78.75" customHeight="1" thickBot="1">
      <c r="A67" s="267" t="s">
        <v>99</v>
      </c>
      <c r="B67" s="537" t="str">
        <f t="shared" si="2"/>
        <v>☆☆</v>
      </c>
      <c r="C67" s="538"/>
      <c r="D67" s="539"/>
      <c r="E67" s="123">
        <v>3.58</v>
      </c>
      <c r="F67" s="123">
        <v>5.33</v>
      </c>
      <c r="G67" s="292">
        <f t="shared" si="0"/>
        <v>1.75</v>
      </c>
      <c r="H67" s="540"/>
      <c r="I67" s="541"/>
      <c r="J67" s="541"/>
      <c r="K67" s="541"/>
      <c r="L67" s="542"/>
      <c r="M67" s="152"/>
      <c r="N67" s="153"/>
      <c r="O67" s="261" t="s">
        <v>99</v>
      </c>
    </row>
    <row r="68" spans="1:18" ht="63" customHeight="1" thickBot="1">
      <c r="A68" s="270" t="s">
        <v>100</v>
      </c>
      <c r="B68" s="537" t="str">
        <f>IF(G68&gt;5,"☆☆☆☆",IF(AND(G68&gt;=2.39,G68&lt;5),"☆☆☆",IF(AND(G68&gt;=1.39,G68&lt;2.4),"☆☆",IF(AND(G68&gt;0,G68&lt;1.4),"☆",IF(AND(G68&gt;=-1.39,G68&lt;0),"★",IF(AND(G68&gt;=-2.39,G68&lt;-1.39),"★★",IF(AND(G68&gt;=-3.39,G68&lt;-2.4),"★★★")))))))</f>
        <v>☆</v>
      </c>
      <c r="C68" s="538"/>
      <c r="D68" s="539"/>
      <c r="E68" s="357">
        <v>2.58</v>
      </c>
      <c r="F68" s="123">
        <v>3.21</v>
      </c>
      <c r="G68" s="292">
        <f t="shared" si="0"/>
        <v>0.62999999999999989</v>
      </c>
      <c r="H68" s="540"/>
      <c r="I68" s="541"/>
      <c r="J68" s="541"/>
      <c r="K68" s="541"/>
      <c r="L68" s="542"/>
      <c r="M68" s="321"/>
      <c r="N68" s="153"/>
      <c r="O68" s="261" t="s">
        <v>100</v>
      </c>
    </row>
    <row r="69" spans="1:18" ht="72.75" customHeight="1" thickBot="1">
      <c r="A69" s="268" t="s">
        <v>101</v>
      </c>
      <c r="B69" s="537" t="str">
        <f>IF(G69&gt;5,"☆☆☆☆",IF(AND(G69&gt;=2.39,G69&lt;5),"☆☆☆",IF(AND(G69&gt;=1.39,G69&lt;2.4),"☆☆",IF(AND(G69&gt;0,G69&lt;1.4),"☆",IF(AND(G69&gt;=-1.39,G69&lt;0),"★",IF(AND(G69&gt;=-2.39,G69&lt;-1.4),"★★",IF(AND(G69&gt;=-3.39,G69&lt;-2.4),"★★★")))))))</f>
        <v>☆</v>
      </c>
      <c r="C69" s="538"/>
      <c r="D69" s="539"/>
      <c r="E69" s="433">
        <v>2.39</v>
      </c>
      <c r="F69" s="501">
        <v>3.03</v>
      </c>
      <c r="G69" s="292">
        <f t="shared" si="0"/>
        <v>0.63999999999999968</v>
      </c>
      <c r="H69" s="562"/>
      <c r="I69" s="563"/>
      <c r="J69" s="563"/>
      <c r="K69" s="563"/>
      <c r="L69" s="564"/>
      <c r="M69" s="152"/>
      <c r="N69" s="153"/>
      <c r="O69" s="261" t="s">
        <v>101</v>
      </c>
    </row>
    <row r="70" spans="1:18" ht="58.5" customHeight="1" thickBot="1">
      <c r="A70" s="203" t="s">
        <v>102</v>
      </c>
      <c r="B70" s="595" t="str">
        <f t="shared" si="2"/>
        <v>☆</v>
      </c>
      <c r="C70" s="596"/>
      <c r="D70" s="597"/>
      <c r="E70" s="123">
        <v>3.09</v>
      </c>
      <c r="F70" s="123">
        <v>3.26</v>
      </c>
      <c r="G70" s="401">
        <f t="shared" si="0"/>
        <v>0.16999999999999993</v>
      </c>
      <c r="H70" s="540"/>
      <c r="I70" s="541"/>
      <c r="J70" s="541"/>
      <c r="K70" s="541"/>
      <c r="L70" s="542"/>
      <c r="M70" s="204"/>
      <c r="N70" s="153"/>
      <c r="O70" s="261"/>
    </row>
    <row r="71" spans="1:18" ht="42.75" customHeight="1" thickBot="1">
      <c r="A71" s="205"/>
      <c r="B71" s="205"/>
      <c r="C71" s="205"/>
      <c r="D71" s="205"/>
      <c r="E71" s="598"/>
      <c r="F71" s="598"/>
      <c r="G71" s="598"/>
      <c r="H71" s="598"/>
      <c r="I71" s="598"/>
      <c r="J71" s="598"/>
      <c r="K71" s="598"/>
      <c r="L71" s="598"/>
      <c r="M71" s="55">
        <f>COUNTIF(E24:E69,"&gt;=10")</f>
        <v>0</v>
      </c>
      <c r="N71" s="55">
        <f>COUNTIF(F24:F69,"&gt;=10")</f>
        <v>0</v>
      </c>
      <c r="O71" s="55" t="s">
        <v>28</v>
      </c>
    </row>
    <row r="72" spans="1:18" ht="36.75" customHeight="1" thickBot="1">
      <c r="A72" s="68" t="s">
        <v>21</v>
      </c>
      <c r="B72" s="69"/>
      <c r="C72" s="115"/>
      <c r="D72" s="115"/>
      <c r="E72" s="599" t="s">
        <v>20</v>
      </c>
      <c r="F72" s="599"/>
      <c r="G72" s="599"/>
      <c r="H72" s="600" t="s">
        <v>184</v>
      </c>
      <c r="I72" s="601"/>
      <c r="J72" s="69"/>
      <c r="K72" s="70"/>
      <c r="L72" s="70"/>
      <c r="M72" s="71"/>
      <c r="N72" s="72"/>
    </row>
    <row r="73" spans="1:18" ht="36.75" customHeight="1" thickBot="1">
      <c r="A73" s="73"/>
      <c r="B73" s="206"/>
      <c r="C73" s="604" t="s">
        <v>177</v>
      </c>
      <c r="D73" s="605"/>
      <c r="E73" s="605"/>
      <c r="F73" s="606"/>
      <c r="G73" s="74">
        <f>+F70</f>
        <v>3.26</v>
      </c>
      <c r="H73" s="75" t="s">
        <v>103</v>
      </c>
      <c r="I73" s="602">
        <f>+G70</f>
        <v>0.16999999999999993</v>
      </c>
      <c r="J73" s="603"/>
      <c r="K73" s="207"/>
      <c r="L73" s="207"/>
      <c r="M73" s="208"/>
      <c r="N73" s="76"/>
    </row>
    <row r="74" spans="1:18" ht="36.75" customHeight="1" thickBot="1">
      <c r="A74" s="73"/>
      <c r="B74" s="206"/>
      <c r="C74" s="565" t="s">
        <v>104</v>
      </c>
      <c r="D74" s="566"/>
      <c r="E74" s="566"/>
      <c r="F74" s="567"/>
      <c r="G74" s="77">
        <f>+F35</f>
        <v>3.7</v>
      </c>
      <c r="H74" s="78" t="s">
        <v>103</v>
      </c>
      <c r="I74" s="568">
        <f>+G35</f>
        <v>0.37000000000000011</v>
      </c>
      <c r="J74" s="569"/>
      <c r="K74" s="207"/>
      <c r="L74" s="207"/>
      <c r="M74" s="208"/>
      <c r="N74" s="76"/>
      <c r="R74" s="245" t="s">
        <v>21</v>
      </c>
    </row>
    <row r="75" spans="1:18" ht="36.75" customHeight="1" thickBot="1">
      <c r="A75" s="73"/>
      <c r="B75" s="206"/>
      <c r="C75" s="570" t="s">
        <v>105</v>
      </c>
      <c r="D75" s="571"/>
      <c r="E75" s="571"/>
      <c r="F75" s="79" t="str">
        <f>VLOOKUP(G75,F:P,10,0)</f>
        <v>大分県</v>
      </c>
      <c r="G75" s="80">
        <f>MAX(F23:F70)</f>
        <v>7.58</v>
      </c>
      <c r="H75" s="572" t="s">
        <v>106</v>
      </c>
      <c r="I75" s="573"/>
      <c r="J75" s="573"/>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74">
        <v>2</v>
      </c>
      <c r="B79" s="577" t="s">
        <v>181</v>
      </c>
      <c r="C79" s="578"/>
      <c r="D79" s="578"/>
      <c r="E79" s="578"/>
      <c r="F79" s="579"/>
      <c r="G79" s="586" t="s">
        <v>182</v>
      </c>
      <c r="H79" s="587"/>
      <c r="I79" s="587"/>
      <c r="J79" s="587"/>
      <c r="K79" s="587"/>
      <c r="L79" s="587"/>
      <c r="M79" s="587"/>
      <c r="N79" s="588"/>
    </row>
    <row r="80" spans="1:18" ht="24.75" customHeight="1">
      <c r="A80" s="575"/>
      <c r="B80" s="580"/>
      <c r="C80" s="581"/>
      <c r="D80" s="581"/>
      <c r="E80" s="581"/>
      <c r="F80" s="582"/>
      <c r="G80" s="589"/>
      <c r="H80" s="590"/>
      <c r="I80" s="590"/>
      <c r="J80" s="590"/>
      <c r="K80" s="590"/>
      <c r="L80" s="590"/>
      <c r="M80" s="590"/>
      <c r="N80" s="591"/>
      <c r="O80" s="215" t="s">
        <v>28</v>
      </c>
      <c r="P80" s="215"/>
    </row>
    <row r="81" spans="1:16" ht="24.75" customHeight="1">
      <c r="A81" s="575"/>
      <c r="B81" s="580"/>
      <c r="C81" s="581"/>
      <c r="D81" s="581"/>
      <c r="E81" s="581"/>
      <c r="F81" s="582"/>
      <c r="G81" s="589"/>
      <c r="H81" s="590"/>
      <c r="I81" s="590"/>
      <c r="J81" s="590"/>
      <c r="K81" s="590"/>
      <c r="L81" s="590"/>
      <c r="M81" s="590"/>
      <c r="N81" s="591"/>
      <c r="O81" s="215" t="s">
        <v>21</v>
      </c>
      <c r="P81" s="215" t="s">
        <v>108</v>
      </c>
    </row>
    <row r="82" spans="1:16" ht="24.75" customHeight="1">
      <c r="A82" s="575"/>
      <c r="B82" s="580"/>
      <c r="C82" s="581"/>
      <c r="D82" s="581"/>
      <c r="E82" s="581"/>
      <c r="F82" s="582"/>
      <c r="G82" s="589"/>
      <c r="H82" s="590"/>
      <c r="I82" s="590"/>
      <c r="J82" s="590"/>
      <c r="K82" s="590"/>
      <c r="L82" s="590"/>
      <c r="M82" s="590"/>
      <c r="N82" s="591"/>
      <c r="O82" s="216"/>
      <c r="P82" s="215"/>
    </row>
    <row r="83" spans="1:16" ht="46.2" customHeight="1" thickBot="1">
      <c r="A83" s="576"/>
      <c r="B83" s="583"/>
      <c r="C83" s="584"/>
      <c r="D83" s="584"/>
      <c r="E83" s="584"/>
      <c r="F83" s="585"/>
      <c r="G83" s="592"/>
      <c r="H83" s="593"/>
      <c r="I83" s="593"/>
      <c r="J83" s="593"/>
      <c r="K83" s="593"/>
      <c r="L83" s="593"/>
      <c r="M83" s="593"/>
      <c r="N83" s="59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43014-36B2-4C13-B006-A28D59EBD7DB}">
  <sheetPr>
    <pageSetUpPr fitToPage="1"/>
  </sheetPr>
  <dimension ref="A1:Q27"/>
  <sheetViews>
    <sheetView view="pageBreakPreview" zoomScaleNormal="75" zoomScaleSheetLayoutView="95" workbookViewId="0">
      <selection activeCell="O12" sqref="O12"/>
    </sheetView>
  </sheetViews>
  <sheetFormatPr defaultColWidth="9" defaultRowHeight="13.2"/>
  <cols>
    <col min="1" max="1" width="4.88671875" style="499" customWidth="1"/>
    <col min="2" max="7" width="9" style="499"/>
    <col min="8" max="10" width="12.44140625" style="499" customWidth="1"/>
    <col min="11" max="11" width="12.33203125" style="499" customWidth="1"/>
    <col min="12" max="12" width="24.6640625" style="499" customWidth="1"/>
    <col min="13" max="13" width="4.21875" style="499" customWidth="1"/>
    <col min="14" max="16384" width="9" style="499"/>
  </cols>
  <sheetData>
    <row r="1" spans="1:17" ht="23.4">
      <c r="A1" s="720" t="s">
        <v>236</v>
      </c>
      <c r="B1" s="720"/>
      <c r="C1" s="720"/>
      <c r="D1" s="720"/>
      <c r="E1" s="720"/>
      <c r="F1" s="720"/>
      <c r="G1" s="720"/>
      <c r="H1" s="720"/>
      <c r="I1" s="720"/>
      <c r="J1" s="667"/>
      <c r="K1" s="667"/>
      <c r="L1" s="667"/>
      <c r="M1" s="667"/>
    </row>
    <row r="2" spans="1:17" ht="16.2">
      <c r="A2" s="721" t="s">
        <v>399</v>
      </c>
      <c r="B2" s="721"/>
      <c r="C2" s="721"/>
      <c r="D2" s="721"/>
      <c r="E2" s="721"/>
      <c r="F2" s="721"/>
      <c r="G2" s="721"/>
      <c r="H2" s="721"/>
      <c r="I2" s="721"/>
      <c r="J2" s="722"/>
      <c r="K2" s="722"/>
      <c r="L2" s="722"/>
      <c r="M2" s="722"/>
    </row>
    <row r="3" spans="1:17" ht="24.75" customHeight="1">
      <c r="A3" s="723" t="s">
        <v>400</v>
      </c>
      <c r="B3" s="723"/>
      <c r="C3" s="723"/>
      <c r="D3" s="723"/>
      <c r="E3" s="723"/>
      <c r="F3" s="723"/>
      <c r="G3" s="723"/>
      <c r="H3" s="723"/>
      <c r="I3" s="723"/>
      <c r="J3" s="724"/>
      <c r="K3" s="724"/>
      <c r="L3" s="724"/>
      <c r="M3" s="724"/>
      <c r="O3" s="10"/>
    </row>
    <row r="4" spans="1:17" ht="17.399999999999999">
      <c r="A4" s="725" t="s">
        <v>237</v>
      </c>
      <c r="B4" s="725"/>
      <c r="C4" s="725"/>
      <c r="D4" s="725"/>
      <c r="E4" s="725"/>
      <c r="F4" s="725"/>
      <c r="G4" s="725"/>
      <c r="H4" s="725"/>
      <c r="I4" s="725"/>
      <c r="J4" s="722"/>
      <c r="K4" s="722"/>
      <c r="L4" s="722"/>
      <c r="M4" s="722"/>
      <c r="O4" s="10"/>
      <c r="P4" s="500"/>
    </row>
    <row r="5" spans="1:17" ht="16.2">
      <c r="A5" s="726"/>
      <c r="B5" s="727"/>
      <c r="C5" s="728"/>
      <c r="D5" s="728"/>
      <c r="E5" s="728"/>
      <c r="F5" s="728"/>
      <c r="G5" s="728"/>
      <c r="H5" s="728"/>
      <c r="I5" s="728"/>
      <c r="J5" s="728"/>
      <c r="K5" s="728"/>
      <c r="L5" s="728"/>
      <c r="M5" s="728"/>
      <c r="O5" s="10"/>
    </row>
    <row r="6" spans="1:17" ht="21.75" customHeight="1">
      <c r="A6" s="728"/>
      <c r="B6" s="729"/>
      <c r="C6" s="730"/>
      <c r="D6" s="730"/>
      <c r="E6" s="730"/>
      <c r="F6" s="728"/>
      <c r="G6" s="728" t="s">
        <v>21</v>
      </c>
      <c r="H6" s="731" t="s">
        <v>401</v>
      </c>
      <c r="I6" s="732"/>
      <c r="J6" s="732"/>
      <c r="K6" s="732"/>
      <c r="L6" s="732"/>
      <c r="M6" s="728"/>
      <c r="N6" s="500"/>
      <c r="O6" s="733"/>
      <c r="Q6" s="500"/>
    </row>
    <row r="7" spans="1:17" ht="21.75" customHeight="1">
      <c r="A7" s="728"/>
      <c r="B7" s="730"/>
      <c r="C7" s="730"/>
      <c r="D7" s="730"/>
      <c r="E7" s="730"/>
      <c r="F7" s="728"/>
      <c r="G7" s="728"/>
      <c r="H7" s="732"/>
      <c r="I7" s="732"/>
      <c r="J7" s="732"/>
      <c r="K7" s="732"/>
      <c r="L7" s="732"/>
      <c r="M7" s="728"/>
      <c r="O7" s="734"/>
    </row>
    <row r="8" spans="1:17" ht="21.75" customHeight="1">
      <c r="A8" s="728"/>
      <c r="B8" s="730"/>
      <c r="C8" s="730"/>
      <c r="D8" s="730"/>
      <c r="E8" s="730"/>
      <c r="F8" s="728"/>
      <c r="G8" s="728"/>
      <c r="H8" s="732"/>
      <c r="I8" s="732"/>
      <c r="J8" s="732"/>
      <c r="K8" s="732"/>
      <c r="L8" s="732"/>
      <c r="M8" s="728"/>
      <c r="O8" s="735"/>
    </row>
    <row r="9" spans="1:17" ht="21.75" customHeight="1">
      <c r="A9" s="728"/>
      <c r="B9" s="730"/>
      <c r="C9" s="730"/>
      <c r="D9" s="730"/>
      <c r="E9" s="730"/>
      <c r="F9" s="728"/>
      <c r="G9" s="728"/>
      <c r="H9" s="732"/>
      <c r="I9" s="732"/>
      <c r="J9" s="732"/>
      <c r="K9" s="732"/>
      <c r="L9" s="732"/>
      <c r="M9" s="728"/>
      <c r="O9" s="1"/>
    </row>
    <row r="10" spans="1:17" ht="37.5" customHeight="1">
      <c r="A10" s="728"/>
      <c r="B10" s="730"/>
      <c r="C10" s="730"/>
      <c r="D10" s="730"/>
      <c r="E10" s="730"/>
      <c r="F10" s="728"/>
      <c r="G10" s="728"/>
      <c r="H10" s="732"/>
      <c r="I10" s="732"/>
      <c r="J10" s="732"/>
      <c r="K10" s="732"/>
      <c r="L10" s="732"/>
      <c r="M10" s="728"/>
      <c r="O10" s="1"/>
    </row>
    <row r="11" spans="1:17" ht="6" customHeight="1">
      <c r="A11" s="728"/>
      <c r="B11" s="730"/>
      <c r="C11" s="730"/>
      <c r="D11" s="730"/>
      <c r="E11" s="730"/>
      <c r="F11" s="736"/>
      <c r="G11" s="736"/>
      <c r="H11" s="732"/>
      <c r="I11" s="732"/>
      <c r="J11" s="732"/>
      <c r="K11" s="732"/>
      <c r="L11" s="732"/>
      <c r="M11" s="728"/>
      <c r="O11" s="1"/>
    </row>
    <row r="12" spans="1:17" ht="21.75" customHeight="1">
      <c r="A12" s="728"/>
      <c r="B12" s="730"/>
      <c r="C12" s="730"/>
      <c r="D12" s="730"/>
      <c r="E12" s="730"/>
      <c r="F12" s="737"/>
      <c r="G12" s="737"/>
      <c r="H12" s="732"/>
      <c r="I12" s="732"/>
      <c r="J12" s="732"/>
      <c r="K12" s="732"/>
      <c r="L12" s="732"/>
      <c r="M12" s="728"/>
      <c r="O12" s="1"/>
    </row>
    <row r="13" spans="1:17" ht="21.75" customHeight="1">
      <c r="A13" s="728"/>
      <c r="B13" s="738"/>
      <c r="C13" s="738"/>
      <c r="D13" s="738"/>
      <c r="E13" s="738"/>
      <c r="F13" s="737"/>
      <c r="G13" s="737"/>
      <c r="H13" s="732"/>
      <c r="I13" s="732"/>
      <c r="J13" s="732"/>
      <c r="K13" s="732"/>
      <c r="L13" s="732"/>
      <c r="M13" s="728"/>
      <c r="O13" s="1"/>
    </row>
    <row r="14" spans="1:17" ht="32.25" customHeight="1">
      <c r="A14" s="728"/>
      <c r="B14" s="738"/>
      <c r="C14" s="738"/>
      <c r="D14" s="738"/>
      <c r="E14" s="738"/>
      <c r="F14" s="736"/>
      <c r="G14" s="736"/>
      <c r="H14" s="732"/>
      <c r="I14" s="732"/>
      <c r="J14" s="732"/>
      <c r="K14" s="732"/>
      <c r="L14" s="732"/>
      <c r="M14" s="728"/>
      <c r="O14" s="1"/>
    </row>
    <row r="15" spans="1:17" ht="21.75" customHeight="1">
      <c r="A15" s="739"/>
      <c r="B15" s="728"/>
      <c r="C15" s="728"/>
      <c r="D15" s="728"/>
      <c r="E15" s="728"/>
      <c r="F15" s="728"/>
      <c r="G15" s="728"/>
      <c r="H15" s="728" t="s">
        <v>21</v>
      </c>
      <c r="I15" s="728"/>
      <c r="J15" s="728"/>
      <c r="K15" s="728"/>
      <c r="L15" s="728"/>
      <c r="M15" s="728"/>
      <c r="O15" s="1"/>
    </row>
    <row r="16" spans="1:17" ht="16.8" thickBot="1">
      <c r="A16" s="740"/>
      <c r="B16" s="741"/>
      <c r="C16" s="742"/>
      <c r="D16" s="742"/>
      <c r="E16" s="742"/>
      <c r="F16" s="742"/>
      <c r="G16" s="742"/>
      <c r="H16" s="742"/>
      <c r="I16" s="742"/>
      <c r="J16" s="742"/>
      <c r="K16" s="742"/>
      <c r="L16" s="742"/>
      <c r="M16" s="742"/>
      <c r="O16" s="1"/>
    </row>
    <row r="17" spans="1:15" ht="17.399999999999999" customHeight="1" thickTop="1">
      <c r="A17" s="742"/>
      <c r="B17" s="743" t="s">
        <v>402</v>
      </c>
      <c r="C17" s="744"/>
      <c r="D17" s="744"/>
      <c r="E17" s="744"/>
      <c r="F17" s="744"/>
      <c r="G17" s="744"/>
      <c r="H17" s="744"/>
      <c r="I17" s="744"/>
      <c r="J17" s="744"/>
      <c r="K17" s="744"/>
      <c r="L17" s="745"/>
      <c r="M17" s="742"/>
      <c r="O17" s="1"/>
    </row>
    <row r="18" spans="1:15" ht="10.8" customHeight="1">
      <c r="A18" s="742"/>
      <c r="B18" s="746"/>
      <c r="C18" s="747"/>
      <c r="D18" s="747"/>
      <c r="E18" s="747"/>
      <c r="F18" s="747"/>
      <c r="G18" s="747"/>
      <c r="H18" s="747"/>
      <c r="I18" s="747"/>
      <c r="J18" s="747"/>
      <c r="K18" s="747"/>
      <c r="L18" s="748"/>
      <c r="M18" s="742"/>
      <c r="O18" s="1"/>
    </row>
    <row r="19" spans="1:15" ht="17.399999999999999" customHeight="1">
      <c r="A19" s="742"/>
      <c r="B19" s="746"/>
      <c r="C19" s="747"/>
      <c r="D19" s="747"/>
      <c r="E19" s="747"/>
      <c r="F19" s="747"/>
      <c r="G19" s="747"/>
      <c r="H19" s="747"/>
      <c r="I19" s="747"/>
      <c r="J19" s="747"/>
      <c r="K19" s="747"/>
      <c r="L19" s="748"/>
      <c r="M19" s="742"/>
      <c r="O19" s="1"/>
    </row>
    <row r="20" spans="1:15" ht="17.399999999999999" customHeight="1">
      <c r="A20" s="742"/>
      <c r="B20" s="746"/>
      <c r="C20" s="747"/>
      <c r="D20" s="747"/>
      <c r="E20" s="747"/>
      <c r="F20" s="747"/>
      <c r="G20" s="747"/>
      <c r="H20" s="747"/>
      <c r="I20" s="747"/>
      <c r="J20" s="747"/>
      <c r="K20" s="747"/>
      <c r="L20" s="748"/>
      <c r="M20" s="742"/>
      <c r="O20" s="1"/>
    </row>
    <row r="21" spans="1:15" ht="17.399999999999999" customHeight="1">
      <c r="A21" s="742"/>
      <c r="B21" s="746"/>
      <c r="C21" s="747"/>
      <c r="D21" s="747"/>
      <c r="E21" s="747"/>
      <c r="F21" s="747"/>
      <c r="G21" s="747"/>
      <c r="H21" s="747"/>
      <c r="I21" s="747"/>
      <c r="J21" s="747"/>
      <c r="K21" s="747"/>
      <c r="L21" s="748"/>
      <c r="M21" s="742"/>
      <c r="O21" s="1"/>
    </row>
    <row r="22" spans="1:15" ht="17.399999999999999" customHeight="1">
      <c r="A22" s="742"/>
      <c r="B22" s="746"/>
      <c r="C22" s="747"/>
      <c r="D22" s="747"/>
      <c r="E22" s="747"/>
      <c r="F22" s="747"/>
      <c r="G22" s="747"/>
      <c r="H22" s="747"/>
      <c r="I22" s="747"/>
      <c r="J22" s="747"/>
      <c r="K22" s="747"/>
      <c r="L22" s="748"/>
      <c r="M22" s="742"/>
      <c r="O22" s="1"/>
    </row>
    <row r="23" spans="1:15" ht="17.399999999999999" customHeight="1">
      <c r="A23" s="742"/>
      <c r="B23" s="746"/>
      <c r="C23" s="747"/>
      <c r="D23" s="747"/>
      <c r="E23" s="747"/>
      <c r="F23" s="747"/>
      <c r="G23" s="747"/>
      <c r="H23" s="747"/>
      <c r="I23" s="747"/>
      <c r="J23" s="747"/>
      <c r="K23" s="747"/>
      <c r="L23" s="748"/>
      <c r="M23" s="742"/>
      <c r="O23" s="1"/>
    </row>
    <row r="24" spans="1:15" ht="17.399999999999999" customHeight="1">
      <c r="A24" s="742"/>
      <c r="B24" s="746"/>
      <c r="C24" s="747"/>
      <c r="D24" s="747"/>
      <c r="E24" s="747"/>
      <c r="F24" s="747"/>
      <c r="G24" s="747"/>
      <c r="H24" s="747"/>
      <c r="I24" s="747"/>
      <c r="J24" s="747"/>
      <c r="K24" s="747"/>
      <c r="L24" s="748"/>
      <c r="M24" s="742"/>
      <c r="O24" s="1"/>
    </row>
    <row r="25" spans="1:15" ht="13.2" customHeight="1" thickBot="1">
      <c r="A25" s="742"/>
      <c r="B25" s="749"/>
      <c r="C25" s="750"/>
      <c r="D25" s="750"/>
      <c r="E25" s="750"/>
      <c r="F25" s="750"/>
      <c r="G25" s="750"/>
      <c r="H25" s="750"/>
      <c r="I25" s="750"/>
      <c r="J25" s="750"/>
      <c r="K25" s="750"/>
      <c r="L25" s="751"/>
      <c r="M25" s="742"/>
    </row>
    <row r="26" spans="1:15" ht="13.8" thickTop="1">
      <c r="A26" s="742"/>
      <c r="B26" s="742"/>
      <c r="C26" s="742"/>
      <c r="D26" s="742"/>
      <c r="E26" s="742"/>
      <c r="F26" s="742"/>
      <c r="G26" s="742"/>
      <c r="H26" s="742"/>
      <c r="I26" s="742"/>
      <c r="J26" s="742"/>
      <c r="K26" s="742"/>
      <c r="L26" s="742"/>
      <c r="M26" s="742"/>
    </row>
    <row r="27" spans="1:15">
      <c r="A27" s="742"/>
      <c r="B27" s="742"/>
      <c r="C27" s="742"/>
      <c r="D27" s="742"/>
      <c r="E27" s="742"/>
      <c r="F27" s="742"/>
      <c r="G27" s="742"/>
      <c r="H27" s="742"/>
      <c r="I27" s="742"/>
      <c r="J27" s="742"/>
      <c r="K27" s="742"/>
      <c r="L27" s="742"/>
      <c r="M27" s="742"/>
    </row>
  </sheetData>
  <mergeCells count="7">
    <mergeCell ref="B17:L25"/>
    <mergeCell ref="A1:M1"/>
    <mergeCell ref="A2:M2"/>
    <mergeCell ref="A3:M3"/>
    <mergeCell ref="A4:M4"/>
    <mergeCell ref="B6:E14"/>
    <mergeCell ref="H6:L14"/>
  </mergeCells>
  <phoneticPr fontId="86"/>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0"/>
  <sheetViews>
    <sheetView showGridLines="0" tabSelected="1" zoomScale="98" zoomScaleNormal="98" zoomScaleSheetLayoutView="79" workbookViewId="0">
      <selection activeCell="A2" sqref="A2"/>
    </sheetView>
  </sheetViews>
  <sheetFormatPr defaultColWidth="9" defaultRowHeight="19.2"/>
  <cols>
    <col min="1" max="1" width="158.77734375" style="284" customWidth="1"/>
    <col min="2" max="2" width="11.21875" style="282" customWidth="1"/>
    <col min="3" max="3" width="22" style="282" customWidth="1"/>
    <col min="4" max="4" width="17.88671875" style="283" customWidth="1"/>
    <col min="5" max="16384" width="9" style="1"/>
  </cols>
  <sheetData>
    <row r="1" spans="1:4" s="42" customFormat="1" ht="44.25" customHeight="1" thickBot="1">
      <c r="A1" s="165" t="s">
        <v>245</v>
      </c>
      <c r="B1" s="166" t="s">
        <v>0</v>
      </c>
      <c r="C1" s="167" t="s">
        <v>1</v>
      </c>
      <c r="D1" s="281" t="s">
        <v>2</v>
      </c>
    </row>
    <row r="2" spans="1:4" s="42" customFormat="1" ht="44.25" customHeight="1" thickTop="1">
      <c r="A2" s="162" t="s">
        <v>348</v>
      </c>
      <c r="B2" s="297"/>
      <c r="C2" s="611" t="s">
        <v>351</v>
      </c>
      <c r="D2" s="301"/>
    </row>
    <row r="3" spans="1:4" s="42" customFormat="1" ht="207" customHeight="1">
      <c r="A3" s="449" t="s">
        <v>349</v>
      </c>
      <c r="B3" s="311" t="s">
        <v>350</v>
      </c>
      <c r="C3" s="612"/>
      <c r="D3" s="299">
        <v>45139</v>
      </c>
    </row>
    <row r="4" spans="1:4" s="42" customFormat="1" ht="36.6" customHeight="1" thickBot="1">
      <c r="A4" s="163" t="s">
        <v>352</v>
      </c>
      <c r="B4" s="295"/>
      <c r="C4" s="613"/>
      <c r="D4" s="300"/>
    </row>
    <row r="5" spans="1:4" s="42" customFormat="1" ht="44.25" customHeight="1" thickTop="1">
      <c r="A5" s="162" t="s">
        <v>353</v>
      </c>
      <c r="B5" s="297"/>
      <c r="C5" s="611" t="s">
        <v>355</v>
      </c>
      <c r="D5" s="301"/>
    </row>
    <row r="6" spans="1:4" s="42" customFormat="1" ht="121.8" customHeight="1">
      <c r="A6" s="449" t="s">
        <v>356</v>
      </c>
      <c r="B6" s="311" t="s">
        <v>354</v>
      </c>
      <c r="C6" s="612"/>
      <c r="D6" s="299">
        <v>45139</v>
      </c>
    </row>
    <row r="7" spans="1:4" s="42" customFormat="1" ht="36.6" customHeight="1" thickBot="1">
      <c r="A7" s="163" t="s">
        <v>357</v>
      </c>
      <c r="B7" s="295"/>
      <c r="C7" s="613"/>
      <c r="D7" s="300"/>
    </row>
    <row r="8" spans="1:4" s="42" customFormat="1" ht="44.25" customHeight="1" thickTop="1">
      <c r="A8" s="363" t="s">
        <v>358</v>
      </c>
      <c r="B8" s="297"/>
      <c r="C8" s="611" t="s">
        <v>359</v>
      </c>
      <c r="D8" s="301"/>
    </row>
    <row r="9" spans="1:4" s="42" customFormat="1" ht="75.599999999999994" customHeight="1" thickBot="1">
      <c r="A9" s="485" t="s">
        <v>360</v>
      </c>
      <c r="B9" s="303" t="s">
        <v>366</v>
      </c>
      <c r="C9" s="612"/>
      <c r="D9" s="299">
        <v>45138</v>
      </c>
    </row>
    <row r="10" spans="1:4" s="42" customFormat="1" ht="36.6" customHeight="1" thickTop="1" thickBot="1">
      <c r="A10" s="414" t="s">
        <v>361</v>
      </c>
      <c r="B10" s="295"/>
      <c r="C10" s="613"/>
      <c r="D10" s="300"/>
    </row>
    <row r="11" spans="1:4" s="42" customFormat="1" ht="43.8" customHeight="1" thickTop="1">
      <c r="A11" s="304" t="s">
        <v>368</v>
      </c>
      <c r="B11" s="353"/>
      <c r="C11" s="641" t="s">
        <v>364</v>
      </c>
      <c r="D11" s="638">
        <v>45138</v>
      </c>
    </row>
    <row r="12" spans="1:4" s="42" customFormat="1" ht="94.2" customHeight="1">
      <c r="A12" s="449" t="s">
        <v>362</v>
      </c>
      <c r="B12" s="303" t="s">
        <v>363</v>
      </c>
      <c r="C12" s="642"/>
      <c r="D12" s="639"/>
    </row>
    <row r="13" spans="1:4" s="42" customFormat="1" ht="36.6" customHeight="1" thickBot="1">
      <c r="A13" s="163" t="s">
        <v>365</v>
      </c>
      <c r="B13" s="161"/>
      <c r="C13" s="643"/>
      <c r="D13" s="640"/>
    </row>
    <row r="14" spans="1:4" s="42" customFormat="1" ht="52.8" customHeight="1" thickTop="1">
      <c r="A14" s="463" t="s">
        <v>367</v>
      </c>
      <c r="B14" s="297"/>
      <c r="C14" s="611" t="s">
        <v>370</v>
      </c>
      <c r="D14" s="298"/>
    </row>
    <row r="15" spans="1:4" s="42" customFormat="1" ht="226.2" customHeight="1">
      <c r="A15" s="449" t="s">
        <v>372</v>
      </c>
      <c r="B15" s="311" t="s">
        <v>369</v>
      </c>
      <c r="C15" s="612"/>
      <c r="D15" s="299">
        <v>45143</v>
      </c>
    </row>
    <row r="16" spans="1:4" s="42" customFormat="1" ht="36.6" customHeight="1" thickBot="1">
      <c r="A16" s="163" t="s">
        <v>371</v>
      </c>
      <c r="B16" s="295"/>
      <c r="C16" s="613"/>
      <c r="D16" s="300"/>
    </row>
    <row r="17" spans="1:4" s="42" customFormat="1" ht="44.25" hidden="1" customHeight="1" thickTop="1">
      <c r="A17" s="404"/>
      <c r="B17" s="297"/>
      <c r="C17" s="611"/>
      <c r="D17" s="301"/>
    </row>
    <row r="18" spans="1:4" s="42" customFormat="1" ht="340.2" hidden="1" customHeight="1">
      <c r="A18" s="480"/>
      <c r="B18" s="311"/>
      <c r="C18" s="612"/>
      <c r="D18" s="299"/>
    </row>
    <row r="19" spans="1:4" s="42" customFormat="1" ht="35.4" hidden="1" customHeight="1" thickBot="1">
      <c r="A19" s="430"/>
      <c r="B19" s="295"/>
      <c r="C19" s="613"/>
      <c r="D19" s="300"/>
    </row>
    <row r="20" spans="1:4" s="42" customFormat="1" ht="44.25" hidden="1" customHeight="1" thickTop="1">
      <c r="A20" s="404"/>
      <c r="B20" s="297"/>
      <c r="C20" s="611"/>
      <c r="D20" s="301"/>
    </row>
    <row r="21" spans="1:4" s="42" customFormat="1" ht="384.6" hidden="1" customHeight="1">
      <c r="A21" s="486"/>
      <c r="B21" s="311"/>
      <c r="C21" s="612"/>
      <c r="D21" s="299"/>
    </row>
    <row r="22" spans="1:4" s="42" customFormat="1" ht="42" hidden="1" customHeight="1" thickBot="1">
      <c r="A22" s="163"/>
      <c r="B22" s="295"/>
      <c r="C22" s="613"/>
      <c r="D22" s="300"/>
    </row>
    <row r="23" spans="1:4" s="42" customFormat="1" ht="48.6" hidden="1" customHeight="1" thickTop="1">
      <c r="A23" s="287"/>
      <c r="B23" s="614"/>
      <c r="C23" s="617"/>
      <c r="D23" s="632"/>
    </row>
    <row r="24" spans="1:4" s="42" customFormat="1" ht="77.400000000000006" hidden="1" customHeight="1">
      <c r="A24" s="481"/>
      <c r="B24" s="615"/>
      <c r="C24" s="618"/>
      <c r="D24" s="633"/>
    </row>
    <row r="25" spans="1:4" s="42" customFormat="1" ht="43.2" hidden="1" customHeight="1" thickBot="1">
      <c r="A25" s="346"/>
      <c r="B25" s="616"/>
      <c r="C25" s="619"/>
      <c r="D25" s="634"/>
    </row>
    <row r="26" spans="1:4" s="42" customFormat="1" ht="48.6" hidden="1" customHeight="1" thickTop="1">
      <c r="A26" s="287"/>
      <c r="B26" s="614"/>
      <c r="C26" s="617"/>
      <c r="D26" s="632"/>
    </row>
    <row r="27" spans="1:4" s="42" customFormat="1" ht="188.4" hidden="1" customHeight="1">
      <c r="A27" s="481"/>
      <c r="B27" s="615"/>
      <c r="C27" s="618"/>
      <c r="D27" s="633"/>
    </row>
    <row r="28" spans="1:4" s="42" customFormat="1" ht="43.2" hidden="1" customHeight="1" thickBot="1">
      <c r="A28" s="346"/>
      <c r="B28" s="616"/>
      <c r="C28" s="619"/>
      <c r="D28" s="634"/>
    </row>
    <row r="29" spans="1:4" s="42" customFormat="1" ht="51" hidden="1" customHeight="1" thickTop="1" thickBot="1">
      <c r="A29" s="347"/>
      <c r="B29" s="623"/>
      <c r="C29" s="623"/>
      <c r="D29" s="635"/>
    </row>
    <row r="30" spans="1:4" s="42" customFormat="1" ht="163.19999999999999" hidden="1" customHeight="1" thickBot="1">
      <c r="A30" s="482"/>
      <c r="B30" s="624"/>
      <c r="C30" s="624"/>
      <c r="D30" s="636"/>
    </row>
    <row r="31" spans="1:4" s="42" customFormat="1" ht="39" hidden="1" customHeight="1" thickBot="1">
      <c r="A31" s="293"/>
      <c r="B31" s="625"/>
      <c r="C31" s="625"/>
      <c r="D31" s="636"/>
    </row>
    <row r="32" spans="1:4" s="42" customFormat="1" ht="48.6" hidden="1" customHeight="1" thickTop="1" thickBot="1">
      <c r="A32" s="164"/>
      <c r="B32" s="626"/>
      <c r="C32" s="620"/>
      <c r="D32" s="635"/>
    </row>
    <row r="33" spans="1:5" s="42" customFormat="1" ht="184.8" hidden="1" customHeight="1" thickBot="1">
      <c r="A33" s="487"/>
      <c r="B33" s="627"/>
      <c r="C33" s="621"/>
      <c r="D33" s="636"/>
    </row>
    <row r="34" spans="1:5" s="42" customFormat="1" ht="40.950000000000003" hidden="1" customHeight="1" thickBot="1">
      <c r="A34" s="290"/>
      <c r="B34" s="628"/>
      <c r="C34" s="622"/>
      <c r="D34" s="637"/>
    </row>
    <row r="35" spans="1:5" s="42" customFormat="1" ht="48.6" hidden="1" customHeight="1" thickTop="1" thickBot="1">
      <c r="A35" s="164"/>
      <c r="B35" s="626"/>
      <c r="C35" s="620"/>
      <c r="D35" s="635"/>
    </row>
    <row r="36" spans="1:5" s="42" customFormat="1" ht="148.80000000000001" hidden="1" customHeight="1" thickBot="1">
      <c r="A36" s="431"/>
      <c r="B36" s="627"/>
      <c r="C36" s="621"/>
      <c r="D36" s="636"/>
    </row>
    <row r="37" spans="1:5" s="42" customFormat="1" ht="40.950000000000003" hidden="1" customHeight="1" thickBot="1">
      <c r="A37" s="290"/>
      <c r="B37" s="628"/>
      <c r="C37" s="622"/>
      <c r="D37" s="637"/>
    </row>
    <row r="38" spans="1:5" s="42" customFormat="1" ht="40.950000000000003" hidden="1" customHeight="1" thickTop="1" thickBot="1">
      <c r="A38" s="164"/>
      <c r="B38" s="626"/>
      <c r="C38" s="620"/>
      <c r="D38" s="635"/>
    </row>
    <row r="39" spans="1:5" s="42" customFormat="1" ht="114.6" hidden="1" customHeight="1" thickBot="1">
      <c r="A39" s="431"/>
      <c r="B39" s="627"/>
      <c r="C39" s="621"/>
      <c r="D39" s="636"/>
    </row>
    <row r="40" spans="1:5" s="42" customFormat="1" ht="40.950000000000003" hidden="1" customHeight="1" thickBot="1">
      <c r="A40" s="290"/>
      <c r="B40" s="628"/>
      <c r="C40" s="622"/>
      <c r="D40" s="637"/>
    </row>
    <row r="41" spans="1:5" s="42" customFormat="1" ht="47.4" hidden="1" customHeight="1" thickTop="1" thickBot="1">
      <c r="A41" s="163"/>
      <c r="B41" s="297"/>
      <c r="C41" s="611"/>
      <c r="D41" s="301"/>
    </row>
    <row r="42" spans="1:5" s="42" customFormat="1" ht="120.6" hidden="1" customHeight="1">
      <c r="A42" s="359"/>
      <c r="B42" s="311"/>
      <c r="C42" s="612"/>
      <c r="D42" s="299"/>
      <c r="E42" s="42" t="s">
        <v>192</v>
      </c>
    </row>
    <row r="43" spans="1:5" s="42" customFormat="1" ht="37.200000000000003" hidden="1" customHeight="1" thickBot="1">
      <c r="A43" s="163"/>
      <c r="B43" s="295"/>
      <c r="C43" s="613"/>
      <c r="D43" s="300"/>
    </row>
    <row r="44" spans="1:5" s="42" customFormat="1" ht="47.4" hidden="1" customHeight="1" thickTop="1">
      <c r="A44" s="296"/>
      <c r="B44" s="297"/>
      <c r="C44" s="629"/>
      <c r="D44" s="301"/>
    </row>
    <row r="45" spans="1:5" s="42" customFormat="1" ht="145.80000000000001" hidden="1" customHeight="1">
      <c r="A45" s="360"/>
      <c r="B45" s="303"/>
      <c r="C45" s="612"/>
      <c r="D45" s="299"/>
    </row>
    <row r="46" spans="1:5" s="42" customFormat="1" ht="37.200000000000003" hidden="1" customHeight="1" thickBot="1">
      <c r="A46" s="354"/>
      <c r="B46" s="295"/>
      <c r="C46" s="613"/>
      <c r="D46" s="300"/>
    </row>
    <row r="47" spans="1:5" ht="44.4" hidden="1" customHeight="1" thickTop="1">
      <c r="A47" s="296"/>
      <c r="B47" s="297"/>
      <c r="C47" s="629"/>
      <c r="D47" s="301"/>
    </row>
    <row r="48" spans="1:5" ht="117" hidden="1" customHeight="1">
      <c r="A48" s="415"/>
      <c r="B48" s="303"/>
      <c r="C48" s="630"/>
      <c r="D48" s="299"/>
    </row>
    <row r="49" spans="1:4" ht="37.200000000000003" hidden="1" customHeight="1" thickBot="1">
      <c r="A49" s="420"/>
      <c r="B49" s="423"/>
      <c r="C49" s="631"/>
      <c r="D49" s="424"/>
    </row>
    <row r="50" spans="1:4" ht="56.4" hidden="1" customHeight="1" thickTop="1">
      <c r="A50" s="296"/>
      <c r="B50" s="421"/>
      <c r="C50" s="630"/>
      <c r="D50" s="422"/>
    </row>
    <row r="51" spans="1:4" ht="353.4" hidden="1" customHeight="1">
      <c r="A51" s="360"/>
      <c r="B51" s="303"/>
      <c r="C51" s="612"/>
      <c r="D51" s="299"/>
    </row>
    <row r="52" spans="1:4" ht="40.200000000000003" hidden="1" customHeight="1" thickBot="1">
      <c r="A52" s="354"/>
      <c r="B52" s="295"/>
      <c r="C52" s="613"/>
      <c r="D52" s="300"/>
    </row>
    <row r="53" spans="1:4" ht="46.8" hidden="1" customHeight="1" thickTop="1">
      <c r="A53" s="296"/>
      <c r="B53" s="297"/>
      <c r="C53" s="629"/>
      <c r="D53" s="301"/>
    </row>
    <row r="54" spans="1:4" ht="139.80000000000001" hidden="1" customHeight="1">
      <c r="A54" s="360"/>
      <c r="B54" s="303"/>
      <c r="C54" s="612"/>
      <c r="D54" s="299"/>
    </row>
    <row r="55" spans="1:4" ht="43.8" hidden="1" customHeight="1" thickBot="1">
      <c r="A55" s="354"/>
      <c r="B55" s="295"/>
      <c r="C55" s="613"/>
      <c r="D55" s="300"/>
    </row>
    <row r="56" spans="1:4" ht="46.8" hidden="1" customHeight="1" thickTop="1">
      <c r="A56" s="296"/>
      <c r="B56" s="297"/>
      <c r="C56" s="629"/>
      <c r="D56" s="301"/>
    </row>
    <row r="57" spans="1:4" ht="93" hidden="1" customHeight="1">
      <c r="A57" s="360"/>
      <c r="B57" s="303"/>
      <c r="C57" s="612"/>
      <c r="D57" s="299"/>
    </row>
    <row r="58" spans="1:4" ht="43.8" hidden="1" customHeight="1" thickBot="1">
      <c r="A58" s="354"/>
      <c r="B58" s="295"/>
      <c r="C58" s="613"/>
      <c r="D58" s="300"/>
    </row>
    <row r="59" spans="1:4" ht="42.6" customHeight="1"/>
    <row r="60" spans="1:4" ht="42.6" customHeight="1"/>
  </sheetData>
  <mergeCells count="32">
    <mergeCell ref="D26:D28"/>
    <mergeCell ref="C26:C28"/>
    <mergeCell ref="D38:D40"/>
    <mergeCell ref="D29:D31"/>
    <mergeCell ref="D11:D13"/>
    <mergeCell ref="C11:C13"/>
    <mergeCell ref="C14:C16"/>
    <mergeCell ref="C17:C19"/>
    <mergeCell ref="D35:D37"/>
    <mergeCell ref="C20:C22"/>
    <mergeCell ref="D23:D25"/>
    <mergeCell ref="D32:D34"/>
    <mergeCell ref="C35:C37"/>
    <mergeCell ref="C38:C40"/>
    <mergeCell ref="C47:C49"/>
    <mergeCell ref="C56:C58"/>
    <mergeCell ref="C53:C55"/>
    <mergeCell ref="C50:C52"/>
    <mergeCell ref="C44:C46"/>
    <mergeCell ref="C41:C43"/>
    <mergeCell ref="B38:B40"/>
    <mergeCell ref="B26:B28"/>
    <mergeCell ref="B32:B34"/>
    <mergeCell ref="B29:B31"/>
    <mergeCell ref="B35:B37"/>
    <mergeCell ref="C2:C4"/>
    <mergeCell ref="B23:B25"/>
    <mergeCell ref="C23:C25"/>
    <mergeCell ref="C5:C7"/>
    <mergeCell ref="C32:C34"/>
    <mergeCell ref="C8:C10"/>
    <mergeCell ref="C29:C31"/>
  </mergeCells>
  <phoneticPr fontId="16"/>
  <hyperlinks>
    <hyperlink ref="A4" r:id="rId1" xr:uid="{F2FE8384-6345-4833-9486-25A270881B19}"/>
    <hyperlink ref="A7" r:id="rId2" xr:uid="{A842A1AF-699A-4E94-B98A-8BB703BE5048}"/>
    <hyperlink ref="A10" r:id="rId3" xr:uid="{C974A7BE-788B-4F20-BAD9-E4E5E8463DEF}"/>
    <hyperlink ref="A13" r:id="rId4" xr:uid="{BA2A37A7-C089-45C3-9B3A-D036C1853899}"/>
    <hyperlink ref="A16" r:id="rId5" xr:uid="{6F467D73-29B0-48C6-B23E-4FD377121BEE}"/>
  </hyperlinks>
  <pageMargins left="0" right="0" top="0.19685039370078741" bottom="0.39370078740157483" header="0" footer="0.19685039370078741"/>
  <pageSetup paperSize="8" scale="28" orientation="portrait" horizontalDpi="300" verticalDpi="300" r:id="rId6"/>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1"/>
  <sheetViews>
    <sheetView defaultGridColor="0" view="pageBreakPreview" colorId="56" zoomScale="90" zoomScaleNormal="66" zoomScaleSheetLayoutView="90" workbookViewId="0">
      <selection activeCell="A2" sqref="A2"/>
    </sheetView>
  </sheetViews>
  <sheetFormatPr defaultColWidth="9" defaultRowHeight="40.200000000000003" customHeight="1"/>
  <cols>
    <col min="1" max="1" width="193.5546875" style="289" customWidth="1"/>
    <col min="2" max="2" width="18" style="135" customWidth="1"/>
    <col min="3" max="3" width="20.109375" style="136" customWidth="1"/>
    <col min="4" max="16384" width="9" style="38"/>
  </cols>
  <sheetData>
    <row r="1" spans="1:3" ht="40.200000000000003" customHeight="1" thickBot="1">
      <c r="A1" s="37" t="s">
        <v>404</v>
      </c>
      <c r="B1" s="278" t="s">
        <v>24</v>
      </c>
      <c r="C1" s="279" t="s">
        <v>2</v>
      </c>
    </row>
    <row r="2" spans="1:3" ht="40.200000000000003" customHeight="1">
      <c r="A2" s="125" t="s">
        <v>414</v>
      </c>
      <c r="B2" s="130"/>
      <c r="C2" s="131"/>
    </row>
    <row r="3" spans="1:3" ht="82.2" customHeight="1">
      <c r="A3" s="351" t="s">
        <v>385</v>
      </c>
      <c r="B3" s="294" t="s">
        <v>390</v>
      </c>
      <c r="C3" s="132">
        <v>45138</v>
      </c>
    </row>
    <row r="4" spans="1:3" ht="40.200000000000003" customHeight="1" thickBot="1">
      <c r="A4" s="291" t="s">
        <v>375</v>
      </c>
      <c r="B4" s="133"/>
      <c r="C4" s="134"/>
    </row>
    <row r="5" spans="1:3" ht="40.200000000000003" customHeight="1">
      <c r="A5" s="125" t="s">
        <v>405</v>
      </c>
      <c r="B5" s="130"/>
      <c r="C5" s="131"/>
    </row>
    <row r="6" spans="1:3" ht="122.4" customHeight="1">
      <c r="A6" s="358" t="s">
        <v>386</v>
      </c>
      <c r="B6" s="348" t="s">
        <v>391</v>
      </c>
      <c r="C6" s="132">
        <v>45139</v>
      </c>
    </row>
    <row r="7" spans="1:3" ht="40.200000000000003" customHeight="1" thickBot="1">
      <c r="A7" s="291" t="s">
        <v>376</v>
      </c>
      <c r="B7" s="133"/>
      <c r="C7" s="134"/>
    </row>
    <row r="8" spans="1:3" ht="40.200000000000003" customHeight="1">
      <c r="A8" s="125" t="s">
        <v>406</v>
      </c>
      <c r="B8" s="130"/>
      <c r="C8" s="131"/>
    </row>
    <row r="9" spans="1:3" ht="296.39999999999998" customHeight="1">
      <c r="A9" s="351" t="s">
        <v>381</v>
      </c>
      <c r="B9" s="294" t="s">
        <v>391</v>
      </c>
      <c r="C9" s="132">
        <v>45139</v>
      </c>
    </row>
    <row r="10" spans="1:3" ht="40.200000000000003" customHeight="1" thickBot="1">
      <c r="A10" s="291" t="s">
        <v>377</v>
      </c>
      <c r="B10" s="133"/>
      <c r="C10" s="134"/>
    </row>
    <row r="11" spans="1:3" ht="40.200000000000003" customHeight="1">
      <c r="A11" s="125" t="s">
        <v>407</v>
      </c>
      <c r="B11" s="130"/>
      <c r="C11" s="131"/>
    </row>
    <row r="12" spans="1:3" ht="342.6" customHeight="1">
      <c r="A12" s="351" t="s">
        <v>387</v>
      </c>
      <c r="B12" s="294" t="s">
        <v>392</v>
      </c>
      <c r="C12" s="132">
        <v>45138</v>
      </c>
    </row>
    <row r="13" spans="1:3" ht="40.200000000000003" customHeight="1" thickBot="1">
      <c r="A13" s="291" t="s">
        <v>378</v>
      </c>
      <c r="B13" s="133"/>
      <c r="C13" s="134"/>
    </row>
    <row r="14" spans="1:3" ht="40.200000000000003" customHeight="1">
      <c r="A14" s="125" t="s">
        <v>408</v>
      </c>
      <c r="B14" s="130"/>
      <c r="C14" s="131"/>
    </row>
    <row r="15" spans="1:3" ht="232.2" customHeight="1">
      <c r="A15" s="351" t="s">
        <v>388</v>
      </c>
      <c r="B15" s="348" t="s">
        <v>393</v>
      </c>
      <c r="C15" s="132">
        <v>45139</v>
      </c>
    </row>
    <row r="16" spans="1:3" ht="40.200000000000003" customHeight="1" thickBot="1">
      <c r="A16" s="291" t="s">
        <v>379</v>
      </c>
      <c r="B16" s="133"/>
      <c r="C16" s="134"/>
    </row>
    <row r="17" spans="1:3" s="405" customFormat="1" ht="40.200000000000003" customHeight="1">
      <c r="A17" s="125" t="s">
        <v>409</v>
      </c>
      <c r="B17" s="130"/>
      <c r="C17" s="131"/>
    </row>
    <row r="18" spans="1:3" s="405" customFormat="1" ht="189.6" customHeight="1">
      <c r="A18" s="351" t="s">
        <v>394</v>
      </c>
      <c r="B18" s="294" t="s">
        <v>393</v>
      </c>
      <c r="C18" s="132">
        <v>45140</v>
      </c>
    </row>
    <row r="19" spans="1:3" ht="40.200000000000003" customHeight="1" thickBot="1">
      <c r="A19" s="291" t="s">
        <v>380</v>
      </c>
      <c r="B19" s="133"/>
      <c r="C19" s="134"/>
    </row>
    <row r="20" spans="1:3" s="405" customFormat="1" ht="40.200000000000003" customHeight="1">
      <c r="A20" s="125" t="s">
        <v>410</v>
      </c>
      <c r="B20" s="130"/>
      <c r="C20" s="131"/>
    </row>
    <row r="21" spans="1:3" s="405" customFormat="1" ht="242.4" customHeight="1">
      <c r="A21" s="351" t="s">
        <v>389</v>
      </c>
      <c r="B21" s="498" t="s">
        <v>395</v>
      </c>
      <c r="C21" s="132">
        <v>45141</v>
      </c>
    </row>
    <row r="22" spans="1:3" ht="40.200000000000003" customHeight="1" thickBot="1">
      <c r="A22" s="456" t="s">
        <v>382</v>
      </c>
      <c r="B22" s="450"/>
      <c r="C22" s="132"/>
    </row>
    <row r="23" spans="1:3" ht="40.200000000000003" customHeight="1">
      <c r="A23" s="459" t="s">
        <v>411</v>
      </c>
      <c r="B23" s="451"/>
      <c r="C23" s="452"/>
    </row>
    <row r="24" spans="1:3" ht="189.6" customHeight="1">
      <c r="A24" s="458" t="s">
        <v>397</v>
      </c>
      <c r="B24" s="460" t="s">
        <v>391</v>
      </c>
      <c r="C24" s="453">
        <v>45140</v>
      </c>
    </row>
    <row r="25" spans="1:3" ht="40.200000000000003" customHeight="1" thickBot="1">
      <c r="A25" s="457" t="s">
        <v>383</v>
      </c>
      <c r="B25" s="461"/>
      <c r="C25" s="455"/>
    </row>
    <row r="26" spans="1:3" ht="40.200000000000003" customHeight="1">
      <c r="A26" s="459" t="s">
        <v>412</v>
      </c>
      <c r="B26" s="462"/>
      <c r="C26" s="452"/>
    </row>
    <row r="27" spans="1:3" ht="363.6" customHeight="1">
      <c r="A27" s="458" t="s">
        <v>398</v>
      </c>
      <c r="B27" s="460" t="s">
        <v>396</v>
      </c>
      <c r="C27" s="453">
        <v>45140</v>
      </c>
    </row>
    <row r="28" spans="1:3" ht="40.200000000000003" customHeight="1" thickBot="1">
      <c r="A28" s="457" t="s">
        <v>374</v>
      </c>
      <c r="B28" s="454"/>
      <c r="C28" s="455"/>
    </row>
    <row r="29" spans="1:3" ht="40.200000000000003" customHeight="1">
      <c r="A29" s="459" t="s">
        <v>413</v>
      </c>
      <c r="B29" s="462"/>
      <c r="C29" s="452"/>
    </row>
    <row r="30" spans="1:3" ht="99" customHeight="1">
      <c r="A30" s="458" t="s">
        <v>384</v>
      </c>
      <c r="B30" s="460"/>
      <c r="C30" s="453"/>
    </row>
    <row r="31" spans="1:3" ht="40.200000000000003" customHeight="1" thickBot="1">
      <c r="A31" s="457" t="s">
        <v>373</v>
      </c>
      <c r="B31" s="454"/>
      <c r="C31" s="455"/>
    </row>
  </sheetData>
  <phoneticPr fontId="86"/>
  <hyperlinks>
    <hyperlink ref="A31" r:id="rId1" xr:uid="{92860DAB-8C87-48C0-A0D7-0309018C0E5A}"/>
    <hyperlink ref="A28" r:id="rId2" xr:uid="{45902903-A92C-489E-BA9C-2E84F5183C1E}"/>
    <hyperlink ref="A4" r:id="rId3" xr:uid="{BDA2EBFF-6328-418C-89E6-B05C4DAB86DF}"/>
    <hyperlink ref="A7" r:id="rId4" xr:uid="{9636FEB3-F5EE-4F2F-B221-97C30F3EAFC2}"/>
    <hyperlink ref="A10" r:id="rId5" xr:uid="{6219CDE8-BCF1-432F-806E-5262EB0A3F90}"/>
    <hyperlink ref="A13" r:id="rId6" xr:uid="{C1A4DCC4-69D2-4D4F-8279-CCDB8DDAE8BD}"/>
    <hyperlink ref="A16" r:id="rId7" xr:uid="{755A3546-D7E1-411E-B95C-46DD9DC74DE7}"/>
    <hyperlink ref="A22" r:id="rId8" xr:uid="{DA0C4A31-4941-4148-8088-1F5C7EFD1D2B}"/>
    <hyperlink ref="A25" r:id="rId9" xr:uid="{31A72753-3E30-46D0-A3B2-3F56CA612CD5}"/>
    <hyperlink ref="A19" r:id="rId10" xr:uid="{21A472CD-54B8-435E-9DEC-76F77334A1A5}"/>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Normal="100" zoomScaleSheetLayoutView="100" workbookViewId="0">
      <selection activeCell="H8" sqref="H8"/>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47" t="s">
        <v>3</v>
      </c>
      <c r="B1" s="648"/>
      <c r="C1" s="648"/>
      <c r="D1" s="648"/>
      <c r="E1" s="648"/>
      <c r="F1" s="648"/>
      <c r="G1" s="648"/>
      <c r="H1" s="648"/>
      <c r="I1" s="648"/>
      <c r="J1" s="648"/>
      <c r="K1" s="648"/>
      <c r="L1" s="648"/>
      <c r="M1" s="648"/>
      <c r="N1" s="649"/>
      <c r="P1" s="650" t="s">
        <v>4</v>
      </c>
      <c r="Q1" s="651"/>
      <c r="R1" s="651"/>
      <c r="S1" s="651"/>
      <c r="T1" s="651"/>
      <c r="U1" s="651"/>
      <c r="V1" s="651"/>
      <c r="W1" s="651"/>
      <c r="X1" s="651"/>
      <c r="Y1" s="651"/>
      <c r="Z1" s="651"/>
      <c r="AA1" s="651"/>
      <c r="AB1" s="651"/>
      <c r="AC1" s="652"/>
    </row>
    <row r="2" spans="1:29" ht="18" customHeight="1" thickBot="1">
      <c r="A2" s="653" t="s">
        <v>5</v>
      </c>
      <c r="B2" s="654"/>
      <c r="C2" s="654"/>
      <c r="D2" s="654"/>
      <c r="E2" s="654"/>
      <c r="F2" s="654"/>
      <c r="G2" s="654"/>
      <c r="H2" s="654"/>
      <c r="I2" s="654"/>
      <c r="J2" s="654"/>
      <c r="K2" s="654"/>
      <c r="L2" s="654"/>
      <c r="M2" s="654"/>
      <c r="N2" s="655"/>
      <c r="P2" s="656" t="s">
        <v>6</v>
      </c>
      <c r="Q2" s="654"/>
      <c r="R2" s="654"/>
      <c r="S2" s="654"/>
      <c r="T2" s="654"/>
      <c r="U2" s="654"/>
      <c r="V2" s="654"/>
      <c r="W2" s="654"/>
      <c r="X2" s="654"/>
      <c r="Y2" s="654"/>
      <c r="Z2" s="654"/>
      <c r="AA2" s="654"/>
      <c r="AB2" s="654"/>
      <c r="AC2" s="657"/>
    </row>
    <row r="3" spans="1:29" ht="13.8" thickBot="1">
      <c r="A3" s="6"/>
      <c r="B3" s="141" t="s">
        <v>167</v>
      </c>
      <c r="C3" s="141" t="s">
        <v>7</v>
      </c>
      <c r="D3" s="141" t="s">
        <v>8</v>
      </c>
      <c r="E3" s="141" t="s">
        <v>9</v>
      </c>
      <c r="F3" s="141" t="s">
        <v>10</v>
      </c>
      <c r="G3" s="141" t="s">
        <v>11</v>
      </c>
      <c r="H3" s="138" t="s">
        <v>12</v>
      </c>
      <c r="I3" s="141" t="s">
        <v>13</v>
      </c>
      <c r="J3" s="141" t="s">
        <v>14</v>
      </c>
      <c r="K3" s="141" t="s">
        <v>15</v>
      </c>
      <c r="L3" s="141" t="s">
        <v>16</v>
      </c>
      <c r="M3" s="141" t="s">
        <v>17</v>
      </c>
      <c r="N3" s="7" t="s">
        <v>18</v>
      </c>
      <c r="P3" s="8"/>
      <c r="Q3" s="141" t="s">
        <v>167</v>
      </c>
      <c r="R3" s="141" t="s">
        <v>7</v>
      </c>
      <c r="S3" s="141" t="s">
        <v>8</v>
      </c>
      <c r="T3" s="141" t="s">
        <v>9</v>
      </c>
      <c r="U3" s="141" t="s">
        <v>10</v>
      </c>
      <c r="V3" s="141" t="s">
        <v>11</v>
      </c>
      <c r="W3" s="138" t="s">
        <v>12</v>
      </c>
      <c r="X3" s="141" t="s">
        <v>13</v>
      </c>
      <c r="Y3" s="141" t="s">
        <v>14</v>
      </c>
      <c r="Z3" s="141" t="s">
        <v>15</v>
      </c>
      <c r="AA3" s="141" t="s">
        <v>16</v>
      </c>
      <c r="AB3" s="141" t="s">
        <v>17</v>
      </c>
      <c r="AC3" s="9" t="s">
        <v>19</v>
      </c>
    </row>
    <row r="4" spans="1:29" ht="19.8" thickBot="1">
      <c r="A4" s="342" t="s">
        <v>165</v>
      </c>
      <c r="B4" s="343">
        <f>AVERAGE(B7:B18)</f>
        <v>68.083333333333329</v>
      </c>
      <c r="C4" s="343">
        <f t="shared" ref="C4:M4" si="0">AVERAGE(C7:C18)</f>
        <v>56.083333333333336</v>
      </c>
      <c r="D4" s="343">
        <f t="shared" si="0"/>
        <v>67.333333333333329</v>
      </c>
      <c r="E4" s="343">
        <f t="shared" si="0"/>
        <v>103.25</v>
      </c>
      <c r="F4" s="343">
        <f t="shared" si="0"/>
        <v>188.08333333333334</v>
      </c>
      <c r="G4" s="343">
        <f t="shared" si="0"/>
        <v>415.16666666666669</v>
      </c>
      <c r="H4" s="343">
        <f t="shared" si="0"/>
        <v>606.08333333333337</v>
      </c>
      <c r="I4" s="343">
        <f t="shared" si="0"/>
        <v>875.18181818181813</v>
      </c>
      <c r="J4" s="343">
        <f t="shared" si="0"/>
        <v>564.72727272727275</v>
      </c>
      <c r="K4" s="343">
        <f t="shared" si="0"/>
        <v>363.72727272727275</v>
      </c>
      <c r="L4" s="343">
        <f t="shared" si="0"/>
        <v>207</v>
      </c>
      <c r="M4" s="343">
        <f t="shared" si="0"/>
        <v>134.81818181818181</v>
      </c>
      <c r="N4" s="343">
        <f>AVERAGE(N7:N18)</f>
        <v>3639.7272727272725</v>
      </c>
      <c r="O4" s="10"/>
      <c r="P4" s="344" t="str">
        <f>+A4</f>
        <v>12-21年月平均</v>
      </c>
      <c r="Q4" s="343">
        <f>AVERAGE(Q7:Q18)</f>
        <v>8.1666666666666661</v>
      </c>
      <c r="R4" s="343">
        <f t="shared" ref="R4:AC4" si="1">AVERAGE(R7:R18)</f>
        <v>8.75</v>
      </c>
      <c r="S4" s="343">
        <f t="shared" si="1"/>
        <v>13.25</v>
      </c>
      <c r="T4" s="343">
        <f t="shared" si="1"/>
        <v>6.5</v>
      </c>
      <c r="U4" s="343">
        <f t="shared" si="1"/>
        <v>9.1666666666666661</v>
      </c>
      <c r="V4" s="343">
        <f t="shared" si="1"/>
        <v>8.9166666666666661</v>
      </c>
      <c r="W4" s="343">
        <f t="shared" si="1"/>
        <v>8</v>
      </c>
      <c r="X4" s="343">
        <f t="shared" si="1"/>
        <v>11.545454545454545</v>
      </c>
      <c r="Y4" s="343">
        <f t="shared" si="1"/>
        <v>9.9090909090909083</v>
      </c>
      <c r="Z4" s="343">
        <f t="shared" si="1"/>
        <v>19.818181818181817</v>
      </c>
      <c r="AA4" s="343">
        <f t="shared" si="1"/>
        <v>11.636363636363637</v>
      </c>
      <c r="AB4" s="343">
        <f t="shared" si="1"/>
        <v>12.181818181818182</v>
      </c>
      <c r="AC4" s="343">
        <f t="shared" si="1"/>
        <v>131.45454545454547</v>
      </c>
    </row>
    <row r="5" spans="1:29" ht="19.8" customHeight="1" thickBot="1">
      <c r="A5" s="251"/>
      <c r="B5" s="251"/>
      <c r="C5" s="251"/>
      <c r="D5" s="251"/>
      <c r="E5" s="251"/>
      <c r="F5" s="251"/>
      <c r="G5" s="251"/>
      <c r="H5" s="11" t="s">
        <v>20</v>
      </c>
      <c r="I5" s="105"/>
      <c r="J5" s="105"/>
      <c r="K5" s="105"/>
      <c r="L5" s="105"/>
      <c r="M5" s="105"/>
      <c r="N5" s="218"/>
      <c r="O5" s="106"/>
      <c r="P5" s="139"/>
      <c r="Q5" s="139"/>
      <c r="R5" s="139"/>
      <c r="S5" s="251"/>
      <c r="T5" s="251"/>
      <c r="U5" s="251"/>
      <c r="V5" s="251"/>
      <c r="W5" s="11" t="s">
        <v>20</v>
      </c>
      <c r="X5" s="105"/>
      <c r="Y5" s="105"/>
      <c r="Z5" s="105"/>
      <c r="AA5" s="105"/>
      <c r="AB5" s="105"/>
      <c r="AC5" s="218"/>
    </row>
    <row r="6" spans="1:29" ht="19.8" customHeight="1" thickBot="1">
      <c r="A6" s="251"/>
      <c r="B6" s="251"/>
      <c r="C6" s="251"/>
      <c r="D6" s="251"/>
      <c r="E6" s="251"/>
      <c r="F6" s="251"/>
      <c r="G6" s="251"/>
      <c r="H6" s="332">
        <v>238</v>
      </c>
      <c r="I6" s="331"/>
      <c r="J6" s="331"/>
      <c r="K6" s="331"/>
      <c r="L6" s="331"/>
      <c r="M6" s="331"/>
      <c r="N6" s="325"/>
      <c r="O6" s="106"/>
      <c r="P6" s="139"/>
      <c r="Q6" s="139"/>
      <c r="R6" s="139"/>
      <c r="S6" s="251"/>
      <c r="T6" s="251"/>
      <c r="U6" s="251"/>
      <c r="V6" s="251"/>
      <c r="W6" s="332">
        <v>0</v>
      </c>
      <c r="X6" s="331"/>
      <c r="Y6" s="331"/>
      <c r="Z6" s="331"/>
      <c r="AA6" s="331"/>
      <c r="AB6" s="331"/>
      <c r="AC6" s="325"/>
    </row>
    <row r="7" spans="1:29" ht="18" customHeight="1" thickBot="1">
      <c r="A7" s="326" t="s">
        <v>172</v>
      </c>
      <c r="B7" s="339">
        <v>82</v>
      </c>
      <c r="C7" s="337">
        <v>62</v>
      </c>
      <c r="D7" s="400">
        <v>99</v>
      </c>
      <c r="E7" s="337">
        <v>112</v>
      </c>
      <c r="F7" s="337">
        <v>224</v>
      </c>
      <c r="G7" s="479">
        <v>524</v>
      </c>
      <c r="H7" s="337">
        <v>509</v>
      </c>
      <c r="I7" s="337"/>
      <c r="J7" s="337" t="s">
        <v>150</v>
      </c>
      <c r="K7" s="337"/>
      <c r="L7" s="337"/>
      <c r="M7" s="340"/>
      <c r="N7" s="338"/>
      <c r="O7" s="10"/>
      <c r="P7" s="330" t="s">
        <v>172</v>
      </c>
      <c r="Q7" s="477">
        <v>1</v>
      </c>
      <c r="R7" s="478">
        <v>1</v>
      </c>
      <c r="S7" s="478">
        <v>4</v>
      </c>
      <c r="T7" s="478">
        <v>2</v>
      </c>
      <c r="U7" s="478">
        <v>2</v>
      </c>
      <c r="V7" s="337">
        <v>7</v>
      </c>
      <c r="W7" s="337">
        <v>6</v>
      </c>
      <c r="X7" s="337"/>
      <c r="Y7" s="337"/>
      <c r="Z7" s="337"/>
      <c r="AA7" s="337"/>
      <c r="AB7" s="341"/>
      <c r="AC7" s="338"/>
    </row>
    <row r="8" spans="1:29" ht="18" customHeight="1" thickBot="1">
      <c r="A8" s="326" t="s">
        <v>166</v>
      </c>
      <c r="B8" s="333">
        <v>81</v>
      </c>
      <c r="C8" s="334">
        <v>39</v>
      </c>
      <c r="D8" s="334">
        <v>72</v>
      </c>
      <c r="E8" s="335">
        <v>89</v>
      </c>
      <c r="F8" s="335">
        <v>258</v>
      </c>
      <c r="G8" s="335">
        <v>416</v>
      </c>
      <c r="H8" s="335">
        <v>554</v>
      </c>
      <c r="I8" s="335">
        <v>568</v>
      </c>
      <c r="J8" s="335">
        <v>578</v>
      </c>
      <c r="K8" s="335">
        <v>337</v>
      </c>
      <c r="L8" s="335">
        <v>169</v>
      </c>
      <c r="M8" s="335">
        <v>168</v>
      </c>
      <c r="N8" s="336">
        <f t="shared" ref="N8:N19" si="2">SUM(B8:M8)</f>
        <v>3329</v>
      </c>
      <c r="O8" s="111" t="s">
        <v>21</v>
      </c>
      <c r="P8" s="471" t="s">
        <v>166</v>
      </c>
      <c r="Q8" s="472">
        <v>0</v>
      </c>
      <c r="R8" s="473">
        <v>5</v>
      </c>
      <c r="S8" s="473">
        <v>4</v>
      </c>
      <c r="T8" s="473">
        <v>1</v>
      </c>
      <c r="U8" s="473">
        <v>1</v>
      </c>
      <c r="V8" s="473">
        <v>1</v>
      </c>
      <c r="W8" s="473">
        <v>1</v>
      </c>
      <c r="X8" s="473">
        <v>1</v>
      </c>
      <c r="Y8" s="472">
        <v>0</v>
      </c>
      <c r="Z8" s="472">
        <v>0</v>
      </c>
      <c r="AA8" s="472">
        <v>0</v>
      </c>
      <c r="AB8" s="472">
        <v>2</v>
      </c>
      <c r="AC8" s="474">
        <f t="shared" ref="AC8:AC19" si="3">SUM(Q8:AB8)</f>
        <v>16</v>
      </c>
    </row>
    <row r="9" spans="1:29" ht="18" customHeight="1" thickBot="1">
      <c r="A9" s="252" t="s">
        <v>149</v>
      </c>
      <c r="B9" s="272">
        <v>81</v>
      </c>
      <c r="C9" s="272">
        <v>48</v>
      </c>
      <c r="D9" s="273">
        <v>71</v>
      </c>
      <c r="E9" s="272">
        <v>128</v>
      </c>
      <c r="F9" s="272">
        <v>171</v>
      </c>
      <c r="G9" s="272">
        <v>350</v>
      </c>
      <c r="H9" s="272">
        <v>569</v>
      </c>
      <c r="I9" s="272">
        <v>553</v>
      </c>
      <c r="J9" s="272">
        <v>458</v>
      </c>
      <c r="K9" s="272">
        <v>306</v>
      </c>
      <c r="L9" s="272">
        <v>220</v>
      </c>
      <c r="M9" s="273">
        <v>229</v>
      </c>
      <c r="N9" s="312">
        <f t="shared" si="2"/>
        <v>3184</v>
      </c>
      <c r="O9" s="250"/>
      <c r="P9" s="471" t="s">
        <v>148</v>
      </c>
      <c r="Q9" s="475">
        <v>1</v>
      </c>
      <c r="R9" s="475">
        <v>2</v>
      </c>
      <c r="S9" s="475">
        <v>1</v>
      </c>
      <c r="T9" s="475">
        <v>0</v>
      </c>
      <c r="U9" s="475">
        <v>0</v>
      </c>
      <c r="V9" s="475">
        <v>0</v>
      </c>
      <c r="W9" s="475">
        <v>1</v>
      </c>
      <c r="X9" s="475">
        <v>1</v>
      </c>
      <c r="Y9" s="475">
        <v>0</v>
      </c>
      <c r="Z9" s="475">
        <v>1</v>
      </c>
      <c r="AA9" s="475">
        <v>0</v>
      </c>
      <c r="AB9" s="475">
        <v>0</v>
      </c>
      <c r="AC9" s="476">
        <f t="shared" si="3"/>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2"/>
        <v>3044</v>
      </c>
      <c r="O10" s="111"/>
      <c r="P10" s="327" t="s">
        <v>128</v>
      </c>
      <c r="Q10" s="217">
        <v>16</v>
      </c>
      <c r="R10" s="217">
        <v>1</v>
      </c>
      <c r="S10" s="217">
        <v>19</v>
      </c>
      <c r="T10" s="217">
        <v>3</v>
      </c>
      <c r="U10" s="217">
        <v>13</v>
      </c>
      <c r="V10" s="217">
        <v>1</v>
      </c>
      <c r="W10" s="217">
        <v>2</v>
      </c>
      <c r="X10" s="217">
        <v>2</v>
      </c>
      <c r="Y10" s="217">
        <v>0</v>
      </c>
      <c r="Z10" s="217">
        <v>24</v>
      </c>
      <c r="AA10" s="217">
        <v>4</v>
      </c>
      <c r="AB10" s="217">
        <v>2</v>
      </c>
      <c r="AC10" s="265">
        <f t="shared" si="3"/>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2"/>
        <v>3737</v>
      </c>
      <c r="O11" s="111"/>
      <c r="P11" s="328" t="s">
        <v>22</v>
      </c>
      <c r="Q11" s="222">
        <v>7</v>
      </c>
      <c r="R11" s="222">
        <v>7</v>
      </c>
      <c r="S11" s="223">
        <v>13</v>
      </c>
      <c r="T11" s="223">
        <v>3</v>
      </c>
      <c r="U11" s="223">
        <v>8</v>
      </c>
      <c r="V11" s="223">
        <v>11</v>
      </c>
      <c r="W11" s="222">
        <v>5</v>
      </c>
      <c r="X11" s="223">
        <v>11</v>
      </c>
      <c r="Y11" s="223">
        <v>9</v>
      </c>
      <c r="Z11" s="223">
        <v>9</v>
      </c>
      <c r="AA11" s="224">
        <v>20</v>
      </c>
      <c r="AB11" s="224">
        <v>37</v>
      </c>
      <c r="AC11" s="263">
        <f t="shared" si="3"/>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2"/>
        <v>3813</v>
      </c>
      <c r="O12" s="111"/>
      <c r="P12" s="329" t="s">
        <v>30</v>
      </c>
      <c r="Q12" s="223">
        <v>9</v>
      </c>
      <c r="R12" s="223">
        <v>22</v>
      </c>
      <c r="S12" s="222">
        <v>18</v>
      </c>
      <c r="T12" s="223">
        <v>9</v>
      </c>
      <c r="U12" s="227">
        <v>21</v>
      </c>
      <c r="V12" s="223">
        <v>14</v>
      </c>
      <c r="W12" s="223">
        <v>6</v>
      </c>
      <c r="X12" s="223">
        <v>13</v>
      </c>
      <c r="Y12" s="223">
        <v>7</v>
      </c>
      <c r="Z12" s="228">
        <v>81</v>
      </c>
      <c r="AA12" s="227">
        <v>31</v>
      </c>
      <c r="AB12" s="228">
        <v>37</v>
      </c>
      <c r="AC12" s="264">
        <f t="shared" si="3"/>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2"/>
        <v>3859</v>
      </c>
      <c r="O13" s="111"/>
      <c r="P13" s="329" t="s">
        <v>31</v>
      </c>
      <c r="Q13" s="223">
        <v>19</v>
      </c>
      <c r="R13" s="223">
        <v>12</v>
      </c>
      <c r="S13" s="223">
        <v>8</v>
      </c>
      <c r="T13" s="222">
        <v>12</v>
      </c>
      <c r="U13" s="223">
        <v>7</v>
      </c>
      <c r="V13" s="223">
        <v>15</v>
      </c>
      <c r="W13" s="14">
        <v>16</v>
      </c>
      <c r="X13" s="229">
        <v>12</v>
      </c>
      <c r="Y13" s="222">
        <v>16</v>
      </c>
      <c r="Z13" s="223">
        <v>6</v>
      </c>
      <c r="AA13" s="222">
        <v>12</v>
      </c>
      <c r="AB13" s="222">
        <v>6</v>
      </c>
      <c r="AC13" s="263">
        <f t="shared" si="3"/>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2"/>
        <v>3624</v>
      </c>
      <c r="O14" s="111"/>
      <c r="P14" s="329" t="s">
        <v>32</v>
      </c>
      <c r="Q14" s="232">
        <v>9</v>
      </c>
      <c r="R14" s="223">
        <v>16</v>
      </c>
      <c r="S14" s="223">
        <v>12</v>
      </c>
      <c r="T14" s="222">
        <v>6</v>
      </c>
      <c r="U14" s="233">
        <v>7</v>
      </c>
      <c r="V14" s="233">
        <v>14</v>
      </c>
      <c r="W14" s="223">
        <v>9</v>
      </c>
      <c r="X14" s="223">
        <v>14</v>
      </c>
      <c r="Y14" s="223">
        <v>9</v>
      </c>
      <c r="Z14" s="223">
        <v>9</v>
      </c>
      <c r="AA14" s="233">
        <v>8</v>
      </c>
      <c r="AB14" s="233">
        <v>7</v>
      </c>
      <c r="AC14" s="263">
        <f t="shared" si="3"/>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2"/>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3"/>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2"/>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3"/>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3"/>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658" t="s">
        <v>246</v>
      </c>
      <c r="B21" s="659"/>
      <c r="C21" s="659"/>
      <c r="D21" s="659"/>
      <c r="E21" s="659"/>
      <c r="F21" s="659"/>
      <c r="G21" s="659"/>
      <c r="H21" s="659"/>
      <c r="I21" s="659"/>
      <c r="J21" s="659"/>
      <c r="K21" s="659"/>
      <c r="L21" s="659"/>
      <c r="M21" s="659"/>
      <c r="N21" s="660"/>
      <c r="O21" s="10"/>
      <c r="P21" s="658" t="str">
        <f>+A21</f>
        <v>※2023年 第30週（7/24～7/30） 現在</v>
      </c>
      <c r="Q21" s="659"/>
      <c r="R21" s="659"/>
      <c r="S21" s="659"/>
      <c r="T21" s="659"/>
      <c r="U21" s="659"/>
      <c r="V21" s="659"/>
      <c r="W21" s="659"/>
      <c r="X21" s="659"/>
      <c r="Y21" s="659"/>
      <c r="Z21" s="659"/>
      <c r="AA21" s="659"/>
      <c r="AB21" s="659"/>
      <c r="AC21" s="660"/>
    </row>
    <row r="22" spans="1:31" ht="13.8" thickBot="1">
      <c r="A22" s="307" t="s">
        <v>150</v>
      </c>
      <c r="B22" s="10"/>
      <c r="C22" s="10"/>
      <c r="D22" s="10"/>
      <c r="E22" s="10"/>
      <c r="F22" s="10"/>
      <c r="G22" s="10" t="s">
        <v>21</v>
      </c>
      <c r="H22" s="10"/>
      <c r="I22" s="10"/>
      <c r="J22" s="10"/>
      <c r="K22" s="10"/>
      <c r="L22" s="10"/>
      <c r="M22" s="10"/>
      <c r="N22" s="25"/>
      <c r="O22" s="10"/>
      <c r="P22" s="308"/>
      <c r="Q22" s="10"/>
      <c r="R22" s="10"/>
      <c r="S22" s="10"/>
      <c r="T22" s="10"/>
      <c r="U22" s="10"/>
      <c r="V22" s="10"/>
      <c r="W22" s="10"/>
      <c r="X22" s="10"/>
      <c r="Y22" s="10"/>
      <c r="Z22" s="10"/>
      <c r="AA22" s="10"/>
      <c r="AB22" s="10"/>
      <c r="AC22" s="27"/>
    </row>
    <row r="23" spans="1:31" ht="17.25" customHeight="1" thickBot="1">
      <c r="A23" s="24"/>
      <c r="B23" s="243" t="s">
        <v>159</v>
      </c>
      <c r="C23" s="10"/>
      <c r="D23" s="305" t="s">
        <v>224</v>
      </c>
      <c r="E23" s="28"/>
      <c r="F23" s="10"/>
      <c r="G23" s="10" t="s">
        <v>21</v>
      </c>
      <c r="H23" s="10"/>
      <c r="I23" s="10"/>
      <c r="J23" s="10"/>
      <c r="K23" s="10"/>
      <c r="L23" s="10"/>
      <c r="M23" s="10"/>
      <c r="N23" s="25"/>
      <c r="O23" s="111" t="s">
        <v>21</v>
      </c>
      <c r="P23" s="151"/>
      <c r="Q23" s="413" t="s">
        <v>160</v>
      </c>
      <c r="R23" s="644" t="s">
        <v>219</v>
      </c>
      <c r="S23" s="645"/>
      <c r="T23" s="646"/>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150</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61" t="s">
        <v>179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161</v>
      </c>
      <c r="R38" s="122"/>
      <c r="S38" s="122"/>
      <c r="T38" s="122"/>
      <c r="U38" s="122"/>
      <c r="V38" s="122"/>
      <c r="W38" s="122"/>
      <c r="X38" s="122"/>
    </row>
    <row r="39" spans="1:29">
      <c r="Q39" s="122" t="s">
        <v>162</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6" zoomScale="96" zoomScaleNormal="112" zoomScaleSheetLayoutView="96" workbookViewId="0">
      <selection activeCell="D30" sqref="D30"/>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226</v>
      </c>
      <c r="D2" s="666"/>
      <c r="E2" s="667"/>
    </row>
    <row r="3" spans="1:7" ht="16.5" customHeight="1" thickBot="1">
      <c r="B3" s="91" t="s">
        <v>110</v>
      </c>
      <c r="C3" s="181" t="s">
        <v>111</v>
      </c>
      <c r="D3" s="140" t="s">
        <v>154</v>
      </c>
    </row>
    <row r="4" spans="1:7" ht="17.25" customHeight="1" thickBot="1">
      <c r="B4" s="92" t="s">
        <v>112</v>
      </c>
      <c r="C4" s="114" t="s">
        <v>225</v>
      </c>
      <c r="D4" s="93"/>
    </row>
    <row r="5" spans="1:7" ht="17.25" customHeight="1">
      <c r="B5" s="668" t="s">
        <v>146</v>
      </c>
      <c r="C5" s="671" t="s">
        <v>151</v>
      </c>
      <c r="D5" s="672"/>
    </row>
    <row r="6" spans="1:7" ht="19.2" customHeight="1">
      <c r="B6" s="669"/>
      <c r="C6" s="673" t="s">
        <v>152</v>
      </c>
      <c r="D6" s="674"/>
      <c r="G6" s="154"/>
    </row>
    <row r="7" spans="1:7" ht="19.95" customHeight="1">
      <c r="B7" s="669"/>
      <c r="C7" s="182" t="s">
        <v>153</v>
      </c>
      <c r="D7" s="183"/>
      <c r="G7" s="154"/>
    </row>
    <row r="8" spans="1:7" ht="25.2" customHeight="1" thickBot="1">
      <c r="B8" s="670"/>
      <c r="C8" s="156" t="s">
        <v>155</v>
      </c>
      <c r="D8" s="155"/>
      <c r="G8" s="154"/>
    </row>
    <row r="9" spans="1:7" ht="49.2" customHeight="1" thickBot="1">
      <c r="B9" s="94" t="s">
        <v>196</v>
      </c>
      <c r="C9" s="675" t="s">
        <v>247</v>
      </c>
      <c r="D9" s="676"/>
    </row>
    <row r="10" spans="1:7" ht="69" customHeight="1" thickBot="1">
      <c r="B10" s="95" t="s">
        <v>113</v>
      </c>
      <c r="C10" s="677" t="s">
        <v>248</v>
      </c>
      <c r="D10" s="678"/>
    </row>
    <row r="11" spans="1:7" ht="59.4" customHeight="1" thickBot="1">
      <c r="B11" s="96"/>
      <c r="C11" s="97" t="s">
        <v>250</v>
      </c>
      <c r="D11" s="160" t="s">
        <v>251</v>
      </c>
      <c r="F11" s="1" t="s">
        <v>21</v>
      </c>
    </row>
    <row r="12" spans="1:7" ht="42.6" customHeight="1" thickBot="1">
      <c r="B12" s="94" t="s">
        <v>183</v>
      </c>
      <c r="C12" s="677" t="s">
        <v>249</v>
      </c>
      <c r="D12" s="678"/>
    </row>
    <row r="13" spans="1:7" ht="113.4" customHeight="1" thickBot="1">
      <c r="B13" s="98" t="s">
        <v>114</v>
      </c>
      <c r="C13" s="99" t="s">
        <v>252</v>
      </c>
      <c r="D13" s="137" t="s">
        <v>253</v>
      </c>
      <c r="F13" t="s">
        <v>28</v>
      </c>
    </row>
    <row r="14" spans="1:7" ht="79.2" customHeight="1" thickBot="1">
      <c r="A14" t="s">
        <v>150</v>
      </c>
      <c r="B14" s="100" t="s">
        <v>115</v>
      </c>
      <c r="C14" s="664" t="s">
        <v>254</v>
      </c>
      <c r="D14" s="665"/>
    </row>
    <row r="15" spans="1:7" ht="17.25" customHeight="1"/>
    <row r="16" spans="1:7" ht="17.25" customHeight="1">
      <c r="B16" s="661" t="s">
        <v>213</v>
      </c>
      <c r="C16" s="306"/>
      <c r="D16" s="1" t="s">
        <v>150</v>
      </c>
    </row>
    <row r="17" spans="2:5">
      <c r="B17" s="661"/>
      <c r="C17"/>
    </row>
    <row r="18" spans="2:5">
      <c r="B18" s="661"/>
      <c r="E18" s="1" t="s">
        <v>21</v>
      </c>
    </row>
    <row r="19" spans="2:5">
      <c r="B19" s="661"/>
    </row>
    <row r="20" spans="2:5">
      <c r="B20" s="661"/>
    </row>
    <row r="21" spans="2:5">
      <c r="B21" s="661"/>
    </row>
    <row r="22" spans="2:5">
      <c r="B22" s="661"/>
    </row>
    <row r="23" spans="2:5">
      <c r="B23" s="661"/>
      <c r="D23" s="662" t="s">
        <v>328</v>
      </c>
    </row>
    <row r="24" spans="2:5">
      <c r="B24" s="661"/>
      <c r="D24" s="663"/>
    </row>
    <row r="25" spans="2:5">
      <c r="B25" s="661"/>
      <c r="D25" s="663"/>
    </row>
    <row r="26" spans="2:5">
      <c r="B26" s="661"/>
      <c r="D26" s="663"/>
    </row>
    <row r="27" spans="2:5">
      <c r="B27" s="661"/>
      <c r="D27" s="663"/>
    </row>
    <row r="28" spans="2:5">
      <c r="B28" s="661"/>
    </row>
    <row r="29" spans="2:5">
      <c r="B29" s="661"/>
      <c r="D29" s="1" t="s">
        <v>150</v>
      </c>
    </row>
    <row r="30" spans="2:5">
      <c r="B30" s="661"/>
      <c r="D30" s="1" t="s">
        <v>150</v>
      </c>
    </row>
    <row r="31" spans="2:5">
      <c r="B31" s="661"/>
    </row>
    <row r="32" spans="2:5">
      <c r="B32" s="661"/>
    </row>
    <row r="33" spans="2:2">
      <c r="B33" s="661"/>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188C-47C4-4662-A2C9-DB881534147D}">
  <dimension ref="B8:L52"/>
  <sheetViews>
    <sheetView topLeftCell="A31" workbookViewId="0">
      <selection activeCell="L44" sqref="L44"/>
    </sheetView>
  </sheetViews>
  <sheetFormatPr defaultRowHeight="13.2"/>
  <cols>
    <col min="2" max="6" width="11" customWidth="1"/>
  </cols>
  <sheetData>
    <row r="8" spans="2:7">
      <c r="B8" s="469" t="s">
        <v>205</v>
      </c>
      <c r="C8" s="469"/>
    </row>
    <row r="9" spans="2:7">
      <c r="B9" s="679" t="s">
        <v>203</v>
      </c>
      <c r="C9" s="679"/>
      <c r="D9" s="679"/>
      <c r="E9" s="680" t="s">
        <v>204</v>
      </c>
      <c r="F9" s="680"/>
      <c r="G9" s="680"/>
    </row>
    <row r="10" spans="2:7">
      <c r="B10" s="468" t="s">
        <v>200</v>
      </c>
      <c r="C10" s="42" t="s">
        <v>200</v>
      </c>
      <c r="D10" s="42" t="s">
        <v>198</v>
      </c>
      <c r="E10" s="468" t="s">
        <v>200</v>
      </c>
      <c r="F10" s="42" t="s">
        <v>200</v>
      </c>
      <c r="G10" s="42" t="s">
        <v>198</v>
      </c>
    </row>
    <row r="11" spans="2:7">
      <c r="B11" s="468" t="s">
        <v>201</v>
      </c>
      <c r="C11" s="42" t="s">
        <v>202</v>
      </c>
      <c r="D11" s="42" t="s">
        <v>199</v>
      </c>
      <c r="E11" s="468" t="s">
        <v>201</v>
      </c>
      <c r="F11" s="42" t="s">
        <v>202</v>
      </c>
      <c r="G11" s="42" t="s">
        <v>199</v>
      </c>
    </row>
    <row r="12" spans="2:7">
      <c r="B12" s="90">
        <v>6344</v>
      </c>
      <c r="C12" s="1">
        <v>3488</v>
      </c>
      <c r="D12" s="1">
        <v>2856</v>
      </c>
      <c r="E12">
        <v>27614</v>
      </c>
      <c r="F12">
        <v>13597</v>
      </c>
      <c r="G12">
        <v>14017</v>
      </c>
    </row>
    <row r="15" spans="2:7">
      <c r="B15" s="469" t="s">
        <v>206</v>
      </c>
      <c r="C15" s="469"/>
    </row>
    <row r="16" spans="2:7">
      <c r="B16" s="679" t="s">
        <v>203</v>
      </c>
      <c r="C16" s="679"/>
      <c r="D16" s="679"/>
      <c r="E16" s="680" t="s">
        <v>204</v>
      </c>
      <c r="F16" s="680"/>
      <c r="G16" s="680"/>
    </row>
    <row r="17" spans="2:7">
      <c r="B17" s="468" t="s">
        <v>200</v>
      </c>
      <c r="C17" s="42" t="s">
        <v>200</v>
      </c>
      <c r="D17" s="42" t="s">
        <v>198</v>
      </c>
      <c r="E17" s="468" t="s">
        <v>200</v>
      </c>
      <c r="F17" s="42" t="s">
        <v>200</v>
      </c>
      <c r="G17" s="42" t="s">
        <v>198</v>
      </c>
    </row>
    <row r="18" spans="2:7">
      <c r="B18" s="468" t="s">
        <v>201</v>
      </c>
      <c r="C18" s="42" t="s">
        <v>202</v>
      </c>
      <c r="D18" s="42" t="s">
        <v>199</v>
      </c>
      <c r="E18" s="468" t="s">
        <v>201</v>
      </c>
      <c r="F18" s="42" t="s">
        <v>202</v>
      </c>
      <c r="G18" s="42" t="s">
        <v>199</v>
      </c>
    </row>
    <row r="19" spans="2:7">
      <c r="B19">
        <v>5896</v>
      </c>
      <c r="C19">
        <v>3193</v>
      </c>
      <c r="D19">
        <v>2703</v>
      </c>
      <c r="E19">
        <v>30255</v>
      </c>
      <c r="F19">
        <v>14924</v>
      </c>
      <c r="G19">
        <v>15331</v>
      </c>
    </row>
    <row r="22" spans="2:7">
      <c r="B22" s="469" t="s">
        <v>214</v>
      </c>
      <c r="C22" s="469"/>
    </row>
    <row r="23" spans="2:7">
      <c r="B23" s="679" t="s">
        <v>203</v>
      </c>
      <c r="C23" s="679"/>
      <c r="D23" s="679"/>
      <c r="E23" s="680" t="s">
        <v>204</v>
      </c>
      <c r="F23" s="680"/>
      <c r="G23" s="680"/>
    </row>
    <row r="24" spans="2:7">
      <c r="B24" s="468" t="s">
        <v>200</v>
      </c>
      <c r="C24" s="42" t="s">
        <v>200</v>
      </c>
      <c r="D24" s="42" t="s">
        <v>198</v>
      </c>
      <c r="E24" s="468" t="s">
        <v>200</v>
      </c>
      <c r="F24" s="42" t="s">
        <v>200</v>
      </c>
      <c r="G24" s="42" t="s">
        <v>198</v>
      </c>
    </row>
    <row r="25" spans="2:7">
      <c r="B25" s="468" t="s">
        <v>201</v>
      </c>
      <c r="C25" s="42" t="s">
        <v>202</v>
      </c>
      <c r="D25" s="42" t="s">
        <v>199</v>
      </c>
      <c r="E25" s="468" t="s">
        <v>201</v>
      </c>
      <c r="F25" s="42" t="s">
        <v>202</v>
      </c>
      <c r="G25" s="42" t="s">
        <v>199</v>
      </c>
    </row>
    <row r="26" spans="2:7">
      <c r="B26">
        <v>6238</v>
      </c>
      <c r="C26">
        <v>3386</v>
      </c>
      <c r="D26">
        <v>2852</v>
      </c>
      <c r="E26">
        <v>35737</v>
      </c>
      <c r="F26">
        <v>17626</v>
      </c>
      <c r="G26">
        <v>18111</v>
      </c>
    </row>
    <row r="29" spans="2:7">
      <c r="B29" s="469" t="s">
        <v>221</v>
      </c>
      <c r="C29" s="469"/>
    </row>
    <row r="30" spans="2:7">
      <c r="B30" s="679" t="s">
        <v>203</v>
      </c>
      <c r="C30" s="679"/>
      <c r="D30" s="679"/>
      <c r="E30" s="680" t="s">
        <v>204</v>
      </c>
      <c r="F30" s="680"/>
      <c r="G30" s="680"/>
    </row>
    <row r="31" spans="2:7">
      <c r="B31" s="468" t="s">
        <v>200</v>
      </c>
      <c r="C31" s="42" t="s">
        <v>200</v>
      </c>
      <c r="D31" s="42" t="s">
        <v>198</v>
      </c>
      <c r="E31" s="468" t="s">
        <v>200</v>
      </c>
      <c r="F31" s="42" t="s">
        <v>200</v>
      </c>
      <c r="G31" s="42" t="s">
        <v>198</v>
      </c>
    </row>
    <row r="32" spans="2:7">
      <c r="B32" s="468" t="s">
        <v>201</v>
      </c>
      <c r="C32" s="42" t="s">
        <v>202</v>
      </c>
      <c r="D32" s="42" t="s">
        <v>199</v>
      </c>
      <c r="E32" s="468" t="s">
        <v>201</v>
      </c>
      <c r="F32" s="42" t="s">
        <v>202</v>
      </c>
      <c r="G32" s="42" t="s">
        <v>199</v>
      </c>
    </row>
    <row r="33" spans="2:12">
      <c r="B33">
        <v>8193</v>
      </c>
      <c r="C33">
        <v>4384</v>
      </c>
      <c r="D33">
        <v>3809</v>
      </c>
      <c r="E33">
        <v>45108</v>
      </c>
      <c r="F33">
        <v>22361</v>
      </c>
      <c r="G33">
        <v>22747</v>
      </c>
    </row>
    <row r="34" spans="2:12">
      <c r="B34" t="s">
        <v>150</v>
      </c>
    </row>
    <row r="35" spans="2:12">
      <c r="E35" t="s">
        <v>150</v>
      </c>
    </row>
    <row r="36" spans="2:12">
      <c r="B36" s="469" t="s">
        <v>227</v>
      </c>
      <c r="C36" s="469"/>
    </row>
    <row r="37" spans="2:12">
      <c r="B37" s="679" t="s">
        <v>203</v>
      </c>
      <c r="C37" s="679"/>
      <c r="D37" s="679"/>
      <c r="E37" s="680" t="s">
        <v>204</v>
      </c>
      <c r="F37" s="680"/>
      <c r="G37" s="680"/>
    </row>
    <row r="38" spans="2:12">
      <c r="B38" s="468" t="s">
        <v>200</v>
      </c>
      <c r="C38" s="42" t="s">
        <v>200</v>
      </c>
      <c r="D38" s="42" t="s">
        <v>198</v>
      </c>
      <c r="E38" s="468" t="s">
        <v>200</v>
      </c>
      <c r="F38" s="42" t="s">
        <v>200</v>
      </c>
      <c r="G38" s="42" t="s">
        <v>198</v>
      </c>
    </row>
    <row r="39" spans="2:12">
      <c r="B39" s="468" t="s">
        <v>201</v>
      </c>
      <c r="C39" s="42" t="s">
        <v>202</v>
      </c>
      <c r="D39" s="42" t="s">
        <v>199</v>
      </c>
      <c r="E39" s="468" t="s">
        <v>201</v>
      </c>
      <c r="F39" s="42" t="s">
        <v>202</v>
      </c>
      <c r="G39" s="42" t="s">
        <v>199</v>
      </c>
    </row>
    <row r="40" spans="2:12">
      <c r="B40">
        <v>8640</v>
      </c>
      <c r="C40">
        <v>4323</v>
      </c>
      <c r="D40">
        <v>3524</v>
      </c>
      <c r="E40">
        <v>68601</v>
      </c>
      <c r="F40">
        <v>33527</v>
      </c>
      <c r="G40">
        <v>35074</v>
      </c>
    </row>
    <row r="41" spans="2:12">
      <c r="B41" t="s">
        <v>228</v>
      </c>
      <c r="E41" t="s">
        <v>228</v>
      </c>
    </row>
    <row r="43" spans="2:12">
      <c r="B43" s="469" t="s">
        <v>326</v>
      </c>
      <c r="C43" s="469"/>
    </row>
    <row r="44" spans="2:12">
      <c r="B44" s="679" t="s">
        <v>203</v>
      </c>
      <c r="C44" s="679"/>
      <c r="D44" s="679"/>
      <c r="E44" s="680" t="s">
        <v>204</v>
      </c>
      <c r="F44" s="680"/>
      <c r="G44" s="680"/>
      <c r="L44" t="s">
        <v>327</v>
      </c>
    </row>
    <row r="45" spans="2:12">
      <c r="B45" s="468" t="s">
        <v>200</v>
      </c>
      <c r="C45" s="42" t="s">
        <v>200</v>
      </c>
      <c r="D45" s="42" t="s">
        <v>198</v>
      </c>
      <c r="E45" s="468" t="s">
        <v>200</v>
      </c>
      <c r="F45" s="42" t="s">
        <v>200</v>
      </c>
      <c r="G45" s="42" t="s">
        <v>198</v>
      </c>
    </row>
    <row r="46" spans="2:12">
      <c r="B46" s="468" t="s">
        <v>201</v>
      </c>
      <c r="C46" s="42" t="s">
        <v>202</v>
      </c>
      <c r="D46" s="42" t="s">
        <v>199</v>
      </c>
      <c r="E46" s="468" t="s">
        <v>201</v>
      </c>
      <c r="F46" s="42" t="s">
        <v>202</v>
      </c>
      <c r="G46" s="42" t="s">
        <v>199</v>
      </c>
    </row>
    <row r="47" spans="2:12">
      <c r="B47">
        <v>7847</v>
      </c>
      <c r="C47">
        <v>4646</v>
      </c>
      <c r="D47">
        <v>3994</v>
      </c>
      <c r="E47">
        <v>54150</v>
      </c>
      <c r="F47">
        <v>26759</v>
      </c>
      <c r="G47">
        <v>27391</v>
      </c>
    </row>
    <row r="50" spans="2:7">
      <c r="B50" s="494" t="s">
        <v>203</v>
      </c>
      <c r="C50" s="494"/>
      <c r="D50" s="494"/>
      <c r="E50" s="495" t="s">
        <v>204</v>
      </c>
      <c r="F50" s="495"/>
      <c r="G50" s="493"/>
    </row>
    <row r="51" spans="2:7">
      <c r="B51" s="468" t="s">
        <v>207</v>
      </c>
      <c r="C51" s="42" t="s">
        <v>208</v>
      </c>
      <c r="D51" s="42" t="s">
        <v>209</v>
      </c>
      <c r="E51" s="468" t="s">
        <v>210</v>
      </c>
      <c r="F51" s="42" t="s">
        <v>211</v>
      </c>
      <c r="G51" s="42" t="s">
        <v>212</v>
      </c>
    </row>
    <row r="52" spans="2:7">
      <c r="B52" s="470">
        <f>+B47/B40</f>
        <v>0.9082175925925926</v>
      </c>
      <c r="C52" s="470">
        <f t="shared" ref="C52:G52" si="0">+C47/C40</f>
        <v>1.0747166319685404</v>
      </c>
      <c r="D52" s="470">
        <f t="shared" si="0"/>
        <v>1.1333711691259931</v>
      </c>
      <c r="E52" s="470">
        <f t="shared" si="0"/>
        <v>0.78934709406568415</v>
      </c>
      <c r="F52" s="470">
        <f t="shared" si="0"/>
        <v>0.79813284815223551</v>
      </c>
      <c r="G52" s="470">
        <f t="shared" si="0"/>
        <v>0.7809488510007413</v>
      </c>
    </row>
  </sheetData>
  <mergeCells count="12">
    <mergeCell ref="E9:G9"/>
    <mergeCell ref="B9:D9"/>
    <mergeCell ref="B16:D16"/>
    <mergeCell ref="E16:G16"/>
    <mergeCell ref="B23:D23"/>
    <mergeCell ref="E23:G23"/>
    <mergeCell ref="B44:D44"/>
    <mergeCell ref="E44:G44"/>
    <mergeCell ref="B30:D30"/>
    <mergeCell ref="E30:G30"/>
    <mergeCell ref="B37:D37"/>
    <mergeCell ref="E37:G37"/>
  </mergeCells>
  <phoneticPr fontId="8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30　ノロウイルス関連情報 </vt:lpstr>
      <vt:lpstr>29  衛生訓話</vt:lpstr>
      <vt:lpstr>30　食中毒記事等 </vt:lpstr>
      <vt:lpstr>30　海外情報</vt:lpstr>
      <vt:lpstr>30　感染症統計</vt:lpstr>
      <vt:lpstr>29　感染症情報</vt:lpstr>
      <vt:lpstr>Sheet1</vt:lpstr>
      <vt:lpstr>30 食品回収</vt:lpstr>
      <vt:lpstr>30　食品表示</vt:lpstr>
      <vt:lpstr>30　残留農薬　等 </vt:lpstr>
      <vt:lpstr>'29  衛生訓話'!Print_Area</vt:lpstr>
      <vt:lpstr>'29　感染症情報'!Print_Area</vt:lpstr>
      <vt:lpstr>'30　ノロウイルス関連情報 '!Print_Area</vt:lpstr>
      <vt:lpstr>'30　海外情報'!Print_Area</vt:lpstr>
      <vt:lpstr>'30　感染症統計'!Print_Area</vt:lpstr>
      <vt:lpstr>'30　残留農薬　等 '!Print_Area</vt:lpstr>
      <vt:lpstr>'30　食中毒記事等 '!Print_Area</vt:lpstr>
      <vt:lpstr>'30 食品回収'!Print_Area</vt:lpstr>
      <vt:lpstr>'30　食品表示'!Print_Area</vt:lpstr>
      <vt:lpstr>スポンサー公告!Print_Area</vt:lpstr>
      <vt:lpstr>'30　残留農薬　等 '!Print_Titles</vt:lpstr>
      <vt:lpstr>'30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2023-08-05T23:14:54Z</dcterms:modified>
</cp:coreProperties>
</file>