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codeName="ThisWorkbook"/>
  <xr:revisionPtr revIDLastSave="0" documentId="13_ncr:1_{013FAFE0-A792-4E14-8998-98FC8BB133D3}"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29　ノロウイルス関連情報 " sheetId="101" r:id="rId3"/>
    <sheet name="29  衛生訓話" sheetId="133" r:id="rId4"/>
    <sheet name="29　食中毒記事等 " sheetId="29" r:id="rId5"/>
    <sheet name="29　海外情報" sheetId="123" r:id="rId6"/>
    <sheet name="29　感染症統計" sheetId="125" r:id="rId7"/>
    <sheet name="28　感染症情報" sheetId="124" r:id="rId8"/>
    <sheet name="Sheet1" sheetId="131" state="hidden" r:id="rId9"/>
    <sheet name="29 食品回収" sheetId="60" r:id="rId10"/>
    <sheet name="28　食品表示" sheetId="34" state="hidden" r:id="rId11"/>
    <sheet name="28　残留農薬　等 " sheetId="35" state="hidden" r:id="rId12"/>
  </sheets>
  <definedNames>
    <definedName name="_xlnm._FilterDatabase" localSheetId="11" hidden="1">'28　残留農薬　等 '!$A$1:$C$1</definedName>
    <definedName name="_xlnm._FilterDatabase" localSheetId="2" hidden="1">'29　ノロウイルス関連情報 '!$A$22:$G$75</definedName>
    <definedName name="_xlnm._FilterDatabase" localSheetId="4" hidden="1">'29　食中毒記事等 '!$A$1:$D$1</definedName>
    <definedName name="_xlnm.Print_Area" localSheetId="7">'28　感染症情報'!$A$1:$D$33</definedName>
    <definedName name="_xlnm.Print_Area" localSheetId="11">'28　残留農薬　等 '!$A$1:$A$22</definedName>
    <definedName name="_xlnm.Print_Area" localSheetId="10">'28　食品表示'!$A$1:$N$13</definedName>
    <definedName name="_xlnm.Print_Area" localSheetId="3">'29  衛生訓話'!$A$1:$M$29</definedName>
    <definedName name="_xlnm.Print_Area" localSheetId="2">'29　ノロウイルス関連情報 '!$A$1:$N$84</definedName>
    <definedName name="_xlnm.Print_Area" localSheetId="5">'29　海外情報'!$A$1:$C$34</definedName>
    <definedName name="_xlnm.Print_Area" localSheetId="6">'29　感染症統計'!$A$1:$AC$37</definedName>
    <definedName name="_xlnm.Print_Area" localSheetId="4">'29　食中毒記事等 '!$A$1:$D$42</definedName>
    <definedName name="_xlnm.Print_Area" localSheetId="9">'29 食品回収'!$A$1:$E$44</definedName>
    <definedName name="_xlnm.Print_Area" localSheetId="1">スポンサー公告!$A$1:$AA$36</definedName>
    <definedName name="_xlnm.Print_Titles" localSheetId="11">'28　残留農薬　等 '!$1:$1</definedName>
    <definedName name="_xlnm.Print_Titles" localSheetId="4">'29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F45" i="131" l="1"/>
  <c r="G45" i="131"/>
  <c r="E45" i="131"/>
  <c r="C45" i="131"/>
  <c r="D45" i="131"/>
  <c r="B45" i="131"/>
  <c r="B19" i="78" l="1"/>
  <c r="B18" i="78" l="1"/>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7" i="125"/>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<sst xmlns="http://schemas.openxmlformats.org/spreadsheetml/2006/main" count="621" uniqueCount="394">
  <si>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</si>
  <si>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</si>
  <si>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</si>
  <si>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</si>
  <si>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</si>
  <si>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</si>
  <si>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</si>
  <si>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</si>
  <si>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</si>
  <si>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</si>
  <si>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</si>
  <si>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</si>
  <si>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</si>
  <si>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</si>
  <si>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</si>
  <si>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</si>
  <si>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</si>
  <si>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</si>
  <si>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</si>
  <si>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</si>
  <si>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</si>
  <si>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</si>
  <si>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</si>
  <si>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</si>
  <si>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</si>
  <si>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</si>
  <si>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</si>
  <si>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</si>
  <si>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</si>
  <si>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</si>
  <si>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</si>
  <si>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</si>
  <si>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</si>
  <si>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</si>
  <si>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</si>
  <si>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</si>
  <si>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</si>
  <si>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</si>
  <si>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</si>
  <si>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</si>
  <si>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</si>
  <si>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</si>
  <si>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</si>
  <si>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</si>
  <si>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</si>
  <si>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</si>
  <si>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</si>
  <si>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</si>
  <si>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</si>
  <si>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</si>
  <si>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</si>
  <si>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</si>
  <si>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</si>
  <si>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</si>
  <si>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</si>
  <si>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</si>
  <si>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</si>
  <si>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</si>
  <si>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</si>
  <si>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</si>
  <si>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</si>
  <si>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</si>
  <si>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</si>
  <si>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</si>
  <si>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</si>
  <si>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</si>
  <si>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</si>
  <si>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</si>
  <si>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</si>
  <si>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</si>
  <si>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</si>
  <si>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</si>
  <si>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</si>
  <si>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</si>
  <si>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</si>
  <si>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</si>
  <si>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</si>
  <si>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</si>
  <si>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</si>
  <si>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</si>
  <si>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</si>
  <si>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</si>
  <si>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</si>
  <si>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</si>
  <si>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</si>
  <si>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</si>
  <si>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</si>
  <si>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</si>
  <si>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</si>
  <si>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</si>
  <si>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</si>
  <si>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</si>
  <si>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</si>
  <si>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</si>
  <si>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</si>
  <si>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</si>
  <si>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</si>
  <si>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</si>
  <si>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</si>
  <si>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</si>
  <si>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</si>
  <si>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</si>
  <si>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</si>
  <si>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</si>
  <si>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</si>
  <si>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</si>
  <si>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</si>
  <si>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</si>
  <si>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</si>
  <si>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</si>
  <si>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</si>
  <si>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</si>
  <si>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</si>
  <si>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</si>
  <si>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</si>
  <si>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</si>
  <si>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</si>
  <si>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</si>
  <si>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</si>
  <si>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</si>
  <si>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</si>
  <si>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</si>
  <si>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</si>
  <si>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</si>
  <si>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</si>
  <si>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</si>
  <si>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</si>
  <si>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</si>
  <si>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</si>
  <si>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</si>
  <si>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</si>
  <si>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</si>
  <si>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</si>
  <si>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</si>
  <si>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</si>
  <si>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</si>
  <si>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</si>
  <si>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</si>
  <si>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</si>
  <si>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</si>
  <si>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</si>
  <si>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</si>
  <si>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</si>
  <si>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</si>
  <si>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</si>
  <si>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</si>
  <si>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</si>
  <si>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</si>
  <si>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</si>
  <si>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</si>
  <si>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</si>
  <si>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</si>
  <si>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</si>
  <si>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</si>
  <si>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</si>
  <si>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</si>
  <si>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</si>
  <si>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</si>
  <si>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</si>
  <si>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</si>
  <si>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</si>
  <si>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</si>
  <si>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</si>
  <si>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</si>
  <si>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</si>
  <si>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</si>
  <si>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</si>
  <si>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</si>
  <si>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</si>
  <si>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</si>
  <si>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</si>
  <si>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</si>
  <si>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</si>
  <si>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</si>
  <si>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</si>
  <si>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</si>
  <si>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</si>
  <si>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</si>
  <si>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</si>
  <si>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</si>
  <si>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</si>
  <si>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</si>
  <si>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</si>
  <si>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</si>
  <si>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</si>
  <si>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</si>
  <si>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</si>
  <si>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</si>
  <si>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</si>
  <si>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</si>
  <si>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</si>
  <si>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</si>
  <si>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</si>
  <si>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</si>
  <si>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</si>
  <si>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</si>
  <si>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</si>
  <si>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</si>
  <si>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腸チフス2例 感染地域：東京都1例、バングラデシュ1例</t>
    <phoneticPr fontId="86"/>
  </si>
  <si>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</si>
  <si>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</si>
  <si>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</si>
  <si>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</si>
  <si>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</si>
  <si>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</si>
  <si>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</si>
  <si>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</si>
  <si>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</si>
  <si>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</si>
  <si>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</si>
  <si>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</si>
  <si>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</si>
  <si>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</si>
  <si>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</si>
  <si>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</si>
  <si>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</si>
  <si>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回収＆返金</t>
  </si>
  <si>
    <t>回収</t>
  </si>
  <si>
    <t>回収＆交換</t>
  </si>
  <si>
    <t>回収＆返金/交換</t>
  </si>
  <si>
    <t>イオンリテール</t>
  </si>
  <si>
    <t>ライフコーポレー...</t>
  </si>
  <si>
    <t>西友</t>
  </si>
  <si>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</si>
  <si>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</si>
  <si>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フライングガーデンの最新検査</t>
    <rPh sb="10" eb="12">
      <t>サイシン</t>
    </rPh>
    <rPh sb="12" eb="14">
      <t>ケンサ</t>
    </rPh>
    <phoneticPr fontId="33"/>
  </si>
  <si>
    <t>2023年第27週</t>
    <phoneticPr fontId="86"/>
  </si>
  <si>
    <t xml:space="preserve"> GⅡ　28週　0例</t>
    <rPh sb="6" eb="7">
      <t>シュウ</t>
    </rPh>
    <phoneticPr fontId="5"/>
  </si>
  <si>
    <t xml:space="preserve"> GⅡ　29週　0例</t>
    <rPh sb="9" eb="10">
      <t>レイ</t>
    </rPh>
    <phoneticPr fontId="5"/>
  </si>
  <si>
    <t>今週のニュース（Noroｖｉｒｕｓ） (7/24-7/30)</t>
    <rPh sb="0" eb="2">
      <t>コンシュウ</t>
    </rPh>
    <phoneticPr fontId="5"/>
  </si>
  <si>
    <t>2023/28週</t>
    <phoneticPr fontId="86"/>
  </si>
  <si>
    <t>2023/29週</t>
  </si>
  <si>
    <t>食中毒情報   (7/24-7/30)</t>
    <rPh sb="0" eb="3">
      <t>ショクチュウドク</t>
    </rPh>
    <rPh sb="3" eb="5">
      <t>ジョウホウ</t>
    </rPh>
    <phoneticPr fontId="5"/>
  </si>
  <si>
    <t>海外情報   (7/24-7/30)</t>
    <rPh sb="0" eb="2">
      <t>カイガイ</t>
    </rPh>
    <rPh sb="2" eb="4">
      <t>ジョウホウ</t>
    </rPh>
    <phoneticPr fontId="5"/>
  </si>
  <si>
    <t>食品リコール・回収情報
 (7/24-7/30)</t>
    <rPh sb="0" eb="2">
      <t>ショクヒン</t>
    </rPh>
    <rPh sb="7" eb="9">
      <t>カイシュウ</t>
    </rPh>
    <rPh sb="9" eb="11">
      <t>ジョウホウ</t>
    </rPh>
    <phoneticPr fontId="5"/>
  </si>
  <si>
    <t>食品表示 (7/24-7/30)</t>
    <rPh sb="0" eb="2">
      <t>ショクヒン</t>
    </rPh>
    <rPh sb="2" eb="4">
      <t>ヒョウジ</t>
    </rPh>
    <phoneticPr fontId="5"/>
  </si>
  <si>
    <t>残留農薬  (7/24-7/30)</t>
    <phoneticPr fontId="16"/>
  </si>
  <si>
    <t>-</t>
    <phoneticPr fontId="86"/>
  </si>
  <si>
    <t>※2023年 第29週（7/17～7/23） 現在</t>
    <phoneticPr fontId="5"/>
  </si>
  <si>
    <t>平年並み</t>
    <rPh sb="0" eb="3">
      <t>ヘイネンナ</t>
    </rPh>
    <phoneticPr fontId="86"/>
  </si>
  <si>
    <t>結核例　212</t>
    <phoneticPr fontId="5"/>
  </si>
  <si>
    <t>細菌性赤痢3例 菌種：S. sonnei（D群）3例＿感染地域：‌神奈川県1例、国内・国外不明2例</t>
    <rPh sb="0" eb="3">
      <t>サイキンセイ</t>
    </rPh>
    <rPh sb="3" eb="5">
      <t>セキリ</t>
    </rPh>
    <rPh sb="6" eb="7">
      <t>レイ</t>
    </rPh>
    <rPh sb="8" eb="10">
      <t>キンシュ</t>
    </rPh>
    <rPh sb="22" eb="23">
      <t>グン</t>
    </rPh>
    <rPh sb="25" eb="26">
      <t>レイ</t>
    </rPh>
    <rPh sb="27" eb="29">
      <t>カンセン</t>
    </rPh>
    <rPh sb="29" eb="31">
      <t>チイキ</t>
    </rPh>
    <rPh sb="33" eb="37">
      <t>カナガワケン</t>
    </rPh>
    <rPh sb="38" eb="39">
      <t>レイ</t>
    </rPh>
    <rPh sb="40" eb="42">
      <t>コクナイ</t>
    </rPh>
    <rPh sb="43" eb="45">
      <t>コクガイ</t>
    </rPh>
    <rPh sb="45" eb="47">
      <t>フメイ</t>
    </rPh>
    <rPh sb="48" eb="49">
      <t>レイ</t>
    </rPh>
    <phoneticPr fontId="86"/>
  </si>
  <si>
    <t>2023年 第28週（7月10日〜 7月16日）</t>
    <phoneticPr fontId="86"/>
  </si>
  <si>
    <t>年齢群：‌0歳（1例）、1歳（3例）、2歳（1例）、3歳（1例）、4歳（2例）、5歳（1例）、
6歳（2例）、7歳（1例）、8歳（3例）、9歳（3例）、10代（17例）、20代（22例）、
30代（14例）、40代（12例）、50代（9例）、60代（8例）、70代（9例）、
80代（3例）、90代以上（1例）</t>
    <phoneticPr fontId="86"/>
  </si>
  <si>
    <t xml:space="preserve">腸管出血性大腸菌感染症113例（有症者78例、うちHUS 1例）
感染地域：国内87例、韓国3例、国内（都道府県不明）/韓国1例、国内・国外不明22例
国内の感染地域：‌東京都9例、北海道8例、岡山県6例、神奈川県5例、岩手県4例、宮城県4例、群馬県4例、兵庫県4例、島根県4例、福岡県4例、埼玉県3例、長野県3例、京都府3例、新潟県2例、　　　滋賀県2例、大阪府2例、熊本県2例、鹿児島県2例、福島県1例、茨城県1例、富山県1例、静岡県1例、愛知県1例、三重県1例、奈良県1例、佐賀県1例、長崎県1例、愛知県/滋賀県1例、
大阪府/和歌山県1例、国内（都道府県不明）5例
</t>
    <phoneticPr fontId="86"/>
  </si>
  <si>
    <t>血清群・毒素型：‌O157 VT1・VT2（31例）、O157 VT2（26例）、O26 VT1（9例）、O103 VT1（7例）、O115VT1（3例）、
O146 VT2（2例）、O103 VT1・VT2（1例）、O111 VT1・VT2（1例）、O121VT2（1例）、O55 VT1（1例）、
O157 VT1・VT2/O26 VT1（1例）、O157 VT2/O103VT1（1例）、その他・不明（29例）
累積報告数：1,361例（有症者905例、うちHUS 23例．死亡2例）</t>
    <phoneticPr fontId="86"/>
  </si>
  <si>
    <t>E型肝炎14例 感染地域（感染源）：‌北海道2例（生レバー1例、不明1例）、
東京都1例（不明）、新潟県1例（不明）、石川県1例（不明）、静岡県1例（不明）、北海道/秋田県1例（不明）、国内（都道府県不明）3例
（不明3例）、国内・国外不明4例（不明4例）
A型肝炎1例 感染地域：カメルーン</t>
    <phoneticPr fontId="86"/>
  </si>
  <si>
    <t>レジオネラ症64例（肺炎型63例、ポンティアック型1例）
感染地域：宮城県6例、広島県5例、福島県3例、愛知県3例、岡山県3例、福岡県3例、栃木県2例、新潟県2例、
福井県2例、岐阜県2例、滋賀県2例、山口県2例、徳島県2例、長崎県2例、北海道1例、青森県1例、茨城県1例、
群馬県1例、埼玉県1例、神奈川県1例、富山県1例、愛媛県1例、国内（都道府県不明）8例、国内・国外不明9例
年齢群：‌20代（1例）、50代（10例）、60代（19例）、70代（22例）、80代（12例）
累積報告数：1,105例</t>
    <phoneticPr fontId="86"/>
  </si>
  <si>
    <t>アメーバ赤痢3例（腸管アメーバ症3例）
感染地域：国内（都道府県不明）1例、国内・国外不明2例
感染経路：不明3例</t>
    <phoneticPr fontId="86"/>
  </si>
  <si>
    <t>2023年第28週</t>
    <phoneticPr fontId="86"/>
  </si>
  <si>
    <t>　</t>
    <phoneticPr fontId="86"/>
  </si>
  <si>
    <r>
      <t>対前週
インフルエンザ 5.5</t>
    </r>
    <r>
      <rPr>
        <b/>
        <sz val="14"/>
        <rFont val="ＭＳ Ｐゴシック"/>
        <family val="3"/>
        <charset val="128"/>
      </rPr>
      <t>%増加</t>
    </r>
    <r>
      <rPr>
        <b/>
        <sz val="11"/>
        <rFont val="ＭＳ Ｐゴシック"/>
        <family val="3"/>
        <charset val="128"/>
      </rPr>
      <t xml:space="preserve">、
</t>
    </r>
    <r>
      <rPr>
        <b/>
        <sz val="14"/>
        <color rgb="FFFF0000"/>
        <rFont val="ＭＳ Ｐゴシック"/>
        <family val="3"/>
        <charset val="128"/>
      </rPr>
      <t>新型コロナウイルス  20.0%増加　</t>
    </r>
    <rPh sb="0" eb="3">
      <t>タイゼンシュウ</t>
    </rPh>
    <rPh sb="16" eb="18">
      <t>ゾウカ</t>
    </rPh>
    <rPh sb="20" eb="22">
      <t>シンガタ</t>
    </rPh>
    <rPh sb="36" eb="38">
      <t>ゾウカ</t>
    </rPh>
    <phoneticPr fontId="86"/>
  </si>
  <si>
    <t>桜通商</t>
  </si>
  <si>
    <t>超冷</t>
  </si>
  <si>
    <t>味の集会場魚信</t>
  </si>
  <si>
    <t>社会福祉法人武蔵...</t>
  </si>
  <si>
    <t>川口屋</t>
  </si>
  <si>
    <t>おのざき</t>
  </si>
  <si>
    <t>(有)長萬製菓</t>
  </si>
  <si>
    <t>阪神製菓</t>
  </si>
  <si>
    <t>デリシア</t>
  </si>
  <si>
    <t>山都産業</t>
  </si>
  <si>
    <t>ビオセボン・ジャ...</t>
  </si>
  <si>
    <t>トランドール</t>
  </si>
  <si>
    <t>マックスバリュ東...</t>
  </si>
  <si>
    <t>おつまみえび塩餃子 一部アレルゲン表示欠落</t>
  </si>
  <si>
    <t>国内産若どりもも肉 消費期限誤表示</t>
  </si>
  <si>
    <t>黒門三平</t>
  </si>
  <si>
    <t>塩たらこ・辛子明太子(切れ子) 一部賞味期限誤表示</t>
  </si>
  <si>
    <t>松月堂</t>
  </si>
  <si>
    <t>米粉のシフォンケーキ 一部アレルゲン表示欠落</t>
  </si>
  <si>
    <t>ハートフレンド</t>
  </si>
  <si>
    <t>もちもち水餃子 一部ラベル誤貼付で表示欠落</t>
  </si>
  <si>
    <t>たいらや</t>
  </si>
  <si>
    <t>DX弁当 一部特定原材料表示欠落</t>
  </si>
  <si>
    <t>ツルヤ</t>
  </si>
  <si>
    <t>塩ダレの炭火焼やきとり皮串 一部アレルゲン表示欠落</t>
  </si>
  <si>
    <t>三和</t>
  </si>
  <si>
    <t>骨なしフライドチキン(ホット) 一部加熱不十分</t>
  </si>
  <si>
    <t>かいや</t>
  </si>
  <si>
    <t>さざえの煮貝 一部賞味期限表示欠落</t>
  </si>
  <si>
    <t>相鉄ローゼン</t>
  </si>
  <si>
    <t>四季のあじわい天重 一部ラベル誤貼付で表示欠落</t>
  </si>
  <si>
    <t>ジェイアール西日...</t>
  </si>
  <si>
    <t>JR兵庫駅 イエローベジタブル 一部常温販売</t>
  </si>
  <si>
    <t>ファインド・ニュ...</t>
  </si>
  <si>
    <t>ロメスコソース 一部殺菌工程不備</t>
  </si>
  <si>
    <t>寺子屋</t>
  </si>
  <si>
    <t>アップルティーどこでもしっくり 一部賞味期限誤表示</t>
  </si>
  <si>
    <t>凪スピリッツジャ...</t>
  </si>
  <si>
    <t>札幌風味噌ラーメン他 アレルギー(たまご)表示欠落</t>
  </si>
  <si>
    <t>とりせん</t>
  </si>
  <si>
    <t>たまねぎ 一部産地誤表示</t>
  </si>
  <si>
    <t>うなぎ飯 一部ラベル誤貼付で(卵)表示欠落</t>
  </si>
  <si>
    <t>大竹写真</t>
  </si>
  <si>
    <t>ハーゼルヌス・シュトライフェン 一部アレルギー表示欠落</t>
  </si>
  <si>
    <t>クリームコロッケ他 一部ラベル誤貼付で表示欠落</t>
  </si>
  <si>
    <t>うなぎ長焼 一部ラベル誤貼付で賞味期限誤表示</t>
  </si>
  <si>
    <t>塩銀鮭(甘塩味) 一部ラベル誤貼付保存温度誤表示</t>
  </si>
  <si>
    <t>寺尾製粉所</t>
  </si>
  <si>
    <t>水出し煮出し両用 六条麦茶 一部賞味期限誤印字</t>
  </si>
  <si>
    <t>京都食肉市場</t>
  </si>
  <si>
    <t>ハラミプレミアムカレー 一部異物混入の恐れ</t>
  </si>
  <si>
    <t>寿隆蒲鉾</t>
  </si>
  <si>
    <t>のどぐろ入りちくわ他 一部カビ発生の恐れ</t>
  </si>
  <si>
    <t>綿半パートナーズ...</t>
  </si>
  <si>
    <t>おススメ加工魚 小魚 一部消費期限超過表示</t>
  </si>
  <si>
    <t>塩ゆで枝豆 一部大腸菌群陽性</t>
  </si>
  <si>
    <t>いか野菜かき揚げ 一部賞味期限切れ商品販売</t>
  </si>
  <si>
    <t>豆冨ロールキャベツ 他 計3商品 アレルギー表示欠落</t>
  </si>
  <si>
    <t>青梅ジャム、梅ジャム 一部カビ発生の恐れ</t>
  </si>
  <si>
    <t>うどんそばつゆ 一部微生物増殖による混濁</t>
  </si>
  <si>
    <t>さんまポーポー焼 一部アレルギー(小麦、大豆)表示欠落</t>
  </si>
  <si>
    <t>つぶあんマーガリンどら焼き</t>
  </si>
  <si>
    <t>三角ういろう(十勝粒あん) 一部包装不良</t>
  </si>
  <si>
    <t>脂がのった肉厚アジフライ 一部ラベル誤貼付で表示欠落</t>
  </si>
  <si>
    <t>白菜 もやしミックス 一部消費期限表示欠落</t>
  </si>
  <si>
    <t>オーガニックスパイスケーキ 一部パッケージ内カビ発生</t>
  </si>
  <si>
    <t>窯出しレアチーズロール 一部原材料表示シール貼付漏れ</t>
  </si>
  <si>
    <t>水戸市は二十六日、私立の認可保育園「千波保育園」で園児と職員五十人がノロウイルスによる感染性胃腸炎に感染したと発表した。重症者や入院者はおらず、全員快方に向かっているという。　市によると、二十日から二十五日までにゼロ歳から五歳までの園児四十七人と職員三人に嘔吐（おうと）や下痢などの症状がみられた。水戸市保健所で園児四人、職員二人の便を検査したところ全員からノロウイルスが検出された。</t>
    <phoneticPr fontId="86"/>
  </si>
  <si>
    <t>東京新聞</t>
    <rPh sb="0" eb="4">
      <t>トウキョウシンブン</t>
    </rPh>
    <phoneticPr fontId="86"/>
  </si>
  <si>
    <t>JR東京駅前の商業施設「KITTE丸の内」にある飲食店で11人の被害を出す食中毒事故が発生したとして、飲食店を運営するJR東日本クロスステーションが7月25日に謝罪しました。</t>
    <phoneticPr fontId="86"/>
  </si>
  <si>
    <t>JR告知</t>
    <rPh sb="2" eb="4">
      <t>コクチ</t>
    </rPh>
    <phoneticPr fontId="86"/>
  </si>
  <si>
    <t>北谷町の飲食店で食中毒　営業停止処分２日間</t>
    <phoneticPr fontId="16"/>
  </si>
  <si>
    <t>７月中旬、北谷町にある飲食店で食事をした８人が下痢や腹痛などの症状を訴え、保健所は店で提供された料理が原因の食中毒として、この店に２日間の営業停止を命じました。食中毒が発生したのは北谷町港にある飲食店、「Ｔｈａｉｃｏｏｎ」です。
県衛生薬務課によりますと7月２０日と２２日にこの店を利用した１１人のうち、焼きそばやサラダなどを食べた２０代から４０代のあわせて８人が、下痢や腹痛、発熱などの症状を訴えたということです。
調査したところ症状を訴えた人のうち３人の排せつ物から食中毒の原因となる「サルモレラ属菌」が検出されたことなどから、県中部保健所は、店が提供した料理と原因と見られる食中毒として、この店に対し２９日から30日までの２日間、営業停止を命じました。
県衛生薬務課によりますと、症状を訴えた８人はすでに回復しているということですが、ほかに２人が食中毒の疑いがあり調査が続けられています。「サルモレラ属菌」による食中毒は、牛や豚、それに鶏肉を使ったり鶏卵を使ったりした料理で多く発生しています。
このため県では食肉や卵を取り扱った手指や調理器具はそのつど洗浄・消毒するほか抵抗力の弱い子どもや高齢者は卵を生で食べることは避けることなどを呼びかけています。</t>
    <phoneticPr fontId="16"/>
  </si>
  <si>
    <t>NHK</t>
    <phoneticPr fontId="16"/>
  </si>
  <si>
    <t>沖縄県</t>
    <rPh sb="0" eb="3">
      <t>オキナワケン</t>
    </rPh>
    <phoneticPr fontId="16"/>
  </si>
  <si>
    <t>https://www3.nhk.or.jp/lnews/okinawa/20230729/5090024171.html</t>
    <phoneticPr fontId="16"/>
  </si>
  <si>
    <t xml:space="preserve">高知市の養護老人ホームで集団食中毒 ７人が下痢などの症状 - NHKニュース </t>
    <phoneticPr fontId="16"/>
  </si>
  <si>
    <t xml:space="preserve">NHKニュース </t>
    <phoneticPr fontId="16"/>
  </si>
  <si>
    <t>高知市の養護老人ホームで施設で食事をした高齢者７人が下痢や発熱の症状を訴え、食中毒の原因となる菌が検出されたことなどから、高知市は集団食中毒が発生したと断定し、食事を調理した会社に対し３日間の営業停止の処分にしました。高知市によりますと、今月１３日から１５日にかけて養護老人ホームの入所者が下痢や発熱の症状を訴え、保健所が調べたところ、一部の高齢者から食中毒の原因となる鶏などが持つ菌「カンピロバクター」が検出されました。発症したのは７０代から８０代の男女７人でいずれも回復に向かってい
高知市は今月１０日、施設で夕食として提供されたささみの照り焼きの加熱不足が原因とみて調査を進めるとともに、症状の特徴などから集団食中毒が発生したと断定しました。一方、食事を調理した高知市の「シダックスフードサービス」を２９日から３日間、営業停止の処分にしました。夏休み期間中は焼き肉やバーベキューの機会が増えることもあり、高知市は食中毒を防ぐため鶏肉などを調理する際、中心部まで十分に加熱するなど注意するよう呼びかけています。</t>
    <phoneticPr fontId="16"/>
  </si>
  <si>
    <t>https://www3.nhk.or.jp/lnews/kochi/20230729/8010018222.html</t>
    <phoneticPr fontId="16"/>
  </si>
  <si>
    <t>高知県</t>
    <rPh sb="0" eb="3">
      <t>コウチケン</t>
    </rPh>
    <phoneticPr fontId="16"/>
  </si>
  <si>
    <t xml:space="preserve">無許可営業の飲食店でカンピロバクターによる食中毒発生 甲府市が営業しないよう指示 </t>
    <phoneticPr fontId="16"/>
  </si>
  <si>
    <t>甲府市内の飲食店でカンピロバクターによる食中毒が発生しました。この店の営業者は保健所から営業許可を受けていないことが分かり、市が営業しないよう指示しました。無許可で店を営業し、食中毒を起こしたのは甲府市武田2丁目の「焼鳥山田」です。
7月17日、この店を利用した客から胃腸炎の症状があったなどと市に連絡があり、調査した結果2人の客の便からカンピロバクターが検出されました。2人の共通の食事がこの店の料理だけだったことから市は店が提供した食品による食中毒と断定しました。市は焼鳥の加熱が甘かったとみています。
さらにこの店の営業者は食品衛生法に基づく保健所からの営業許可を受けていなかったことが分かり、市は文書で営業をしないよう指示しました。無許可営業の発覚は、2019年に甲府市保健所が開所してから初めてだということです。
店はすでに営業を取りやめ、患者は快方に向かっているということです。</t>
    <phoneticPr fontId="16"/>
  </si>
  <si>
    <t>https://news.yahoo.co.jp/articles/647b665e368aa2927e2e48ad626dcd0c644ffb62</t>
    <phoneticPr fontId="16"/>
  </si>
  <si>
    <t>山梨県</t>
    <rPh sb="0" eb="3">
      <t>ヤマナシケン</t>
    </rPh>
    <phoneticPr fontId="16"/>
  </si>
  <si>
    <t>山梨テレビ</t>
    <rPh sb="0" eb="2">
      <t>ヤマナシ</t>
    </rPh>
    <phoneticPr fontId="16"/>
  </si>
  <si>
    <t>鮮魚にアニサキス　加賀の女性食中毒</t>
    <phoneticPr fontId="16"/>
  </si>
  <si>
    <t>北陸新聞</t>
    <rPh sb="0" eb="4">
      <t>ホクリクシンブン</t>
    </rPh>
    <phoneticPr fontId="16"/>
  </si>
  <si>
    <t>石川県は27日、加賀市桑原町のヤマキシ新加賀店で購入したガンド、ホウボウの刺し身とタイのすしを食べた加賀市内の40代女性が、寄生虫「アニサキス」による食中毒を起こしたと発表した。南加賀保健福祉センターは店に同日の営業停止を命じた。
　女性は24日午後7時ごろ、刺し身やすしを食べ、25日午前0時ごろから下痢や嘔吐（おうと）、腹痛の症状が出た。市内の医療機関を受診し、胃からアニサキスが摘出された。</t>
    <phoneticPr fontId="16"/>
  </si>
  <si>
    <t>https://news.yahoo.co.jp/articles/ef7ed90899c7446a69e5b8de018dedaf22359052</t>
    <phoneticPr fontId="16"/>
  </si>
  <si>
    <t>石川県</t>
    <rPh sb="0" eb="3">
      <t>イシカワケン</t>
    </rPh>
    <phoneticPr fontId="16"/>
  </si>
  <si>
    <t>【食中毒】下痢や吐き気7人が訴え　出雲市内の飲食店を4日間の営業停止処分に　</t>
    <phoneticPr fontId="16"/>
  </si>
  <si>
    <t>島根県</t>
    <phoneticPr fontId="16"/>
  </si>
  <si>
    <t>島根県に入った連絡によりますと、出雲市内の飲食店を23日に利用した2グループ7人が、下痢や吐き気などの症状を訴えていることが分かりました。うち1人が入院していますが回復傾向にあるということです。7人は出雲市と松江市に住む30代から70代の男女で、いずれも23日に出雲市内の飲食店で食事をした後、この日の夕方から翌日未明にかけて発症していて、県はこの食事が原因の食中毒と断定。この飲食店を27日から30日まで4日間の営業停止処分としました。7人は、刺身やウナギの蒲焼、ノドグロの天ぷらなどからなる和食のコース料理を食べていて、出雲保健所が原因物質を調べています。</t>
    <phoneticPr fontId="16"/>
  </si>
  <si>
    <t>山陰放送</t>
    <rPh sb="0" eb="4">
      <t>サンインホウソウ</t>
    </rPh>
    <phoneticPr fontId="16"/>
  </si>
  <si>
    <t>https://newsdig.tbs.co.jp/articles/bss/628527?display=1</t>
    <phoneticPr fontId="16"/>
  </si>
  <si>
    <t>中国税関が日本産輸入食品の検査を既に強化との声(中国、日本) ｜ ビジネス短信 ―- ジェトロ</t>
  </si>
  <si>
    <t>米アマゾン、生体認証サービス「アマゾン・ワン」をホールフーズの全店舗に導入へ(米国) ｜ ビジネス短信 - ジェトロ</t>
  </si>
  <si>
    <t>タイ、牛豚肉密輸入が横行　国内価格は下落 - 日本食糧新聞電子版</t>
  </si>
  <si>
    <t>中国で「生鮮食品が新鮮に見えるライト」の使用禁止へ―中国メディア</t>
  </si>
  <si>
    <t>ロシア政府、ダノンとカールスバーグの資産を国有化(デンマーク、フランス、ロシア) ｜ ビジネス短信  ジェトロ</t>
  </si>
  <si>
    <t>インドネシア、日本のハラール認証機関への評価訪問を実施(インドネシア) ｜ ビジネス短信 ― - ジェトロ</t>
  </si>
  <si>
    <t>日本生協連／アジア各国マネージャー店舗視察、日本での学び自国で生かす ｜ 流通ニュース</t>
  </si>
  <si>
    <t>https://www.ryutsuu.biz/strategy/p072171.html</t>
    <phoneticPr fontId="86"/>
  </si>
  <si>
    <t>https://www.jetro.go.jp/biznews/2023/07/373dc443d1963f13.html</t>
    <phoneticPr fontId="86"/>
  </si>
  <si>
    <t>https://www.jetro.go.jp/biznews/2023/07/55cf95cc6f8aefba.html</t>
    <phoneticPr fontId="86"/>
  </si>
  <si>
    <t>https://www.jetro.go.jp/biznews/2023/07/ffb990af69c2f9b9.html</t>
    <phoneticPr fontId="86"/>
  </si>
  <si>
    <t>https://www.recordchina.co.jp/b917909-s25-c30-d0193.html</t>
    <phoneticPr fontId="86"/>
  </si>
  <si>
    <t>https://www.jetro.go.jp/biznews/2023/07/fae9d7b1f7a66c1a.html</t>
    <phoneticPr fontId="86"/>
  </si>
  <si>
    <t>https://www.jetro.go.jp/biznews/2023/07/b8cd3520543990ff.html</t>
    <phoneticPr fontId="86"/>
  </si>
  <si>
    <t>https://www.jetro.go.jp/biznews/2023/07/b73dfc022de5285b.html</t>
    <phoneticPr fontId="86"/>
  </si>
  <si>
    <t>中国税関が7月7日、日本からの輸入食品に対して、検査を強化することを発表した。中国政府はこれまでも、日本から輸入した水産品をはじめとする食品全般について、放射性物質検査証明や原産地証明を求めていたが、今回の発表では福島県を含む10都県（注）からの食品輸入停止維持のほか、「その他の日本からの輸入食品、特に水産品（食用水産動物を含む）については、必要書類の確認を厳格に行うとともに、100％検査を実施する」とした。ジェトロが7月25日に大連市の日系水産品関連企業に行ったヒアリングによると、同社担当者は「中国税関では100％放射能検査を課しているようだ。検査結果が出るまで商品が留め置かれるため、鮮魚の悪化リスクを考慮し、日本側が輸出を止めている。事実上、生鮮品の輸入全般がストップしているとみられる」とコメントした。また、冷凍品についても同様に、「中国税関が放射能検査を外部委託のうえで実施しているため、天津港では通関に（通常は1～2日程度のところ）20～30日かかっている」と述べた。
ジェトロは同日、鮮魚を取り扱う北京市内の日本料理店にもヒアリングを行ったところ、「自社輸入品の深センでの通関が10日ほど遅れたことにより、損失を出した。ほかにも北京市や大連市では急きょ、中国産やアラスカ産、東南アジア産に切り替えて対応している日本料理店が多い」という。
影響を受けているのは水産物だけではない。大連市の日系食品メーカーによると、「7月中旬より通関が厳しくなった。これまで問題なく通関ができていた製品が差し止めやシップバックになる例もある」という（ジェトロによるヒアリング7月25日）。また、大連市で日本酒などを取り扱っている中国のインポーターによると、「大連税関では2022年後半から原産地証明に対する検査が強化されているが、最近は一層強化された印象を受けている。原材料や完成品の産地に加え、輸出港までの輸送経路についての検査も厳格に行われている。輸入禁止となっている10都県を経由した場合は通関できなかったケースが出ている」という（ジェトロによるヒアリング7月25日）。
（注）福島県、宮城県、茨城県、栃木県、群馬県、埼玉県、千葉県、東京都、長野県、新潟県。中国は、日本から輸出される全ての食品・飼料などについて、この10都県産のもの（新潟県産精米を除く）は、輸入停止措置を講じるとともに、日本の政府機関が発行する証明書を求めている。詳細については、農水省の資料PDFファイル(外部サイトへ、新しいウィンドウで開きます)を参照のこと。</t>
    <phoneticPr fontId="86"/>
  </si>
  <si>
    <t>https://news.nissyoku.co.jp/news/kwsk20230718071024907</t>
    <phoneticPr fontId="86"/>
  </si>
  <si>
    <t>米国アマゾンは7月20日、同社傘下で大手食品スーパーマーケットのホールフーズで試験的に導入していた、手のひらを使う生体認証サービス「アマゾン・ワン」を全店舗に導入すると発表外部サイトへ、新しいウィンドウで開きますした。アマゾン・ワンは2023年末までに、500を超える全米の店舗に導入される。
アマゾン・ワンは、個人を特定するに当たって、手のひらの形と静脈パターンの両方を読み取ることによって、「手のひら署名」と呼ばれる生体認証データを生成する。アマゾン・ワンを初めて利用する人は、クレジットカードまたはデビットカード、アマゾンのアカウント、携帯電話番号を使用して事前にオンライン登録を行い、その上で店舗の専用端末に手のひらをかざすことで、登録手続きを完了させる。その後の買い物は、手のひらをかざすだけで決済できる仕組みとなっている。
アマゾン・ワンは、2020年9月にレジなし店舗「アマゾン・ゴー」に導入されて以降、200以上のホールフーズ店舗のほか、空港やスポーツスタジアムなど米国内の400カ所に導入されている。アマゾン・ワンの利用者数は300万人超に上るという（「ギーク・ワイヤ」7月20日）。
生体認証の利用が徐々に広まる一方で、収集された生体認証データに関する利用者の安全を懸念する声も上がっている。アマゾン・ワンが普及し始めた2021年8月には、エイミー・クロブチャー上院議員（民主党、ミネソタ州、競争政策・反トラスト・消費者権利小委員会委員長）を含む3人の上院議員がアマゾンに書簡を送り、利用者のプライバシーと健全な競争について懸念を表明した。3人の上院議員は「アマゾンが顧客の生体認証データを使用して競争力をさらに強化し、さまざまな市場での競争を抑制する可能性がある」と指摘していた（ロイター2021年8月14日）。
なお、アマゾンは今回の発表の中で、アマゾン・ワンを通じて収集した利用者の生体認証データについて、複数のセキュリティー制御によって保護されており、マーケティング目的で利用されることはなく、外部にも販売しない、と主張している。</t>
    <phoneticPr fontId="86"/>
  </si>
  <si>
    <t>食肉加工が盛んなタイで、海外から違法に国内に持ち込まれた牛肉や豚肉などの肉製品が国内市場を圧迫し、価格の下落を招いている。大手の生産農家は損失をかろうじて吸収できるものの、中小零細が多い生産農家には経営を直撃する痛手だ。流入先は東南アジア一円のほか南米のブラジルにも及んでおり、いたちごっこが続いていたが、農業・協同組合省畜産局と法務省の特別捜査局（DSI）でつくる政府の合同チームがこのほど摘発に乗り出した。
　摘発が行われたのは、バンコク東郊にあるタ・・・・続きは本文にて</t>
    <rPh sb="231" eb="232">
      <t>ツヅ</t>
    </rPh>
    <rPh sb="234" eb="236">
      <t>ホンブン</t>
    </rPh>
    <phoneticPr fontId="86"/>
  </si>
  <si>
    <t>2023年7月25日、中国メディアの上遊新聞は、中国で生鮮食品が新鮮に見えるライトの使用を規制するルールができたことを報じた。記事は、中国市場監督総局が22日「食用農産物市場販売における品質と安全の監督管理規則」を発表し、12月1日より施行することを明らかにしたと紹介。この規則によると、生鮮食用農産物の販売において、食用農産物の実際の色や光沢など感覚的特性を明らかに改変する照明やその他の設備を利用して、消費者に誤認させてはならないことを明確にしていると伝えた。そして、淘宝網（タオバオ）などのECプラットフォームでは各種の「生鮮ライト」が販売されており、売れ筋製品では月に1000個単位で売れていると紹介。ライトはワット数、ランプの材質、防湿・防霧・防水などの性能、色の明るさを調整機能などによって価格に差があり、最も安い20ワットの価格は約25元（約500円）で、ツマミにより色を調節できるものは60元（約1200円）、リモコン操作や充電が可能な最も高価な製品は160元（約3200円）余りであるとした。また、販売店舗のカスタマーサービス担当者からは同総局の規則について「良くわからないが、売れ行きに影響は生じていない」「豚肉用の特に赤いライトは禁止しているところがあるみたいだが、果物用などはそこまで色が変わらないので影響はないと思う」といった声が聞かれたと紹介している。
記事によると、「生鮮ライト」には実にさまざまな色彩が存在し、用途が細かく分かれているという。豚肉用ライトの最新モデルが赤と白を際立たせる色彩になっているほか、赤と黄色を基調としたもの、赤の暖色系、緑と白などがあるようだ。記事は、南京市場監督管理当局の関係者の話として、これまでは関連のクレームが寄せられても取り締まりの対象があくまで品質に問題がある食品という観点に限られ、「生鮮ライト」自体の取り締まりができなかった状況が、今回の「規則」により問題を処理する根拠ができたと伝えている。</t>
    <phoneticPr fontId="86"/>
  </si>
  <si>
    <t>日本生活協同組合連合会、コープデリ生活協同組合連合会、みやぎ生活協同組合は7月19日～30日、ベトナム、韓国、フィリピン、ネパール、マレーシアの生協マネージャーを対象とした「ICA-AP アジア生協マネージャー研修・現地視察」を実施する。日本生協連は会員生協とともに、1991年からICA-AP（国際協同組合同盟アジア・太平洋地域）生協委員会の取り組みの一環で、日本生協の事業・活動について学ぶ研修・視察の受け入れを行っている。新型コロナウイルス感染症の拡大に伴い、2020年以降は休止。今回、4年ぶりの研修再開となる。現在、アジア各国の生協は、店舗運営、小売市場における競争激化、eコマースの効果的戦略立案、資源循環の促進、気候変動への対応など、さまざまな課題を抱えているという。アジア太平洋地域の生協発展を目的に、研修では、店舗などの視察と講義を通して、店舗事業の生産性向上、競合店対策、環境保全の取り組みなどについて幅広くレクチャーしていく。今年度の期間は、7月30日までの計12日間で、研修自体は平日に実施。このうち、7月21日の視察スケジュールでは、コープデリ本部（さいたま市南区）、コープ南浦和店（同）、コープデリフーズ 桶川デリカセンター（埼玉県桶川市）を訪問した。コープデリ本部では、コープみらい副理事長の永井 伸二郎氏を中心としてコープの店舗・宅配事業に関する講義が行われ、その後移動して、店内視察・買い物、デリカセンターの機械・生産現場の視察が行われた。
　店内視察では、アジア各国の留学生の質問に対し、日本生協連の国際部が質疑に応答した。値引きのタイミング、ポップに記載されたサステナブルな取り組み、仕入れ元などに関する質問が飛び交った。研修生のうち、ベトナムのサイゴンコープ所属 eコマース責任者のレ・ヴァン・トン氏が、ベトナムの小売業界の現状について説明してくれた。「ベトナム国内では流通各社の競合が多く、それらを前にどう戦うかを考える必要がある。同国ではインフレが進み、国民の収入も減っていることから個人の購買力が落ちている。さらに近年、ものすごいスピードでインターネットが普及し、テクノロジーが進化していおり、ベトナム市場のEコマースでは2021年～2022年にかけて利用者数が25％増加した。これら3つの課題についてサイゴンコープは取り組む必要がある」と話す。</t>
    <phoneticPr fontId="86"/>
  </si>
  <si>
    <t>コートジボワールの現地報道によると、世界最大のカカオ豆生産国の同国は7月13日、2023/2024カカオ収穫年度（2023年10月1日～2024年9月30日）に収穫・出荷されるカカオ豆の取引について、供給への懸念から先物販売を一時停止することを発表した。停止前の販売量は既に100万トンを超えており、予想される生産量（220万トン）の約半分に達していた。同国では5月半ばごろから7月にかけて、例年を上回る大雨によって一部のカカオ農園が洪水に見舞われ、10月から収穫期に入るカカオ豆の生育への影響が懸念されている。コートジボワール・コーヒー・カカオ評議会（CCC）のイブ・ブライマ・コネ理事長は「メインクロップ（2023年10月1日～2024年3月31日）の前半期には、生産量がかなり減少することが予想される（注1）。1～3月の後半期に生産回復を期待しているが、長期の多湿条件下で発生するブラックポッド病（注2）の脅威もあり、生産が減る懸念が広がっている。また、供給懸念による今回の取引停止で、生産国のコートジボワールだけでなく、カーギル、オラムといった大手農産物商社や、バリー・カレボー、ハーシー、ネスレといったチョコレートメーカーなどの買い手にとっても打撃となるだろう」との見解を示した。CCCによると、ブラックポッド病による被害は既に多くの農園に広がっており、早急に対策を講じるため専門家によるチームを立ち上げたという。カカオ豆の世界生産の約4割強を占めるコートジボワールをはじめ、ガーナ、ナイジェリア、カメルーンなどの主要生産国も豪雨の影響を受けた。そのため、西アフリカからの供給懸念により、カカオ豆の国際価格が上昇しており、ロンドンのインターコンチネンタル取引所（ICE）で6月28日、カカオ先物価格が1トン2,590ポンド（約46万6,200円、1ポンド＝約180円）と、1977年以来の高値を付けた（注3）。
国際カカオ機関（ICCO）が5月に発表した予測では、2022/2023年度のカカオ豆市場は14万2,000トンの供給不足となる見通しだ。
（注1）年に2回収穫をする時期があり、それぞれ「メインクロップ（10月1日～3月31日）」と「ミッドクロップ（4月1日～9月30日）」と呼ばれている。
（注2）カカオポッド（実）がカビにより黒く変色し腐ってしまう主要な病害の1つ。
（注3）1977年のカカオ先物価格は1トン当たり2,594ポンド。</t>
    <phoneticPr fontId="86"/>
  </si>
  <si>
    <t>タイ保健省食品医薬品局（FDA）のルートチャイ・ルートウッド副局長は2023年7月18日、人工甘味料のアスパルテームに関するコメント外部サイトへ、新しいウィンドウで開きますを発表した。概要は次のとおり。FDAは国際規格コーデックス（CODEX）の基準に基づき、タイ人の消費行動に則してアスパルテームの使用に関する安全性の評価を行った。その結果、FDAが認可している使用基準は消費者安全を確保している。FDAは2020年から無作為に食品に含有する人工甘味料を検査してきたが、これまでに問題はなかった。FDAが認可した人工甘味料の使用基準や保健省告示に従って使用していれば安全だ。アスパルテームの過剰摂取リスクを軽減するため、あらゆる食品から得られる五大栄養素を摂取し、特定の消費者においてはアスパルテームが使用されているか否かを表示ラベルで確認することも重要。例えばフェニルケトン尿症の人は摂取を避けるべきだ。
アスパルテームを巡っては、7月14日に、世界保健機関（WHO）傘下の国際がん研究機関（IARC）やWHOと国連食糧農業機関（FAO）の合同食品添加物専門家会議（JECFA）が発がん性に関する評価を公表外部サイトへ、新しいウィンドウで開きますし、IARCは4つの発がん性分類のうち「グループ2B」に分類していた（詳細は内閣府食品安全委員会ウェブサイト外部サイトへ、新しいウィンドウで開きます参照）。</t>
    <phoneticPr fontId="86"/>
  </si>
  <si>
    <t>インドネシアのヤクート・チョリル・クマス宗教相とBPJPH（ハラール製品保証実施機関）は、2023年7月10日から14日にかけて訪日し、日本のハラール認証機関に対する評価訪問を実施した（7月12日付Kontan）。今回の訪問は、インドネシアと日本のハラール認証の相互認証に向けた手続きの一環。BPJPHとのハラール相互認証が認められれば、日本もしくはインドネシアのハラール検査機関が行ったハラール認証が他方の国においても有効となることから、日本製品の輸出拡大が期待される。今回の訪日では、日本のハラール認証機関である宗教法人日本イスラーム文化センター（JIT）と宗教法人ムスリム協会（JMA）に対して評価訪問を行った。インドネシア政府は、他国のハラール検査機関に対し、BPJPHとの間の相互認証協定（MRA）の締結を義務付けている。そのため、BPJPHはMRAの締結に向けて各国の検査機関に対し評価訪問を実施している。BPJPHは2022年10月までに40カ国、97の国際ハラール検査機関の相互承認申請の登録を受けている（2022年10月7日付アンタラ通信）。インドネシア宗教省外部サイトへ、新しいウィンドウで開きますは2022年には6カ国、8つの外国ハラール検査機関に対しBPJPHの評価訪問が行われたと発表していたが、これまで日本に対する評価訪問は行われていなかった。これまでにBPJPHが評価訪問を行った外国のハラール検査機関は次のとおり。
Korea Muslim Federation（KMF）　　Korea Halal Authority（KHA）　　　Food and Nutrition Council of America （IFANCA）
Halal Conformity Service（HCS）（ニュージーランド）　New Zealand Islamic Development Trust（NZIDT）（ニュージーランド）
The Federation of Islamic Associations of New Zealand（FIANZ）（ニュージーランド）　　Centro de Certificacion Halal de Chile（Chile Halal）（チリ）
Taiwan Halal Integrity Development Association（THIDA）（台湾）
　日本の農水省の調査報告書（2021年3月）外部サイトへ、新しいウィンドウで開きますによれば、日本には9つのハラール認証機関が存在している。このうち、NPO法人日本ハラール協会（JHA）、JIT、JMA、一般社団法人ムスリム・プロフェッショナル・ジャパン協会（MPJA）の4機関がBPJPHに対して、ハラール認証の申請登録を行っている。なお、JHA、JMA、MPJAはインドネシア・ウラマー評議会（Majelis Ulama Indonesia：MUI）との相互認証を取得しているが、MUIが有していたハラール認証発行の権限は、2019年に宗教省の直下に新設されたBPJPHに移管されている。そのため、現在ではMUIに対して取得した認証内容の変更や新規の認証申請は行うことができない。ジェトロが6月27日、BPJPH海外協力局のモハマド・ゼン氏にヒアリングしたところによれば、2機関（MPJA、JHA）への評価訪問も追って実施される見込みだ。</t>
    <phoneticPr fontId="86"/>
  </si>
  <si>
    <t>ロシアのウラジーミル・プーチン大統領は7月16日、デンマークのビール大手カールスバーグとフランス食品大手ダノンがロシアに保有する資産を一時的に国有化する大統領令第520号外部サイトへ、新しいウィンドウで開きます（2023年7月16日付）に署名した。これは、ロシアで発電事業を行うドイツとフィンランド企業の資産を国有化した際の大統領令第302号外部サイトへ、新しいウィンドウで開きます（4月25日付、2023年5月8日記事参照）にカールスバーグとダノンの関連企業を追加したもの。資産管理は連邦国有資産管理庁（ロスイムシェストボ）が行う。
国有化の対象となる資産は、ダノンが子会社を通じロシア法人の普通株合計約833億株、カールスバーグ関連企業が保有するバルチカ（注1）の全ての株式。今回の突然の国有化は、軟調が続く通貨ルーブルレートに影響を与える可能性を懸念し、外国企業によるロシア資産売却を阻止しようとするロシア政府の意図が働いたとの見方がある。ダノンとカールスバーグは既にロシア事業の売却を決定し、ロシア企業と売却交渉に入っていた。専門家からは、この措置は今回の交渉だけではなく、外国人が関与する資産売却の交渉に影響を与えかねないとの見方も出ている（コメルサント2023年7月16日）。今回の措置には、外国企業から懸念の声が上がっている。在モスクワの外国企業団体幹部はジェトロに対し（7月18日）、「前回の電力関連企業の資産国有化については、基幹インフラということで、説明できなくもないが、今回のような食品分野での（事実上の）接収の背景は全く理解できない。非常に悪いタイミング（注2）でロシア政府からの外国企業へのメッセージとなった」と述べ、ロシアの投資環境に対する外国企業の不安が高まるとの見方を示した。
（注1）サンクトペテルブルク市内に工場を持つ地場ビールメーカー。カールスバーグが2008年に他社が保有する株式を全て買収した。
（注2）ロシア政府は7月7日、外国企業がロシアの資産を売却して撤退する際の手続きを改正。売却額に応じて一定の国庫納付に加え、撤退企業が事業の買い戻しを行う際の制限措置を追加した（2023年7月21日記事参照）。</t>
    <phoneticPr fontId="86"/>
  </si>
  <si>
    <t>中国</t>
    <rPh sb="0" eb="2">
      <t>チュウゴク</t>
    </rPh>
    <phoneticPr fontId="86"/>
  </si>
  <si>
    <t>米国</t>
    <rPh sb="0" eb="2">
      <t>ベイコク</t>
    </rPh>
    <phoneticPr fontId="86"/>
  </si>
  <si>
    <t>タイ</t>
    <phoneticPr fontId="86"/>
  </si>
  <si>
    <t>ロシア</t>
    <phoneticPr fontId="86"/>
  </si>
  <si>
    <t>インドネシア</t>
    <phoneticPr fontId="86"/>
  </si>
  <si>
    <t>タイFDA、人工甘味料アスパルテームに関するコメント発表(タイ) ｜ ビジネス短信 ― ジェトロ</t>
    <phoneticPr fontId="86"/>
  </si>
  <si>
    <t>天候不順による供給懸念からカカオ豆の先物販売停止(コートジボワール) ｜  ジェトロ</t>
    <phoneticPr fontId="86"/>
  </si>
  <si>
    <t>コートジボアール</t>
    <phoneticPr fontId="86"/>
  </si>
  <si>
    <t>アジア</t>
    <phoneticPr fontId="86"/>
  </si>
  <si>
    <t>毎週　　ひとつ　　覚えていきましょう</t>
    <phoneticPr fontId="5"/>
  </si>
  <si>
    <t>　↓　職場の先輩は以下のことを理解して　わかり易く　指導しましょう　↓</t>
    <phoneticPr fontId="5"/>
  </si>
  <si>
    <t>今週のお題　(検便でサルモネラ菌が見つかったら？)</t>
    <rPh sb="7" eb="9">
      <t>ケンベン</t>
    </rPh>
    <rPh sb="15" eb="16">
      <t>キン</t>
    </rPh>
    <rPh sb="17" eb="18">
      <t>ミ</t>
    </rPh>
    <phoneticPr fontId="5"/>
  </si>
  <si>
    <t>　　自覚症状があっても普通の人は、まさか自分からサルモネラ菌が出るとは思っていません　</t>
    <rPh sb="2" eb="4">
      <t>ジカク</t>
    </rPh>
    <rPh sb="4" eb="6">
      <t>ショウジョウ</t>
    </rPh>
    <rPh sb="11" eb="13">
      <t>フツウ</t>
    </rPh>
    <rPh sb="14" eb="15">
      <t>ヒト</t>
    </rPh>
    <rPh sb="20" eb="22">
      <t>ジブン</t>
    </rPh>
    <rPh sb="29" eb="30">
      <t>キン</t>
    </rPh>
    <rPh sb="31" eb="32">
      <t>デ</t>
    </rPh>
    <rPh sb="35" eb="36">
      <t>オモ</t>
    </rPh>
    <phoneticPr fontId="5"/>
  </si>
  <si>
    <r>
      <rPr>
        <b/>
        <sz val="14"/>
        <color indexed="13"/>
        <rFont val="ＭＳ Ｐゴシック"/>
        <family val="3"/>
        <charset val="128"/>
      </rPr>
      <t>★検便検査の目的は保菌者の確認です。</t>
    </r>
    <r>
      <rPr>
        <b/>
        <sz val="14"/>
        <color indexed="9"/>
        <rFont val="ＭＳ Ｐゴシック"/>
        <family val="3"/>
        <charset val="128"/>
      </rPr>
      <t xml:space="preserve">
突然あなたの施設に検便陽性報告書が送られて来たら!
何故? 私なのだろうか・・・・困ったもんだ、どうしよう!
</t>
    </r>
    <r>
      <rPr>
        <b/>
        <u/>
        <sz val="14"/>
        <color indexed="9"/>
        <rFont val="ＭＳ Ｐゴシック"/>
        <family val="3"/>
        <charset val="128"/>
      </rPr>
      <t>★あわてない事です。</t>
    </r>
    <r>
      <rPr>
        <b/>
        <u/>
        <sz val="14"/>
        <color indexed="13"/>
        <rFont val="ＭＳ Ｐゴシック"/>
        <family val="3"/>
        <charset val="128"/>
      </rPr>
      <t xml:space="preserve">統計的に陽性率0.1～0.05% </t>
    </r>
    <r>
      <rPr>
        <b/>
        <sz val="14"/>
        <color indexed="13"/>
        <rFont val="ＭＳ Ｐゴシック"/>
        <family val="3"/>
        <charset val="128"/>
      </rPr>
      <t xml:space="preserve">
(1,700人～2,000人)に一人の確率でサルモネラ保菌者がいます。</t>
    </r>
    <r>
      <rPr>
        <b/>
        <sz val="14"/>
        <color indexed="9"/>
        <rFont val="ＭＳ Ｐゴシック"/>
        <family val="3"/>
        <charset val="128"/>
      </rPr>
      <t xml:space="preserve">
</t>
    </r>
    <r>
      <rPr>
        <b/>
        <sz val="14"/>
        <color indexed="51"/>
        <rFont val="ＭＳ Ｐゴシック"/>
        <family val="3"/>
        <charset val="128"/>
      </rPr>
      <t>★症状も重度な人から軽度な人、中には自症状がほとんどない人までいます。</t>
    </r>
    <r>
      <rPr>
        <b/>
        <sz val="14"/>
        <color indexed="9"/>
        <rFont val="ＭＳ Ｐゴシック"/>
        <family val="3"/>
        <charset val="128"/>
      </rPr>
      <t xml:space="preserve">
★東京都には、サネモネラ属菌が発見された場合の通達があります。
(衛公防第782号)　現在では拘束力はありませんが、
ご本人にとっても、除菌することは健康上有意義なことです。</t>
    </r>
    <rPh sb="1" eb="3">
      <t>ケンベン</t>
    </rPh>
    <rPh sb="3" eb="5">
      <t>ケンサ</t>
    </rPh>
    <rPh sb="6" eb="8">
      <t>モクテキ</t>
    </rPh>
    <rPh sb="9" eb="12">
      <t>ホキンシャ</t>
    </rPh>
    <rPh sb="13" eb="15">
      <t>カクニン</t>
    </rPh>
    <rPh sb="19" eb="21">
      <t>トツゼン</t>
    </rPh>
    <rPh sb="25" eb="27">
      <t>シセツ</t>
    </rPh>
    <rPh sb="28" eb="30">
      <t>ケンベン</t>
    </rPh>
    <rPh sb="30" eb="32">
      <t>ヨウセイ</t>
    </rPh>
    <rPh sb="32" eb="34">
      <t>ホウコク</t>
    </rPh>
    <rPh sb="34" eb="35">
      <t>ショ</t>
    </rPh>
    <rPh sb="36" eb="37">
      <t>オク</t>
    </rPh>
    <rPh sb="40" eb="41">
      <t>キ</t>
    </rPh>
    <rPh sb="45" eb="47">
      <t>ナゼ</t>
    </rPh>
    <rPh sb="49" eb="50">
      <t>ワタシ</t>
    </rPh>
    <rPh sb="60" eb="61">
      <t>コマ</t>
    </rPh>
    <rPh sb="80" eb="81">
      <t>コト</t>
    </rPh>
    <rPh sb="84" eb="87">
      <t>トウケイテキ</t>
    </rPh>
    <rPh sb="88" eb="91">
      <t>ヨウセイリツ</t>
    </rPh>
    <rPh sb="108" eb="109">
      <t>ニン</t>
    </rPh>
    <rPh sb="115" eb="116">
      <t>ニン</t>
    </rPh>
    <rPh sb="118" eb="120">
      <t>ヒトリ</t>
    </rPh>
    <rPh sb="121" eb="123">
      <t>カクリツ</t>
    </rPh>
    <rPh sb="129" eb="132">
      <t>ホキンシャ</t>
    </rPh>
    <rPh sb="139" eb="141">
      <t>ショウジョウ</t>
    </rPh>
    <rPh sb="142" eb="144">
      <t>ジュウド</t>
    </rPh>
    <rPh sb="145" eb="146">
      <t>ヒト</t>
    </rPh>
    <rPh sb="151" eb="152">
      <t>ヒト</t>
    </rPh>
    <rPh sb="153" eb="154">
      <t>ナカ</t>
    </rPh>
    <rPh sb="157" eb="159">
      <t>ショウジョウ</t>
    </rPh>
    <rPh sb="166" eb="167">
      <t>ヒト</t>
    </rPh>
    <rPh sb="175" eb="177">
      <t>トウキョウ</t>
    </rPh>
    <rPh sb="177" eb="178">
      <t>ト</t>
    </rPh>
    <rPh sb="186" eb="187">
      <t>ゾク</t>
    </rPh>
    <rPh sb="187" eb="188">
      <t>キン</t>
    </rPh>
    <rPh sb="189" eb="191">
      <t>ハッケン</t>
    </rPh>
    <rPh sb="194" eb="196">
      <t>バアイ</t>
    </rPh>
    <rPh sb="197" eb="199">
      <t>ツウタツ</t>
    </rPh>
    <rPh sb="217" eb="219">
      <t>ゲンザイ</t>
    </rPh>
    <rPh sb="221" eb="224">
      <t>コウソクリョク</t>
    </rPh>
    <rPh sb="234" eb="236">
      <t>ホンニン</t>
    </rPh>
    <rPh sb="242" eb="244">
      <t>ジョキン</t>
    </rPh>
    <rPh sb="249" eb="252">
      <t>ケンコウジョウ</t>
    </rPh>
    <rPh sb="252" eb="255">
      <t>ユウイギ</t>
    </rPh>
    <phoneticPr fontId="5"/>
  </si>
  <si>
    <r>
      <t>サルモネラ保菌者であることが検査で確認されたら</t>
    </r>
    <r>
      <rPr>
        <b/>
        <sz val="14"/>
        <rFont val="ＭＳ Ｐゴシック"/>
        <family val="3"/>
        <charset val="128"/>
      </rPr>
      <t xml:space="preserve">
①症状がある人には、食品の取り扱い業務には従事させてはなりません。
②症状のある人は、医療機関で治療を受けましょう。体力が弱まったり、病気等で入院したときに、体内にサルモネラがいると
予後が悪いとされています。
③症状が無い人は、直接食材にタッチする仕事は避けます。この期間に医療機関で除菌します。
④除菌を確認することが職場復帰の条件です。確認なしで職場復帰させると食品取扱い施設側の
責任が問われかねません。
⑤除菌直後の陰性は、直後に陽転することがあります。急ぐあまりの判断は大変危険です。
数日間吹けた後の二回陰性確認が一般的です。　職場復帰は、医師の判断に従いましょう。
</t>
    </r>
    <r>
      <rPr>
        <b/>
        <sz val="16"/>
        <color indexed="10"/>
        <rFont val="ＭＳ Ｐゴシック"/>
        <family val="3"/>
        <charset val="128"/>
      </rPr>
      <t>★雇用者側も従事者側も、食中毒菌が見つかった場合の扱い、復帰条件や就労条件を事前に定めておくことが
ポイントです</t>
    </r>
    <r>
      <rPr>
        <b/>
        <sz val="16"/>
        <color rgb="FFFF0000"/>
        <rFont val="ＭＳ Ｐゴシック"/>
        <family val="3"/>
        <charset val="128"/>
      </rPr>
      <t>。</t>
    </r>
    <rPh sb="5" eb="8">
      <t>ホキンシャ</t>
    </rPh>
    <rPh sb="14" eb="16">
      <t>ケンサ</t>
    </rPh>
    <rPh sb="17" eb="19">
      <t>カクニン</t>
    </rPh>
    <rPh sb="25" eb="27">
      <t>ショウジョウ</t>
    </rPh>
    <rPh sb="30" eb="31">
      <t>ヒト</t>
    </rPh>
    <rPh sb="34" eb="36">
      <t>ショクヒン</t>
    </rPh>
    <rPh sb="37" eb="38">
      <t>ト</t>
    </rPh>
    <rPh sb="39" eb="40">
      <t>アツカ</t>
    </rPh>
    <rPh sb="41" eb="43">
      <t>ギョウム</t>
    </rPh>
    <rPh sb="45" eb="47">
      <t>ジュウジ</t>
    </rPh>
    <rPh sb="136" eb="137">
      <t>ヒト</t>
    </rPh>
    <rPh sb="159" eb="161">
      <t>キカン</t>
    </rPh>
    <rPh sb="175" eb="177">
      <t>ジョキン</t>
    </rPh>
    <rPh sb="178" eb="180">
      <t>カクニン</t>
    </rPh>
    <rPh sb="185" eb="187">
      <t>ショクバ</t>
    </rPh>
    <rPh sb="187" eb="189">
      <t>フッキ</t>
    </rPh>
    <rPh sb="190" eb="192">
      <t>ジョウケン</t>
    </rPh>
    <rPh sb="195" eb="197">
      <t>カクニン</t>
    </rPh>
    <rPh sb="200" eb="202">
      <t>ショクバ</t>
    </rPh>
    <rPh sb="202" eb="204">
      <t>フッキ</t>
    </rPh>
    <rPh sb="208" eb="210">
      <t>ショクヒン</t>
    </rPh>
    <rPh sb="213" eb="215">
      <t>シセツ</t>
    </rPh>
    <rPh sb="215" eb="216">
      <t>ガワ</t>
    </rPh>
    <rPh sb="218" eb="220">
      <t>セキニン</t>
    </rPh>
    <rPh sb="221" eb="222">
      <t>ト</t>
    </rPh>
    <rPh sb="232" eb="234">
      <t>ジョキン</t>
    </rPh>
    <rPh sb="234" eb="236">
      <t>チョクゴ</t>
    </rPh>
    <rPh sb="237" eb="239">
      <t>インセイ</t>
    </rPh>
    <rPh sb="241" eb="243">
      <t>チョクゴ</t>
    </rPh>
    <rPh sb="244" eb="246">
      <t>ヨウテン</t>
    </rPh>
    <rPh sb="256" eb="257">
      <t>イソ</t>
    </rPh>
    <rPh sb="262" eb="264">
      <t>ハンダン</t>
    </rPh>
    <rPh sb="265" eb="267">
      <t>タイヘン</t>
    </rPh>
    <rPh sb="267" eb="269">
      <t>キケン</t>
    </rPh>
    <rPh sb="273" eb="276">
      <t>スウジツカン</t>
    </rPh>
    <rPh sb="276" eb="277">
      <t>フ</t>
    </rPh>
    <rPh sb="279" eb="280">
      <t>ノチ</t>
    </rPh>
    <rPh sb="281" eb="283">
      <t>ニカイ</t>
    </rPh>
    <rPh sb="283" eb="285">
      <t>インセイ</t>
    </rPh>
    <rPh sb="285" eb="287">
      <t>カクニン</t>
    </rPh>
    <rPh sb="288" eb="291">
      <t>イッパンテキ</t>
    </rPh>
    <rPh sb="295" eb="297">
      <t>ショクバ</t>
    </rPh>
    <rPh sb="297" eb="299">
      <t>フッキ</t>
    </rPh>
    <rPh sb="301" eb="303">
      <t>イシ</t>
    </rPh>
    <rPh sb="304" eb="306">
      <t>ハンダン</t>
    </rPh>
    <rPh sb="307" eb="308">
      <t>シタガ</t>
    </rPh>
    <rPh sb="316" eb="318">
      <t>コヨウ</t>
    </rPh>
    <rPh sb="318" eb="319">
      <t>シャ</t>
    </rPh>
    <rPh sb="319" eb="320">
      <t>ガワ</t>
    </rPh>
    <rPh sb="321" eb="324">
      <t>ジュウジシャ</t>
    </rPh>
    <rPh sb="324" eb="325">
      <t>ガワ</t>
    </rPh>
    <rPh sb="327" eb="330">
      <t>ショクチュウドク</t>
    </rPh>
    <rPh sb="330" eb="331">
      <t>キン</t>
    </rPh>
    <rPh sb="332" eb="333">
      <t>ミ</t>
    </rPh>
    <rPh sb="337" eb="339">
      <t>バアイ</t>
    </rPh>
    <rPh sb="340" eb="341">
      <t>アツカ</t>
    </rPh>
    <rPh sb="343" eb="345">
      <t>フッキ</t>
    </rPh>
    <rPh sb="345" eb="347">
      <t>ジョウケン</t>
    </rPh>
    <rPh sb="348" eb="350">
      <t>シュウロウ</t>
    </rPh>
    <rPh sb="350" eb="352">
      <t>ジョウケン</t>
    </rPh>
    <rPh sb="353" eb="355">
      <t>ジゼン</t>
    </rPh>
    <rPh sb="356" eb="357">
      <t>サダ</t>
    </rPh>
    <phoneticPr fontId="5"/>
  </si>
  <si>
    <t>掲載なし</t>
    <rPh sb="0" eb="2">
      <t>ケイサイ</t>
    </rPh>
    <phoneticPr fontId="33"/>
  </si>
  <si>
    <t>米で3人死亡、危険な食中毒「リステリア症」について知っておくべきこと</t>
    <phoneticPr fontId="16"/>
  </si>
  <si>
    <t>米ワシントン州では、ここ数カ月に5人のリステリア症患者が報告されている。リステリア菌（リステリア・モノサイトゲネス）への感染で起こるリステリア症のアウトブレイク（集団発生）と認定されるには十分な規模で、当局は状況を注視しているに違いない。しかも、患者たちの症状は重篤だった。州保健局の発表によると、5人（男性2人と女性3人）はすべて入院し、すでに3人が亡くなっている。おそろしく高い割合だ。タコマ・ピアース郡保健局の説明に基づくと、患者5人というのはすでにワシントン州全体の通年の想定患者数の20〜50％に達したことを意味する。アウトブレイクというのはある病気の発生が通常よりも増えることだから、ピュージェット湾エリアでの今回のリステリア症発生はそれに当たると言えるだろう。また、これら5件の感染例はてんでばらばらに生じたものではなく、関連性があるようだ。4件はピアース郡内で起きており、残り1件も隣のサーストン州で発生している。全ゲノム解析の結果からは各患者のリステリア菌が似たような遺伝子パターンをしていることがわかっていて、感染源が共通だったことが強く示唆される。ただ、当局は現時点では感染源を突き止められておらず、疑いのある食品の店頭撤去はできていない。
リステリア菌は通常、土壌や水、腐敗植物、動物の糞といった湿った環境に見つかる。人間がこれらから直接菌を取り込むことは普通はないだろう。体内に取り込んでしまうのは、たいていの場合、リステリア菌に汚染された食品を通じてだ。
原因になることの多い食品は、ソフトチーズ、ホットドッグ、ランチョンミート、デリミート、デリサラダ、冷製パテ、ミートペースト、冷製の魚介類の燻製など。これらの食品は、リステリア菌を殺すのに必要な約74度以上での加熱が施されていない場合が多いためだ。パックで売られているホットドッグは中までしっかり加熱すれば問題ないが、軽く温めるだけでは安心できない。間違っても、パックの汁をすすってはいけない。</t>
    <phoneticPr fontId="16"/>
  </si>
  <si>
    <t>米国</t>
    <rPh sb="0" eb="2">
      <t>ベイコク</t>
    </rPh>
    <phoneticPr fontId="16"/>
  </si>
  <si>
    <t>Forbes</t>
    <phoneticPr fontId="16"/>
  </si>
  <si>
    <t>https://forbesjapan.com/articles/detail/64881</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</si>
</sst>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6"/>
      <color indexed="9"/>
      <name val="ＭＳ Ｐゴシック"/>
      <family val="3"/>
      <charset val="128"/>
    </font>
    <font>
      <b/>
      <u/>
      <sz val="14"/>
      <color indexed="9"/>
      <name val="ＭＳ Ｐゴシック"/>
      <family val="3"/>
      <charset val="128"/>
    </font>
    <font>
      <b/>
      <u/>
      <sz val="14"/>
      <color indexed="13"/>
      <name val="ＭＳ Ｐゴシック"/>
      <family val="3"/>
      <charset val="128"/>
    </font>
    <font>
      <b/>
      <sz val="14"/>
      <color indexed="51"/>
      <name val="ＭＳ Ｐゴシック"/>
      <family val="3"/>
      <charset val="128"/>
    </font>
    <font>
      <b/>
      <sz val="16"/>
      <color rgb="FFFF0000"/>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rgb="FFFFCC00"/>
        <bgColor indexed="64"/>
      </patternFill>
    </fill>
    <fill>
      <patternFill patternType="solid">
        <fgColor rgb="FF6DDDF7"/>
        <bgColor indexed="64"/>
      </patternFill>
    </fill>
    <fill>
      <patternFill patternType="solid">
        <fgColor theme="9" tint="-0.249977111117893"/>
        <bgColor indexed="64"/>
      </patternFill>
    </fill>
    <fill>
      <patternFill patternType="solid">
        <fgColor indexed="60"/>
        <bgColor indexed="64"/>
      </patternFill>
    </fill>
    <fill>
      <patternFill patternType="solid">
        <fgColor rgb="FFFF0000"/>
        <bgColor indexed="64"/>
      </patternFill>
    </fill>
    <fill>
      <patternFill patternType="solid">
        <fgColor rgb="FF002060"/>
        <bgColor indexed="64"/>
      </patternFill>
    </fill>
  </fills>
  <borders count="25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6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7" fillId="23" borderId="153" xfId="2" applyFont="1" applyFill="1" applyBorder="1" applyAlignment="1">
      <alignment horizontal="center" vertical="center"/>
    </xf>
    <xf numFmtId="0" fontId="87" fillId="23" borderId="154"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5" xfId="0" applyFont="1" applyFill="1" applyBorder="1" applyAlignment="1">
      <alignment horizontal="center" vertical="center" wrapText="1"/>
    </xf>
    <xf numFmtId="0" fontId="98" fillId="26" borderId="177" xfId="2"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97" fillId="26" borderId="178" xfId="2" applyFont="1" applyFill="1" applyBorder="1" applyAlignment="1">
      <alignment horizontal="center" vertical="center"/>
    </xf>
    <xf numFmtId="0" fontId="97" fillId="26" borderId="17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9" fillId="21" borderId="162" xfId="1" applyFont="1" applyFill="1" applyBorder="1" applyAlignment="1" applyProtection="1">
      <alignment horizontal="center" vertical="center" wrapText="1"/>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2"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7" fillId="21" borderId="194" xfId="2" applyFont="1" applyFill="1" applyBorder="1">
      <alignment vertical="center"/>
    </xf>
    <xf numFmtId="14" fontId="87" fillId="21" borderId="195" xfId="1" applyNumberFormat="1" applyFont="1" applyFill="1" applyBorder="1" applyAlignment="1" applyProtection="1">
      <alignment vertical="center" wrapText="1"/>
    </xf>
    <xf numFmtId="14" fontId="87" fillId="21" borderId="197" xfId="1" applyNumberFormat="1" applyFont="1" applyFill="1" applyBorder="1" applyAlignment="1" applyProtection="1">
      <alignment vertical="center" wrapText="1"/>
    </xf>
    <xf numFmtId="56" fontId="87" fillId="21" borderId="194"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6" fillId="5" borderId="17" xfId="2" applyFont="1" applyFill="1" applyBorder="1">
      <alignment vertical="center"/>
    </xf>
    <xf numFmtId="0" fontId="71" fillId="0" borderId="0" xfId="0" applyFont="1">
      <alignment vertical="center"/>
    </xf>
    <xf numFmtId="0" fontId="129" fillId="5" borderId="14" xfId="2" applyFont="1" applyFill="1" applyBorder="1">
      <alignment vertical="center"/>
    </xf>
    <xf numFmtId="0" fontId="128" fillId="0" borderId="136" xfId="0" applyFont="1" applyBorder="1">
      <alignment vertical="center"/>
    </xf>
    <xf numFmtId="0" fontId="85" fillId="34" borderId="122" xfId="0" applyFont="1" applyFill="1" applyBorder="1" applyAlignment="1">
      <alignment horizontal="center" vertical="center" wrapText="1"/>
    </xf>
    <xf numFmtId="0" fontId="127"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0"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0" fillId="19" borderId="206" xfId="2" applyFont="1" applyFill="1" applyBorder="1" applyAlignment="1">
      <alignment horizontal="center" vertical="center"/>
    </xf>
    <xf numFmtId="177" fontId="140" fillId="19" borderId="206" xfId="2" applyNumberFormat="1" applyFont="1" applyFill="1" applyBorder="1" applyAlignment="1">
      <alignment horizontal="center" vertical="center" shrinkToFit="1"/>
    </xf>
    <xf numFmtId="0" fontId="141"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81" xfId="1" applyBorder="1" applyAlignment="1" applyProtection="1">
      <alignment vertical="center"/>
    </xf>
    <xf numFmtId="0" fontId="142" fillId="21" borderId="0" xfId="0" applyFont="1" applyFill="1" applyAlignment="1">
      <alignment horizontal="center" vertical="center" wrapText="1"/>
    </xf>
    <xf numFmtId="0" fontId="122" fillId="3" borderId="9" xfId="2" applyFont="1" applyFill="1" applyBorder="1" applyAlignment="1">
      <alignment horizontal="center" vertical="center" wrapText="1"/>
    </xf>
    <xf numFmtId="0" fontId="119" fillId="28" borderId="208" xfId="1" applyFont="1" applyFill="1" applyBorder="1" applyAlignment="1" applyProtection="1">
      <alignment horizontal="center" vertical="center" wrapText="1"/>
    </xf>
    <xf numFmtId="0" fontId="110" fillId="26" borderId="178" xfId="2" applyFont="1" applyFill="1" applyBorder="1" applyAlignment="1">
      <alignment horizontal="left" vertical="center" shrinkToFit="1"/>
    </xf>
    <xf numFmtId="0" fontId="143" fillId="0" borderId="201" xfId="1" applyFont="1" applyFill="1" applyBorder="1" applyAlignment="1" applyProtection="1">
      <alignment vertical="top" wrapText="1"/>
    </xf>
    <xf numFmtId="0" fontId="0" fillId="35" borderId="0" xfId="0" applyFill="1">
      <alignment vertical="center"/>
    </xf>
    <xf numFmtId="0" fontId="91"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4" fillId="0" borderId="201" xfId="1" applyFont="1" applyFill="1" applyBorder="1" applyAlignment="1" applyProtection="1">
      <alignment vertical="top" wrapText="1"/>
    </xf>
    <xf numFmtId="0" fontId="121" fillId="0" borderId="158" xfId="1" applyFont="1" applyFill="1" applyBorder="1" applyAlignment="1" applyProtection="1">
      <alignment vertical="top" wrapText="1"/>
    </xf>
    <xf numFmtId="0" fontId="146" fillId="0" borderId="139" xfId="0" applyFont="1" applyBorder="1" applyAlignment="1">
      <alignment horizontal="left" vertical="top" wrapText="1"/>
    </xf>
    <xf numFmtId="0" fontId="147" fillId="0" borderId="0" xfId="0" applyFont="1">
      <alignment vertical="center"/>
    </xf>
    <xf numFmtId="0" fontId="120" fillId="19" borderId="180" xfId="0" applyFont="1" applyFill="1" applyBorder="1" applyAlignment="1">
      <alignment horizontal="left" vertical="center"/>
    </xf>
    <xf numFmtId="0" fontId="149"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3" fillId="33"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6"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0" fillId="19" borderId="221" xfId="0" applyFont="1" applyFill="1" applyBorder="1" applyAlignment="1">
      <alignment horizontal="left" vertical="center"/>
    </xf>
    <xf numFmtId="0" fontId="94" fillId="19" borderId="0" xfId="0" applyFont="1" applyFill="1" applyAlignment="1">
      <alignment horizontal="center" vertical="center"/>
    </xf>
    <xf numFmtId="0" fontId="156" fillId="21" borderId="156" xfId="2" applyFont="1" applyFill="1" applyBorder="1" applyAlignment="1">
      <alignment horizontal="center" vertical="center" wrapText="1"/>
    </xf>
    <xf numFmtId="0" fontId="25" fillId="19" borderId="0" xfId="2" applyFont="1" applyFill="1">
      <alignment vertical="center"/>
    </xf>
    <xf numFmtId="0" fontId="158" fillId="0" borderId="0" xfId="0" applyFont="1" applyAlignment="1">
      <alignment vertical="top" wrapText="1"/>
    </xf>
    <xf numFmtId="0" fontId="157" fillId="32" borderId="0" xfId="0" applyFont="1" applyFill="1" applyAlignment="1">
      <alignment horizontal="center" vertical="center" wrapText="1"/>
    </xf>
    <xf numFmtId="0" fontId="143" fillId="0" borderId="218" xfId="1" applyFont="1" applyBorder="1" applyAlignment="1" applyProtection="1">
      <alignment vertical="top" wrapText="1"/>
    </xf>
    <xf numFmtId="0" fontId="88"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3" fillId="0" borderId="219"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23" xfId="2" applyFont="1" applyFill="1" applyBorder="1" applyAlignment="1">
      <alignment horizontal="left" vertical="center"/>
    </xf>
    <xf numFmtId="0" fontId="8" fillId="0" borderId="216" xfId="1" applyBorder="1" applyAlignment="1" applyProtection="1">
      <alignment vertical="center" wrapText="1"/>
    </xf>
    <xf numFmtId="0" fontId="146" fillId="0" borderId="215" xfId="0" applyFont="1" applyBorder="1" applyAlignment="1">
      <alignment horizontal="left" vertical="top" wrapText="1"/>
    </xf>
    <xf numFmtId="14" fontId="120" fillId="19" borderId="180" xfId="0" applyNumberFormat="1" applyFont="1" applyFill="1" applyBorder="1" applyAlignment="1">
      <alignment horizontal="center" vertical="center"/>
    </xf>
    <xf numFmtId="14" fontId="120" fillId="19" borderId="199" xfId="0" applyNumberFormat="1" applyFont="1" applyFill="1" applyBorder="1" applyAlignment="1">
      <alignment horizontal="center" vertical="center"/>
    </xf>
    <xf numFmtId="14" fontId="120" fillId="19" borderId="222" xfId="0" applyNumberFormat="1" applyFont="1" applyFill="1" applyBorder="1" applyAlignment="1">
      <alignment horizontal="center" vertical="center"/>
    </xf>
    <xf numFmtId="0" fontId="101"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5"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2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32" xfId="1" applyBorder="1" applyAlignment="1" applyProtection="1">
      <alignment horizontal="left" vertical="center"/>
    </xf>
    <xf numFmtId="0" fontId="121" fillId="0" borderId="189" xfId="2" applyFont="1" applyBorder="1" applyAlignment="1">
      <alignment horizontal="left" vertical="top" wrapText="1"/>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2" borderId="0" xfId="0" applyFill="1">
      <alignment vertical="center"/>
    </xf>
    <xf numFmtId="0" fontId="130" fillId="32" borderId="0" xfId="0" applyFont="1" applyFill="1">
      <alignment vertical="center"/>
    </xf>
    <xf numFmtId="0" fontId="151" fillId="32" borderId="0" xfId="0" applyFont="1" applyFill="1">
      <alignment vertical="center"/>
    </xf>
    <xf numFmtId="0" fontId="152" fillId="32" borderId="0" xfId="0" applyFont="1" applyFill="1">
      <alignment vertical="center"/>
    </xf>
    <xf numFmtId="0" fontId="150" fillId="32" borderId="0" xfId="0" applyFont="1" applyFill="1">
      <alignment vertical="center"/>
    </xf>
    <xf numFmtId="0" fontId="117" fillId="32" borderId="0" xfId="0" applyFont="1" applyFill="1">
      <alignment vertical="center"/>
    </xf>
    <xf numFmtId="0" fontId="148" fillId="32" borderId="0" xfId="0" applyFont="1" applyFill="1">
      <alignment vertical="center"/>
    </xf>
    <xf numFmtId="0" fontId="155" fillId="32" borderId="0" xfId="0" applyFont="1" applyFill="1">
      <alignment vertical="center"/>
    </xf>
    <xf numFmtId="0" fontId="138" fillId="32" borderId="0" xfId="0" applyFont="1" applyFill="1" applyAlignment="1">
      <alignment vertical="center" wrapText="1"/>
    </xf>
    <xf numFmtId="0" fontId="153" fillId="32" borderId="0" xfId="0" applyFont="1" applyFill="1">
      <alignment vertical="center"/>
    </xf>
    <xf numFmtId="0" fontId="154" fillId="32" borderId="0" xfId="0" applyFont="1" applyFill="1">
      <alignment vertical="center"/>
    </xf>
    <xf numFmtId="0" fontId="125" fillId="32" borderId="0" xfId="1" applyFont="1" applyFill="1" applyAlignment="1" applyProtection="1">
      <alignment vertical="center"/>
    </xf>
    <xf numFmtId="0" fontId="124" fillId="32" borderId="0" xfId="0" applyFont="1" applyFill="1">
      <alignment vertical="center"/>
    </xf>
    <xf numFmtId="14" fontId="131" fillId="19" borderId="135" xfId="0" applyNumberFormat="1" applyFont="1" applyFill="1" applyBorder="1" applyAlignment="1">
      <alignment horizontal="center" vertical="center"/>
    </xf>
    <xf numFmtId="0" fontId="145" fillId="0" borderId="121" xfId="1" applyFont="1" applyFill="1" applyBorder="1" applyAlignment="1" applyProtection="1">
      <alignment horizontal="left" vertical="top" wrapText="1"/>
    </xf>
    <xf numFmtId="0" fontId="143" fillId="0" borderId="158"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33" xfId="2" applyFont="1" applyFill="1" applyBorder="1" applyAlignment="1">
      <alignment horizontal="center" vertical="center"/>
    </xf>
    <xf numFmtId="14" fontId="91" fillId="21" borderId="233" xfId="2" applyNumberFormat="1" applyFont="1" applyFill="1" applyBorder="1" applyAlignment="1">
      <alignment horizontal="center" vertical="center"/>
    </xf>
    <xf numFmtId="14" fontId="91" fillId="21" borderId="234" xfId="2" applyNumberFormat="1" applyFont="1" applyFill="1" applyBorder="1" applyAlignment="1">
      <alignment horizontal="center" vertical="center"/>
    </xf>
    <xf numFmtId="0" fontId="92" fillId="21" borderId="235" xfId="2" applyFont="1" applyFill="1" applyBorder="1" applyAlignment="1">
      <alignment horizontal="center" vertical="center"/>
    </xf>
    <xf numFmtId="14" fontId="91" fillId="21" borderId="235" xfId="2" applyNumberFormat="1" applyFont="1" applyFill="1" applyBorder="1" applyAlignment="1">
      <alignment horizontal="center" vertical="center"/>
    </xf>
    <xf numFmtId="0" fontId="8" fillId="0" borderId="236" xfId="1" applyFill="1" applyBorder="1" applyAlignment="1" applyProtection="1">
      <alignment vertical="center" wrapText="1"/>
    </xf>
    <xf numFmtId="0" fontId="8" fillId="0" borderId="239" xfId="1" applyBorder="1" applyAlignment="1" applyProtection="1">
      <alignment vertical="top" wrapText="1"/>
    </xf>
    <xf numFmtId="0" fontId="143" fillId="0" borderId="238" xfId="2" applyFont="1" applyBorder="1" applyAlignment="1">
      <alignment vertical="top" wrapText="1"/>
    </xf>
    <xf numFmtId="0" fontId="32" fillId="23" borderId="237" xfId="2" applyFont="1" applyFill="1" applyBorder="1" applyAlignment="1">
      <alignment horizontal="center" vertical="center" wrapText="1"/>
    </xf>
    <xf numFmtId="0" fontId="160" fillId="21" borderId="234" xfId="2" applyFont="1" applyFill="1" applyBorder="1" applyAlignment="1">
      <alignment horizontal="center" vertical="center"/>
    </xf>
    <xf numFmtId="0" fontId="160" fillId="21" borderId="235" xfId="2" applyFont="1" applyFill="1" applyBorder="1" applyAlignment="1">
      <alignment horizontal="center" vertical="center"/>
    </xf>
    <xf numFmtId="0" fontId="160" fillId="21" borderId="233" xfId="2" applyFont="1" applyFill="1" applyBorder="1" applyAlignment="1">
      <alignment horizontal="center" vertical="center"/>
    </xf>
    <xf numFmtId="0" fontId="32" fillId="21" borderId="156" xfId="2" applyFont="1" applyFill="1" applyBorder="1" applyAlignment="1">
      <alignment horizontal="center" vertical="center" wrapText="1"/>
    </xf>
    <xf numFmtId="0" fontId="120" fillId="19" borderId="240" xfId="0" applyFont="1" applyFill="1" applyBorder="1" applyAlignment="1">
      <alignment horizontal="left" vertical="center"/>
    </xf>
    <xf numFmtId="0" fontId="120" fillId="19" borderId="241" xfId="0" applyFont="1" applyFill="1" applyBorder="1" applyAlignment="1">
      <alignment horizontal="left" vertical="center"/>
    </xf>
    <xf numFmtId="14" fontId="120" fillId="19" borderId="241" xfId="0" applyNumberFormat="1" applyFont="1" applyFill="1" applyBorder="1" applyAlignment="1">
      <alignment horizontal="center" vertical="center"/>
    </xf>
    <xf numFmtId="14" fontId="120" fillId="19" borderId="242" xfId="0" applyNumberFormat="1" applyFont="1" applyFill="1" applyBorder="1" applyAlignment="1">
      <alignment horizontal="center" vertical="center"/>
    </xf>
    <xf numFmtId="0" fontId="6" fillId="0" borderId="0" xfId="2" applyAlignment="1">
      <alignment horizontal="center" vertical="center" wrapText="1"/>
    </xf>
    <xf numFmtId="0" fontId="0" fillId="37" borderId="0" xfId="0" applyFill="1">
      <alignment vertical="center"/>
    </xf>
    <xf numFmtId="184" fontId="0" fillId="38" borderId="0" xfId="0" applyNumberFormat="1" applyFill="1">
      <alignment vertical="center"/>
    </xf>
    <xf numFmtId="0" fontId="23" fillId="40" borderId="8" xfId="2" applyFont="1" applyFill="1" applyBorder="1" applyAlignment="1">
      <alignment horizontal="left" vertical="center"/>
    </xf>
    <xf numFmtId="0" fontId="140" fillId="40" borderId="10" xfId="2" applyFont="1" applyFill="1" applyBorder="1" applyAlignment="1">
      <alignment horizontal="center" vertical="center"/>
    </xf>
    <xf numFmtId="177" fontId="140" fillId="40" borderId="10" xfId="2" applyNumberFormat="1" applyFont="1" applyFill="1" applyBorder="1" applyAlignment="1">
      <alignment horizontal="center" vertical="center" shrinkToFit="1"/>
    </xf>
    <xf numFmtId="177" fontId="10" fillId="40" borderId="10" xfId="2" applyNumberFormat="1" applyFont="1" applyFill="1" applyBorder="1" applyAlignment="1">
      <alignment horizontal="center" vertical="center" wrapText="1"/>
    </xf>
    <xf numFmtId="177" fontId="115" fillId="40" borderId="8" xfId="2" applyNumberFormat="1" applyFont="1" applyFill="1" applyBorder="1" applyAlignment="1">
      <alignment horizontal="center" vertical="center" shrinkToFit="1"/>
    </xf>
    <xf numFmtId="177" fontId="116" fillId="40" borderId="8" xfId="2" applyNumberFormat="1" applyFont="1" applyFill="1" applyBorder="1" applyAlignment="1">
      <alignment horizontal="center" vertical="center" wrapText="1"/>
    </xf>
    <xf numFmtId="0" fontId="23" fillId="40" borderId="205" xfId="2" applyFont="1" applyFill="1" applyBorder="1" applyAlignment="1">
      <alignment horizontal="center" vertical="center" wrapText="1"/>
    </xf>
    <xf numFmtId="177" fontId="23" fillId="40" borderId="205" xfId="2" applyNumberFormat="1" applyFont="1" applyFill="1" applyBorder="1" applyAlignment="1">
      <alignment horizontal="center" vertical="center" shrinkToFit="1"/>
    </xf>
    <xf numFmtId="177" fontId="23" fillId="33" borderId="205" xfId="2" applyNumberFormat="1" applyFont="1" applyFill="1" applyBorder="1" applyAlignment="1">
      <alignment horizontal="center" vertical="center" shrinkToFit="1"/>
    </xf>
    <xf numFmtId="0" fontId="143" fillId="0" borderId="0" xfId="0" applyFont="1" applyAlignment="1">
      <alignment vertical="top" wrapText="1"/>
    </xf>
    <xf numFmtId="0" fontId="143" fillId="0" borderId="151" xfId="0" applyFont="1" applyBorder="1" applyAlignment="1">
      <alignment horizontal="left" vertical="top" wrapText="1"/>
    </xf>
    <xf numFmtId="0" fontId="143" fillId="19" borderId="151" xfId="1" applyFont="1" applyFill="1" applyBorder="1" applyAlignment="1" applyProtection="1">
      <alignment horizontal="left" vertical="top" wrapText="1"/>
    </xf>
    <xf numFmtId="14" fontId="101" fillId="19" borderId="135" xfId="17" applyNumberFormat="1" applyFont="1" applyFill="1" applyBorder="1" applyAlignment="1">
      <alignment horizontal="center" vertical="center" wrapText="1"/>
    </xf>
    <xf numFmtId="0" fontId="25" fillId="0" borderId="218" xfId="1" applyFont="1" applyBorder="1" applyAlignment="1" applyProtection="1">
      <alignment vertical="top" wrapText="1"/>
    </xf>
    <xf numFmtId="0" fontId="144" fillId="0" borderId="196" xfId="1" applyFont="1" applyFill="1" applyBorder="1" applyAlignment="1" applyProtection="1">
      <alignment vertical="top" wrapText="1"/>
    </xf>
    <xf numFmtId="0" fontId="163" fillId="0" borderId="158" xfId="1" applyFont="1" applyFill="1" applyBorder="1" applyAlignment="1" applyProtection="1">
      <alignment vertical="top" wrapText="1"/>
    </xf>
    <xf numFmtId="0" fontId="143" fillId="0" borderId="189" xfId="2" applyFont="1" applyBorder="1" applyAlignment="1">
      <alignment horizontal="left" vertical="top" wrapText="1"/>
    </xf>
    <xf numFmtId="0" fontId="163" fillId="0" borderId="30" xfId="1" applyFont="1" applyBorder="1" applyAlignment="1" applyProtection="1">
      <alignment horizontal="left" vertical="top" wrapText="1"/>
    </xf>
    <xf numFmtId="0" fontId="120" fillId="41" borderId="180" xfId="0" applyFont="1" applyFill="1" applyBorder="1" applyAlignment="1">
      <alignment horizontal="left" vertical="center"/>
    </xf>
    <xf numFmtId="0" fontId="120" fillId="41" borderId="241" xfId="0" applyFont="1" applyFill="1" applyBorder="1" applyAlignment="1">
      <alignment horizontal="left" vertical="center"/>
    </xf>
    <xf numFmtId="0" fontId="120" fillId="38" borderId="241" xfId="0" applyFont="1" applyFill="1" applyBorder="1" applyAlignment="1">
      <alignment horizontal="left" vertical="center"/>
    </xf>
    <xf numFmtId="0" fontId="120" fillId="29" borderId="180" xfId="0" applyFont="1" applyFill="1" applyBorder="1" applyAlignment="1">
      <alignment horizontal="left" vertical="center"/>
    </xf>
    <xf numFmtId="0" fontId="120" fillId="42" borderId="241" xfId="0" applyFont="1" applyFill="1" applyBorder="1" applyAlignment="1">
      <alignment horizontal="left" vertical="center"/>
    </xf>
    <xf numFmtId="0" fontId="120" fillId="42" borderId="180" xfId="0" applyFont="1" applyFill="1" applyBorder="1" applyAlignment="1">
      <alignment horizontal="left" vertical="center"/>
    </xf>
    <xf numFmtId="0" fontId="0" fillId="33" borderId="0" xfId="0" applyFill="1">
      <alignment vertical="center"/>
    </xf>
    <xf numFmtId="0" fontId="138" fillId="33" borderId="0" xfId="0" applyFont="1" applyFill="1" applyAlignment="1">
      <alignment vertical="center" wrapText="1"/>
    </xf>
    <xf numFmtId="0" fontId="71" fillId="30" borderId="0" xfId="0" applyFont="1" applyFill="1" applyAlignment="1">
      <alignment horizontal="center" vertical="center"/>
    </xf>
    <xf numFmtId="0" fontId="0" fillId="23" borderId="0" xfId="0" applyFill="1" applyAlignment="1">
      <alignment horizontal="left" vertical="center"/>
    </xf>
    <xf numFmtId="0" fontId="71" fillId="30" borderId="0" xfId="0" applyFont="1" applyFill="1" applyAlignment="1">
      <alignment horizontal="left" vertical="center"/>
    </xf>
    <xf numFmtId="0" fontId="120" fillId="30" borderId="180" xfId="0" applyFont="1" applyFill="1" applyBorder="1" applyAlignment="1">
      <alignment horizontal="left" vertical="center"/>
    </xf>
    <xf numFmtId="0" fontId="120" fillId="30" borderId="241" xfId="0" applyFont="1" applyFill="1" applyBorder="1" applyAlignment="1">
      <alignment horizontal="left" vertical="center"/>
    </xf>
    <xf numFmtId="0" fontId="120" fillId="29" borderId="241" xfId="0" applyFont="1" applyFill="1" applyBorder="1" applyAlignment="1">
      <alignment horizontal="left" vertical="center"/>
    </xf>
    <xf numFmtId="0" fontId="120" fillId="38" borderId="180" xfId="0" applyFont="1" applyFill="1" applyBorder="1" applyAlignment="1">
      <alignment horizontal="lef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3" fillId="21" borderId="134" xfId="17" applyFont="1" applyFill="1" applyBorder="1" applyAlignment="1">
      <alignment horizontal="center" vertical="center" wrapText="1"/>
    </xf>
    <xf numFmtId="14" fontId="13" fillId="21" borderId="135" xfId="17" applyNumberFormat="1" applyFont="1" applyFill="1" applyBorder="1" applyAlignment="1">
      <alignment horizontal="center"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6" xfId="17" applyFont="1" applyFill="1" applyBorder="1" applyAlignment="1">
      <alignment horizontal="left" vertical="top" wrapText="1"/>
    </xf>
    <xf numFmtId="0" fontId="112" fillId="19" borderId="167" xfId="17" applyFont="1" applyFill="1" applyBorder="1" applyAlignment="1">
      <alignment horizontal="left" vertical="top" wrapText="1"/>
    </xf>
    <xf numFmtId="0" fontId="112"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13" fillId="21" borderId="166" xfId="17" applyFont="1" applyFill="1" applyBorder="1" applyAlignment="1">
      <alignment horizontal="left" vertical="top" wrapText="1"/>
    </xf>
    <xf numFmtId="0" fontId="13" fillId="21" borderId="167" xfId="17" applyFont="1" applyFill="1" applyBorder="1" applyAlignment="1">
      <alignment horizontal="left" vertical="top" wrapText="1"/>
    </xf>
    <xf numFmtId="0" fontId="13" fillId="21"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6" xfId="17" applyFont="1" applyFill="1" applyBorder="1" applyAlignment="1">
      <alignment horizontal="left" vertical="top" wrapText="1"/>
    </xf>
    <xf numFmtId="0" fontId="93" fillId="19" borderId="167" xfId="17" applyFont="1" applyFill="1" applyBorder="1" applyAlignment="1">
      <alignment horizontal="left" vertical="top" wrapText="1"/>
    </xf>
    <xf numFmtId="0" fontId="93"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6" xfId="2" applyFont="1" applyFill="1" applyBorder="1" applyAlignment="1">
      <alignment horizontal="left" vertical="top" wrapText="1"/>
    </xf>
    <xf numFmtId="0" fontId="96" fillId="19" borderId="167" xfId="2" applyFont="1" applyFill="1" applyBorder="1" applyAlignment="1">
      <alignment horizontal="left" vertical="top" wrapText="1"/>
    </xf>
    <xf numFmtId="0" fontId="96" fillId="19" borderId="168" xfId="2" applyFont="1" applyFill="1" applyBorder="1" applyAlignment="1">
      <alignment horizontal="left" vertical="top" wrapText="1"/>
    </xf>
    <xf numFmtId="14" fontId="87" fillId="21" borderId="193"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42" xfId="1" applyNumberFormat="1" applyFont="1" applyFill="1" applyBorder="1" applyAlignment="1" applyProtection="1">
      <alignment horizontal="center" vertical="center" wrapText="1" shrinkToFit="1"/>
    </xf>
    <xf numFmtId="14" fontId="87" fillId="21" borderId="144" xfId="1" applyNumberFormat="1" applyFont="1" applyFill="1" applyBorder="1" applyAlignment="1" applyProtection="1">
      <alignment horizontal="center" vertical="center" wrapText="1" shrinkToFit="1"/>
    </xf>
    <xf numFmtId="14" fontId="87" fillId="21" borderId="143" xfId="1" applyNumberFormat="1" applyFont="1" applyFill="1" applyBorder="1" applyAlignment="1" applyProtection="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93"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83" xfId="2" applyNumberFormat="1" applyFont="1" applyFill="1" applyBorder="1" applyAlignment="1">
      <alignment horizontal="center" vertical="center"/>
    </xf>
    <xf numFmtId="14" fontId="87" fillId="21" borderId="184" xfId="2" applyNumberFormat="1" applyFont="1" applyFill="1" applyBorder="1" applyAlignment="1">
      <alignment horizontal="center" vertical="center"/>
    </xf>
    <xf numFmtId="14" fontId="87" fillId="21" borderId="185" xfId="2" applyNumberFormat="1" applyFont="1" applyFill="1" applyBorder="1" applyAlignment="1">
      <alignment horizontal="center" vertical="center"/>
    </xf>
    <xf numFmtId="14" fontId="87" fillId="21" borderId="157" xfId="1" applyNumberFormat="1" applyFont="1" applyFill="1" applyBorder="1" applyAlignment="1" applyProtection="1">
      <alignment horizontal="center" vertical="center" wrapText="1"/>
    </xf>
    <xf numFmtId="0" fontId="87" fillId="21" borderId="157" xfId="2" applyFont="1" applyFill="1" applyBorder="1" applyAlignment="1">
      <alignment horizontal="center" vertical="center"/>
    </xf>
    <xf numFmtId="0" fontId="87" fillId="21" borderId="161" xfId="2" applyFont="1" applyFill="1" applyBorder="1" applyAlignment="1">
      <alignment horizontal="center" vertical="center"/>
    </xf>
    <xf numFmtId="14" fontId="87" fillId="21" borderId="186" xfId="1" applyNumberFormat="1" applyFont="1" applyFill="1" applyBorder="1" applyAlignment="1" applyProtection="1">
      <alignment horizontal="center" vertical="center" wrapText="1"/>
    </xf>
    <xf numFmtId="14" fontId="87" fillId="21" borderId="187" xfId="1" applyNumberFormat="1" applyFont="1" applyFill="1" applyBorder="1" applyAlignment="1" applyProtection="1">
      <alignment horizontal="center" vertical="center" wrapText="1"/>
    </xf>
    <xf numFmtId="14" fontId="87"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9" borderId="0" xfId="2" applyFont="1" applyFill="1" applyAlignment="1">
      <alignment horizontal="left" vertical="center" wrapText="1"/>
    </xf>
    <xf numFmtId="0" fontId="23" fillId="39"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0" xfId="0" applyFill="1" applyAlignment="1">
      <alignment horizontal="center" vertical="center"/>
    </xf>
    <xf numFmtId="0" fontId="71" fillId="30" borderId="0" xfId="0" applyFont="1" applyFill="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3"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3"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5" fillId="30" borderId="94" xfId="1" applyFont="1" applyFill="1" applyBorder="1" applyAlignment="1" applyProtection="1">
      <alignment vertical="top" wrapText="1"/>
    </xf>
    <xf numFmtId="0" fontId="35" fillId="30" borderId="95" xfId="2" applyFont="1" applyFill="1" applyBorder="1" applyAlignment="1">
      <alignment vertical="top" wrapText="1"/>
    </xf>
    <xf numFmtId="0" fontId="35" fillId="30" borderId="96" xfId="2" applyFont="1" applyFill="1" applyBorder="1" applyAlignment="1">
      <alignment vertical="top" wrapText="1"/>
    </xf>
    <xf numFmtId="0" fontId="159"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8"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5"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164" fillId="30" borderId="55" xfId="2" applyFont="1" applyFill="1" applyBorder="1" applyAlignment="1">
      <alignment horizontal="left" vertical="top" wrapText="1" shrinkToFit="1"/>
    </xf>
    <xf numFmtId="0" fontId="164" fillId="30" borderId="56" xfId="2" applyFont="1" applyFill="1" applyBorder="1" applyAlignment="1">
      <alignment horizontal="left" vertical="top" wrapText="1" shrinkToFit="1"/>
    </xf>
    <xf numFmtId="0" fontId="164" fillId="30"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66" fillId="3" borderId="9" xfId="2" applyFont="1" applyFill="1" applyBorder="1" applyAlignment="1">
      <alignment horizontal="center" vertical="center"/>
    </xf>
    <xf numFmtId="0" fontId="6" fillId="0" borderId="0" xfId="4"/>
    <xf numFmtId="0" fontId="87" fillId="0" borderId="0" xfId="2" applyFont="1" applyAlignment="1">
      <alignment horizontal="center" vertical="center"/>
    </xf>
    <xf numFmtId="0" fontId="21" fillId="0" borderId="0" xfId="2" applyFont="1" applyAlignment="1">
      <alignment horizontal="center" vertical="center"/>
    </xf>
    <xf numFmtId="0" fontId="168" fillId="0" borderId="0" xfId="2" applyFont="1">
      <alignment vertical="center"/>
    </xf>
    <xf numFmtId="0" fontId="170" fillId="0" borderId="0" xfId="2" applyFont="1">
      <alignment vertical="center"/>
    </xf>
    <xf numFmtId="0" fontId="169" fillId="0" borderId="0" xfId="2" applyFont="1">
      <alignment vertical="center"/>
    </xf>
    <xf numFmtId="0" fontId="23" fillId="0" borderId="0" xfId="4" applyFont="1" applyAlignment="1">
      <alignment horizontal="left" vertical="center" wrapText="1"/>
    </xf>
    <xf numFmtId="0" fontId="23" fillId="0" borderId="0" xfId="2" applyFont="1" applyAlignment="1">
      <alignment horizontal="left" vertical="center" wrapText="1"/>
    </xf>
    <xf numFmtId="0" fontId="167" fillId="43" borderId="0" xfId="2" applyFont="1" applyFill="1" applyAlignment="1">
      <alignment horizontal="center" vertical="center"/>
    </xf>
    <xf numFmtId="0" fontId="6" fillId="43" borderId="0" xfId="2" applyFill="1">
      <alignment vertical="center"/>
    </xf>
    <xf numFmtId="0" fontId="175" fillId="44" borderId="0" xfId="2" applyFont="1" applyFill="1" applyAlignment="1">
      <alignment horizontal="center" vertical="center" wrapText="1" shrinkToFit="1"/>
    </xf>
    <xf numFmtId="0" fontId="17" fillId="44" borderId="0" xfId="2" applyFont="1" applyFill="1" applyAlignment="1">
      <alignment horizontal="center" vertical="center" wrapText="1" shrinkToFit="1"/>
    </xf>
    <xf numFmtId="0" fontId="7" fillId="0" borderId="0" xfId="2" applyFont="1" applyAlignment="1">
      <alignment horizontal="center" vertical="center"/>
    </xf>
    <xf numFmtId="0" fontId="15" fillId="0" borderId="0" xfId="2" applyFont="1" applyAlignment="1">
      <alignment horizontal="center" vertical="center"/>
    </xf>
    <xf numFmtId="0" fontId="7" fillId="10" borderId="0" xfId="2" applyFont="1" applyFill="1" applyAlignment="1">
      <alignment vertical="top"/>
    </xf>
    <xf numFmtId="0" fontId="35" fillId="12" borderId="0" xfId="4" applyFont="1" applyFill="1"/>
    <xf numFmtId="0" fontId="137" fillId="12" borderId="0" xfId="4" applyFont="1" applyFill="1"/>
    <xf numFmtId="0" fontId="6" fillId="12" borderId="0" xfId="4" applyFill="1"/>
    <xf numFmtId="0" fontId="68" fillId="12" borderId="243" xfId="4" applyFont="1" applyFill="1" applyBorder="1" applyAlignment="1">
      <alignment horizontal="left" vertical="center" wrapText="1" indent="1"/>
    </xf>
    <xf numFmtId="0" fontId="13" fillId="12" borderId="244" xfId="4" applyFont="1" applyFill="1" applyBorder="1" applyAlignment="1">
      <alignment horizontal="left" vertical="center" wrapText="1" indent="1"/>
    </xf>
    <xf numFmtId="0" fontId="13" fillId="12" borderId="245" xfId="4" applyFont="1" applyFill="1" applyBorder="1" applyAlignment="1">
      <alignment horizontal="left" vertical="center" wrapText="1" indent="1"/>
    </xf>
    <xf numFmtId="0" fontId="13" fillId="12" borderId="246" xfId="4" applyFont="1" applyFill="1" applyBorder="1" applyAlignment="1">
      <alignment horizontal="left" vertical="center" wrapText="1" indent="1"/>
    </xf>
    <xf numFmtId="0" fontId="13" fillId="12" borderId="0" xfId="4" applyFont="1" applyFill="1" applyAlignment="1">
      <alignment horizontal="left" vertical="center" wrapText="1" indent="1"/>
    </xf>
    <xf numFmtId="0" fontId="13" fillId="12" borderId="247" xfId="4" applyFont="1" applyFill="1" applyBorder="1" applyAlignment="1">
      <alignment horizontal="left" vertical="center" wrapText="1" indent="1"/>
    </xf>
    <xf numFmtId="0" fontId="13" fillId="12" borderId="248" xfId="4" applyFont="1" applyFill="1" applyBorder="1" applyAlignment="1">
      <alignment horizontal="left" vertical="center" wrapText="1" indent="1"/>
    </xf>
    <xf numFmtId="0" fontId="13" fillId="12" borderId="249" xfId="4" applyFont="1" applyFill="1" applyBorder="1" applyAlignment="1">
      <alignment horizontal="left" vertical="center" wrapText="1" indent="1"/>
    </xf>
    <xf numFmtId="0" fontId="13" fillId="12" borderId="250" xfId="4" applyFont="1" applyFill="1" applyBorder="1" applyAlignment="1">
      <alignment horizontal="left" vertical="center" wrapText="1" indent="1"/>
    </xf>
    <xf numFmtId="0" fontId="7" fillId="45" borderId="0" xfId="4" applyFont="1" applyFill="1" applyAlignment="1">
      <alignment vertical="top"/>
    </xf>
    <xf numFmtId="0" fontId="7" fillId="45" borderId="0" xfId="2" applyFont="1" applyFill="1" applyAlignment="1">
      <alignment vertical="top"/>
    </xf>
    <xf numFmtId="0" fontId="171" fillId="45" borderId="0" xfId="2" applyFont="1" applyFill="1" applyAlignment="1">
      <alignment vertical="top" wrapText="1"/>
    </xf>
    <xf numFmtId="0" fontId="172" fillId="45" borderId="0" xfId="2" applyFont="1" applyFill="1" applyAlignment="1">
      <alignment vertical="top" wrapText="1"/>
    </xf>
    <xf numFmtId="0" fontId="174" fillId="45" borderId="0" xfId="2" applyFont="1" applyFill="1" applyAlignment="1">
      <alignment vertical="top"/>
    </xf>
    <xf numFmtId="0" fontId="34" fillId="45" borderId="0" xfId="2" applyFont="1" applyFill="1" applyAlignment="1">
      <alignment vertical="top"/>
    </xf>
    <xf numFmtId="0" fontId="6" fillId="45" borderId="0" xfId="2" applyFill="1" applyAlignment="1">
      <alignment vertical="top" wrapText="1"/>
    </xf>
    <xf numFmtId="0" fontId="7" fillId="46" borderId="0" xfId="2" applyFont="1" applyFill="1" applyAlignment="1">
      <alignment vertical="top"/>
    </xf>
    <xf numFmtId="0" fontId="34" fillId="46" borderId="0" xfId="2" applyFont="1" applyFill="1" applyAlignment="1">
      <alignment horizontal="left" vertical="center" wrapText="1" indent="1"/>
    </xf>
    <xf numFmtId="0" fontId="173" fillId="46" borderId="0" xfId="2" applyFont="1" applyFill="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'29　感染症統計'!$A$7</c:f>
              <c:strCache>
                <c:ptCount val="1"/>
                <c:pt idx="0">
                  <c:v>2023年</c:v>
                </c:pt>
              </c:strCache>
            </c:strRef>
          </c:tx>
          <c:spPr>
            <a:ln w="63500" cap="rnd">
              <a:solidFill>
                <a:srgbClr val="FF0000"/>
              </a:solidFill>
              <a:round/>
            </a:ln>
            <a:effectLst/>
          </c:spPr>
          <c:marker>
            <c:symbol val="none"/>
          </c:marker>
          <c:val>
            <c:numRef>
              <c:f>'29　感染症統計'!$B$7:$M$7</c:f>
              <c:numCache>
                <c:formatCode>#,##0_ </c:formatCode>
                <c:ptCount val="12"/>
                <c:pt idx="0" formatCode="General">
                  <c:v>82</c:v>
                </c:pt>
                <c:pt idx="1">
                  <c:v>62</c:v>
                </c:pt>
                <c:pt idx="2">
                  <c:v>99</c:v>
                </c:pt>
                <c:pt idx="3">
                  <c:v>112</c:v>
                </c:pt>
                <c:pt idx="4">
                  <c:v>224</c:v>
                </c:pt>
                <c:pt idx="5">
                  <c:v>524</c:v>
                </c:pt>
                <c:pt idx="6">
                  <c:v>371</c:v>
                </c:pt>
                <c:pt idx="8">
                  <c:v>0</c:v>
                </c:pt>
              </c:numCache>
            </c:numRef>
          </c:val>
          <c:smooth val="0"/>
          <c:extLst>
            <c:ext xmlns:c16="http://schemas.microsoft.com/office/drawing/2014/chart" uri="{C3380CC4-5D6E-409C-BE32-E72D297353CC}">
              <c16:uniqueId val="{00000000-EF25-4824-8530-875CCEE0B185}"/>
            </c:ext>
          </c:extLst>
        </c:ser>
        <c:ser>
          <c:idx val="7"/>
          <c:order val="1"/>
          <c:tx>
            <c:strRef>
              <c:f>'29　感染症統計'!$A$8</c:f>
              <c:strCache>
                <c:ptCount val="1"/>
                <c:pt idx="0">
                  <c:v>2022年</c:v>
                </c:pt>
              </c:strCache>
            </c:strRef>
          </c:tx>
          <c:spPr>
            <a:ln w="25400" cap="rnd">
              <a:solidFill>
                <a:schemeClr val="accent6">
                  <a:lumMod val="75000"/>
                </a:schemeClr>
              </a:solidFill>
              <a:round/>
            </a:ln>
            <a:effectLst/>
          </c:spPr>
          <c:marker>
            <c:symbol val="none"/>
          </c:marker>
          <c:val>
            <c:numRef>
              <c:f>'29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'29　感染症統計'!$A$9</c:f>
              <c:strCache>
                <c:ptCount val="1"/>
                <c:pt idx="0">
                  <c:v>2021年</c:v>
                </c:pt>
              </c:strCache>
            </c:strRef>
          </c:tx>
          <c:spPr>
            <a:ln w="28575" cap="rnd">
              <a:solidFill>
                <a:schemeClr val="accent6"/>
              </a:solidFill>
              <a:round/>
            </a:ln>
            <a:effectLst/>
          </c:spPr>
          <c:marker>
            <c:symbol val="none"/>
          </c:marker>
          <c:val>
            <c:numRef>
              <c:f>'29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'29　感染症統計'!$A$10</c:f>
              <c:strCache>
                <c:ptCount val="1"/>
                <c:pt idx="0">
                  <c:v>2020年</c:v>
                </c:pt>
              </c:strCache>
            </c:strRef>
          </c:tx>
          <c:spPr>
            <a:ln w="12700" cap="rnd">
              <a:solidFill>
                <a:srgbClr val="FF0066"/>
              </a:solidFill>
              <a:round/>
            </a:ln>
            <a:effectLst/>
          </c:spPr>
          <c:marker>
            <c:symbol val="none"/>
          </c:marker>
          <c:val>
            <c:numRef>
              <c:f>'29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'29　感染症統計'!$A$11</c:f>
              <c:strCache>
                <c:ptCount val="1"/>
                <c:pt idx="0">
                  <c:v>2019年</c:v>
                </c:pt>
              </c:strCache>
            </c:strRef>
          </c:tx>
          <c:spPr>
            <a:ln w="19050" cap="rnd">
              <a:solidFill>
                <a:srgbClr val="0070C0"/>
              </a:solidFill>
              <a:round/>
            </a:ln>
            <a:effectLst/>
          </c:spPr>
          <c:marker>
            <c:symbol val="none"/>
          </c:marker>
          <c:val>
            <c:numRef>
              <c:f>'29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'29　感染症統計'!$A$12</c:f>
              <c:strCache>
                <c:ptCount val="1"/>
                <c:pt idx="0">
                  <c:v>2018年</c:v>
                </c:pt>
              </c:strCache>
            </c:strRef>
          </c:tx>
          <c:spPr>
            <a:ln w="12700" cap="rnd">
              <a:solidFill>
                <a:schemeClr val="accent4"/>
              </a:solidFill>
              <a:round/>
            </a:ln>
            <a:effectLst/>
          </c:spPr>
          <c:marker>
            <c:symbol val="none"/>
          </c:marker>
          <c:val>
            <c:numRef>
              <c:f>'29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'29　感染症統計'!$A$13</c:f>
              <c:strCache>
                <c:ptCount val="1"/>
                <c:pt idx="0">
                  <c:v>2017年</c:v>
                </c:pt>
              </c:strCache>
            </c:strRef>
          </c:tx>
          <c:spPr>
            <a:ln w="12700" cap="rnd">
              <a:solidFill>
                <a:schemeClr val="accent5"/>
              </a:solidFill>
              <a:round/>
            </a:ln>
            <a:effectLst/>
          </c:spPr>
          <c:marker>
            <c:symbol val="none"/>
          </c:marker>
          <c:val>
            <c:numRef>
              <c:f>'29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'29　感染症統計'!$A$14</c:f>
              <c:strCache>
                <c:ptCount val="1"/>
                <c:pt idx="0">
                  <c:v>2016年</c:v>
                </c:pt>
              </c:strCache>
            </c:strRef>
          </c:tx>
          <c:spPr>
            <a:ln w="12700" cap="rnd">
              <a:solidFill>
                <a:schemeClr val="tx2"/>
              </a:solidFill>
              <a:round/>
            </a:ln>
            <a:effectLst/>
          </c:spPr>
          <c:marker>
            <c:symbol val="none"/>
          </c:marker>
          <c:val>
            <c:numRef>
              <c:f>'29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'29　感染症統計'!$A$15</c:f>
              <c:strCache>
                <c:ptCount val="1"/>
                <c:pt idx="0">
                  <c:v>2015年</c:v>
                </c:pt>
              </c:strCache>
            </c:strRef>
          </c:tx>
          <c:spPr>
            <a:ln w="28575" cap="rnd">
              <a:solidFill>
                <a:schemeClr val="accent3">
                  <a:lumMod val="60000"/>
                </a:schemeClr>
              </a:solidFill>
              <a:round/>
            </a:ln>
            <a:effectLst/>
          </c:spPr>
          <c:marker>
            <c:symbol val="none"/>
          </c:marker>
          <c:val>
            <c:numRef>
              <c:f>'29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'29　感染症統計'!$P$7</c:f>
              <c:strCache>
                <c:ptCount val="1"/>
                <c:pt idx="0">
                  <c:v>2023年</c:v>
                </c:pt>
              </c:strCache>
            </c:strRef>
          </c:tx>
          <c:spPr>
            <a:ln w="63500" cap="rnd">
              <a:solidFill>
                <a:srgbClr val="FF0000"/>
              </a:solidFill>
              <a:round/>
            </a:ln>
            <a:effectLst/>
          </c:spPr>
          <c:marker>
            <c:symbol val="none"/>
          </c:marker>
          <c:val>
            <c:numRef>
              <c:f>'29　感染症統計'!$Q$7:$AB$7</c:f>
              <c:numCache>
                <c:formatCode>#,##0_ </c:formatCode>
                <c:ptCount val="12"/>
                <c:pt idx="0" formatCode="General">
                  <c:v>1</c:v>
                </c:pt>
                <c:pt idx="1">
                  <c:v>1</c:v>
                </c:pt>
                <c:pt idx="2">
                  <c:v>4</c:v>
                </c:pt>
                <c:pt idx="3">
                  <c:v>2</c:v>
                </c:pt>
                <c:pt idx="4">
                  <c:v>2</c:v>
                </c:pt>
                <c:pt idx="5">
                  <c:v>7</c:v>
                </c:pt>
                <c:pt idx="6">
                  <c:v>6</c:v>
                </c:pt>
              </c:numCache>
            </c:numRef>
          </c:val>
          <c:smooth val="0"/>
          <c:extLst>
            <c:ext xmlns:c16="http://schemas.microsoft.com/office/drawing/2014/chart" uri="{C3380CC4-5D6E-409C-BE32-E72D297353CC}">
              <c16:uniqueId val="{00000000-691A-4A61-BF12-3A5977548A2F}"/>
            </c:ext>
          </c:extLst>
        </c:ser>
        <c:ser>
          <c:idx val="7"/>
          <c:order val="1"/>
          <c:tx>
            <c:strRef>
              <c:f>'29　感染症統計'!$P$8</c:f>
              <c:strCache>
                <c:ptCount val="1"/>
                <c:pt idx="0">
                  <c:v>2022年</c:v>
                </c:pt>
              </c:strCache>
            </c:strRef>
          </c:tx>
          <c:spPr>
            <a:ln w="25400" cap="rnd">
              <a:solidFill>
                <a:schemeClr val="accent6">
                  <a:lumMod val="75000"/>
                </a:schemeClr>
              </a:solidFill>
              <a:round/>
            </a:ln>
            <a:effectLst/>
          </c:spPr>
          <c:marker>
            <c:symbol val="none"/>
          </c:marker>
          <c:val>
            <c:numRef>
              <c:f>'29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'29　感染症統計'!$P$9</c:f>
              <c:strCache>
                <c:ptCount val="1"/>
                <c:pt idx="0">
                  <c:v>2021年</c:v>
                </c:pt>
              </c:strCache>
            </c:strRef>
          </c:tx>
          <c:spPr>
            <a:ln w="28575" cap="rnd">
              <a:solidFill>
                <a:srgbClr val="FF0066"/>
              </a:solidFill>
              <a:round/>
            </a:ln>
            <a:effectLst/>
          </c:spPr>
          <c:marker>
            <c:symbol val="none"/>
          </c:marker>
          <c:val>
            <c:numRef>
              <c:f>'29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'29　感染症統計'!$P$10</c:f>
              <c:strCache>
                <c:ptCount val="1"/>
                <c:pt idx="0">
                  <c:v>2020年</c:v>
                </c:pt>
              </c:strCache>
            </c:strRef>
          </c:tx>
          <c:spPr>
            <a:ln w="28575" cap="rnd">
              <a:solidFill>
                <a:schemeClr val="accent2"/>
              </a:solidFill>
              <a:round/>
            </a:ln>
            <a:effectLst/>
          </c:spPr>
          <c:marker>
            <c:symbol val="none"/>
          </c:marker>
          <c:val>
            <c:numRef>
              <c:f>'29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'29　感染症統計'!$P$11</c:f>
              <c:strCache>
                <c:ptCount val="1"/>
                <c:pt idx="0">
                  <c:v>2019年</c:v>
                </c:pt>
              </c:strCache>
            </c:strRef>
          </c:tx>
          <c:spPr>
            <a:ln w="28575" cap="rnd">
              <a:solidFill>
                <a:schemeClr val="accent3">
                  <a:lumMod val="50000"/>
                </a:schemeClr>
              </a:solidFill>
              <a:round/>
            </a:ln>
            <a:effectLst/>
          </c:spPr>
          <c:marker>
            <c:symbol val="none"/>
          </c:marker>
          <c:val>
            <c:numRef>
              <c:f>'29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'29　感染症統計'!$P$12</c:f>
              <c:strCache>
                <c:ptCount val="1"/>
                <c:pt idx="0">
                  <c:v>2018年</c:v>
                </c:pt>
              </c:strCache>
            </c:strRef>
          </c:tx>
          <c:spPr>
            <a:ln w="28575" cap="rnd">
              <a:solidFill>
                <a:schemeClr val="accent4">
                  <a:lumMod val="75000"/>
                </a:schemeClr>
              </a:solidFill>
              <a:round/>
            </a:ln>
            <a:effectLst/>
          </c:spPr>
          <c:marker>
            <c:symbol val="none"/>
          </c:marker>
          <c:val>
            <c:numRef>
              <c:f>'29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'29　感染症統計'!$P$13</c:f>
              <c:strCache>
                <c:ptCount val="1"/>
                <c:pt idx="0">
                  <c:v>2017年</c:v>
                </c:pt>
              </c:strCache>
            </c:strRef>
          </c:tx>
          <c:spPr>
            <a:ln w="28575" cap="rnd">
              <a:solidFill>
                <a:schemeClr val="accent5"/>
              </a:solidFill>
              <a:round/>
            </a:ln>
            <a:effectLst/>
          </c:spPr>
          <c:marker>
            <c:symbol val="none"/>
          </c:marker>
          <c:val>
            <c:numRef>
              <c:f>'29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'29　感染症統計'!$P$14</c:f>
              <c:strCache>
                <c:ptCount val="1"/>
                <c:pt idx="0">
                  <c:v>2016年</c:v>
                </c:pt>
              </c:strCache>
            </c:strRef>
          </c:tx>
          <c:spPr>
            <a:ln w="28575" cap="rnd">
              <a:solidFill>
                <a:srgbClr val="3399FF"/>
              </a:solidFill>
              <a:round/>
            </a:ln>
            <a:effectLst/>
          </c:spPr>
          <c:marker>
            <c:symbol val="none"/>
          </c:marker>
          <c:val>
            <c:numRef>
              <c:f>'29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390285</xdr:colOff>
      <xdr:row>34</xdr:row>
      <xdr:rowOff>91440</xdr:rowOff>
    </xdr:to>
    <xdr:grpSp>
      <xdr:nvGrpSpPr>
        <xdr:cNvPr id="6" name="グループ化 5">
          <a:extLst>
            <a:ext uri="{FF2B5EF4-FFF2-40B4-BE49-F238E27FC236}">
              <a16:creationId xmlns:a16="http://schemas.microsoft.com/office/drawing/2014/main" id="{CB2766D1-F752-C2FC-E5A1-66A1D422FA9F}"/>
            </a:ext>
          </a:extLst>
        </xdr:cNvPr>
        <xdr:cNvGrpSpPr/>
      </xdr:nvGrpSpPr>
      <xdr:grpSpPr>
        <a:xfrm>
          <a:off x="0" y="0"/>
          <a:ext cx="15074025" cy="6431280"/>
          <a:chOff x="0" y="0"/>
          <a:chExt cx="15074025" cy="6431280"/>
        </a:xfrm>
      </xdr:grpSpPr>
      <xdr:pic>
        <xdr:nvPicPr>
          <xdr:cNvPr id="2" name="図 1">
            <a:extLst>
              <a:ext uri="{FF2B5EF4-FFF2-40B4-BE49-F238E27FC236}">
                <a16:creationId xmlns:a16="http://schemas.microsoft.com/office/drawing/2014/main" id="{0AED3576-55AE-02B9-85E0-800D023E2E26}"/>
              </a:ext>
            </a:extLst>
          </xdr:cNvPr>
          <xdr:cNvPicPr>
            <a:picLocks noChangeAspect="1"/>
          </xdr:cNvPicPr>
        </xdr:nvPicPr>
        <xdr:blipFill>
          <a:blip xmlns:r="http://schemas.openxmlformats.org/officeDocument/2006/relationships" r:embed="rId1"/>
          <a:stretch>
            <a:fillRect/>
          </a:stretch>
        </xdr:blipFill>
        <xdr:spPr>
          <a:xfrm>
            <a:off x="7475220" y="0"/>
            <a:ext cx="7598805" cy="6431280"/>
          </a:xfrm>
          <a:prstGeom prst="rect">
            <a:avLst/>
          </a:prstGeom>
        </xdr:spPr>
      </xdr:pic>
      <xdr:pic>
        <xdr:nvPicPr>
          <xdr:cNvPr id="3" name="図 2">
            <a:extLst>
              <a:ext uri="{FF2B5EF4-FFF2-40B4-BE49-F238E27FC236}">
                <a16:creationId xmlns:a16="http://schemas.microsoft.com/office/drawing/2014/main" id="{B6B887B4-6969-01CE-B8DA-A0488D750C18}"/>
              </a:ext>
            </a:extLst>
          </xdr:cNvPr>
          <xdr:cNvPicPr>
            <a:picLocks noChangeAspect="1"/>
          </xdr:cNvPicPr>
        </xdr:nvPicPr>
        <xdr:blipFill>
          <a:blip xmlns:r="http://schemas.openxmlformats.org/officeDocument/2006/relationships" r:embed="rId2"/>
          <a:stretch>
            <a:fillRect/>
          </a:stretch>
        </xdr:blipFill>
        <xdr:spPr>
          <a:xfrm>
            <a:off x="0" y="0"/>
            <a:ext cx="7440339" cy="4053840"/>
          </a:xfrm>
          <a:prstGeom prst="rect">
            <a:avLst/>
          </a:prstGeom>
        </xdr:spPr>
      </xdr:pic>
      <xdr:pic>
        <xdr:nvPicPr>
          <xdr:cNvPr id="4" name="図 3">
            <a:extLst>
              <a:ext uri="{FF2B5EF4-FFF2-40B4-BE49-F238E27FC236}">
                <a16:creationId xmlns:a16="http://schemas.microsoft.com/office/drawing/2014/main" id="{541F007D-BE13-467F-A4AD-321ED378B392}"/>
              </a:ext>
            </a:extLst>
          </xdr:cNvPr>
          <xdr:cNvPicPr>
            <a:picLocks noChangeAspect="1"/>
          </xdr:cNvPicPr>
        </xdr:nvPicPr>
        <xdr:blipFill>
          <a:blip xmlns:r="http://schemas.openxmlformats.org/officeDocument/2006/relationships" r:embed="rId3"/>
          <a:stretch>
            <a:fillRect/>
          </a:stretch>
        </xdr:blipFill>
        <xdr:spPr>
          <a:xfrm>
            <a:off x="0" y="4038600"/>
            <a:ext cx="7430144" cy="23700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198120</xdr:colOff>
      <xdr:row>18</xdr:row>
      <xdr:rowOff>15240</xdr:rowOff>
    </xdr:to>
    <xdr:pic>
      <xdr:nvPicPr>
        <xdr:cNvPr id="29" name="図 28" descr="感染性胃腸炎患者報告数　直近5シーズン">
          <a:extLst>
            <a:ext uri="{FF2B5EF4-FFF2-40B4-BE49-F238E27FC236}">
              <a16:creationId xmlns:a16="http://schemas.microsoft.com/office/drawing/2014/main" id="{EBC47C6C-E7E6-4BF9-866A-E95AE753A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9140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3.09</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298063"/>
            <a:gd name="adj6" fmla="val 3010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1143724</xdr:colOff>
      <xdr:row>14</xdr:row>
      <xdr:rowOff>68580</xdr:rowOff>
    </xdr:from>
    <xdr:to>
      <xdr:col>11</xdr:col>
      <xdr:colOff>1466542</xdr:colOff>
      <xdr:row>16</xdr:row>
      <xdr:rowOff>38100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424884" y="27889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10092"/>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82FFC98-075D-4732-8B95-6EE44FE7021B}"/>
            </a:ext>
          </a:extLst>
        </xdr:cNvPr>
        <xdr:cNvSpPr>
          <a:spLocks noChangeAspect="1" noChangeArrowheads="1"/>
        </xdr:cNvSpPr>
      </xdr:nvSpPr>
      <xdr:spPr bwMode="auto">
        <a:xfrm>
          <a:off x="4655820" y="4358640"/>
          <a:ext cx="304800" cy="310092"/>
        </a:xfrm>
        <a:prstGeom prst="rect">
          <a:avLst/>
        </a:prstGeom>
        <a:noFill/>
        <a:ln w="9525">
          <a:noFill/>
          <a:miter lim="800000"/>
          <a:headEnd/>
          <a:tailEnd/>
        </a:ln>
      </xdr:spPr>
    </xdr:sp>
    <xdr:clientData/>
  </xdr:oneCellAnchor>
  <xdr:twoCellAnchor>
    <xdr:from>
      <xdr:col>5</xdr:col>
      <xdr:colOff>257175</xdr:colOff>
      <xdr:row>7</xdr:row>
      <xdr:rowOff>228600</xdr:rowOff>
    </xdr:from>
    <xdr:to>
      <xdr:col>6</xdr:col>
      <xdr:colOff>485775</xdr:colOff>
      <xdr:row>11</xdr:row>
      <xdr:rowOff>28575</xdr:rowOff>
    </xdr:to>
    <xdr:sp macro="" textlink="">
      <xdr:nvSpPr>
        <xdr:cNvPr id="3" name="右矢印 2">
          <a:extLst>
            <a:ext uri="{FF2B5EF4-FFF2-40B4-BE49-F238E27FC236}">
              <a16:creationId xmlns:a16="http://schemas.microsoft.com/office/drawing/2014/main" id="{D83489F9-E77C-470E-8787-B43C85204D13}"/>
            </a:ext>
          </a:extLst>
        </xdr:cNvPr>
        <xdr:cNvSpPr>
          <a:spLocks noChangeArrowheads="1"/>
        </xdr:cNvSpPr>
      </xdr:nvSpPr>
      <xdr:spPr bwMode="auto">
        <a:xfrm>
          <a:off x="3061335" y="2179320"/>
          <a:ext cx="845820" cy="897255"/>
        </a:xfrm>
        <a:prstGeom prst="rightArrow">
          <a:avLst>
            <a:gd name="adj1" fmla="val 50000"/>
            <a:gd name="adj2" fmla="val 49825"/>
          </a:avLst>
        </a:prstGeom>
        <a:solidFill>
          <a:srgbClr val="C0C0C0"/>
        </a:solidFill>
        <a:ln w="25400" algn="ctr">
          <a:solidFill>
            <a:srgbClr val="C0C0C0"/>
          </a:solidFill>
          <a:miter lim="800000"/>
          <a:headEnd/>
          <a:tailEnd/>
        </a:ln>
        <a:effectLst>
          <a:outerShdw dist="38100" dir="2700000" sx="108000" sy="108000" algn="tl" rotWithShape="0">
            <a:srgbClr val="FFFFFF">
              <a:alpha val="93999"/>
            </a:srgbClr>
          </a:outerShdw>
        </a:effectLst>
      </xdr:spPr>
      <xdr:txBody>
        <a:bodyPr/>
        <a:lstStyle/>
        <a:p>
          <a:endParaRPr lang="ja-JP" altLang="en-US"/>
        </a:p>
      </xdr:txBody>
    </xdr:sp>
    <xdr:clientData/>
  </xdr:twoCellAnchor>
  <xdr:oneCellAnchor>
    <xdr:from>
      <xdr:col>14</xdr:col>
      <xdr:colOff>0</xdr:colOff>
      <xdr:row>11</xdr:row>
      <xdr:rowOff>0</xdr:rowOff>
    </xdr:from>
    <xdr:ext cx="304800" cy="30374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97FF0F47-0A33-436E-9A7E-F82696650786}"/>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E44D2191-02E7-465F-833D-CA8B85792DFF}"/>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9758CC3A-870B-4713-9266-FCED9EFA9995}"/>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17</xdr:col>
      <xdr:colOff>0</xdr:colOff>
      <xdr:row>5</xdr:row>
      <xdr:rowOff>0</xdr:rowOff>
    </xdr:from>
    <xdr:ext cx="304800" cy="303742"/>
    <xdr:sp macro="" textlink="">
      <xdr:nvSpPr>
        <xdr:cNvPr id="7" name="AutoShape 285" descr="Z">
          <a:hlinkClick xmlns:r="http://schemas.openxmlformats.org/officeDocument/2006/relationships" r:id="rId4"/>
          <a:extLst>
            <a:ext uri="{FF2B5EF4-FFF2-40B4-BE49-F238E27FC236}">
              <a16:creationId xmlns:a16="http://schemas.microsoft.com/office/drawing/2014/main" id="{4C520F6F-AC03-466F-8AB9-01D0690ACA06}"/>
            </a:ext>
          </a:extLst>
        </xdr:cNvPr>
        <xdr:cNvSpPr>
          <a:spLocks noChangeAspect="1" noChangeArrowheads="1"/>
        </xdr:cNvSpPr>
      </xdr:nvSpPr>
      <xdr:spPr bwMode="auto">
        <a:xfrm>
          <a:off x="12519660" y="1402080"/>
          <a:ext cx="304800" cy="303742"/>
        </a:xfrm>
        <a:prstGeom prst="rect">
          <a:avLst/>
        </a:prstGeom>
        <a:noFill/>
        <a:ln w="9525">
          <a:noFill/>
          <a:miter lim="800000"/>
          <a:headEnd/>
          <a:tailEnd/>
        </a:ln>
      </xdr:spPr>
    </xdr:sp>
    <xdr:clientData/>
  </xdr:oneCellAnchor>
  <xdr:oneCellAnchor>
    <xdr:from>
      <xdr:col>1</xdr:col>
      <xdr:colOff>9525</xdr:colOff>
      <xdr:row>5</xdr:row>
      <xdr:rowOff>9525</xdr:rowOff>
    </xdr:from>
    <xdr:ext cx="1985433" cy="2466975"/>
    <xdr:pic>
      <xdr:nvPicPr>
        <xdr:cNvPr id="8" name="Picture 287" descr="ANd9GcS2bYmAiUGlBVFdnjlAHIHtB6HuH_RFM568G7qTQnuUXQtg9ENW">
          <a:extLst>
            <a:ext uri="{FF2B5EF4-FFF2-40B4-BE49-F238E27FC236}">
              <a16:creationId xmlns:a16="http://schemas.microsoft.com/office/drawing/2014/main" id="{B234BEA2-055C-40DE-B208-2D9F44BBC5BB}"/>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5" y="1411605"/>
          <a:ext cx="1985433" cy="2466975"/>
        </a:xfrm>
        <a:prstGeom prst="rect">
          <a:avLst/>
        </a:prstGeom>
        <a:noFill/>
        <a:ln w="9525">
          <a:noFill/>
          <a:miter lim="800000"/>
          <a:headEnd/>
          <a:tailEnd/>
        </a:ln>
      </xdr:spPr>
    </xdr:pic>
    <xdr:clientData/>
  </xdr:oneCellAnchor>
  <xdr:oneCellAnchor>
    <xdr:from>
      <xdr:col>3</xdr:col>
      <xdr:colOff>76200</xdr:colOff>
      <xdr:row>10</xdr:row>
      <xdr:rowOff>9525</xdr:rowOff>
    </xdr:from>
    <xdr:ext cx="1278467" cy="1054100"/>
    <xdr:pic>
      <xdr:nvPicPr>
        <xdr:cNvPr id="9" name="Picture 284" descr="ANd9GcRAaIzAPSlqu1lEXcOos_xFNAcOM5fW838WCtxI7lvzCwfIyQGB">
          <a:extLst>
            <a:ext uri="{FF2B5EF4-FFF2-40B4-BE49-F238E27FC236}">
              <a16:creationId xmlns:a16="http://schemas.microsoft.com/office/drawing/2014/main" id="{2635C795-45DC-4404-A569-C26C91F7A275}"/>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645920" y="2783205"/>
          <a:ext cx="1278467" cy="1054100"/>
        </a:xfrm>
        <a:prstGeom prst="rect">
          <a:avLst/>
        </a:prstGeom>
        <a:noFill/>
        <a:ln w="9525">
          <a:noFill/>
          <a:miter lim="800000"/>
          <a:headEnd/>
          <a:tailEnd/>
        </a:ln>
      </xdr:spPr>
    </xdr:pic>
    <xdr:clientData/>
  </xdr:oneCellAnchor>
  <xdr:twoCellAnchor>
    <xdr:from>
      <xdr:col>1</xdr:col>
      <xdr:colOff>0</xdr:colOff>
      <xdr:row>5</xdr:row>
      <xdr:rowOff>0</xdr:rowOff>
    </xdr:from>
    <xdr:to>
      <xdr:col>5</xdr:col>
      <xdr:colOff>0</xdr:colOff>
      <xdr:row>14</xdr:row>
      <xdr:rowOff>0</xdr:rowOff>
    </xdr:to>
    <xdr:sp macro="" textlink="">
      <xdr:nvSpPr>
        <xdr:cNvPr id="10" name="Rectangle 10">
          <a:extLst>
            <a:ext uri="{FF2B5EF4-FFF2-40B4-BE49-F238E27FC236}">
              <a16:creationId xmlns:a16="http://schemas.microsoft.com/office/drawing/2014/main" id="{E4188DAC-9BDB-4F67-B0F0-EA4EA64C0BAE}"/>
            </a:ext>
          </a:extLst>
        </xdr:cNvPr>
        <xdr:cNvSpPr>
          <a:spLocks noChangeArrowheads="1"/>
        </xdr:cNvSpPr>
      </xdr:nvSpPr>
      <xdr:spPr bwMode="auto">
        <a:xfrm>
          <a:off x="335280" y="1402080"/>
          <a:ext cx="2468880" cy="2468880"/>
        </a:xfrm>
        <a:prstGeom prst="rect">
          <a:avLst/>
        </a:prstGeom>
        <a:noFill/>
        <a:ln w="9525">
          <a:solidFill>
            <a:srgbClr val="000000"/>
          </a:solidFill>
          <a:miter lim="800000"/>
          <a:headEnd/>
          <a:tailEnd/>
        </a:ln>
        <a:effectLst>
          <a:outerShdw dist="107763" dir="2700000" algn="ctr" rotWithShape="0">
            <a:srgbClr val="808080">
              <a:alpha val="50000"/>
            </a:srgbClr>
          </a:outerShdw>
        </a:effec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7620</xdr:colOff>
      <xdr:row>44</xdr:row>
      <xdr:rowOff>91440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383193" cy="36713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6</xdr:col>
      <xdr:colOff>434340</xdr:colOff>
      <xdr:row>41</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357901" cy="31572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95256</xdr:colOff>
      <xdr:row>15</xdr:row>
      <xdr:rowOff>0</xdr:rowOff>
    </xdr:from>
    <xdr:to>
      <xdr:col>2</xdr:col>
      <xdr:colOff>4583825</xdr:colOff>
      <xdr:row>31</xdr:row>
      <xdr:rowOff>165985</xdr:rowOff>
    </xdr:to>
    <xdr:pic>
      <xdr:nvPicPr>
        <xdr:cNvPr id="3" name="図 2">
          <a:extLst>
            <a:ext uri="{FF2B5EF4-FFF2-40B4-BE49-F238E27FC236}">
              <a16:creationId xmlns:a16="http://schemas.microsoft.com/office/drawing/2014/main" id="{8ED2E040-74DB-07DA-3276-585E059299A8}"/>
            </a:ext>
          </a:extLst>
        </xdr:cNvPr>
        <xdr:cNvPicPr>
          <a:picLocks noChangeAspect="1"/>
        </xdr:cNvPicPr>
      </xdr:nvPicPr>
      <xdr:blipFill>
        <a:blip xmlns:r="http://schemas.openxmlformats.org/officeDocument/2006/relationships" r:embed="rId2"/>
        <a:stretch>
          <a:fillRect/>
        </a:stretch>
      </xdr:blipFill>
      <xdr:spPr>
        <a:xfrm>
          <a:off x="2206631" y="6818313"/>
          <a:ext cx="4488569" cy="28806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news.yahoo.co.jp/articles/647b665e368aa2927e2e48ad626dcd0c644ffb62" TargetMode="External"/><Relationship Id="rId7" Type="http://schemas.openxmlformats.org/officeDocument/2006/relationships/printerSettings" Target="../printerSettings/printerSettings5.bin"/><Relationship Id="rId2" Type="http://schemas.openxmlformats.org/officeDocument/2006/relationships/hyperlink" Target="https://www3.nhk.or.jp/lnews/kochi/20230729/8010018222.html" TargetMode="External"/><Relationship Id="rId1" Type="http://schemas.openxmlformats.org/officeDocument/2006/relationships/hyperlink" Target="https://www3.nhk.or.jp/lnews/okinawa/20230729/5090024171.html" TargetMode="External"/><Relationship Id="rId6" Type="http://schemas.openxmlformats.org/officeDocument/2006/relationships/hyperlink" Target="https://forbesjapan.com/articles/detail/64881" TargetMode="External"/><Relationship Id="rId5" Type="http://schemas.openxmlformats.org/officeDocument/2006/relationships/hyperlink" Target="https://newsdig.tbs.co.jp/articles/bss/628527?display=1" TargetMode="External"/><Relationship Id="rId4" Type="http://schemas.openxmlformats.org/officeDocument/2006/relationships/hyperlink" Target="https://news.yahoo.co.jp/articles/ef7ed90899c7446a69e5b8de018dedaf2235905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7/b73dfc022de5285b.html" TargetMode="External"/><Relationship Id="rId3" Type="http://schemas.openxmlformats.org/officeDocument/2006/relationships/hyperlink" Target="https://www.jetro.go.jp/biznews/2023/07/55cf95cc6f8aefba.html" TargetMode="External"/><Relationship Id="rId7" Type="http://schemas.openxmlformats.org/officeDocument/2006/relationships/hyperlink" Target="https://www.jetro.go.jp/biznews/2023/07/b8cd3520543990ff.html" TargetMode="External"/><Relationship Id="rId2" Type="http://schemas.openxmlformats.org/officeDocument/2006/relationships/hyperlink" Target="https://www.jetro.go.jp/biznews/2023/07/373dc443d1963f13.html" TargetMode="External"/><Relationship Id="rId1" Type="http://schemas.openxmlformats.org/officeDocument/2006/relationships/hyperlink" Target="https://www.ryutsuu.biz/strategy/p072171.html" TargetMode="External"/><Relationship Id="rId6" Type="http://schemas.openxmlformats.org/officeDocument/2006/relationships/hyperlink" Target="https://www.jetro.go.jp/biznews/2023/07/fae9d7b1f7a66c1a.html" TargetMode="External"/><Relationship Id="rId5" Type="http://schemas.openxmlformats.org/officeDocument/2006/relationships/hyperlink" Target="https://www.recordchina.co.jp/b917909-s25-c30-d0193.html" TargetMode="External"/><Relationship Id="rId10" Type="http://schemas.openxmlformats.org/officeDocument/2006/relationships/printerSettings" Target="../printerSettings/printerSettings6.bin"/><Relationship Id="rId4" Type="http://schemas.openxmlformats.org/officeDocument/2006/relationships/hyperlink" Target="https://www.jetro.go.jp/biznews/2023/07/ffb990af69c2f9b9.html" TargetMode="External"/><Relationship Id="rId9" Type="http://schemas.openxmlformats.org/officeDocument/2006/relationships/hyperlink" Target="https://news.nissyoku.co.jp/news/kwsk20230718071024907"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6" zoomScaleNormal="100" workbookViewId="0">
      <selection activeCell="E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169</v>
      </c>
      <c r="B1" s="143"/>
      <c r="C1" s="143" t="s">
        <v>168</v>
      </c>
      <c r="D1" s="143"/>
      <c r="E1" s="143"/>
      <c r="F1" s="143"/>
      <c r="G1" s="143"/>
      <c r="H1" s="143"/>
      <c r="I1" s="101"/>
    </row>
    <row r="2" spans="1:9">
      <c r="A2" s="144" t="s">
        <v>116</v>
      </c>
      <c r="B2" s="145"/>
      <c r="C2" s="145"/>
      <c r="D2" s="145"/>
      <c r="E2" s="145"/>
      <c r="F2" s="145"/>
      <c r="G2" s="145"/>
      <c r="H2" s="145"/>
      <c r="I2" s="101"/>
    </row>
    <row r="3" spans="1:9" ht="15.75" customHeight="1">
      <c r="A3" s="514" t="s">
        <v>28</v>
      </c>
      <c r="B3" s="515"/>
      <c r="C3" s="515"/>
      <c r="D3" s="515"/>
      <c r="E3" s="515"/>
      <c r="F3" s="515"/>
      <c r="G3" s="515"/>
      <c r="H3" s="516"/>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73" t="s">
        <v>180</v>
      </c>
      <c r="C9" s="173"/>
      <c r="D9" s="173"/>
      <c r="E9" s="173"/>
      <c r="F9" s="173"/>
      <c r="G9" s="173"/>
      <c r="H9" s="173"/>
      <c r="I9" s="101"/>
    </row>
    <row r="10" spans="1:9" ht="15" customHeight="1">
      <c r="A10" s="373" t="s">
        <v>185</v>
      </c>
      <c r="B10" s="172"/>
      <c r="C10" s="173"/>
      <c r="D10" s="173"/>
      <c r="E10" s="173"/>
      <c r="F10" s="173"/>
      <c r="G10" s="173"/>
      <c r="H10" s="173"/>
      <c r="I10" s="101"/>
    </row>
    <row r="11" spans="1:9" ht="15" customHeight="1">
      <c r="A11" s="373" t="s">
        <v>186</v>
      </c>
      <c r="B11" s="172"/>
      <c r="C11" s="173"/>
      <c r="D11" s="173"/>
      <c r="E11" s="173"/>
      <c r="F11" s="173"/>
      <c r="G11" s="173"/>
      <c r="H11" s="173"/>
      <c r="I11" s="101"/>
    </row>
    <row r="12" spans="1:9" ht="15" customHeight="1">
      <c r="A12" s="373" t="s">
        <v>187</v>
      </c>
      <c r="G12" s="173" t="s">
        <v>28</v>
      </c>
      <c r="H12" s="173"/>
      <c r="I12" s="101"/>
    </row>
    <row r="13" spans="1:9" ht="15" customHeight="1">
      <c r="A13" s="373"/>
      <c r="G13" s="173"/>
      <c r="H13" s="173"/>
      <c r="I13" s="101"/>
    </row>
    <row r="14" spans="1:9" ht="15" customHeight="1">
      <c r="A14" s="373" t="s">
        <v>188</v>
      </c>
      <c r="B14" s="172" t="str">
        <f>+'29　食中毒記事等 '!A5</f>
        <v xml:space="preserve">高知市の養護老人ホームで集団食中毒 ７人が下痢などの症状 - NHKニュース </v>
      </c>
      <c r="C14" s="172"/>
      <c r="D14" s="174"/>
      <c r="E14" s="172"/>
      <c r="F14" s="175"/>
      <c r="G14" s="173"/>
      <c r="H14" s="173"/>
      <c r="I14" s="101"/>
    </row>
    <row r="15" spans="1:9" ht="15" customHeight="1">
      <c r="A15" s="373" t="s">
        <v>189</v>
      </c>
      <c r="B15" s="172" t="s">
        <v>190</v>
      </c>
      <c r="C15" s="172"/>
      <c r="D15" s="172" t="s">
        <v>191</v>
      </c>
      <c r="E15" s="172"/>
      <c r="F15" s="174">
        <f>+'29　ノロウイルス関連情報 '!G73</f>
        <v>3.09</v>
      </c>
      <c r="G15" s="172" t="str">
        <f>+'29　ノロウイルス関連情報 '!H73</f>
        <v>　：先週より</v>
      </c>
      <c r="H15" s="425">
        <f>+'29　ノロウイルス関連情報 '!I73</f>
        <v>-0.82000000000000028</v>
      </c>
      <c r="I15" s="101"/>
    </row>
    <row r="16" spans="1:9" s="113" customFormat="1" ht="15" customHeight="1">
      <c r="A16" s="176" t="s">
        <v>120</v>
      </c>
      <c r="B16" s="520" t="s">
        <v>388</v>
      </c>
      <c r="C16" s="520"/>
      <c r="D16" s="520"/>
      <c r="E16" s="520"/>
      <c r="F16" s="520"/>
      <c r="G16" s="520"/>
      <c r="H16" s="177"/>
      <c r="I16" s="112"/>
    </row>
    <row r="17" spans="1:16" ht="15" customHeight="1">
      <c r="A17" s="171" t="s">
        <v>121</v>
      </c>
      <c r="B17" s="520" t="s">
        <v>388</v>
      </c>
      <c r="C17" s="520"/>
      <c r="D17" s="520"/>
      <c r="E17" s="520"/>
      <c r="F17" s="520"/>
      <c r="G17" s="520"/>
      <c r="H17" s="173"/>
      <c r="I17" s="101"/>
    </row>
    <row r="18" spans="1:16" ht="15" customHeight="1">
      <c r="A18" s="171" t="s">
        <v>122</v>
      </c>
      <c r="B18" s="173" t="str">
        <f>+'29　海外情報'!A2</f>
        <v>中国税関が日本産輸入食品の検査を既に強化との声(中国、日本) ｜ ビジネス短信 ―- ジェトロ</v>
      </c>
      <c r="D18" s="173"/>
      <c r="E18" s="173"/>
      <c r="F18" s="173"/>
      <c r="G18" s="173"/>
      <c r="H18" s="173"/>
      <c r="I18" s="101"/>
    </row>
    <row r="19" spans="1:16" ht="15" customHeight="1">
      <c r="A19" s="178" t="s">
        <v>123</v>
      </c>
      <c r="B19" s="179" t="str">
        <f>+'29　海外情報'!A5</f>
        <v>米アマゾン、生体認証サービス「アマゾン・ワン」をホールフーズの全店舗に導入へ(米国) ｜ ビジネス短信 - ジェトロ</v>
      </c>
      <c r="C19" s="517" t="s">
        <v>197</v>
      </c>
      <c r="D19" s="517"/>
      <c r="E19" s="517"/>
      <c r="F19" s="517"/>
      <c r="G19" s="517"/>
      <c r="H19" s="518"/>
      <c r="I19" s="101"/>
    </row>
    <row r="20" spans="1:16" ht="15" customHeight="1">
      <c r="A20" s="171" t="s">
        <v>124</v>
      </c>
      <c r="B20" s="172" t="str">
        <f>+'29　感染症統計'!A21</f>
        <v>※2023年 第29週（7/17～7/23） 現在</v>
      </c>
      <c r="C20" s="173"/>
      <c r="D20" s="172" t="s">
        <v>21</v>
      </c>
      <c r="E20" s="173"/>
      <c r="F20" s="173"/>
      <c r="G20" s="173"/>
      <c r="H20" s="173"/>
      <c r="I20" s="101"/>
    </row>
    <row r="21" spans="1:16" ht="15" customHeight="1">
      <c r="A21" s="171" t="s">
        <v>125</v>
      </c>
      <c r="B21" s="519" t="str">
        <f>+'28　感染症情報'!B2</f>
        <v>2023年 第28週（7月10日〜 7月16日）</v>
      </c>
      <c r="C21" s="519"/>
      <c r="D21" s="519"/>
      <c r="E21" s="519"/>
      <c r="F21" s="519"/>
      <c r="G21" s="519"/>
      <c r="H21" s="173"/>
      <c r="I21" s="101"/>
    </row>
    <row r="22" spans="1:16" ht="15" customHeight="1">
      <c r="A22" s="171" t="s">
        <v>164</v>
      </c>
      <c r="B22" s="286" t="str">
        <f>+'29  衛生訓話'!A2</f>
        <v>今週のお題　(検便でサルモネラ菌が見つかったら？)</v>
      </c>
      <c r="C22" s="173"/>
      <c r="D22" s="173"/>
      <c r="E22" s="173"/>
      <c r="F22" s="180"/>
      <c r="G22" s="173"/>
      <c r="H22" s="173"/>
      <c r="I22" s="101"/>
    </row>
    <row r="23" spans="1:16" ht="15" customHeight="1">
      <c r="A23" s="171" t="s">
        <v>129</v>
      </c>
      <c r="B23" s="323" t="s">
        <v>225</v>
      </c>
      <c r="C23" s="173"/>
      <c r="D23" s="173"/>
      <c r="E23" s="173"/>
      <c r="F23" s="173" t="s">
        <v>21</v>
      </c>
      <c r="G23" s="173"/>
      <c r="H23" s="173"/>
      <c r="I23" s="101"/>
      <c r="P23" t="s">
        <v>175</v>
      </c>
    </row>
    <row r="24" spans="1:16" ht="15" customHeight="1">
      <c r="A24" s="171" t="s">
        <v>21</v>
      </c>
      <c r="C24" s="173"/>
      <c r="D24" s="173"/>
      <c r="E24" s="173"/>
      <c r="F24" s="173"/>
      <c r="G24" s="173"/>
      <c r="H24" s="173"/>
      <c r="I24" s="101"/>
      <c r="L24" t="s">
        <v>176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21" t="s">
        <v>131</v>
      </c>
      <c r="B43" s="521"/>
      <c r="C43" s="521"/>
      <c r="D43" s="521"/>
      <c r="E43" s="521"/>
      <c r="F43" s="521"/>
      <c r="G43" s="521"/>
    </row>
    <row r="44" spans="1:9" ht="30.75" customHeight="1">
      <c r="A44" s="513" t="s">
        <v>132</v>
      </c>
      <c r="B44" s="513"/>
      <c r="C44" s="513"/>
      <c r="D44" s="513"/>
      <c r="E44" s="513"/>
      <c r="F44" s="513"/>
      <c r="G44" s="513"/>
    </row>
    <row r="45" spans="1:9" ht="15">
      <c r="A45" s="118"/>
    </row>
    <row r="46" spans="1:9" ht="69.75" customHeight="1">
      <c r="A46" s="508" t="s">
        <v>140</v>
      </c>
      <c r="B46" s="508"/>
      <c r="C46" s="508"/>
      <c r="D46" s="508"/>
      <c r="E46" s="508"/>
      <c r="F46" s="508"/>
      <c r="G46" s="508"/>
    </row>
    <row r="47" spans="1:9" ht="35.25" customHeight="1">
      <c r="A47" s="513" t="s">
        <v>133</v>
      </c>
      <c r="B47" s="513"/>
      <c r="C47" s="513"/>
      <c r="D47" s="513"/>
      <c r="E47" s="513"/>
      <c r="F47" s="513"/>
      <c r="G47" s="513"/>
    </row>
    <row r="48" spans="1:9" ht="59.25" customHeight="1">
      <c r="A48" s="508" t="s">
        <v>134</v>
      </c>
      <c r="B48" s="508"/>
      <c r="C48" s="508"/>
      <c r="D48" s="508"/>
      <c r="E48" s="508"/>
      <c r="F48" s="508"/>
      <c r="G48" s="508"/>
    </row>
    <row r="49" spans="1:7" ht="15">
      <c r="A49" s="119"/>
    </row>
    <row r="50" spans="1:7" ht="27.75" customHeight="1">
      <c r="A50" s="510" t="s">
        <v>135</v>
      </c>
      <c r="B50" s="510"/>
      <c r="C50" s="510"/>
      <c r="D50" s="510"/>
      <c r="E50" s="510"/>
      <c r="F50" s="510"/>
      <c r="G50" s="510"/>
    </row>
    <row r="51" spans="1:7" ht="53.25" customHeight="1">
      <c r="A51" s="509" t="s">
        <v>141</v>
      </c>
      <c r="B51" s="508"/>
      <c r="C51" s="508"/>
      <c r="D51" s="508"/>
      <c r="E51" s="508"/>
      <c r="F51" s="508"/>
      <c r="G51" s="508"/>
    </row>
    <row r="52" spans="1:7" ht="15">
      <c r="A52" s="119"/>
    </row>
    <row r="53" spans="1:7" ht="32.25" customHeight="1">
      <c r="A53" s="510" t="s">
        <v>136</v>
      </c>
      <c r="B53" s="510"/>
      <c r="C53" s="510"/>
      <c r="D53" s="510"/>
      <c r="E53" s="510"/>
      <c r="F53" s="510"/>
      <c r="G53" s="510"/>
    </row>
    <row r="54" spans="1:7" ht="15">
      <c r="A54" s="118"/>
    </row>
    <row r="55" spans="1:7" ht="87" customHeight="1">
      <c r="A55" s="509" t="s">
        <v>142</v>
      </c>
      <c r="B55" s="508"/>
      <c r="C55" s="508"/>
      <c r="D55" s="508"/>
      <c r="E55" s="508"/>
      <c r="F55" s="508"/>
      <c r="G55" s="508"/>
    </row>
    <row r="56" spans="1:7" ht="15">
      <c r="A56" s="119"/>
    </row>
    <row r="57" spans="1:7" ht="32.25" customHeight="1">
      <c r="A57" s="510" t="s">
        <v>137</v>
      </c>
      <c r="B57" s="510"/>
      <c r="C57" s="510"/>
      <c r="D57" s="510"/>
      <c r="E57" s="510"/>
      <c r="F57" s="510"/>
      <c r="G57" s="510"/>
    </row>
    <row r="58" spans="1:7" ht="29.25" customHeight="1">
      <c r="A58" s="508" t="s">
        <v>138</v>
      </c>
      <c r="B58" s="508"/>
      <c r="C58" s="508"/>
      <c r="D58" s="508"/>
      <c r="E58" s="508"/>
      <c r="F58" s="508"/>
      <c r="G58" s="508"/>
    </row>
    <row r="59" spans="1:7" ht="15">
      <c r="A59" s="119"/>
    </row>
    <row r="60" spans="1:7" s="113" customFormat="1" ht="110.25" customHeight="1">
      <c r="A60" s="511" t="s">
        <v>143</v>
      </c>
      <c r="B60" s="512"/>
      <c r="C60" s="512"/>
      <c r="D60" s="512"/>
      <c r="E60" s="512"/>
      <c r="F60" s="512"/>
      <c r="G60" s="512"/>
    </row>
    <row r="61" spans="1:7" ht="34.5" customHeight="1">
      <c r="A61" s="513" t="s">
        <v>139</v>
      </c>
      <c r="B61" s="513"/>
      <c r="C61" s="513"/>
      <c r="D61" s="513"/>
      <c r="E61" s="513"/>
      <c r="F61" s="513"/>
      <c r="G61" s="513"/>
    </row>
    <row r="62" spans="1:7" ht="114" customHeight="1">
      <c r="A62" s="509" t="s">
        <v>144</v>
      </c>
      <c r="B62" s="508"/>
      <c r="C62" s="508"/>
      <c r="D62" s="508"/>
      <c r="E62" s="508"/>
      <c r="F62" s="508"/>
      <c r="G62" s="508"/>
    </row>
    <row r="63" spans="1:7" ht="109.5" customHeight="1">
      <c r="A63" s="508"/>
      <c r="B63" s="508"/>
      <c r="C63" s="508"/>
      <c r="D63" s="508"/>
      <c r="E63" s="508"/>
      <c r="F63" s="508"/>
      <c r="G63" s="508"/>
    </row>
    <row r="64" spans="1:7" ht="15">
      <c r="A64" s="119"/>
    </row>
    <row r="65" spans="1:7" s="116" customFormat="1" ht="57.75" customHeight="1">
      <c r="A65" s="508"/>
      <c r="B65" s="508"/>
      <c r="C65" s="508"/>
      <c r="D65" s="508"/>
      <c r="E65" s="508"/>
      <c r="F65" s="508"/>
      <c r="G65" s="508"/>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view="pageBreakPreview" zoomScale="88" zoomScaleNormal="100" zoomScaleSheetLayoutView="88" workbookViewId="0">
      <selection activeCell="G11" sqref="G11"/>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234</v>
      </c>
      <c r="B1" s="275" t="s">
        <v>158</v>
      </c>
      <c r="C1" s="350" t="s">
        <v>174</v>
      </c>
      <c r="D1" s="276" t="s">
        <v>25</v>
      </c>
      <c r="E1" s="277" t="s">
        <v>26</v>
      </c>
    </row>
    <row r="2" spans="1:5" s="106" customFormat="1" ht="22.95" customHeight="1">
      <c r="A2" s="402" t="s">
        <v>217</v>
      </c>
      <c r="B2" s="362" t="s">
        <v>252</v>
      </c>
      <c r="C2" s="503" t="s">
        <v>307</v>
      </c>
      <c r="D2" s="416">
        <v>45135</v>
      </c>
      <c r="E2" s="418">
        <v>45135</v>
      </c>
    </row>
    <row r="3" spans="1:5" s="106" customFormat="1" ht="22.95" customHeight="1">
      <c r="A3" s="318" t="s">
        <v>217</v>
      </c>
      <c r="B3" s="362" t="s">
        <v>253</v>
      </c>
      <c r="C3" s="489" t="s">
        <v>308</v>
      </c>
      <c r="D3" s="416">
        <v>45134</v>
      </c>
      <c r="E3" s="417">
        <v>45135</v>
      </c>
    </row>
    <row r="4" spans="1:5" s="106" customFormat="1" ht="22.95" customHeight="1">
      <c r="A4" s="318" t="s">
        <v>219</v>
      </c>
      <c r="B4" s="362" t="s">
        <v>254</v>
      </c>
      <c r="C4" s="500" t="s">
        <v>309</v>
      </c>
      <c r="D4" s="416">
        <v>45134</v>
      </c>
      <c r="E4" s="417">
        <v>45135</v>
      </c>
    </row>
    <row r="5" spans="1:5" s="106" customFormat="1" ht="22.95" customHeight="1">
      <c r="A5" s="402" t="s">
        <v>217</v>
      </c>
      <c r="B5" s="362" t="s">
        <v>255</v>
      </c>
      <c r="C5" s="492" t="s">
        <v>310</v>
      </c>
      <c r="D5" s="416">
        <v>45134</v>
      </c>
      <c r="E5" s="418">
        <v>45135</v>
      </c>
    </row>
    <row r="6" spans="1:5" s="106" customFormat="1" ht="22.95" customHeight="1">
      <c r="A6" s="464" t="s">
        <v>216</v>
      </c>
      <c r="B6" s="465" t="s">
        <v>256</v>
      </c>
      <c r="C6" s="491" t="s">
        <v>311</v>
      </c>
      <c r="D6" s="466">
        <v>45134</v>
      </c>
      <c r="E6" s="467">
        <v>45135</v>
      </c>
    </row>
    <row r="7" spans="1:5" s="106" customFormat="1" ht="22.95" customHeight="1">
      <c r="A7" s="464" t="s">
        <v>216</v>
      </c>
      <c r="B7" s="465" t="s">
        <v>257</v>
      </c>
      <c r="C7" s="501" t="s">
        <v>312</v>
      </c>
      <c r="D7" s="466">
        <v>45134</v>
      </c>
      <c r="E7" s="467">
        <v>45135</v>
      </c>
    </row>
    <row r="8" spans="1:5" s="106" customFormat="1" ht="22.95" customHeight="1">
      <c r="A8" s="464" t="s">
        <v>217</v>
      </c>
      <c r="B8" s="465" t="s">
        <v>258</v>
      </c>
      <c r="C8" s="465" t="s">
        <v>313</v>
      </c>
      <c r="D8" s="466">
        <v>45133</v>
      </c>
      <c r="E8" s="467">
        <v>45134</v>
      </c>
    </row>
    <row r="9" spans="1:5" s="106" customFormat="1" ht="22.95" customHeight="1">
      <c r="A9" s="464" t="s">
        <v>216</v>
      </c>
      <c r="B9" s="465" t="s">
        <v>259</v>
      </c>
      <c r="C9" s="465" t="s">
        <v>314</v>
      </c>
      <c r="D9" s="466">
        <v>45133</v>
      </c>
      <c r="E9" s="467">
        <v>45134</v>
      </c>
    </row>
    <row r="10" spans="1:5" s="106" customFormat="1" ht="22.95" customHeight="1">
      <c r="A10" s="464" t="s">
        <v>217</v>
      </c>
      <c r="B10" s="465" t="s">
        <v>260</v>
      </c>
      <c r="C10" s="493" t="s">
        <v>315</v>
      </c>
      <c r="D10" s="466">
        <v>45133</v>
      </c>
      <c r="E10" s="467">
        <v>45134</v>
      </c>
    </row>
    <row r="11" spans="1:5" s="106" customFormat="1" ht="22.95" customHeight="1">
      <c r="A11" s="464" t="s">
        <v>217</v>
      </c>
      <c r="B11" s="465" t="s">
        <v>261</v>
      </c>
      <c r="C11" s="490" t="s">
        <v>316</v>
      </c>
      <c r="D11" s="466">
        <v>45133</v>
      </c>
      <c r="E11" s="467">
        <v>45134</v>
      </c>
    </row>
    <row r="12" spans="1:5" s="106" customFormat="1" ht="22.95" customHeight="1">
      <c r="A12" s="464" t="s">
        <v>216</v>
      </c>
      <c r="B12" s="465" t="s">
        <v>262</v>
      </c>
      <c r="C12" s="502" t="s">
        <v>317</v>
      </c>
      <c r="D12" s="466">
        <v>45133</v>
      </c>
      <c r="E12" s="467">
        <v>45134</v>
      </c>
    </row>
    <row r="13" spans="1:5" s="106" customFormat="1" ht="22.95" customHeight="1">
      <c r="A13" s="464" t="s">
        <v>216</v>
      </c>
      <c r="B13" s="465" t="s">
        <v>263</v>
      </c>
      <c r="C13" s="493" t="s">
        <v>318</v>
      </c>
      <c r="D13" s="466">
        <v>45133</v>
      </c>
      <c r="E13" s="467">
        <v>45134</v>
      </c>
    </row>
    <row r="14" spans="1:5" s="106" customFormat="1" ht="22.95" customHeight="1">
      <c r="A14" s="464" t="s">
        <v>216</v>
      </c>
      <c r="B14" s="465" t="s">
        <v>264</v>
      </c>
      <c r="C14" s="501" t="s">
        <v>265</v>
      </c>
      <c r="D14" s="466">
        <v>45132</v>
      </c>
      <c r="E14" s="467">
        <v>45133</v>
      </c>
    </row>
    <row r="15" spans="1:5" s="106" customFormat="1" ht="22.95" customHeight="1">
      <c r="A15" s="464" t="s">
        <v>216</v>
      </c>
      <c r="B15" s="465" t="s">
        <v>221</v>
      </c>
      <c r="C15" s="490" t="s">
        <v>266</v>
      </c>
      <c r="D15" s="466">
        <v>45132</v>
      </c>
      <c r="E15" s="467">
        <v>45133</v>
      </c>
    </row>
    <row r="16" spans="1:5" s="106" customFormat="1" ht="22.95" customHeight="1">
      <c r="A16" s="464" t="s">
        <v>219</v>
      </c>
      <c r="B16" s="465" t="s">
        <v>267</v>
      </c>
      <c r="C16" s="490" t="s">
        <v>268</v>
      </c>
      <c r="D16" s="466">
        <v>45132</v>
      </c>
      <c r="E16" s="467">
        <v>45133</v>
      </c>
    </row>
    <row r="17" spans="1:5" s="106" customFormat="1" ht="22.95" customHeight="1">
      <c r="A17" s="464" t="s">
        <v>216</v>
      </c>
      <c r="B17" s="465" t="s">
        <v>269</v>
      </c>
      <c r="C17" s="501" t="s">
        <v>270</v>
      </c>
      <c r="D17" s="466">
        <v>45132</v>
      </c>
      <c r="E17" s="467">
        <v>45133</v>
      </c>
    </row>
    <row r="18" spans="1:5" s="106" customFormat="1" ht="22.95" customHeight="1">
      <c r="A18" s="464" t="s">
        <v>216</v>
      </c>
      <c r="B18" s="465" t="s">
        <v>271</v>
      </c>
      <c r="C18" s="493" t="s">
        <v>272</v>
      </c>
      <c r="D18" s="466">
        <v>45132</v>
      </c>
      <c r="E18" s="467">
        <v>45133</v>
      </c>
    </row>
    <row r="19" spans="1:5" s="106" customFormat="1" ht="22.95" customHeight="1">
      <c r="A19" s="402" t="s">
        <v>216</v>
      </c>
      <c r="B19" s="362" t="s">
        <v>273</v>
      </c>
      <c r="C19" s="500" t="s">
        <v>274</v>
      </c>
      <c r="D19" s="416">
        <v>45132</v>
      </c>
      <c r="E19" s="418">
        <v>45133</v>
      </c>
    </row>
    <row r="20" spans="1:5" s="106" customFormat="1" ht="22.95" customHeight="1">
      <c r="A20" s="402" t="s">
        <v>216</v>
      </c>
      <c r="B20" s="362" t="s">
        <v>275</v>
      </c>
      <c r="C20" s="500" t="s">
        <v>276</v>
      </c>
      <c r="D20" s="416">
        <v>45132</v>
      </c>
      <c r="E20" s="418">
        <v>45133</v>
      </c>
    </row>
    <row r="21" spans="1:5" s="106" customFormat="1" ht="22.95" customHeight="1">
      <c r="A21" s="402" t="s">
        <v>216</v>
      </c>
      <c r="B21" s="362" t="s">
        <v>277</v>
      </c>
      <c r="C21" s="362" t="s">
        <v>278</v>
      </c>
      <c r="D21" s="416">
        <v>45131</v>
      </c>
      <c r="E21" s="418">
        <v>45132</v>
      </c>
    </row>
    <row r="22" spans="1:5" s="106" customFormat="1" ht="22.95" customHeight="1">
      <c r="A22" s="402" t="s">
        <v>217</v>
      </c>
      <c r="B22" s="362" t="s">
        <v>279</v>
      </c>
      <c r="C22" s="489" t="s">
        <v>280</v>
      </c>
      <c r="D22" s="416">
        <v>45131</v>
      </c>
      <c r="E22" s="418">
        <v>45132</v>
      </c>
    </row>
    <row r="23" spans="1:5" s="106" customFormat="1" ht="22.95" customHeight="1">
      <c r="A23" s="402" t="s">
        <v>216</v>
      </c>
      <c r="B23" s="362" t="s">
        <v>281</v>
      </c>
      <c r="C23" s="494" t="s">
        <v>282</v>
      </c>
      <c r="D23" s="416">
        <v>45131</v>
      </c>
      <c r="E23" s="418">
        <v>45132</v>
      </c>
    </row>
    <row r="24" spans="1:5" s="106" customFormat="1" ht="22.95" customHeight="1">
      <c r="A24" s="464" t="s">
        <v>216</v>
      </c>
      <c r="B24" s="465" t="s">
        <v>283</v>
      </c>
      <c r="C24" s="465" t="s">
        <v>284</v>
      </c>
      <c r="D24" s="466">
        <v>45131</v>
      </c>
      <c r="E24" s="467">
        <v>45132</v>
      </c>
    </row>
    <row r="25" spans="1:5" s="106" customFormat="1" ht="22.95" customHeight="1">
      <c r="A25" s="464" t="s">
        <v>216</v>
      </c>
      <c r="B25" s="465" t="s">
        <v>285</v>
      </c>
      <c r="C25" s="491" t="s">
        <v>286</v>
      </c>
      <c r="D25" s="466">
        <v>45131</v>
      </c>
      <c r="E25" s="467">
        <v>45132</v>
      </c>
    </row>
    <row r="26" spans="1:5" s="106" customFormat="1" ht="22.95" customHeight="1">
      <c r="A26" s="464" t="s">
        <v>219</v>
      </c>
      <c r="B26" s="465" t="s">
        <v>287</v>
      </c>
      <c r="C26" s="490" t="s">
        <v>288</v>
      </c>
      <c r="D26" s="466">
        <v>45131</v>
      </c>
      <c r="E26" s="467">
        <v>45132</v>
      </c>
    </row>
    <row r="27" spans="1:5" s="106" customFormat="1" ht="22.95" customHeight="1">
      <c r="A27" s="464" t="s">
        <v>219</v>
      </c>
      <c r="B27" s="465" t="s">
        <v>289</v>
      </c>
      <c r="C27" s="501" t="s">
        <v>290</v>
      </c>
      <c r="D27" s="466">
        <v>45131</v>
      </c>
      <c r="E27" s="467">
        <v>45132</v>
      </c>
    </row>
    <row r="28" spans="1:5" s="106" customFormat="1" ht="22.95" customHeight="1">
      <c r="A28" s="464" t="s">
        <v>216</v>
      </c>
      <c r="B28" s="465" t="s">
        <v>291</v>
      </c>
      <c r="C28" s="493" t="s">
        <v>292</v>
      </c>
      <c r="D28" s="466">
        <v>45131</v>
      </c>
      <c r="E28" s="467">
        <v>45131</v>
      </c>
    </row>
    <row r="29" spans="1:5" s="106" customFormat="1" ht="22.95" customHeight="1">
      <c r="A29" s="464" t="s">
        <v>216</v>
      </c>
      <c r="B29" s="465" t="s">
        <v>220</v>
      </c>
      <c r="C29" s="501" t="s">
        <v>293</v>
      </c>
      <c r="D29" s="466">
        <v>45131</v>
      </c>
      <c r="E29" s="467">
        <v>45131</v>
      </c>
    </row>
    <row r="30" spans="1:5" s="106" customFormat="1" ht="22.95" customHeight="1">
      <c r="A30" s="464" t="s">
        <v>217</v>
      </c>
      <c r="B30" s="465" t="s">
        <v>294</v>
      </c>
      <c r="C30" s="501" t="s">
        <v>295</v>
      </c>
      <c r="D30" s="466">
        <v>45131</v>
      </c>
      <c r="E30" s="467">
        <v>45131</v>
      </c>
    </row>
    <row r="31" spans="1:5" s="106" customFormat="1" ht="22.95" customHeight="1">
      <c r="A31" s="464" t="s">
        <v>216</v>
      </c>
      <c r="B31" s="465" t="s">
        <v>222</v>
      </c>
      <c r="C31" s="493" t="s">
        <v>296</v>
      </c>
      <c r="D31" s="466">
        <v>45129</v>
      </c>
      <c r="E31" s="467">
        <v>45131</v>
      </c>
    </row>
    <row r="32" spans="1:5" s="106" customFormat="1" ht="22.95" customHeight="1">
      <c r="A32" s="464" t="s">
        <v>216</v>
      </c>
      <c r="B32" s="465" t="s">
        <v>222</v>
      </c>
      <c r="C32" s="490" t="s">
        <v>297</v>
      </c>
      <c r="D32" s="466">
        <v>45128</v>
      </c>
      <c r="E32" s="467">
        <v>45131</v>
      </c>
    </row>
    <row r="33" spans="1:11" s="106" customFormat="1" ht="22.95" customHeight="1">
      <c r="A33" s="464" t="s">
        <v>216</v>
      </c>
      <c r="B33" s="465" t="s">
        <v>220</v>
      </c>
      <c r="C33" s="493" t="s">
        <v>298</v>
      </c>
      <c r="D33" s="466">
        <v>45128</v>
      </c>
      <c r="E33" s="467">
        <v>45131</v>
      </c>
    </row>
    <row r="34" spans="1:11" s="106" customFormat="1" ht="22.95" customHeight="1">
      <c r="A34" s="464" t="s">
        <v>219</v>
      </c>
      <c r="B34" s="465" t="s">
        <v>299</v>
      </c>
      <c r="C34" s="490" t="s">
        <v>300</v>
      </c>
      <c r="D34" s="466">
        <v>45128</v>
      </c>
      <c r="E34" s="467">
        <v>45131</v>
      </c>
    </row>
    <row r="35" spans="1:11" s="106" customFormat="1" ht="22.95" customHeight="1">
      <c r="A35" s="464" t="s">
        <v>218</v>
      </c>
      <c r="B35" s="465" t="s">
        <v>301</v>
      </c>
      <c r="C35" s="502" t="s">
        <v>302</v>
      </c>
      <c r="D35" s="466">
        <v>45128</v>
      </c>
      <c r="E35" s="467">
        <v>45131</v>
      </c>
    </row>
    <row r="36" spans="1:11" s="106" customFormat="1" ht="22.95" customHeight="1">
      <c r="A36" s="464" t="s">
        <v>219</v>
      </c>
      <c r="B36" s="465" t="s">
        <v>303</v>
      </c>
      <c r="C36" s="502" t="s">
        <v>304</v>
      </c>
      <c r="D36" s="466">
        <v>45128</v>
      </c>
      <c r="E36" s="467">
        <v>45131</v>
      </c>
    </row>
    <row r="37" spans="1:11" s="106" customFormat="1" ht="22.95" customHeight="1">
      <c r="A37" s="464" t="s">
        <v>216</v>
      </c>
      <c r="B37" s="465" t="s">
        <v>305</v>
      </c>
      <c r="C37" s="490" t="s">
        <v>306</v>
      </c>
      <c r="D37" s="466">
        <v>45128</v>
      </c>
      <c r="E37" s="467">
        <v>45131</v>
      </c>
    </row>
    <row r="38" spans="1:11" s="106" customFormat="1" ht="22.95" customHeight="1">
      <c r="A38" s="464"/>
      <c r="B38" s="465"/>
      <c r="C38" s="465"/>
      <c r="D38" s="466"/>
      <c r="E38" s="467"/>
    </row>
    <row r="39" spans="1:11" s="106" customFormat="1" ht="22.95" customHeight="1">
      <c r="A39" s="402"/>
      <c r="B39" s="362"/>
      <c r="C39" s="362"/>
      <c r="D39" s="416"/>
      <c r="E39" s="418"/>
    </row>
    <row r="40" spans="1:11" ht="20.25" customHeight="1">
      <c r="A40" s="313"/>
      <c r="B40" s="314"/>
      <c r="C40" s="258"/>
      <c r="D40" s="315"/>
      <c r="E40" s="315"/>
      <c r="J40" s="124"/>
      <c r="K40" s="124"/>
    </row>
    <row r="41" spans="1:11" ht="20.25" customHeight="1">
      <c r="A41" s="39"/>
      <c r="B41" s="40"/>
      <c r="C41" s="258" t="s">
        <v>170</v>
      </c>
      <c r="D41" s="41"/>
      <c r="E41" s="41"/>
      <c r="J41" s="124"/>
      <c r="K41" s="124"/>
    </row>
    <row r="42" spans="1:11" ht="20.25" customHeight="1">
      <c r="A42" s="313"/>
      <c r="B42" s="314"/>
      <c r="C42" s="258"/>
      <c r="D42" s="315"/>
      <c r="E42" s="315"/>
      <c r="J42" s="124"/>
      <c r="K42" s="124"/>
    </row>
    <row r="43" spans="1:11">
      <c r="A43" s="259" t="s">
        <v>145</v>
      </c>
      <c r="B43" s="259"/>
      <c r="C43" s="259"/>
      <c r="D43" s="316"/>
      <c r="E43" s="316"/>
    </row>
    <row r="44" spans="1:11">
      <c r="A44" s="686" t="s">
        <v>27</v>
      </c>
      <c r="B44" s="686"/>
      <c r="C44" s="686"/>
      <c r="D44" s="317"/>
      <c r="E44" s="317"/>
    </row>
  </sheetData>
  <mergeCells count="1">
    <mergeCell ref="A44:C4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M20" sqref="M20"/>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87" t="s">
        <v>235</v>
      </c>
      <c r="B1" s="688"/>
      <c r="C1" s="688"/>
      <c r="D1" s="688"/>
      <c r="E1" s="688"/>
      <c r="F1" s="688"/>
      <c r="G1" s="688"/>
      <c r="H1" s="688"/>
      <c r="I1" s="688"/>
      <c r="J1" s="688"/>
      <c r="K1" s="688"/>
      <c r="L1" s="688"/>
      <c r="M1" s="688"/>
      <c r="N1" s="689"/>
    </row>
    <row r="2" spans="1:16" ht="47.4" customHeight="1">
      <c r="A2" s="690"/>
      <c r="B2" s="691"/>
      <c r="C2" s="691"/>
      <c r="D2" s="691"/>
      <c r="E2" s="691"/>
      <c r="F2" s="691"/>
      <c r="G2" s="691"/>
      <c r="H2" s="691"/>
      <c r="I2" s="691"/>
      <c r="J2" s="691"/>
      <c r="K2" s="691"/>
      <c r="L2" s="691"/>
      <c r="M2" s="691"/>
      <c r="N2" s="692"/>
    </row>
    <row r="3" spans="1:16" ht="101.4" customHeight="1" thickBot="1">
      <c r="A3" s="693"/>
      <c r="B3" s="694"/>
      <c r="C3" s="694"/>
      <c r="D3" s="694"/>
      <c r="E3" s="694"/>
      <c r="F3" s="694"/>
      <c r="G3" s="694"/>
      <c r="H3" s="694"/>
      <c r="I3" s="694"/>
      <c r="J3" s="694"/>
      <c r="K3" s="694"/>
      <c r="L3" s="694"/>
      <c r="M3" s="694"/>
      <c r="N3" s="695"/>
      <c r="P3" s="302"/>
    </row>
    <row r="4" spans="1:16" ht="54.6" customHeight="1">
      <c r="A4" s="699"/>
      <c r="B4" s="700"/>
      <c r="C4" s="700"/>
      <c r="D4" s="700"/>
      <c r="E4" s="700"/>
      <c r="F4" s="700"/>
      <c r="G4" s="700"/>
      <c r="H4" s="700"/>
      <c r="I4" s="700"/>
      <c r="J4" s="700"/>
      <c r="K4" s="700"/>
      <c r="L4" s="700"/>
      <c r="M4" s="700"/>
      <c r="N4" s="701"/>
    </row>
    <row r="5" spans="1:16" ht="103.2" customHeight="1" thickBot="1">
      <c r="A5" s="696"/>
      <c r="B5" s="697"/>
      <c r="C5" s="697"/>
      <c r="D5" s="697"/>
      <c r="E5" s="697"/>
      <c r="F5" s="697"/>
      <c r="G5" s="697"/>
      <c r="H5" s="697"/>
      <c r="I5" s="697"/>
      <c r="J5" s="697"/>
      <c r="K5" s="697"/>
      <c r="L5" s="697"/>
      <c r="M5" s="697"/>
      <c r="N5" s="698"/>
    </row>
    <row r="6" spans="1:16" ht="54.6" customHeight="1" thickBot="1">
      <c r="A6" s="702"/>
      <c r="B6" s="703"/>
      <c r="C6" s="703"/>
      <c r="D6" s="703"/>
      <c r="E6" s="703"/>
      <c r="F6" s="703"/>
      <c r="G6" s="703"/>
      <c r="H6" s="703"/>
      <c r="I6" s="703"/>
      <c r="J6" s="703"/>
      <c r="K6" s="703"/>
      <c r="L6" s="703"/>
      <c r="M6" s="703"/>
      <c r="N6" s="704"/>
    </row>
    <row r="7" spans="1:16" ht="164.4" customHeight="1" thickBot="1">
      <c r="A7" s="705"/>
      <c r="B7" s="706"/>
      <c r="C7" s="706"/>
      <c r="D7" s="706"/>
      <c r="E7" s="706"/>
      <c r="F7" s="706"/>
      <c r="G7" s="706"/>
      <c r="H7" s="706"/>
      <c r="I7" s="706"/>
      <c r="J7" s="706"/>
      <c r="K7" s="706"/>
      <c r="L7" s="706"/>
      <c r="M7" s="706"/>
      <c r="N7" s="707"/>
      <c r="O7" s="44" t="s">
        <v>193</v>
      </c>
    </row>
    <row r="8" spans="1:16" ht="50.4" customHeight="1" thickBot="1">
      <c r="A8" s="711"/>
      <c r="B8" s="712"/>
      <c r="C8" s="712"/>
      <c r="D8" s="712"/>
      <c r="E8" s="712"/>
      <c r="F8" s="712"/>
      <c r="G8" s="712"/>
      <c r="H8" s="712"/>
      <c r="I8" s="712"/>
      <c r="J8" s="712"/>
      <c r="K8" s="712"/>
      <c r="L8" s="712"/>
      <c r="M8" s="712"/>
      <c r="N8" s="713"/>
      <c r="O8" s="47"/>
    </row>
    <row r="9" spans="1:16" ht="387.6" customHeight="1" thickBot="1">
      <c r="A9" s="714"/>
      <c r="B9" s="715"/>
      <c r="C9" s="715"/>
      <c r="D9" s="715"/>
      <c r="E9" s="715"/>
      <c r="F9" s="715"/>
      <c r="G9" s="715"/>
      <c r="H9" s="715"/>
      <c r="I9" s="715"/>
      <c r="J9" s="715"/>
      <c r="K9" s="715"/>
      <c r="L9" s="715"/>
      <c r="M9" s="715"/>
      <c r="N9" s="716"/>
      <c r="O9" s="47"/>
    </row>
    <row r="10" spans="1:16" s="106" customFormat="1" ht="36" customHeight="1">
      <c r="A10" s="717"/>
      <c r="B10" s="718"/>
      <c r="C10" s="718"/>
      <c r="D10" s="718"/>
      <c r="E10" s="718"/>
      <c r="F10" s="718"/>
      <c r="G10" s="718"/>
      <c r="H10" s="718"/>
      <c r="I10" s="718"/>
      <c r="J10" s="718"/>
      <c r="K10" s="718"/>
      <c r="L10" s="718"/>
      <c r="M10" s="718"/>
      <c r="N10" s="719"/>
      <c r="O10" s="280"/>
    </row>
    <row r="11" spans="1:16" s="106" customFormat="1" ht="28.2" customHeight="1" thickBot="1">
      <c r="A11" s="720"/>
      <c r="B11" s="721"/>
      <c r="C11" s="721"/>
      <c r="D11" s="721"/>
      <c r="E11" s="721"/>
      <c r="F11" s="721"/>
      <c r="G11" s="721"/>
      <c r="H11" s="721"/>
      <c r="I11" s="721"/>
      <c r="J11" s="721"/>
      <c r="K11" s="721"/>
      <c r="L11" s="721"/>
      <c r="M11" s="721"/>
      <c r="N11" s="722"/>
      <c r="O11" s="280"/>
    </row>
    <row r="12" spans="1:16" ht="39.6" customHeight="1">
      <c r="A12" s="710" t="s">
        <v>28</v>
      </c>
      <c r="B12" s="710"/>
      <c r="C12" s="710"/>
      <c r="D12" s="710"/>
      <c r="E12" s="710"/>
      <c r="F12" s="710"/>
      <c r="G12" s="710"/>
      <c r="H12" s="710"/>
      <c r="I12" s="710"/>
      <c r="J12" s="710"/>
      <c r="K12" s="710"/>
      <c r="L12" s="710"/>
      <c r="M12" s="710"/>
      <c r="N12" s="710"/>
    </row>
    <row r="13" spans="1:16" ht="34.799999999999997" customHeight="1">
      <c r="A13" s="708" t="s">
        <v>27</v>
      </c>
      <c r="B13" s="709"/>
      <c r="C13" s="709"/>
      <c r="D13" s="709"/>
      <c r="E13" s="709"/>
      <c r="F13" s="709"/>
      <c r="G13" s="709"/>
      <c r="H13" s="709"/>
      <c r="I13" s="709"/>
      <c r="J13" s="709"/>
      <c r="K13" s="709"/>
      <c r="L13" s="709"/>
      <c r="M13" s="709"/>
      <c r="N13" s="709"/>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236</v>
      </c>
      <c r="B1" s="45" t="s">
        <v>0</v>
      </c>
      <c r="C1" s="46" t="s">
        <v>2</v>
      </c>
    </row>
    <row r="2" spans="1:3" ht="40.799999999999997" customHeight="1">
      <c r="A2" s="310"/>
      <c r="B2" s="2"/>
      <c r="C2" s="723"/>
    </row>
    <row r="3" spans="1:3" ht="248.4" customHeight="1">
      <c r="A3" s="488"/>
      <c r="B3" s="48"/>
      <c r="C3" s="724"/>
    </row>
    <row r="4" spans="1:3" ht="34.799999999999997" customHeight="1" thickBot="1">
      <c r="A4" s="120"/>
      <c r="B4" s="1"/>
      <c r="C4" s="1"/>
    </row>
    <row r="5" spans="1:3" ht="41.4" customHeight="1" thickBot="1">
      <c r="A5" s="349"/>
      <c r="B5" s="2"/>
      <c r="C5" s="723"/>
    </row>
    <row r="6" spans="1:3" ht="55.8" customHeight="1">
      <c r="A6" s="406"/>
      <c r="B6" s="48"/>
      <c r="C6" s="724"/>
    </row>
    <row r="7" spans="1:3" ht="34.799999999999997" customHeight="1">
      <c r="A7" s="302"/>
      <c r="B7" s="1"/>
      <c r="C7" s="1"/>
    </row>
    <row r="8" spans="1:3" ht="43.2" customHeight="1">
      <c r="A8" s="407"/>
      <c r="B8" s="157"/>
      <c r="C8" s="723"/>
    </row>
    <row r="9" spans="1:3" ht="275.39999999999998" customHeight="1" thickBot="1">
      <c r="A9" s="448"/>
      <c r="B9" s="158"/>
      <c r="C9" s="724"/>
    </row>
    <row r="10" spans="1:3" ht="35.4" customHeight="1">
      <c r="A10" s="364"/>
      <c r="B10" s="1"/>
      <c r="C10" s="1"/>
    </row>
    <row r="11" spans="1:3" s="367" customFormat="1" ht="42.6" hidden="1" customHeight="1">
      <c r="A11" s="365"/>
      <c r="B11" s="366"/>
      <c r="C11" s="366"/>
    </row>
    <row r="12" spans="1:3" ht="187.2" hidden="1" customHeight="1" thickBot="1">
      <c r="A12" s="408"/>
      <c r="B12" s="368"/>
      <c r="C12" s="368"/>
    </row>
    <row r="13" spans="1:3" s="370" customFormat="1" ht="34.200000000000003" hidden="1" customHeight="1">
      <c r="A13" s="369"/>
    </row>
    <row r="14" spans="1:3" s="367" customFormat="1" ht="42.6" hidden="1" customHeight="1">
      <c r="A14" s="365"/>
      <c r="B14" s="366"/>
      <c r="C14" s="366"/>
    </row>
    <row r="15" spans="1:3" ht="222" hidden="1" customHeight="1" thickBot="1">
      <c r="A15" s="484"/>
      <c r="B15" s="368"/>
      <c r="C15" s="368"/>
    </row>
    <row r="16" spans="1:3" ht="33.6" hidden="1" customHeight="1">
      <c r="A16" s="372"/>
      <c r="B16" s="371"/>
      <c r="C16" s="371"/>
    </row>
    <row r="17" spans="1:3" ht="33.6" hidden="1" customHeight="1">
      <c r="A17" s="409"/>
      <c r="B17" s="371"/>
      <c r="C17" s="371"/>
    </row>
    <row r="18" spans="1:3" s="370" customFormat="1" ht="126.6" hidden="1" customHeight="1">
      <c r="A18" s="411"/>
    </row>
    <row r="19" spans="1:3" ht="29.4" customHeight="1">
      <c r="A19" s="410"/>
      <c r="B19" s="1"/>
      <c r="C19" s="1"/>
    </row>
    <row r="20" spans="1:3" ht="29.4" customHeight="1">
      <c r="A20" s="410"/>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pageMargins left="0" right="0" top="0.19685039370078741" bottom="0.39370078740157483" header="0" footer="0.19685039370078741"/>
  <pageSetup paperSize="9" scale="66" orientation="portrait" r:id="rId1"/>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W39" sqref="W39"/>
    </sheetView>
  </sheetViews>
  <sheetFormatPr defaultRowHeight="13.2"/>
  <cols>
    <col min="7" max="7" width="8.88671875" customWidth="1"/>
    <col min="8" max="8" width="8.88671875" hidden="1" customWidth="1"/>
    <col min="9" max="9" width="0.77734375" customWidth="1"/>
  </cols>
  <sheetData>
    <row r="1" spans="1:31" ht="24.6" customHeight="1">
      <c r="A1" s="434"/>
      <c r="B1" s="434"/>
      <c r="C1" s="434"/>
      <c r="D1" s="434"/>
      <c r="E1" s="434"/>
      <c r="F1" s="434"/>
      <c r="G1" s="434"/>
      <c r="H1" s="434"/>
      <c r="I1" s="434"/>
      <c r="J1" s="434"/>
      <c r="K1" s="434"/>
      <c r="L1" s="434"/>
      <c r="M1" s="434"/>
      <c r="N1" s="434"/>
      <c r="O1" s="434"/>
      <c r="P1" s="434"/>
      <c r="Q1" s="434"/>
      <c r="R1" s="434"/>
      <c r="S1" s="434"/>
      <c r="T1" s="495"/>
      <c r="U1" s="495"/>
      <c r="V1" s="495"/>
      <c r="W1" s="495"/>
      <c r="X1" s="495"/>
      <c r="Y1" s="495"/>
      <c r="Z1" s="495"/>
      <c r="AA1" s="495"/>
      <c r="AB1" s="495"/>
      <c r="AC1" s="495"/>
      <c r="AD1" s="495"/>
      <c r="AE1" s="495"/>
    </row>
    <row r="2" spans="1:31" ht="24.6" customHeight="1">
      <c r="A2" s="435"/>
      <c r="B2" s="436"/>
      <c r="C2" s="437"/>
      <c r="D2" s="437"/>
      <c r="E2" s="437"/>
      <c r="F2" s="437"/>
      <c r="G2" s="437"/>
      <c r="H2" s="437"/>
      <c r="I2" s="437"/>
      <c r="J2" s="437"/>
      <c r="K2" s="437"/>
      <c r="L2" s="437"/>
      <c r="M2" s="437"/>
      <c r="N2" s="437"/>
      <c r="O2" s="438"/>
      <c r="P2" s="434"/>
      <c r="Q2" s="434"/>
      <c r="R2" s="434"/>
      <c r="S2" s="434"/>
      <c r="T2" s="495"/>
      <c r="U2" s="495"/>
      <c r="V2" s="495"/>
      <c r="W2" s="495"/>
      <c r="X2" s="495"/>
      <c r="Y2" s="495"/>
      <c r="Z2" s="495"/>
      <c r="AA2" s="495"/>
      <c r="AB2" s="495"/>
      <c r="AC2" s="495"/>
      <c r="AD2" s="495"/>
      <c r="AE2" s="495"/>
    </row>
    <row r="3" spans="1:31" ht="24.6" customHeight="1">
      <c r="A3" s="434"/>
      <c r="B3" s="439"/>
      <c r="C3" s="440"/>
      <c r="D3" s="440"/>
      <c r="E3" s="440"/>
      <c r="F3" s="440"/>
      <c r="G3" s="440"/>
      <c r="H3" s="440"/>
      <c r="I3" s="440"/>
      <c r="J3" s="440"/>
      <c r="K3" s="440"/>
      <c r="L3" s="441"/>
      <c r="M3" s="441"/>
      <c r="N3" s="441"/>
      <c r="O3" s="441"/>
      <c r="P3" s="434"/>
      <c r="Q3" s="434"/>
      <c r="R3" s="434"/>
      <c r="S3" s="434"/>
      <c r="T3" s="495"/>
      <c r="U3" s="495"/>
      <c r="V3" s="495"/>
      <c r="W3" s="495"/>
      <c r="X3" s="495"/>
      <c r="Y3" s="495"/>
      <c r="Z3" s="495"/>
      <c r="AA3" s="495"/>
      <c r="AB3" s="495"/>
      <c r="AC3" s="495"/>
      <c r="AD3" s="495"/>
      <c r="AE3" s="495"/>
    </row>
    <row r="4" spans="1:31" ht="7.2" customHeight="1">
      <c r="A4" s="434"/>
      <c r="B4" s="439"/>
      <c r="C4" s="434"/>
      <c r="D4" s="434"/>
      <c r="E4" s="434"/>
      <c r="F4" s="434"/>
      <c r="G4" s="442"/>
      <c r="H4" s="442"/>
      <c r="I4" s="442"/>
      <c r="J4" s="442"/>
      <c r="K4" s="442"/>
      <c r="L4" s="442"/>
      <c r="M4" s="442"/>
      <c r="N4" s="442"/>
      <c r="O4" s="442"/>
      <c r="P4" s="434"/>
      <c r="Q4" s="434"/>
      <c r="R4" s="434"/>
      <c r="S4" s="434"/>
      <c r="T4" s="495"/>
      <c r="U4" s="495"/>
      <c r="V4" s="495"/>
      <c r="W4" s="495"/>
      <c r="X4" s="495"/>
      <c r="Y4" s="495"/>
      <c r="Z4" s="495"/>
      <c r="AA4" s="495"/>
      <c r="AB4" s="495"/>
      <c r="AC4" s="495"/>
      <c r="AD4" s="495"/>
      <c r="AE4" s="495"/>
    </row>
    <row r="5" spans="1:31" ht="24.6" customHeight="1">
      <c r="A5" s="434"/>
      <c r="B5" s="443"/>
      <c r="C5" s="444"/>
      <c r="D5" s="444"/>
      <c r="E5" s="444"/>
      <c r="F5" s="444"/>
      <c r="G5" s="444"/>
      <c r="H5" s="444"/>
      <c r="I5" s="444"/>
      <c r="J5" s="444"/>
      <c r="K5" s="444"/>
      <c r="L5" s="444"/>
      <c r="M5" s="444"/>
      <c r="N5" s="444"/>
      <c r="O5" s="444"/>
      <c r="P5" s="434"/>
      <c r="Q5" s="434"/>
      <c r="R5" s="434"/>
      <c r="S5" s="434"/>
      <c r="T5" s="495"/>
      <c r="U5" s="495"/>
      <c r="V5" s="495"/>
      <c r="W5" s="495"/>
      <c r="X5" s="495"/>
      <c r="Y5" s="495"/>
      <c r="Z5" s="495"/>
      <c r="AA5" s="495"/>
      <c r="AB5" s="495"/>
      <c r="AC5" s="495"/>
      <c r="AD5" s="495"/>
      <c r="AE5" s="495"/>
    </row>
    <row r="6" spans="1:31" ht="13.2" customHeight="1">
      <c r="A6" s="434"/>
      <c r="B6" s="434"/>
      <c r="C6" s="434"/>
      <c r="D6" s="434"/>
      <c r="E6" s="434"/>
      <c r="F6" s="434"/>
      <c r="G6" s="442"/>
      <c r="H6" s="442"/>
      <c r="I6" s="442"/>
      <c r="J6" s="442"/>
      <c r="K6" s="442"/>
      <c r="L6" s="442"/>
      <c r="M6" s="442"/>
      <c r="N6" s="442"/>
      <c r="O6" s="442"/>
      <c r="P6" s="434"/>
      <c r="Q6" s="434"/>
      <c r="R6" s="434"/>
      <c r="S6" s="434"/>
      <c r="T6" s="495"/>
      <c r="U6" s="495"/>
      <c r="V6" s="495"/>
      <c r="W6" s="495"/>
      <c r="X6" s="495"/>
      <c r="Y6" s="495"/>
      <c r="Z6" s="495"/>
      <c r="AA6" s="495"/>
      <c r="AB6" s="495"/>
      <c r="AC6" s="495"/>
      <c r="AD6" s="495"/>
      <c r="AE6" s="495"/>
    </row>
    <row r="7" spans="1:31" ht="13.2" customHeight="1">
      <c r="A7" s="434"/>
      <c r="B7" s="434"/>
      <c r="C7" s="434"/>
      <c r="D7" s="434"/>
      <c r="E7" s="434"/>
      <c r="F7" s="434"/>
      <c r="G7" s="442"/>
      <c r="H7" s="442"/>
      <c r="I7" s="442"/>
      <c r="J7" s="442"/>
      <c r="K7" s="442"/>
      <c r="L7" s="442"/>
      <c r="M7" s="442"/>
      <c r="N7" s="442"/>
      <c r="O7" s="442"/>
      <c r="P7" s="434"/>
      <c r="Q7" s="434"/>
      <c r="R7" s="434"/>
      <c r="S7" s="434"/>
      <c r="T7" s="495"/>
      <c r="U7" s="495"/>
      <c r="V7" s="495"/>
      <c r="W7" s="495"/>
      <c r="X7" s="495"/>
      <c r="Y7" s="495"/>
      <c r="Z7" s="495"/>
      <c r="AA7" s="495"/>
      <c r="AB7" s="495"/>
      <c r="AC7" s="495"/>
      <c r="AD7" s="495"/>
      <c r="AE7" s="495"/>
    </row>
    <row r="8" spans="1:31" ht="13.2" customHeight="1">
      <c r="A8" s="434"/>
      <c r="B8" s="434"/>
      <c r="C8" s="434"/>
      <c r="D8" s="434"/>
      <c r="E8" s="434"/>
      <c r="F8" s="434"/>
      <c r="G8" s="442"/>
      <c r="H8" s="442"/>
      <c r="I8" s="442"/>
      <c r="J8" s="442"/>
      <c r="K8" s="442"/>
      <c r="L8" s="442"/>
      <c r="M8" s="442"/>
      <c r="N8" s="442"/>
      <c r="O8" s="442"/>
      <c r="P8" s="442"/>
      <c r="Q8" s="442"/>
      <c r="R8" s="442"/>
      <c r="S8" s="442"/>
      <c r="T8" s="496"/>
      <c r="U8" s="495"/>
      <c r="V8" s="495"/>
      <c r="W8" s="495"/>
      <c r="X8" s="495"/>
      <c r="Y8" s="495"/>
      <c r="Z8" s="495"/>
      <c r="AA8" s="495"/>
      <c r="AB8" s="495"/>
      <c r="AC8" s="495"/>
      <c r="AD8" s="495"/>
      <c r="AE8" s="495"/>
    </row>
    <row r="9" spans="1:31" ht="13.2" customHeight="1">
      <c r="A9" s="434"/>
      <c r="B9" s="434"/>
      <c r="C9" s="434"/>
      <c r="D9" s="434"/>
      <c r="E9" s="434"/>
      <c r="F9" s="434"/>
      <c r="G9" s="442"/>
      <c r="H9" s="442"/>
      <c r="I9" s="442"/>
      <c r="J9" s="442"/>
      <c r="K9" s="442"/>
      <c r="L9" s="442"/>
      <c r="M9" s="442"/>
      <c r="N9" s="442"/>
      <c r="O9" s="442"/>
      <c r="P9" s="442"/>
      <c r="Q9" s="442"/>
      <c r="R9" s="442"/>
      <c r="S9" s="442"/>
      <c r="T9" s="496"/>
      <c r="U9" s="495"/>
      <c r="V9" s="495"/>
      <c r="W9" s="495"/>
      <c r="X9" s="495"/>
      <c r="Y9" s="495"/>
      <c r="Z9" s="495"/>
      <c r="AA9" s="495"/>
      <c r="AB9" s="495"/>
      <c r="AC9" s="495"/>
      <c r="AD9" s="495"/>
      <c r="AE9" s="495"/>
    </row>
    <row r="10" spans="1:31">
      <c r="A10" s="434"/>
      <c r="B10" s="434"/>
      <c r="C10" s="434"/>
      <c r="D10" s="434"/>
      <c r="E10" s="434"/>
      <c r="F10" s="434"/>
      <c r="G10" s="434"/>
      <c r="H10" s="434"/>
      <c r="I10" s="434"/>
      <c r="J10" s="434"/>
      <c r="K10" s="434"/>
      <c r="L10" s="434"/>
      <c r="M10" s="434"/>
      <c r="N10" s="434"/>
      <c r="O10" s="434"/>
      <c r="P10" s="434"/>
      <c r="Q10" s="434"/>
      <c r="R10" s="434"/>
      <c r="S10" s="434"/>
      <c r="T10" s="495"/>
      <c r="U10" s="495"/>
      <c r="V10" s="495"/>
      <c r="W10" s="495"/>
      <c r="X10" s="495"/>
      <c r="Y10" s="495"/>
      <c r="Z10" s="495"/>
      <c r="AA10" s="495"/>
      <c r="AB10" s="495"/>
      <c r="AC10" s="495"/>
      <c r="AD10" s="495"/>
      <c r="AE10" s="495"/>
    </row>
    <row r="11" spans="1:31" ht="21" customHeight="1">
      <c r="A11" s="434"/>
      <c r="B11" s="434"/>
      <c r="C11" s="434"/>
      <c r="D11" s="434"/>
      <c r="E11" s="434"/>
      <c r="F11" s="434"/>
      <c r="G11" s="434"/>
      <c r="H11" s="434"/>
      <c r="I11" s="434"/>
      <c r="J11" s="434"/>
      <c r="K11" s="434"/>
      <c r="L11" s="434"/>
      <c r="M11" s="434"/>
      <c r="N11" s="434"/>
      <c r="O11" s="434"/>
      <c r="P11" s="434"/>
      <c r="Q11" s="434"/>
      <c r="R11" s="434"/>
      <c r="S11" s="434"/>
      <c r="T11" s="495"/>
      <c r="U11" s="495"/>
      <c r="V11" s="495"/>
      <c r="W11" s="495"/>
      <c r="X11" s="495"/>
      <c r="Y11" s="495"/>
      <c r="Z11" s="495"/>
      <c r="AA11" s="495"/>
      <c r="AB11" s="495"/>
      <c r="AC11" s="495"/>
      <c r="AD11" s="495"/>
      <c r="AE11" s="495"/>
    </row>
    <row r="12" spans="1:31" ht="13.2" customHeight="1">
      <c r="A12" s="434"/>
      <c r="B12" s="434"/>
      <c r="C12" s="434"/>
      <c r="D12" s="434"/>
      <c r="E12" s="434"/>
      <c r="F12" s="434"/>
      <c r="G12" s="434"/>
      <c r="H12" s="434"/>
      <c r="I12" s="434"/>
      <c r="J12" s="434"/>
      <c r="K12" s="434"/>
      <c r="L12" s="434"/>
      <c r="M12" s="434"/>
      <c r="N12" s="434"/>
      <c r="O12" s="434"/>
      <c r="P12" s="434"/>
      <c r="Q12" s="434"/>
      <c r="R12" s="434"/>
      <c r="S12" s="434"/>
      <c r="T12" s="495"/>
      <c r="U12" s="495"/>
      <c r="V12" s="495"/>
      <c r="W12" s="495"/>
      <c r="X12" s="495"/>
      <c r="Y12" s="495"/>
      <c r="Z12" s="495"/>
      <c r="AA12" s="495"/>
      <c r="AB12" s="495"/>
      <c r="AC12" s="495"/>
      <c r="AD12" s="495"/>
      <c r="AE12" s="495"/>
    </row>
    <row r="13" spans="1:31" ht="13.2" customHeight="1">
      <c r="A13" s="434"/>
      <c r="B13" s="434"/>
      <c r="C13" s="434"/>
      <c r="D13" s="434"/>
      <c r="E13" s="434"/>
      <c r="F13" s="434"/>
      <c r="G13" s="434"/>
      <c r="H13" s="434"/>
      <c r="I13" s="434"/>
      <c r="J13" s="434"/>
      <c r="K13" s="434"/>
      <c r="L13" s="434"/>
      <c r="M13" s="434"/>
      <c r="N13" s="434"/>
      <c r="O13" s="434"/>
      <c r="P13" s="434"/>
      <c r="Q13" s="434"/>
      <c r="R13" s="434"/>
      <c r="S13" s="434"/>
      <c r="T13" s="495"/>
      <c r="U13" s="495"/>
      <c r="V13" s="495"/>
      <c r="W13" s="495"/>
      <c r="X13" s="495"/>
      <c r="Y13" s="495"/>
      <c r="Z13" s="495"/>
      <c r="AA13" s="495"/>
      <c r="AB13" s="495"/>
      <c r="AC13" s="495"/>
      <c r="AD13" s="495"/>
      <c r="AE13" s="495"/>
    </row>
    <row r="14" spans="1:31">
      <c r="A14" s="434"/>
      <c r="B14" s="434"/>
      <c r="C14" s="434"/>
      <c r="D14" s="434"/>
      <c r="E14" s="434"/>
      <c r="F14" s="434"/>
      <c r="G14" s="434"/>
      <c r="H14" s="434"/>
      <c r="I14" s="434"/>
      <c r="J14" s="434"/>
      <c r="K14" s="434"/>
      <c r="L14" s="434"/>
      <c r="M14" s="434"/>
      <c r="N14" s="434"/>
      <c r="O14" s="434"/>
      <c r="P14" s="434"/>
      <c r="Q14" s="434"/>
      <c r="R14" s="434"/>
      <c r="S14" s="434"/>
      <c r="T14" s="495"/>
      <c r="U14" s="495"/>
      <c r="V14" s="495"/>
      <c r="W14" s="495"/>
      <c r="X14" s="495"/>
      <c r="Y14" s="495"/>
      <c r="Z14" s="495"/>
      <c r="AA14" s="495"/>
      <c r="AB14" s="495"/>
      <c r="AC14" s="495"/>
      <c r="AD14" s="495"/>
      <c r="AE14" s="495"/>
    </row>
    <row r="15" spans="1:31">
      <c r="A15" s="434"/>
      <c r="B15" s="434"/>
      <c r="C15" s="434"/>
      <c r="D15" s="434"/>
      <c r="E15" s="434"/>
      <c r="F15" s="434"/>
      <c r="G15" s="434"/>
      <c r="H15" s="434"/>
      <c r="I15" s="434"/>
      <c r="J15" s="434"/>
      <c r="K15" s="434"/>
      <c r="L15" s="434"/>
      <c r="M15" s="434"/>
      <c r="N15" s="434"/>
      <c r="O15" s="434"/>
      <c r="P15" s="434"/>
      <c r="Q15" s="434"/>
      <c r="R15" s="434"/>
      <c r="S15" s="434"/>
      <c r="T15" s="495"/>
      <c r="U15" s="495"/>
      <c r="V15" s="495"/>
      <c r="W15" s="495"/>
      <c r="X15" s="495"/>
      <c r="Y15" s="495"/>
      <c r="Z15" s="495"/>
      <c r="AA15" s="495"/>
      <c r="AB15" s="495"/>
      <c r="AC15" s="495"/>
      <c r="AD15" s="495"/>
      <c r="AE15" s="495"/>
    </row>
    <row r="16" spans="1:31">
      <c r="A16" s="434"/>
      <c r="B16" s="434"/>
      <c r="C16" s="434"/>
      <c r="D16" s="434"/>
      <c r="E16" s="434"/>
      <c r="F16" s="434"/>
      <c r="G16" s="434"/>
      <c r="H16" s="434"/>
      <c r="I16" s="434"/>
      <c r="J16" s="434"/>
      <c r="K16" s="434"/>
      <c r="L16" s="434"/>
      <c r="M16" s="434"/>
      <c r="N16" s="434"/>
      <c r="O16" s="434"/>
      <c r="P16" s="434"/>
      <c r="Q16" s="434"/>
      <c r="R16" s="434"/>
      <c r="S16" s="434"/>
      <c r="T16" s="495"/>
      <c r="U16" s="495"/>
      <c r="V16" s="495"/>
      <c r="W16" s="495"/>
      <c r="X16" s="495"/>
      <c r="Y16" s="495"/>
      <c r="Z16" s="495"/>
      <c r="AA16" s="495"/>
      <c r="AB16" s="495"/>
      <c r="AC16" s="495"/>
      <c r="AD16" s="495"/>
      <c r="AE16" s="495"/>
    </row>
    <row r="17" spans="1:31">
      <c r="A17" s="522"/>
      <c r="B17" s="522"/>
      <c r="C17" s="522"/>
      <c r="D17" s="522"/>
      <c r="E17" s="522"/>
      <c r="F17" s="522"/>
      <c r="G17" s="434"/>
      <c r="H17" s="434"/>
      <c r="I17" s="434"/>
      <c r="J17" s="434"/>
      <c r="K17" s="434"/>
      <c r="L17" s="434"/>
      <c r="M17" s="434"/>
      <c r="N17" s="434"/>
      <c r="O17" s="434"/>
      <c r="P17" s="434"/>
      <c r="Q17" s="434"/>
      <c r="R17" s="434"/>
      <c r="S17" s="434"/>
      <c r="T17" s="495"/>
      <c r="U17" s="495"/>
      <c r="V17" s="495"/>
      <c r="W17" s="495"/>
      <c r="X17" s="495"/>
      <c r="Y17" s="495"/>
      <c r="Z17" s="495"/>
      <c r="AA17" s="495"/>
      <c r="AB17" s="495"/>
      <c r="AC17" s="495"/>
      <c r="AD17" s="495"/>
      <c r="AE17" s="495"/>
    </row>
    <row r="18" spans="1:31">
      <c r="A18" s="522"/>
      <c r="B18" s="522"/>
      <c r="C18" s="522"/>
      <c r="D18" s="522"/>
      <c r="E18" s="522"/>
      <c r="F18" s="522"/>
      <c r="G18" s="434"/>
      <c r="H18" s="434"/>
      <c r="I18" s="434"/>
      <c r="J18" s="434"/>
      <c r="K18" s="434"/>
      <c r="L18" s="434"/>
      <c r="M18" s="434"/>
      <c r="N18" s="434"/>
      <c r="O18" s="434"/>
      <c r="P18" s="434"/>
      <c r="Q18" s="434"/>
      <c r="R18" s="434"/>
      <c r="S18" s="434"/>
      <c r="T18" s="495"/>
      <c r="U18" s="495"/>
      <c r="V18" s="495"/>
      <c r="W18" s="495"/>
      <c r="X18" s="495"/>
      <c r="Y18" s="495"/>
      <c r="Z18" s="495"/>
      <c r="AA18" s="495"/>
      <c r="AB18" s="495"/>
      <c r="AC18" s="495"/>
      <c r="AD18" s="495"/>
      <c r="AE18" s="495"/>
    </row>
    <row r="19" spans="1:31">
      <c r="A19" s="522"/>
      <c r="B19" s="522"/>
      <c r="C19" s="522"/>
      <c r="D19" s="522"/>
      <c r="E19" s="522"/>
      <c r="F19" s="522"/>
      <c r="G19" s="434"/>
      <c r="H19" s="434"/>
      <c r="I19" s="434"/>
      <c r="J19" s="434"/>
      <c r="K19" s="434"/>
      <c r="L19" s="434"/>
      <c r="M19" s="434"/>
      <c r="N19" s="434"/>
      <c r="O19" s="434"/>
      <c r="P19" s="434"/>
      <c r="Q19" s="434"/>
      <c r="R19" s="434"/>
      <c r="S19" s="434"/>
      <c r="T19" s="495"/>
      <c r="U19" s="495"/>
      <c r="V19" s="495"/>
      <c r="W19" s="495"/>
      <c r="X19" s="495"/>
      <c r="Y19" s="495"/>
      <c r="Z19" s="495"/>
      <c r="AA19" s="495"/>
      <c r="AB19" s="495"/>
      <c r="AC19" s="495"/>
      <c r="AD19" s="495"/>
      <c r="AE19" s="495"/>
    </row>
    <row r="20" spans="1:31">
      <c r="A20" s="522"/>
      <c r="B20" s="522"/>
      <c r="C20" s="522"/>
      <c r="D20" s="522"/>
      <c r="E20" s="522"/>
      <c r="F20" s="522"/>
      <c r="G20" s="434"/>
      <c r="H20" s="434"/>
      <c r="I20" s="434"/>
      <c r="J20" s="434"/>
      <c r="K20" s="434"/>
      <c r="L20" s="434"/>
      <c r="M20" s="434"/>
      <c r="N20" s="434"/>
      <c r="O20" s="434"/>
      <c r="P20" s="434"/>
      <c r="Q20" s="434"/>
      <c r="R20" s="434"/>
      <c r="S20" s="434"/>
      <c r="T20" s="495"/>
      <c r="U20" s="495"/>
      <c r="V20" s="495"/>
      <c r="W20" s="495"/>
      <c r="X20" s="495"/>
      <c r="Y20" s="495"/>
      <c r="Z20" s="495"/>
      <c r="AA20" s="495"/>
      <c r="AB20" s="495"/>
      <c r="AC20" s="495"/>
      <c r="AD20" s="495"/>
      <c r="AE20" s="495"/>
    </row>
    <row r="21" spans="1:31">
      <c r="A21" s="522"/>
      <c r="B21" s="522"/>
      <c r="C21" s="522"/>
      <c r="D21" s="522"/>
      <c r="E21" s="522"/>
      <c r="F21" s="522"/>
      <c r="G21" s="434"/>
      <c r="H21" s="434"/>
      <c r="I21" s="434"/>
      <c r="J21" s="434"/>
      <c r="K21" s="434"/>
      <c r="L21" s="434"/>
      <c r="M21" s="434"/>
      <c r="N21" s="434"/>
      <c r="O21" s="434"/>
      <c r="P21" s="434"/>
      <c r="Q21" s="434"/>
      <c r="R21" s="434"/>
      <c r="S21" s="434"/>
      <c r="T21" s="495"/>
      <c r="U21" s="495"/>
      <c r="V21" s="495"/>
      <c r="W21" s="495"/>
      <c r="X21" s="495"/>
      <c r="Y21" s="495"/>
      <c r="Z21" s="495"/>
      <c r="AA21" s="495"/>
      <c r="AB21" s="495"/>
      <c r="AC21" s="495"/>
      <c r="AD21" s="495"/>
      <c r="AE21" s="495"/>
    </row>
    <row r="22" spans="1:31">
      <c r="A22" s="522"/>
      <c r="B22" s="522"/>
      <c r="C22" s="522"/>
      <c r="D22" s="522"/>
      <c r="E22" s="522"/>
      <c r="F22" s="522"/>
      <c r="G22" s="434"/>
      <c r="H22" s="434"/>
      <c r="I22" s="434"/>
      <c r="J22" s="434"/>
      <c r="K22" s="434"/>
      <c r="L22" s="434"/>
      <c r="M22" s="434"/>
      <c r="N22" s="434"/>
      <c r="O22" s="434"/>
      <c r="P22" s="434"/>
      <c r="Q22" s="434"/>
      <c r="R22" s="434"/>
      <c r="S22" s="434"/>
      <c r="T22" s="495"/>
      <c r="U22" s="495"/>
      <c r="V22" s="495"/>
      <c r="W22" s="495"/>
      <c r="X22" s="495"/>
      <c r="Y22" s="495"/>
      <c r="Z22" s="495"/>
      <c r="AA22" s="495"/>
      <c r="AB22" s="495"/>
      <c r="AC22" s="495"/>
      <c r="AD22" s="495"/>
      <c r="AE22" s="495"/>
    </row>
    <row r="23" spans="1:31">
      <c r="A23" s="522"/>
      <c r="B23" s="522"/>
      <c r="C23" s="522"/>
      <c r="D23" s="522"/>
      <c r="E23" s="522"/>
      <c r="F23" s="522"/>
      <c r="G23" s="434"/>
      <c r="H23" s="434"/>
      <c r="I23" s="434"/>
      <c r="J23" s="434"/>
      <c r="K23" s="434"/>
      <c r="L23" s="434"/>
      <c r="M23" s="434"/>
      <c r="N23" s="434"/>
      <c r="O23" s="434"/>
      <c r="P23" s="434"/>
      <c r="Q23" s="434"/>
      <c r="R23" s="434"/>
      <c r="S23" s="434"/>
      <c r="T23" s="495"/>
      <c r="U23" s="495"/>
      <c r="V23" s="495"/>
      <c r="W23" s="495"/>
      <c r="X23" s="495"/>
      <c r="Y23" s="495"/>
      <c r="Z23" s="495"/>
      <c r="AA23" s="495"/>
      <c r="AB23" s="495"/>
      <c r="AC23" s="495"/>
      <c r="AD23" s="495"/>
      <c r="AE23" s="495"/>
    </row>
    <row r="24" spans="1:31">
      <c r="A24" s="522"/>
      <c r="B24" s="522"/>
      <c r="C24" s="522"/>
      <c r="D24" s="522"/>
      <c r="E24" s="522"/>
      <c r="F24" s="522"/>
      <c r="G24" s="434"/>
      <c r="H24" s="434"/>
      <c r="I24" s="434"/>
      <c r="J24" s="434"/>
      <c r="K24" s="434"/>
      <c r="L24" s="434"/>
      <c r="M24" s="434"/>
      <c r="N24" s="434"/>
      <c r="O24" s="434"/>
      <c r="P24" s="434"/>
      <c r="Q24" s="434"/>
      <c r="R24" s="434"/>
      <c r="S24" s="434"/>
      <c r="T24" s="495"/>
      <c r="U24" s="495"/>
      <c r="V24" s="495"/>
      <c r="W24" s="495"/>
      <c r="X24" s="495"/>
      <c r="Y24" s="495"/>
      <c r="Z24" s="495"/>
      <c r="AA24" s="495"/>
      <c r="AB24" s="495"/>
      <c r="AC24" s="495"/>
      <c r="AD24" s="495"/>
      <c r="AE24" s="495"/>
    </row>
    <row r="25" spans="1:31">
      <c r="A25" s="522"/>
      <c r="B25" s="522"/>
      <c r="C25" s="522"/>
      <c r="D25" s="522"/>
      <c r="E25" s="522"/>
      <c r="F25" s="522"/>
      <c r="G25" s="434"/>
      <c r="H25" s="434"/>
      <c r="I25" s="434"/>
      <c r="J25" s="434"/>
      <c r="K25" s="434"/>
      <c r="L25" s="434"/>
      <c r="M25" s="434"/>
      <c r="N25" s="434"/>
      <c r="O25" s="434"/>
      <c r="P25" s="434"/>
      <c r="Q25" s="434"/>
      <c r="R25" s="434"/>
      <c r="S25" s="434"/>
      <c r="T25" s="495"/>
      <c r="U25" s="495"/>
      <c r="V25" s="495"/>
      <c r="W25" s="495"/>
      <c r="X25" s="495"/>
      <c r="Y25" s="495"/>
      <c r="Z25" s="495"/>
      <c r="AA25" s="495"/>
      <c r="AB25" s="495"/>
      <c r="AC25" s="495"/>
      <c r="AD25" s="495"/>
      <c r="AE25" s="495"/>
    </row>
    <row r="26" spans="1:31">
      <c r="A26" s="522"/>
      <c r="B26" s="522"/>
      <c r="C26" s="522"/>
      <c r="D26" s="522"/>
      <c r="E26" s="522"/>
      <c r="F26" s="522"/>
      <c r="G26" s="434"/>
      <c r="H26" s="434"/>
      <c r="I26" s="434"/>
      <c r="J26" s="434"/>
      <c r="K26" s="434"/>
      <c r="L26" s="434"/>
      <c r="M26" s="434"/>
      <c r="N26" s="434"/>
      <c r="O26" s="434"/>
      <c r="P26" s="434"/>
      <c r="Q26" s="434"/>
      <c r="R26" s="434"/>
      <c r="S26" s="434"/>
      <c r="T26" s="495"/>
      <c r="U26" s="495"/>
      <c r="V26" s="495"/>
      <c r="W26" s="495"/>
      <c r="X26" s="495"/>
      <c r="Y26" s="495"/>
      <c r="Z26" s="495"/>
      <c r="AA26" s="495"/>
      <c r="AB26" s="495"/>
      <c r="AC26" s="495"/>
      <c r="AD26" s="495"/>
      <c r="AE26" s="495"/>
    </row>
    <row r="27" spans="1:31">
      <c r="A27" s="522"/>
      <c r="B27" s="522"/>
      <c r="C27" s="522"/>
      <c r="D27" s="522"/>
      <c r="E27" s="522"/>
      <c r="F27" s="522"/>
      <c r="G27" s="434"/>
      <c r="H27" s="434"/>
      <c r="I27" s="434"/>
      <c r="J27" s="434"/>
      <c r="K27" s="434"/>
      <c r="L27" s="434"/>
      <c r="M27" s="434"/>
      <c r="N27" s="434"/>
      <c r="O27" s="434"/>
      <c r="P27" s="434"/>
      <c r="Q27" s="434"/>
      <c r="R27" s="434"/>
      <c r="S27" s="434"/>
      <c r="T27" s="495"/>
      <c r="U27" s="495"/>
      <c r="V27" s="495"/>
      <c r="W27" s="495"/>
      <c r="X27" s="495"/>
      <c r="Y27" s="495"/>
      <c r="Z27" s="495"/>
      <c r="AA27" s="495"/>
      <c r="AB27" s="495"/>
      <c r="AC27" s="495"/>
      <c r="AD27" s="495"/>
      <c r="AE27" s="495"/>
    </row>
    <row r="28" spans="1:31">
      <c r="A28" s="434"/>
      <c r="B28" s="434"/>
      <c r="C28" s="434"/>
      <c r="D28" s="434"/>
      <c r="E28" s="434"/>
      <c r="F28" s="434"/>
      <c r="G28" s="434"/>
      <c r="H28" s="434"/>
      <c r="I28" s="434"/>
      <c r="J28" s="434"/>
      <c r="K28" s="434"/>
      <c r="L28" s="434"/>
      <c r="M28" s="434"/>
      <c r="N28" s="434"/>
      <c r="O28" s="434"/>
      <c r="P28" s="434"/>
      <c r="Q28" s="434"/>
      <c r="R28" s="434"/>
      <c r="S28" s="434"/>
      <c r="T28" s="495"/>
      <c r="U28" s="495"/>
      <c r="V28" s="495"/>
      <c r="W28" s="495"/>
      <c r="X28" s="495"/>
      <c r="Y28" s="495"/>
      <c r="Z28" s="495"/>
      <c r="AA28" s="495"/>
      <c r="AB28" s="495"/>
      <c r="AC28" s="495"/>
      <c r="AD28" s="495"/>
      <c r="AE28" s="495"/>
    </row>
    <row r="29" spans="1:31" ht="16.2">
      <c r="A29" s="445"/>
      <c r="B29" s="446"/>
      <c r="C29" s="446"/>
      <c r="D29" s="446"/>
      <c r="E29" s="446"/>
      <c r="F29" s="446"/>
      <c r="G29" s="446"/>
      <c r="H29" s="434"/>
      <c r="I29" s="434"/>
      <c r="J29" s="434"/>
      <c r="K29" s="434"/>
      <c r="L29" s="434"/>
      <c r="M29" s="434"/>
      <c r="N29" s="434"/>
      <c r="O29" s="434"/>
      <c r="P29" s="434"/>
      <c r="Q29" s="434"/>
      <c r="R29" s="434"/>
      <c r="S29" s="434"/>
      <c r="T29" s="495"/>
      <c r="U29" s="495"/>
      <c r="V29" s="495"/>
      <c r="W29" s="495"/>
      <c r="X29" s="495"/>
      <c r="Y29" s="495"/>
      <c r="Z29" s="495"/>
      <c r="AA29" s="495"/>
      <c r="AB29" s="495"/>
      <c r="AC29" s="495"/>
      <c r="AD29" s="495"/>
      <c r="AE29" s="495"/>
    </row>
    <row r="30" spans="1:31">
      <c r="A30" s="434"/>
      <c r="B30" s="434"/>
      <c r="C30" s="434"/>
      <c r="D30" s="434"/>
      <c r="E30" s="434"/>
      <c r="F30" s="434"/>
      <c r="G30" s="434"/>
      <c r="H30" s="434"/>
      <c r="I30" s="434"/>
      <c r="J30" s="434"/>
      <c r="K30" s="434"/>
      <c r="L30" s="434"/>
      <c r="M30" s="434"/>
      <c r="N30" s="434"/>
      <c r="O30" s="434"/>
      <c r="P30" s="434"/>
      <c r="Q30" s="434"/>
      <c r="R30" s="434"/>
      <c r="S30" s="434"/>
      <c r="T30" s="495"/>
      <c r="U30" s="495"/>
      <c r="V30" s="495"/>
      <c r="W30" s="495"/>
      <c r="X30" s="495"/>
      <c r="Y30" s="495"/>
      <c r="Z30" s="495"/>
      <c r="AA30" s="495"/>
      <c r="AB30" s="495"/>
      <c r="AC30" s="495"/>
      <c r="AD30" s="495"/>
      <c r="AE30" s="495"/>
    </row>
    <row r="31" spans="1:31">
      <c r="A31" s="434"/>
      <c r="B31" s="434"/>
      <c r="C31" s="434"/>
      <c r="D31" s="434"/>
      <c r="E31" s="434"/>
      <c r="F31" s="434"/>
      <c r="G31" s="434"/>
      <c r="H31" s="434"/>
      <c r="I31" s="434"/>
      <c r="J31" s="434"/>
      <c r="K31" s="434"/>
      <c r="L31" s="434"/>
      <c r="M31" s="434"/>
      <c r="N31" s="434"/>
      <c r="O31" s="434"/>
      <c r="P31" s="434"/>
      <c r="Q31" s="434"/>
      <c r="R31" s="434"/>
      <c r="S31" s="434"/>
      <c r="T31" s="495"/>
      <c r="U31" s="495"/>
      <c r="V31" s="495"/>
      <c r="W31" s="495"/>
      <c r="X31" s="495"/>
      <c r="Y31" s="495"/>
      <c r="Z31" s="495"/>
      <c r="AA31" s="495"/>
      <c r="AB31" s="495"/>
      <c r="AC31" s="495"/>
      <c r="AD31" s="495"/>
      <c r="AE31" s="495"/>
    </row>
    <row r="32" spans="1:31">
      <c r="A32" s="434"/>
      <c r="B32" s="434"/>
      <c r="C32" s="434"/>
      <c r="D32" s="434"/>
      <c r="E32" s="434"/>
      <c r="F32" s="434"/>
      <c r="G32" s="434"/>
      <c r="H32" s="434"/>
      <c r="I32" s="434"/>
      <c r="J32" s="434"/>
      <c r="K32" s="434"/>
      <c r="L32" s="434"/>
      <c r="M32" s="434"/>
      <c r="N32" s="434"/>
      <c r="O32" s="434"/>
      <c r="P32" s="434"/>
      <c r="Q32" s="434"/>
      <c r="R32" s="434"/>
      <c r="S32" s="434"/>
      <c r="T32" s="495"/>
      <c r="U32" s="495"/>
      <c r="V32" s="495"/>
      <c r="W32" s="495"/>
      <c r="X32" s="495"/>
      <c r="Y32" s="495"/>
      <c r="Z32" s="495"/>
      <c r="AA32" s="495"/>
      <c r="AB32" s="495"/>
      <c r="AC32" s="495"/>
      <c r="AD32" s="495"/>
      <c r="AE32" s="495"/>
    </row>
    <row r="33" spans="1:31">
      <c r="A33" s="434"/>
      <c r="B33" s="434"/>
      <c r="C33" s="434"/>
      <c r="D33" s="434"/>
      <c r="E33" s="434"/>
      <c r="F33" s="434"/>
      <c r="G33" s="434"/>
      <c r="H33" s="434"/>
      <c r="I33" s="434"/>
      <c r="J33" s="434"/>
      <c r="K33" s="434"/>
      <c r="L33" s="434"/>
      <c r="M33" s="434"/>
      <c r="N33" s="434"/>
      <c r="O33" s="434"/>
      <c r="P33" s="434"/>
      <c r="Q33" s="434"/>
      <c r="R33" s="434"/>
      <c r="S33" s="434"/>
      <c r="T33" s="495"/>
      <c r="U33" s="495"/>
      <c r="V33" s="495"/>
      <c r="W33" s="495"/>
      <c r="X33" s="495"/>
      <c r="Y33" s="495"/>
      <c r="Z33" s="495"/>
      <c r="AA33" s="495"/>
      <c r="AB33" s="495"/>
      <c r="AC33" s="495"/>
      <c r="AD33" s="495"/>
      <c r="AE33" s="495"/>
    </row>
    <row r="34" spans="1:31">
      <c r="A34" s="434"/>
      <c r="B34" s="434"/>
      <c r="C34" s="434"/>
      <c r="D34" s="434"/>
      <c r="E34" s="434"/>
      <c r="F34" s="434"/>
      <c r="G34" s="434"/>
      <c r="H34" s="434"/>
      <c r="I34" s="434"/>
      <c r="J34" s="434"/>
      <c r="K34" s="434"/>
      <c r="L34" s="434"/>
      <c r="M34" s="434"/>
      <c r="N34" s="434"/>
      <c r="O34" s="434"/>
      <c r="P34" s="434"/>
      <c r="Q34" s="434"/>
      <c r="R34" s="434"/>
      <c r="S34" s="434"/>
      <c r="T34" s="495"/>
      <c r="U34" s="495"/>
      <c r="V34" s="495"/>
      <c r="W34" s="495"/>
      <c r="X34" s="495"/>
      <c r="Y34" s="495"/>
      <c r="Z34" s="495"/>
      <c r="AA34" s="495"/>
      <c r="AB34" s="495"/>
      <c r="AC34" s="495"/>
      <c r="AD34" s="495"/>
      <c r="AE34" s="495"/>
    </row>
    <row r="35" spans="1:31">
      <c r="A35" s="434"/>
      <c r="B35" s="434"/>
      <c r="C35" s="434"/>
      <c r="D35" s="434"/>
      <c r="E35" s="434"/>
      <c r="F35" s="434"/>
      <c r="G35" s="434"/>
      <c r="H35" s="434"/>
      <c r="I35" s="434"/>
      <c r="J35" s="434"/>
      <c r="K35" s="434"/>
      <c r="L35" s="434"/>
      <c r="M35" s="434"/>
      <c r="N35" s="434"/>
      <c r="O35" s="434"/>
      <c r="P35" s="434"/>
      <c r="Q35" s="434"/>
      <c r="R35" s="434"/>
      <c r="S35" s="434"/>
      <c r="T35" s="495"/>
      <c r="U35" s="495"/>
      <c r="V35" s="495"/>
      <c r="W35" s="495"/>
      <c r="X35" s="495"/>
      <c r="Y35" s="495"/>
      <c r="Z35" s="495"/>
      <c r="AA35" s="495"/>
      <c r="AB35" s="495"/>
      <c r="AC35" s="495"/>
      <c r="AD35" s="495"/>
      <c r="AE35" s="495"/>
    </row>
    <row r="36" spans="1:31">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row>
    <row r="37" spans="1:31">
      <c r="A37" s="434"/>
      <c r="B37" s="434"/>
      <c r="C37" s="434"/>
      <c r="D37" s="434"/>
      <c r="E37" s="434"/>
      <c r="F37" s="434"/>
      <c r="G37" s="434"/>
      <c r="H37" s="434"/>
      <c r="I37" s="434"/>
      <c r="J37" s="434"/>
      <c r="K37" s="434"/>
      <c r="L37" s="434"/>
      <c r="M37" s="434"/>
      <c r="N37" s="434"/>
      <c r="O37" s="434"/>
      <c r="P37" s="434"/>
      <c r="Q37" s="434"/>
      <c r="R37" s="434"/>
      <c r="S37" s="434"/>
      <c r="T37" s="434"/>
    </row>
    <row r="38" spans="1:31">
      <c r="A38" s="434"/>
      <c r="B38" s="434"/>
      <c r="C38" s="434"/>
      <c r="D38" s="434"/>
      <c r="E38" s="434"/>
      <c r="F38" s="434"/>
      <c r="G38" s="434"/>
      <c r="H38" s="434"/>
      <c r="I38" s="434"/>
      <c r="J38" s="434"/>
      <c r="K38" s="434"/>
      <c r="L38" s="434"/>
      <c r="M38" s="434"/>
      <c r="N38" s="434"/>
      <c r="O38" s="434"/>
      <c r="P38" s="434"/>
      <c r="Q38" s="434"/>
      <c r="R38" s="434"/>
      <c r="S38" s="434"/>
      <c r="T38" s="434"/>
    </row>
    <row r="39" spans="1:31">
      <c r="A39" s="434"/>
      <c r="B39" s="434"/>
      <c r="C39" s="434"/>
      <c r="D39" s="434"/>
      <c r="E39" s="434"/>
      <c r="F39" s="434"/>
      <c r="G39" s="434"/>
      <c r="H39" s="434"/>
      <c r="I39" s="434"/>
      <c r="J39" s="434"/>
      <c r="K39" s="434"/>
      <c r="L39" s="434"/>
      <c r="M39" s="434"/>
      <c r="N39" s="434"/>
      <c r="O39" s="434"/>
      <c r="P39" s="434"/>
      <c r="Q39" s="434"/>
      <c r="R39" s="434"/>
      <c r="S39" s="434"/>
      <c r="T39" s="434"/>
    </row>
    <row r="40" spans="1:31">
      <c r="A40" s="434"/>
      <c r="B40" s="434"/>
      <c r="C40" s="434"/>
      <c r="D40" s="434"/>
      <c r="E40" s="434"/>
      <c r="F40" s="434"/>
      <c r="G40" s="434"/>
      <c r="H40" s="434"/>
      <c r="I40" s="434"/>
      <c r="J40" s="434"/>
      <c r="K40" s="434"/>
      <c r="L40" s="434"/>
      <c r="M40" s="434"/>
      <c r="N40" s="434"/>
      <c r="O40" s="434"/>
      <c r="P40" s="434"/>
      <c r="Q40" s="434"/>
      <c r="R40" s="434"/>
      <c r="S40" s="434"/>
      <c r="T40" s="434"/>
    </row>
    <row r="41" spans="1:31">
      <c r="A41" s="352"/>
      <c r="B41" s="352"/>
      <c r="C41" s="352"/>
      <c r="D41" s="352"/>
      <c r="E41" s="352"/>
      <c r="F41" s="352"/>
      <c r="G41" s="352"/>
      <c r="H41" s="352"/>
      <c r="I41" s="352"/>
      <c r="J41" s="352"/>
      <c r="K41" s="352"/>
      <c r="L41" s="352"/>
      <c r="M41" s="434"/>
      <c r="N41" s="434"/>
      <c r="O41" s="434"/>
      <c r="P41" s="434"/>
      <c r="Q41" s="434"/>
      <c r="R41" s="434"/>
      <c r="S41" s="434"/>
      <c r="T41" s="434"/>
    </row>
    <row r="42" spans="1:31">
      <c r="A42" s="352"/>
      <c r="B42" s="352"/>
      <c r="C42" s="352"/>
      <c r="D42" s="352"/>
      <c r="E42" s="352"/>
      <c r="F42" s="352"/>
      <c r="G42" s="352"/>
      <c r="H42" s="352"/>
      <c r="I42" s="352"/>
      <c r="J42" s="352"/>
      <c r="K42" s="352"/>
      <c r="L42" s="352"/>
      <c r="M42" s="434"/>
      <c r="N42" s="434"/>
      <c r="O42" s="434"/>
      <c r="P42" s="434"/>
      <c r="Q42" s="434"/>
      <c r="R42" s="434"/>
      <c r="S42" s="434"/>
      <c r="T42" s="434"/>
    </row>
    <row r="43" spans="1:31">
      <c r="A43" s="352"/>
      <c r="B43" s="352"/>
      <c r="C43" s="352"/>
      <c r="D43" s="352"/>
      <c r="E43" s="352"/>
      <c r="F43" s="352"/>
      <c r="G43" s="352"/>
      <c r="H43" s="352"/>
      <c r="I43" s="352"/>
      <c r="J43" s="352"/>
      <c r="K43" s="352"/>
      <c r="L43" s="352"/>
      <c r="M43" s="434"/>
      <c r="N43" s="434"/>
      <c r="O43" s="434"/>
      <c r="P43" s="434"/>
      <c r="Q43" s="434"/>
      <c r="R43" s="434"/>
      <c r="S43" s="434"/>
      <c r="T43" s="434"/>
    </row>
    <row r="44" spans="1:31">
      <c r="A44" s="352"/>
      <c r="B44" s="352"/>
      <c r="C44" s="352"/>
      <c r="D44" s="352"/>
      <c r="E44" s="352"/>
      <c r="F44" s="352"/>
      <c r="G44" s="352"/>
      <c r="H44" s="352"/>
      <c r="I44" s="352"/>
      <c r="J44" s="352"/>
      <c r="K44" s="352"/>
      <c r="L44" s="352"/>
      <c r="M44" s="434"/>
      <c r="N44" s="434"/>
      <c r="O44" s="434"/>
      <c r="P44" s="434"/>
      <c r="Q44" s="434"/>
      <c r="R44" s="434"/>
      <c r="S44" s="434"/>
      <c r="T44" s="434"/>
    </row>
    <row r="45" spans="1:31">
      <c r="A45" s="352"/>
      <c r="B45" s="352"/>
      <c r="C45" s="352"/>
      <c r="D45" s="352"/>
      <c r="E45" s="352"/>
      <c r="F45" s="352"/>
      <c r="G45" s="352"/>
      <c r="H45" s="352"/>
      <c r="I45" s="352"/>
      <c r="J45" s="352"/>
      <c r="K45" s="352"/>
      <c r="L45" s="352"/>
      <c r="M45" s="434"/>
      <c r="N45" s="434"/>
      <c r="O45" s="434"/>
      <c r="P45" s="434"/>
      <c r="Q45" s="434"/>
      <c r="R45" s="434"/>
      <c r="S45" s="434"/>
      <c r="T45" s="434"/>
    </row>
    <row r="46" spans="1:31">
      <c r="A46" s="352"/>
      <c r="B46" s="352"/>
      <c r="C46" s="352"/>
      <c r="D46" s="352"/>
      <c r="E46" s="352"/>
      <c r="F46" s="352"/>
      <c r="G46" s="352"/>
      <c r="H46" s="352"/>
      <c r="I46" s="352"/>
      <c r="J46" s="352"/>
      <c r="K46" s="352"/>
      <c r="L46" s="352"/>
      <c r="M46" s="434"/>
      <c r="N46" s="434"/>
      <c r="O46" s="434"/>
      <c r="P46" s="434"/>
      <c r="Q46" s="434"/>
      <c r="R46" s="434"/>
      <c r="S46" s="434"/>
      <c r="T46" s="434"/>
    </row>
    <row r="47" spans="1:31">
      <c r="A47" s="352"/>
      <c r="B47" s="352"/>
      <c r="C47" s="352"/>
      <c r="D47" s="352"/>
      <c r="E47" s="352"/>
      <c r="F47" s="352"/>
      <c r="G47" s="352"/>
      <c r="H47" s="352"/>
      <c r="I47" s="352"/>
      <c r="J47" s="352"/>
      <c r="K47" s="352"/>
      <c r="L47" s="352"/>
      <c r="M47" s="434"/>
      <c r="N47" s="434"/>
      <c r="O47" s="434"/>
      <c r="P47" s="434"/>
      <c r="Q47" s="434"/>
      <c r="R47" s="434"/>
      <c r="S47" s="434"/>
      <c r="T47" s="434"/>
    </row>
    <row r="48" spans="1:31">
      <c r="A48" s="352"/>
      <c r="B48" s="352"/>
      <c r="C48" s="352"/>
      <c r="D48" s="352"/>
      <c r="E48" s="352"/>
      <c r="F48" s="352"/>
      <c r="G48" s="352"/>
      <c r="H48" s="352"/>
      <c r="I48" s="352"/>
      <c r="J48" s="352"/>
      <c r="K48" s="352"/>
      <c r="L48" s="352"/>
      <c r="M48" s="434"/>
      <c r="N48" s="434"/>
      <c r="O48" s="434"/>
      <c r="P48" s="434"/>
      <c r="Q48" s="434"/>
      <c r="R48" s="434"/>
      <c r="S48" s="434"/>
      <c r="T48" s="434"/>
    </row>
    <row r="49" spans="1:16">
      <c r="A49" s="352"/>
      <c r="B49" s="352"/>
      <c r="C49" s="352"/>
      <c r="D49" s="352"/>
      <c r="E49" s="352"/>
      <c r="F49" s="352"/>
      <c r="G49" s="352"/>
      <c r="H49" s="352"/>
      <c r="I49" s="352"/>
      <c r="J49" s="352"/>
      <c r="K49" s="352"/>
      <c r="L49" s="352"/>
      <c r="M49" s="352"/>
      <c r="N49" s="352"/>
      <c r="O49" s="352"/>
      <c r="P49" s="352"/>
    </row>
    <row r="50" spans="1:16">
      <c r="A50" s="352"/>
      <c r="B50" s="352"/>
      <c r="C50" s="352"/>
      <c r="D50" s="352"/>
      <c r="E50" s="352"/>
      <c r="F50" s="352"/>
      <c r="G50" s="352"/>
      <c r="H50" s="352"/>
      <c r="I50" s="352"/>
      <c r="J50" s="352"/>
      <c r="K50" s="352"/>
      <c r="L50" s="352"/>
      <c r="M50" s="352"/>
      <c r="N50" s="352"/>
      <c r="O50" s="352"/>
      <c r="P50" s="352"/>
    </row>
    <row r="51" spans="1:16">
      <c r="A51" s="352"/>
      <c r="B51" s="352"/>
      <c r="C51" s="352"/>
      <c r="D51" s="352"/>
      <c r="E51" s="352"/>
      <c r="F51" s="352"/>
      <c r="G51" s="352"/>
      <c r="H51" s="352"/>
      <c r="I51" s="352"/>
      <c r="J51" s="352"/>
      <c r="K51" s="352"/>
      <c r="L51" s="352"/>
      <c r="M51" s="352"/>
      <c r="N51" s="352"/>
      <c r="O51" s="352"/>
      <c r="P51" s="352"/>
    </row>
    <row r="52" spans="1:16">
      <c r="A52" s="352"/>
      <c r="B52" s="352"/>
      <c r="C52" s="352"/>
      <c r="D52" s="352"/>
      <c r="E52" s="352"/>
      <c r="F52" s="352"/>
      <c r="G52" s="352"/>
      <c r="H52" s="352"/>
      <c r="I52" s="352"/>
      <c r="J52" s="352"/>
      <c r="K52" s="352"/>
      <c r="L52" s="352"/>
      <c r="M52" s="352"/>
      <c r="N52" s="352"/>
      <c r="O52" s="352"/>
      <c r="P52" s="352"/>
    </row>
    <row r="53" spans="1:16">
      <c r="A53" s="352"/>
      <c r="B53" s="352"/>
      <c r="C53" s="352"/>
      <c r="D53" s="352"/>
      <c r="E53" s="352"/>
      <c r="F53" s="352"/>
      <c r="G53" s="352"/>
      <c r="H53" s="352"/>
      <c r="I53" s="352"/>
      <c r="J53" s="352"/>
      <c r="K53" s="352"/>
      <c r="L53" s="352"/>
      <c r="M53" s="352"/>
      <c r="N53" s="352"/>
      <c r="O53" s="352"/>
      <c r="P53" s="352"/>
    </row>
    <row r="54" spans="1:16">
      <c r="A54" s="352"/>
      <c r="B54" s="352"/>
      <c r="C54" s="352"/>
      <c r="D54" s="352"/>
      <c r="E54" s="352"/>
      <c r="F54" s="352"/>
      <c r="G54" s="352"/>
      <c r="H54" s="352"/>
      <c r="I54" s="352"/>
      <c r="J54" s="352"/>
      <c r="K54" s="352"/>
      <c r="L54" s="352"/>
      <c r="M54" s="352"/>
      <c r="N54" s="352"/>
      <c r="O54" s="352"/>
      <c r="P54" s="352"/>
    </row>
    <row r="55" spans="1:16">
      <c r="A55" s="352"/>
      <c r="B55" s="352"/>
      <c r="C55" s="352"/>
      <c r="D55" s="352"/>
      <c r="E55" s="352"/>
      <c r="F55" s="352"/>
      <c r="G55" s="352"/>
      <c r="H55" s="352"/>
      <c r="I55" s="352"/>
      <c r="J55" s="352"/>
      <c r="K55" s="352"/>
      <c r="L55" s="352"/>
      <c r="M55" s="352"/>
      <c r="N55" s="352"/>
      <c r="O55" s="352"/>
      <c r="P55" s="352"/>
    </row>
    <row r="56" spans="1:16">
      <c r="A56" s="352"/>
      <c r="B56" s="352"/>
      <c r="C56" s="352"/>
      <c r="D56" s="352"/>
      <c r="E56" s="352"/>
      <c r="F56" s="352"/>
      <c r="G56" s="352"/>
      <c r="H56" s="352"/>
      <c r="I56" s="352"/>
      <c r="J56" s="352"/>
      <c r="K56" s="352"/>
      <c r="L56" s="352"/>
      <c r="M56" s="352"/>
      <c r="N56" s="352"/>
      <c r="O56" s="352"/>
      <c r="P56" s="352"/>
    </row>
    <row r="57" spans="1:16">
      <c r="A57" s="352"/>
      <c r="B57" s="352"/>
      <c r="C57" s="352"/>
      <c r="D57" s="352"/>
      <c r="E57" s="352"/>
      <c r="F57" s="352"/>
      <c r="G57" s="352"/>
      <c r="H57" s="352"/>
      <c r="I57" s="352"/>
      <c r="J57" s="352"/>
      <c r="K57" s="352"/>
      <c r="L57" s="352"/>
      <c r="M57" s="352"/>
      <c r="N57" s="352"/>
      <c r="O57" s="352"/>
      <c r="P57" s="352"/>
    </row>
    <row r="58" spans="1:16">
      <c r="A58" s="352"/>
      <c r="B58" s="352"/>
      <c r="C58" s="352"/>
      <c r="D58" s="352"/>
      <c r="E58" s="352"/>
      <c r="F58" s="352"/>
      <c r="G58" s="352"/>
      <c r="H58" s="352"/>
      <c r="I58" s="352"/>
      <c r="J58" s="352"/>
      <c r="K58" s="352"/>
      <c r="L58" s="352"/>
      <c r="M58" s="352"/>
      <c r="N58" s="352"/>
      <c r="O58" s="352"/>
      <c r="P58" s="352"/>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3" sqref="H23:L23"/>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173</v>
      </c>
      <c r="B1" s="50"/>
      <c r="C1" s="50"/>
      <c r="D1" s="51"/>
      <c r="E1" s="51"/>
      <c r="F1" s="52"/>
      <c r="G1" s="53"/>
      <c r="H1" s="374"/>
      <c r="I1" s="375" t="s">
        <v>37</v>
      </c>
      <c r="J1" s="376"/>
      <c r="K1" s="377"/>
      <c r="L1" s="378"/>
      <c r="M1" s="379"/>
    </row>
    <row r="2" spans="1:16" ht="17.399999999999999">
      <c r="A2" s="56"/>
      <c r="B2" s="184"/>
      <c r="C2" s="184"/>
      <c r="D2" s="184"/>
      <c r="E2" s="184"/>
      <c r="F2" s="184"/>
      <c r="G2" s="57"/>
      <c r="H2" s="380"/>
      <c r="I2" s="612" t="s">
        <v>194</v>
      </c>
      <c r="J2" s="612"/>
      <c r="K2" s="612"/>
      <c r="L2" s="612"/>
      <c r="M2" s="612"/>
      <c r="N2" s="159"/>
      <c r="P2" s="121"/>
    </row>
    <row r="3" spans="1:16" ht="17.399999999999999">
      <c r="A3" s="185" t="s">
        <v>28</v>
      </c>
      <c r="B3" s="186"/>
      <c r="D3" s="187"/>
      <c r="E3" s="187"/>
      <c r="F3" s="187"/>
      <c r="G3" s="58"/>
      <c r="H3" s="107"/>
      <c r="I3" s="383"/>
      <c r="J3" s="384"/>
      <c r="K3" s="385"/>
      <c r="L3" s="377"/>
      <c r="M3" s="386"/>
    </row>
    <row r="4" spans="1:16" ht="17.399999999999999">
      <c r="A4" s="60"/>
      <c r="B4" s="186"/>
      <c r="C4" s="89"/>
      <c r="D4" s="187"/>
      <c r="E4" s="187"/>
      <c r="F4" s="188"/>
      <c r="G4" s="61"/>
      <c r="H4" s="387"/>
      <c r="I4" s="387"/>
      <c r="J4" s="376"/>
      <c r="K4" s="385"/>
      <c r="L4" s="377"/>
      <c r="M4" s="386"/>
      <c r="N4" s="248"/>
    </row>
    <row r="5" spans="1:16">
      <c r="A5" s="189"/>
      <c r="D5" s="187"/>
      <c r="E5" s="62"/>
      <c r="F5" s="190"/>
      <c r="G5" s="63"/>
      <c r="H5"/>
      <c r="I5" s="388"/>
      <c r="J5" s="376"/>
      <c r="K5" s="385"/>
      <c r="L5" s="385"/>
      <c r="M5" s="386"/>
    </row>
    <row r="6" spans="1:16" ht="17.399999999999999">
      <c r="A6" s="189"/>
      <c r="D6" s="187"/>
      <c r="E6" s="190"/>
      <c r="F6" s="190"/>
      <c r="G6" s="63"/>
      <c r="H6" s="380"/>
      <c r="I6" s="389"/>
      <c r="J6" s="376"/>
      <c r="K6" s="385"/>
      <c r="L6" s="385"/>
      <c r="M6" s="386"/>
    </row>
    <row r="7" spans="1:16">
      <c r="A7" s="189"/>
      <c r="D7" s="187"/>
      <c r="E7" s="190"/>
      <c r="F7" s="190"/>
      <c r="G7" s="63"/>
      <c r="H7" s="390"/>
      <c r="I7" s="388"/>
      <c r="J7" s="376"/>
      <c r="K7" s="385"/>
      <c r="L7" s="385"/>
      <c r="M7" s="386"/>
    </row>
    <row r="8" spans="1:16">
      <c r="A8" s="189"/>
      <c r="D8" s="187"/>
      <c r="E8" s="190"/>
      <c r="F8" s="190"/>
      <c r="G8" s="63"/>
      <c r="H8" s="381"/>
      <c r="I8" s="391"/>
      <c r="J8" s="391"/>
      <c r="K8" s="391"/>
      <c r="L8" s="385"/>
      <c r="M8" s="392"/>
    </row>
    <row r="9" spans="1:16">
      <c r="A9" s="189"/>
      <c r="D9" s="187"/>
      <c r="E9" s="190"/>
      <c r="F9" s="190"/>
      <c r="G9" s="63"/>
      <c r="H9" s="391"/>
      <c r="I9" s="391"/>
      <c r="J9" s="391"/>
      <c r="K9" s="391"/>
      <c r="L9" s="385"/>
      <c r="M9" s="392"/>
      <c r="N9" s="65"/>
    </row>
    <row r="10" spans="1:16">
      <c r="A10" s="189"/>
      <c r="D10" s="187"/>
      <c r="E10" s="190"/>
      <c r="F10" s="190"/>
      <c r="G10" s="63"/>
      <c r="H10" s="391"/>
      <c r="I10" s="391"/>
      <c r="J10" s="391"/>
      <c r="K10" s="391"/>
      <c r="L10" s="385"/>
      <c r="M10" s="392"/>
      <c r="N10" s="65" t="s">
        <v>38</v>
      </c>
    </row>
    <row r="11" spans="1:16">
      <c r="A11" s="189"/>
      <c r="D11" s="187"/>
      <c r="E11" s="190"/>
      <c r="F11" s="190"/>
      <c r="G11" s="63"/>
      <c r="H11" s="391"/>
      <c r="I11" s="391"/>
      <c r="J11" s="391"/>
      <c r="K11" s="391"/>
      <c r="L11" s="385"/>
      <c r="M11" s="392"/>
    </row>
    <row r="12" spans="1:16">
      <c r="A12" s="189"/>
      <c r="D12" s="187"/>
      <c r="E12" s="190"/>
      <c r="F12" s="190"/>
      <c r="G12" s="63"/>
      <c r="H12" s="391"/>
      <c r="I12" s="391"/>
      <c r="J12" s="391"/>
      <c r="K12" s="391"/>
      <c r="L12" s="385"/>
      <c r="M12" s="392"/>
      <c r="N12" s="65" t="s">
        <v>39</v>
      </c>
      <c r="O12" s="285"/>
    </row>
    <row r="13" spans="1:16">
      <c r="A13" s="189"/>
      <c r="D13" s="187"/>
      <c r="E13" s="190"/>
      <c r="F13" s="190"/>
      <c r="G13" s="63"/>
      <c r="H13" s="391"/>
      <c r="I13" s="391"/>
      <c r="J13" s="391"/>
      <c r="K13" s="391"/>
      <c r="L13" s="385"/>
      <c r="M13" s="392"/>
    </row>
    <row r="14" spans="1:16">
      <c r="A14" s="189"/>
      <c r="D14" s="187"/>
      <c r="E14" s="190"/>
      <c r="F14" s="190"/>
      <c r="G14" s="63"/>
      <c r="H14" s="391"/>
      <c r="I14" s="391"/>
      <c r="J14" s="391"/>
      <c r="K14" s="391"/>
      <c r="L14" s="385"/>
      <c r="M14" s="392"/>
      <c r="N14" s="324" t="s">
        <v>40</v>
      </c>
    </row>
    <row r="15" spans="1:16">
      <c r="A15" s="189"/>
      <c r="D15" s="187"/>
      <c r="E15" s="187" t="s">
        <v>21</v>
      </c>
      <c r="F15" s="188"/>
      <c r="G15" s="58"/>
      <c r="H15" s="390"/>
      <c r="I15" s="388"/>
      <c r="J15" s="381"/>
      <c r="K15" s="385"/>
      <c r="L15" s="385"/>
      <c r="M15" s="392"/>
    </row>
    <row r="16" spans="1:16">
      <c r="A16" s="189"/>
      <c r="D16" s="187"/>
      <c r="E16" s="187"/>
      <c r="F16" s="188"/>
      <c r="G16" s="58"/>
      <c r="H16" s="376"/>
      <c r="I16" s="388"/>
      <c r="J16" s="376"/>
      <c r="K16" s="385"/>
      <c r="L16" s="385"/>
      <c r="M16" s="392"/>
      <c r="N16" s="249" t="s">
        <v>171</v>
      </c>
    </row>
    <row r="17" spans="1:19" ht="20.25" customHeight="1" thickBot="1">
      <c r="A17" s="523" t="s">
        <v>227</v>
      </c>
      <c r="B17" s="524"/>
      <c r="C17" s="524"/>
      <c r="D17" s="192"/>
      <c r="E17" s="193"/>
      <c r="F17" s="524" t="s">
        <v>228</v>
      </c>
      <c r="G17" s="525"/>
      <c r="H17" s="390"/>
      <c r="I17" s="388"/>
      <c r="J17" s="381"/>
      <c r="K17" s="385"/>
      <c r="L17" s="382"/>
      <c r="M17" s="386"/>
      <c r="N17" s="191" t="s">
        <v>127</v>
      </c>
    </row>
    <row r="18" spans="1:19" ht="39" customHeight="1" thickTop="1">
      <c r="A18" s="526" t="s">
        <v>41</v>
      </c>
      <c r="B18" s="527"/>
      <c r="C18" s="528"/>
      <c r="D18" s="194" t="s">
        <v>42</v>
      </c>
      <c r="E18" s="195"/>
      <c r="F18" s="529" t="s">
        <v>43</v>
      </c>
      <c r="G18" s="530"/>
      <c r="H18" s="376"/>
      <c r="I18" s="388"/>
      <c r="J18" s="376"/>
      <c r="K18" s="385"/>
      <c r="L18" s="385"/>
      <c r="M18" s="386"/>
      <c r="Q18" s="54" t="s">
        <v>28</v>
      </c>
      <c r="S18" s="54" t="s">
        <v>21</v>
      </c>
    </row>
    <row r="19" spans="1:19" ht="30" customHeight="1">
      <c r="A19" s="531" t="s">
        <v>224</v>
      </c>
      <c r="B19" s="531"/>
      <c r="C19" s="531"/>
      <c r="D19" s="531"/>
      <c r="E19" s="531"/>
      <c r="F19" s="531"/>
      <c r="G19" s="531"/>
      <c r="H19" s="393"/>
      <c r="I19" s="394" t="s">
        <v>44</v>
      </c>
      <c r="J19" s="394"/>
      <c r="K19" s="394"/>
      <c r="L19" s="382"/>
      <c r="M19" s="386"/>
    </row>
    <row r="20" spans="1:19" ht="17.399999999999999">
      <c r="E20" s="196" t="s">
        <v>45</v>
      </c>
      <c r="F20" s="197" t="s">
        <v>46</v>
      </c>
      <c r="H20" s="288" t="s">
        <v>150</v>
      </c>
      <c r="I20" s="388"/>
      <c r="J20" s="376" t="s">
        <v>21</v>
      </c>
      <c r="K20" s="395" t="s">
        <v>21</v>
      </c>
      <c r="L20" s="385"/>
      <c r="M20" s="386"/>
    </row>
    <row r="21" spans="1:19" ht="16.8" thickBot="1">
      <c r="A21" s="198"/>
      <c r="B21" s="532">
        <v>45137</v>
      </c>
      <c r="C21" s="533"/>
      <c r="D21" s="199" t="s">
        <v>47</v>
      </c>
      <c r="E21" s="534" t="s">
        <v>48</v>
      </c>
      <c r="F21" s="535"/>
      <c r="G21" s="59" t="s">
        <v>49</v>
      </c>
      <c r="H21" s="542" t="s">
        <v>229</v>
      </c>
      <c r="I21" s="543"/>
      <c r="J21" s="543"/>
      <c r="K21" s="543"/>
      <c r="L21" s="543"/>
      <c r="M21" s="396" t="s">
        <v>150</v>
      </c>
      <c r="N21" s="398"/>
    </row>
    <row r="22" spans="1:19" ht="36" customHeight="1" thickTop="1" thickBot="1">
      <c r="A22" s="200" t="s">
        <v>50</v>
      </c>
      <c r="B22" s="544" t="s">
        <v>51</v>
      </c>
      <c r="C22" s="545"/>
      <c r="D22" s="546"/>
      <c r="E22" s="67" t="s">
        <v>230</v>
      </c>
      <c r="F22" s="67" t="s">
        <v>231</v>
      </c>
      <c r="G22" s="201" t="s">
        <v>52</v>
      </c>
      <c r="H22" s="547" t="s">
        <v>195</v>
      </c>
      <c r="I22" s="548"/>
      <c r="J22" s="548"/>
      <c r="K22" s="548"/>
      <c r="L22" s="549"/>
      <c r="M22" s="397" t="s">
        <v>53</v>
      </c>
      <c r="N22" s="399" t="s">
        <v>54</v>
      </c>
      <c r="R22" s="54" t="s">
        <v>28</v>
      </c>
    </row>
    <row r="23" spans="1:19" ht="79.2" customHeight="1" thickBot="1">
      <c r="A23" s="355" t="s">
        <v>55</v>
      </c>
      <c r="B23" s="536" t="str">
        <f>IF(G23&gt;5,"☆☆☆☆",IF(AND(G23&gt;=2.39,G23&lt;5),"☆☆☆",IF(AND(G23&gt;=1.39,G23&lt;2.4),"☆☆",IF(AND(G23&gt;0,G23&lt;1.4),"☆",IF(AND(G23&gt;=-1.39,G23&lt;0),"★",IF(AND(G23&gt;=-2.39,G23&lt;-1.4),"★★",IF(AND(G23&gt;=-3.39,G23&lt;-2.4),"★★★")))))))</f>
        <v>★</v>
      </c>
      <c r="C23" s="537"/>
      <c r="D23" s="538"/>
      <c r="E23" s="357">
        <v>1.67</v>
      </c>
      <c r="F23" s="357">
        <v>1.58</v>
      </c>
      <c r="G23" s="356">
        <f>F23-E23</f>
        <v>-8.9999999999999858E-2</v>
      </c>
      <c r="H23" s="540"/>
      <c r="I23" s="540"/>
      <c r="J23" s="540"/>
      <c r="K23" s="540"/>
      <c r="L23" s="541"/>
      <c r="M23" s="419"/>
      <c r="N23" s="483"/>
      <c r="O23" s="261" t="s">
        <v>163</v>
      </c>
    </row>
    <row r="24" spans="1:19" ht="66" customHeight="1" thickBot="1">
      <c r="A24" s="202" t="s">
        <v>56</v>
      </c>
      <c r="B24" s="536" t="str">
        <f>IF(G24&gt;5,"☆☆☆☆",IF(AND(G24&gt;=2.39,G24&lt;5),"☆☆☆",IF(AND(G24&gt;=1.39,G24&lt;2.4),"☆☆",IF(AND(G24&gt;0,G24&lt;1.4),"☆",IF(AND(G24&gt;=-1.39,G24&lt;0),"★",IF(AND(G24&gt;=-2.39,G24&lt;-1.4),"★★",IF(AND(G24&gt;=-3.39,G24&lt;-2.4),"★★★")))))))</f>
        <v>★</v>
      </c>
      <c r="C24" s="537"/>
      <c r="D24" s="538"/>
      <c r="E24" s="357">
        <v>2.95</v>
      </c>
      <c r="F24" s="357">
        <v>2.1800000000000002</v>
      </c>
      <c r="G24" s="292">
        <f t="shared" ref="G24:G70" si="0">F24-E24</f>
        <v>-0.77</v>
      </c>
      <c r="H24" s="550"/>
      <c r="I24" s="551"/>
      <c r="J24" s="551"/>
      <c r="K24" s="551"/>
      <c r="L24" s="552"/>
      <c r="M24" s="152"/>
      <c r="N24" s="153"/>
      <c r="O24" s="261" t="s">
        <v>56</v>
      </c>
      <c r="Q24" s="54" t="s">
        <v>28</v>
      </c>
    </row>
    <row r="25" spans="1:19" ht="81" customHeight="1" thickBot="1">
      <c r="A25" s="267" t="s">
        <v>57</v>
      </c>
      <c r="B25" s="536" t="str">
        <f>IF(G25&gt;5,"☆☆☆☆",IF(AND(G25&gt;=2.39,G25&lt;5),"☆☆☆",IF(AND(G25&gt;=1.39,G25&lt;2.4),"☆☆",IF(AND(G25&gt;0,G25&lt;1.4),"☆",IF(AND(G25&gt;=-1.39,G25&lt;0),"★",IF(AND(G25&gt;=-2.39,G25&lt;-1.4),"★★",IF(AND(G25&gt;=-3.39,G25&lt;-2.4),"★★★")))))))</f>
        <v>★</v>
      </c>
      <c r="C25" s="537"/>
      <c r="D25" s="538"/>
      <c r="E25" s="123">
        <v>4.03</v>
      </c>
      <c r="F25" s="123">
        <v>3.54</v>
      </c>
      <c r="G25" s="292">
        <f t="shared" si="0"/>
        <v>-0.49000000000000021</v>
      </c>
      <c r="H25" s="539"/>
      <c r="I25" s="540"/>
      <c r="J25" s="540"/>
      <c r="K25" s="540"/>
      <c r="L25" s="541"/>
      <c r="M25" s="419"/>
      <c r="N25" s="153"/>
      <c r="O25" s="261" t="s">
        <v>57</v>
      </c>
    </row>
    <row r="26" spans="1:19" ht="83.25" customHeight="1" thickBot="1">
      <c r="A26" s="267" t="s">
        <v>58</v>
      </c>
      <c r="B26" s="536" t="str">
        <f t="shared" ref="B26:B27" si="1">IF(G26&gt;5,"☆☆☆☆",IF(AND(G26&gt;=2.39,G26&lt;5),"☆☆☆",IF(AND(G26&gt;=1.39,G26&lt;2.4),"☆☆",IF(AND(G26&gt;0,G26&lt;1.4),"☆",IF(AND(G26&gt;=-1.39,G26&lt;0),"★",IF(AND(G26&gt;=-2.39,G26&lt;-1.4),"★★",IF(AND(G26&gt;=-3.39,G26&lt;-2.4),"★★★")))))))</f>
        <v>★</v>
      </c>
      <c r="C26" s="537"/>
      <c r="D26" s="538"/>
      <c r="E26" s="357">
        <v>2.56</v>
      </c>
      <c r="F26" s="357">
        <v>2.44</v>
      </c>
      <c r="G26" s="292">
        <f t="shared" si="0"/>
        <v>-0.12000000000000011</v>
      </c>
      <c r="H26" s="539"/>
      <c r="I26" s="540"/>
      <c r="J26" s="540"/>
      <c r="K26" s="540"/>
      <c r="L26" s="541"/>
      <c r="M26" s="152"/>
      <c r="N26" s="153"/>
      <c r="O26" s="261" t="s">
        <v>58</v>
      </c>
    </row>
    <row r="27" spans="1:19" ht="78.599999999999994" customHeight="1" thickBot="1">
      <c r="A27" s="267" t="s">
        <v>59</v>
      </c>
      <c r="B27" s="536" t="str">
        <f t="shared" si="1"/>
        <v>★★</v>
      </c>
      <c r="C27" s="537"/>
      <c r="D27" s="538"/>
      <c r="E27" s="357">
        <v>2.88</v>
      </c>
      <c r="F27" s="357">
        <v>1.38</v>
      </c>
      <c r="G27" s="292">
        <f t="shared" si="0"/>
        <v>-1.5</v>
      </c>
      <c r="H27" s="539"/>
      <c r="I27" s="540"/>
      <c r="J27" s="540"/>
      <c r="K27" s="540"/>
      <c r="L27" s="541"/>
      <c r="M27" s="152"/>
      <c r="N27" s="153"/>
      <c r="O27" s="261" t="s">
        <v>59</v>
      </c>
    </row>
    <row r="28" spans="1:19" ht="87" customHeight="1" thickBot="1">
      <c r="A28" s="267" t="s">
        <v>60</v>
      </c>
      <c r="B28" s="536" t="str">
        <f t="shared" ref="B28:B70" si="2">IF(G28&gt;5,"☆☆☆☆",IF(AND(G28&gt;=2.39,G28&lt;5),"☆☆☆",IF(AND(G28&gt;=1.39,G28&lt;2.4),"☆☆",IF(AND(G28&gt;0,G28&lt;1.4),"☆",IF(AND(G28&gt;=-1.39,G28&lt;0),"★",IF(AND(G28&gt;=-2.39,G28&lt;-1.4),"★★",IF(AND(G28&gt;=-3.39,G28&lt;-2.4),"★★★")))))))</f>
        <v>★</v>
      </c>
      <c r="C28" s="537"/>
      <c r="D28" s="538"/>
      <c r="E28" s="123">
        <v>3.46</v>
      </c>
      <c r="F28" s="357">
        <v>2.54</v>
      </c>
      <c r="G28" s="292">
        <f t="shared" si="0"/>
        <v>-0.91999999999999993</v>
      </c>
      <c r="H28" s="539"/>
      <c r="I28" s="540"/>
      <c r="J28" s="540"/>
      <c r="K28" s="540"/>
      <c r="L28" s="541"/>
      <c r="M28" s="152"/>
      <c r="N28" s="153"/>
      <c r="O28" s="261" t="s">
        <v>60</v>
      </c>
    </row>
    <row r="29" spans="1:19" ht="81" customHeight="1" thickBot="1">
      <c r="A29" s="267" t="s">
        <v>61</v>
      </c>
      <c r="B29" s="536" t="str">
        <f t="shared" si="2"/>
        <v>★</v>
      </c>
      <c r="C29" s="537"/>
      <c r="D29" s="538"/>
      <c r="E29" s="357">
        <v>2.35</v>
      </c>
      <c r="F29" s="357">
        <v>1.37</v>
      </c>
      <c r="G29" s="292">
        <f t="shared" si="0"/>
        <v>-0.98</v>
      </c>
      <c r="H29" s="539"/>
      <c r="I29" s="540"/>
      <c r="J29" s="540"/>
      <c r="K29" s="540"/>
      <c r="L29" s="541"/>
      <c r="M29" s="152"/>
      <c r="N29" s="153"/>
      <c r="O29" s="261" t="s">
        <v>61</v>
      </c>
    </row>
    <row r="30" spans="1:19" ht="73.5" customHeight="1" thickBot="1">
      <c r="A30" s="267" t="s">
        <v>62</v>
      </c>
      <c r="B30" s="536" t="str">
        <f t="shared" si="2"/>
        <v>★</v>
      </c>
      <c r="C30" s="537"/>
      <c r="D30" s="538"/>
      <c r="E30" s="123">
        <v>4.28</v>
      </c>
      <c r="F30" s="123">
        <v>3.49</v>
      </c>
      <c r="G30" s="292">
        <f t="shared" si="0"/>
        <v>-0.79</v>
      </c>
      <c r="H30" s="553" t="s">
        <v>319</v>
      </c>
      <c r="I30" s="554"/>
      <c r="J30" s="554"/>
      <c r="K30" s="554"/>
      <c r="L30" s="555"/>
      <c r="M30" s="504" t="s">
        <v>320</v>
      </c>
      <c r="N30" s="505">
        <v>45134</v>
      </c>
      <c r="O30" s="261" t="s">
        <v>62</v>
      </c>
    </row>
    <row r="31" spans="1:19" ht="75.75" customHeight="1" thickBot="1">
      <c r="A31" s="267" t="s">
        <v>63</v>
      </c>
      <c r="B31" s="536" t="str">
        <f t="shared" si="2"/>
        <v>★</v>
      </c>
      <c r="C31" s="537"/>
      <c r="D31" s="538"/>
      <c r="E31" s="357">
        <v>1.19</v>
      </c>
      <c r="F31" s="357">
        <v>0.81</v>
      </c>
      <c r="G31" s="292">
        <f t="shared" si="0"/>
        <v>-0.37999999999999989</v>
      </c>
      <c r="H31" s="539"/>
      <c r="I31" s="540"/>
      <c r="J31" s="540"/>
      <c r="K31" s="540"/>
      <c r="L31" s="541"/>
      <c r="M31" s="152"/>
      <c r="N31" s="153"/>
      <c r="O31" s="261" t="s">
        <v>63</v>
      </c>
    </row>
    <row r="32" spans="1:19" ht="90" customHeight="1" thickBot="1">
      <c r="A32" s="268" t="s">
        <v>64</v>
      </c>
      <c r="B32" s="536" t="str">
        <f>IF(G32&gt;5,"☆☆☆☆",IF(AND(G32&gt;=2.39,G32&lt;5),"☆☆☆",IF(AND(G32&gt;=1.39,G32&lt;2.4),"☆☆",IF(AND(G32&gt;0,G32&lt;1.4),"☆",IF(AND(G32&gt;=-1.39,G32&lt;0),"★",IF(AND(G32&gt;=-2.39,G32&lt;-1.4),"★★",IF(AND(G32&gt;=-3.39,G32&lt;-2.4),"★★★")))))))</f>
        <v>★★</v>
      </c>
      <c r="C32" s="537"/>
      <c r="D32" s="538"/>
      <c r="E32" s="123">
        <v>5.15</v>
      </c>
      <c r="F32" s="123">
        <v>3.74</v>
      </c>
      <c r="G32" s="292">
        <f t="shared" si="0"/>
        <v>-1.4100000000000001</v>
      </c>
      <c r="H32" s="539"/>
      <c r="I32" s="540"/>
      <c r="J32" s="540"/>
      <c r="K32" s="540"/>
      <c r="L32" s="541"/>
      <c r="M32" s="152"/>
      <c r="N32" s="153"/>
      <c r="O32" s="261" t="s">
        <v>64</v>
      </c>
    </row>
    <row r="33" spans="1:16" ht="74.400000000000006" customHeight="1" thickBot="1">
      <c r="A33" s="269" t="s">
        <v>65</v>
      </c>
      <c r="B33" s="536" t="str">
        <f t="shared" si="2"/>
        <v>★</v>
      </c>
      <c r="C33" s="537"/>
      <c r="D33" s="538"/>
      <c r="E33" s="123">
        <v>5.87</v>
      </c>
      <c r="F33" s="123">
        <v>4.5599999999999996</v>
      </c>
      <c r="G33" s="292">
        <f t="shared" si="0"/>
        <v>-1.3100000000000005</v>
      </c>
      <c r="H33" s="539"/>
      <c r="I33" s="540"/>
      <c r="J33" s="540"/>
      <c r="K33" s="540"/>
      <c r="L33" s="541"/>
      <c r="M33" s="152"/>
      <c r="N33" s="153"/>
      <c r="O33" s="261" t="s">
        <v>65</v>
      </c>
    </row>
    <row r="34" spans="1:16" ht="81" customHeight="1" thickBot="1">
      <c r="A34" s="202" t="s">
        <v>66</v>
      </c>
      <c r="B34" s="536" t="str">
        <f t="shared" si="2"/>
        <v>★★</v>
      </c>
      <c r="C34" s="537"/>
      <c r="D34" s="538"/>
      <c r="E34" s="123">
        <v>5.29</v>
      </c>
      <c r="F34" s="123">
        <v>3.81</v>
      </c>
      <c r="G34" s="292">
        <f t="shared" si="0"/>
        <v>-1.48</v>
      </c>
      <c r="H34" s="556"/>
      <c r="I34" s="557"/>
      <c r="J34" s="557"/>
      <c r="K34" s="557"/>
      <c r="L34" s="558"/>
      <c r="M34" s="427"/>
      <c r="N34" s="428"/>
      <c r="O34" s="261" t="s">
        <v>66</v>
      </c>
    </row>
    <row r="35" spans="1:16" ht="94.5" customHeight="1" thickBot="1">
      <c r="A35" s="268" t="s">
        <v>67</v>
      </c>
      <c r="B35" s="536" t="str">
        <f t="shared" si="2"/>
        <v>★</v>
      </c>
      <c r="C35" s="537"/>
      <c r="D35" s="538"/>
      <c r="E35" s="123">
        <v>4.49</v>
      </c>
      <c r="F35" s="123">
        <v>3.33</v>
      </c>
      <c r="G35" s="292">
        <f t="shared" si="0"/>
        <v>-1.1600000000000001</v>
      </c>
      <c r="H35" s="559" t="s">
        <v>321</v>
      </c>
      <c r="I35" s="560"/>
      <c r="J35" s="560"/>
      <c r="K35" s="560"/>
      <c r="L35" s="561"/>
      <c r="M35" s="506" t="s">
        <v>322</v>
      </c>
      <c r="N35" s="507">
        <v>45133</v>
      </c>
      <c r="O35" s="261" t="s">
        <v>67</v>
      </c>
    </row>
    <row r="36" spans="1:16" ht="92.4" customHeight="1" thickBot="1">
      <c r="A36" s="270" t="s">
        <v>68</v>
      </c>
      <c r="B36" s="536" t="str">
        <f t="shared" ref="B36:B37" si="3">IF(G36&gt;5,"☆☆☆☆",IF(AND(G36&gt;=2.39,G36&lt;5),"☆☆☆",IF(AND(G36&gt;=1.39,G36&lt;2.4),"☆☆",IF(AND(G36&gt;0,G36&lt;1.4),"☆",IF(AND(G36&gt;=-1.39,G36&lt;0),"★",IF(AND(G36&gt;=-2.39,G36&lt;-1.4),"★★",IF(AND(G36&gt;=-3.39,G36&lt;-2.4),"★★★")))))))</f>
        <v>★</v>
      </c>
      <c r="C36" s="537"/>
      <c r="D36" s="538"/>
      <c r="E36" s="123">
        <v>3.52</v>
      </c>
      <c r="F36" s="357">
        <v>2.78</v>
      </c>
      <c r="G36" s="292">
        <f t="shared" si="0"/>
        <v>-0.74000000000000021</v>
      </c>
      <c r="H36" s="539"/>
      <c r="I36" s="540"/>
      <c r="J36" s="540"/>
      <c r="K36" s="540"/>
      <c r="L36" s="541"/>
      <c r="M36" s="319"/>
      <c r="N36" s="320"/>
      <c r="O36" s="261" t="s">
        <v>68</v>
      </c>
    </row>
    <row r="37" spans="1:16" ht="87.75" customHeight="1" thickBot="1">
      <c r="A37" s="267" t="s">
        <v>69</v>
      </c>
      <c r="B37" s="536" t="str">
        <f t="shared" si="3"/>
        <v>★★★</v>
      </c>
      <c r="C37" s="537"/>
      <c r="D37" s="538"/>
      <c r="E37" s="309">
        <v>6.61</v>
      </c>
      <c r="F37" s="123">
        <v>4.17</v>
      </c>
      <c r="G37" s="292">
        <f t="shared" si="0"/>
        <v>-2.4400000000000004</v>
      </c>
      <c r="H37" s="539"/>
      <c r="I37" s="540"/>
      <c r="J37" s="540"/>
      <c r="K37" s="540"/>
      <c r="L37" s="541"/>
      <c r="M37" s="152"/>
      <c r="N37" s="153"/>
      <c r="O37" s="261" t="s">
        <v>69</v>
      </c>
    </row>
    <row r="38" spans="1:16" ht="75.75" customHeight="1" thickBot="1">
      <c r="A38" s="267" t="s">
        <v>70</v>
      </c>
      <c r="B38" s="536" t="s">
        <v>237</v>
      </c>
      <c r="C38" s="537"/>
      <c r="D38" s="538"/>
      <c r="E38" s="123">
        <v>3.34</v>
      </c>
      <c r="F38" s="123">
        <v>3.34</v>
      </c>
      <c r="G38" s="292">
        <f t="shared" si="0"/>
        <v>0</v>
      </c>
      <c r="H38" s="539"/>
      <c r="I38" s="540"/>
      <c r="J38" s="540"/>
      <c r="K38" s="540"/>
      <c r="L38" s="541"/>
      <c r="M38" s="152"/>
      <c r="N38" s="153"/>
      <c r="O38" s="261" t="s">
        <v>70</v>
      </c>
    </row>
    <row r="39" spans="1:16" ht="70.2" customHeight="1" thickBot="1">
      <c r="A39" s="267" t="s">
        <v>71</v>
      </c>
      <c r="B39" s="536" t="str">
        <f t="shared" si="2"/>
        <v>★★</v>
      </c>
      <c r="C39" s="537"/>
      <c r="D39" s="538"/>
      <c r="E39" s="123">
        <v>5.93</v>
      </c>
      <c r="F39" s="123">
        <v>3.97</v>
      </c>
      <c r="G39" s="292">
        <f t="shared" si="0"/>
        <v>-1.9599999999999995</v>
      </c>
      <c r="H39" s="539"/>
      <c r="I39" s="540"/>
      <c r="J39" s="540"/>
      <c r="K39" s="540"/>
      <c r="L39" s="541"/>
      <c r="M39" s="319"/>
      <c r="N39" s="320"/>
      <c r="O39" s="261" t="s">
        <v>71</v>
      </c>
    </row>
    <row r="40" spans="1:16" ht="78.75" customHeight="1" thickBot="1">
      <c r="A40" s="267" t="s">
        <v>72</v>
      </c>
      <c r="B40" s="536" t="str">
        <f t="shared" si="2"/>
        <v>★</v>
      </c>
      <c r="C40" s="537"/>
      <c r="D40" s="538"/>
      <c r="E40" s="123">
        <v>3.64</v>
      </c>
      <c r="F40" s="123">
        <v>3.28</v>
      </c>
      <c r="G40" s="292">
        <f t="shared" si="0"/>
        <v>-0.36000000000000032</v>
      </c>
      <c r="H40" s="539"/>
      <c r="I40" s="540"/>
      <c r="J40" s="540"/>
      <c r="K40" s="540"/>
      <c r="L40" s="541"/>
      <c r="M40" s="152"/>
      <c r="N40" s="153"/>
      <c r="O40" s="261" t="s">
        <v>72</v>
      </c>
    </row>
    <row r="41" spans="1:16" ht="66" customHeight="1" thickBot="1">
      <c r="A41" s="267" t="s">
        <v>73</v>
      </c>
      <c r="B41" s="536" t="str">
        <f t="shared" si="2"/>
        <v>★</v>
      </c>
      <c r="C41" s="537"/>
      <c r="D41" s="538"/>
      <c r="E41" s="123">
        <v>3.33</v>
      </c>
      <c r="F41" s="357">
        <v>2.92</v>
      </c>
      <c r="G41" s="292">
        <f t="shared" si="0"/>
        <v>-0.41000000000000014</v>
      </c>
      <c r="H41" s="539"/>
      <c r="I41" s="540"/>
      <c r="J41" s="540"/>
      <c r="K41" s="540"/>
      <c r="L41" s="541"/>
      <c r="M41" s="152"/>
      <c r="N41" s="153"/>
      <c r="O41" s="261" t="s">
        <v>73</v>
      </c>
    </row>
    <row r="42" spans="1:16" ht="77.25" customHeight="1" thickBot="1">
      <c r="A42" s="267" t="s">
        <v>74</v>
      </c>
      <c r="B42" s="536" t="str">
        <f t="shared" si="2"/>
        <v>★</v>
      </c>
      <c r="C42" s="537"/>
      <c r="D42" s="538"/>
      <c r="E42" s="123">
        <v>4.5999999999999996</v>
      </c>
      <c r="F42" s="123">
        <v>3.22</v>
      </c>
      <c r="G42" s="292">
        <f t="shared" si="0"/>
        <v>-1.3799999999999994</v>
      </c>
      <c r="H42" s="539"/>
      <c r="I42" s="540"/>
      <c r="J42" s="540"/>
      <c r="K42" s="540"/>
      <c r="L42" s="541"/>
      <c r="M42" s="319"/>
      <c r="N42" s="153"/>
      <c r="O42" s="261" t="s">
        <v>74</v>
      </c>
      <c r="P42" s="54" t="s">
        <v>150</v>
      </c>
    </row>
    <row r="43" spans="1:16" ht="77.400000000000006" customHeight="1" thickBot="1">
      <c r="A43" s="267" t="s">
        <v>75</v>
      </c>
      <c r="B43" s="536" t="str">
        <f t="shared" si="2"/>
        <v>★</v>
      </c>
      <c r="C43" s="537"/>
      <c r="D43" s="538"/>
      <c r="E43" s="357">
        <v>2.62</v>
      </c>
      <c r="F43" s="357">
        <v>2.5099999999999998</v>
      </c>
      <c r="G43" s="292">
        <f t="shared" si="0"/>
        <v>-0.11000000000000032</v>
      </c>
      <c r="H43" s="539"/>
      <c r="I43" s="540"/>
      <c r="J43" s="540"/>
      <c r="K43" s="540"/>
      <c r="L43" s="541"/>
      <c r="M43" s="152"/>
      <c r="N43" s="153"/>
      <c r="O43" s="261" t="s">
        <v>75</v>
      </c>
    </row>
    <row r="44" spans="1:16" ht="77.25" customHeight="1" thickBot="1">
      <c r="A44" s="271" t="s">
        <v>76</v>
      </c>
      <c r="B44" s="536" t="str">
        <f t="shared" si="2"/>
        <v>★</v>
      </c>
      <c r="C44" s="537"/>
      <c r="D44" s="538"/>
      <c r="E44" s="123">
        <v>3.55</v>
      </c>
      <c r="F44" s="357">
        <v>2.79</v>
      </c>
      <c r="G44" s="292">
        <f t="shared" si="0"/>
        <v>-0.75999999999999979</v>
      </c>
      <c r="H44" s="562"/>
      <c r="I44" s="563"/>
      <c r="J44" s="563"/>
      <c r="K44" s="563"/>
      <c r="L44" s="563"/>
      <c r="M44" s="152"/>
      <c r="N44" s="447"/>
      <c r="O44" s="261" t="s">
        <v>76</v>
      </c>
    </row>
    <row r="45" spans="1:16" ht="81.75" customHeight="1" thickBot="1">
      <c r="A45" s="267" t="s">
        <v>77</v>
      </c>
      <c r="B45" s="536" t="str">
        <f t="shared" si="2"/>
        <v>★</v>
      </c>
      <c r="C45" s="537"/>
      <c r="D45" s="538"/>
      <c r="E45" s="123">
        <v>3.14</v>
      </c>
      <c r="F45" s="357">
        <v>2.27</v>
      </c>
      <c r="G45" s="292">
        <f t="shared" si="0"/>
        <v>-0.87000000000000011</v>
      </c>
      <c r="H45" s="564"/>
      <c r="I45" s="565"/>
      <c r="J45" s="565"/>
      <c r="K45" s="565"/>
      <c r="L45" s="566"/>
      <c r="M45" s="152"/>
      <c r="N45" s="432"/>
      <c r="O45" s="261" t="s">
        <v>77</v>
      </c>
    </row>
    <row r="46" spans="1:16" ht="72.75" customHeight="1" thickBot="1">
      <c r="A46" s="267" t="s">
        <v>78</v>
      </c>
      <c r="B46" s="536" t="str">
        <f t="shared" si="2"/>
        <v>☆</v>
      </c>
      <c r="C46" s="537"/>
      <c r="D46" s="538"/>
      <c r="E46" s="123">
        <v>3.78</v>
      </c>
      <c r="F46" s="123">
        <v>3.8</v>
      </c>
      <c r="G46" s="292">
        <f t="shared" si="0"/>
        <v>2.0000000000000018E-2</v>
      </c>
      <c r="H46" s="539"/>
      <c r="I46" s="540"/>
      <c r="J46" s="540"/>
      <c r="K46" s="540"/>
      <c r="L46" s="541"/>
      <c r="M46" s="152"/>
      <c r="N46" s="153"/>
      <c r="O46" s="261" t="s">
        <v>78</v>
      </c>
    </row>
    <row r="47" spans="1:16" ht="91.2" customHeight="1" thickBot="1">
      <c r="A47" s="267" t="s">
        <v>79</v>
      </c>
      <c r="B47" s="536" t="str">
        <f t="shared" si="2"/>
        <v>★</v>
      </c>
      <c r="C47" s="537"/>
      <c r="D47" s="538"/>
      <c r="E47" s="123">
        <v>3.08</v>
      </c>
      <c r="F47" s="357">
        <v>2.39</v>
      </c>
      <c r="G47" s="292">
        <f t="shared" si="0"/>
        <v>-0.69</v>
      </c>
      <c r="H47" s="539"/>
      <c r="I47" s="540"/>
      <c r="J47" s="540"/>
      <c r="K47" s="540"/>
      <c r="L47" s="541"/>
      <c r="M47" s="403"/>
      <c r="N47" s="153"/>
      <c r="O47" s="261" t="s">
        <v>79</v>
      </c>
    </row>
    <row r="48" spans="1:16" ht="78.75" customHeight="1" thickBot="1">
      <c r="A48" s="267" t="s">
        <v>80</v>
      </c>
      <c r="B48" s="536" t="str">
        <f t="shared" si="2"/>
        <v>★</v>
      </c>
      <c r="C48" s="537"/>
      <c r="D48" s="538"/>
      <c r="E48" s="357">
        <v>2.29</v>
      </c>
      <c r="F48" s="357">
        <v>2.12</v>
      </c>
      <c r="G48" s="292">
        <f t="shared" si="0"/>
        <v>-0.16999999999999993</v>
      </c>
      <c r="H48" s="567"/>
      <c r="I48" s="568"/>
      <c r="J48" s="568"/>
      <c r="K48" s="568"/>
      <c r="L48" s="569"/>
      <c r="M48" s="152"/>
      <c r="N48" s="153"/>
      <c r="O48" s="261" t="s">
        <v>80</v>
      </c>
    </row>
    <row r="49" spans="1:15" ht="74.25" customHeight="1" thickBot="1">
      <c r="A49" s="267" t="s">
        <v>81</v>
      </c>
      <c r="B49" s="536" t="str">
        <f t="shared" si="2"/>
        <v>★</v>
      </c>
      <c r="C49" s="537"/>
      <c r="D49" s="538"/>
      <c r="E49" s="123">
        <v>3.31</v>
      </c>
      <c r="F49" s="357">
        <v>2.68</v>
      </c>
      <c r="G49" s="292">
        <f t="shared" si="0"/>
        <v>-0.62999999999999989</v>
      </c>
      <c r="H49" s="539"/>
      <c r="I49" s="540"/>
      <c r="J49" s="540"/>
      <c r="K49" s="540"/>
      <c r="L49" s="541"/>
      <c r="M49" s="152"/>
      <c r="N49" s="153"/>
      <c r="O49" s="261" t="s">
        <v>81</v>
      </c>
    </row>
    <row r="50" spans="1:15" ht="73.2" customHeight="1" thickBot="1">
      <c r="A50" s="267" t="s">
        <v>82</v>
      </c>
      <c r="B50" s="536" t="str">
        <f t="shared" si="2"/>
        <v>★</v>
      </c>
      <c r="C50" s="537"/>
      <c r="D50" s="538"/>
      <c r="E50" s="123">
        <v>4.21</v>
      </c>
      <c r="F50" s="123">
        <v>3.73</v>
      </c>
      <c r="G50" s="292">
        <f t="shared" si="0"/>
        <v>-0.48</v>
      </c>
      <c r="H50" s="567"/>
      <c r="I50" s="568"/>
      <c r="J50" s="568"/>
      <c r="K50" s="568"/>
      <c r="L50" s="569"/>
      <c r="M50" s="152"/>
      <c r="N50" s="426"/>
      <c r="O50" s="261" t="s">
        <v>82</v>
      </c>
    </row>
    <row r="51" spans="1:15" ht="73.5" customHeight="1" thickBot="1">
      <c r="A51" s="267" t="s">
        <v>83</v>
      </c>
      <c r="B51" s="536" t="str">
        <f t="shared" si="2"/>
        <v>★</v>
      </c>
      <c r="C51" s="537"/>
      <c r="D51" s="538"/>
      <c r="E51" s="123">
        <v>4</v>
      </c>
      <c r="F51" s="357">
        <v>2.74</v>
      </c>
      <c r="G51" s="292">
        <f t="shared" si="0"/>
        <v>-1.2599999999999998</v>
      </c>
      <c r="H51" s="539"/>
      <c r="I51" s="540"/>
      <c r="J51" s="540"/>
      <c r="K51" s="540"/>
      <c r="L51" s="541"/>
      <c r="M51" s="321"/>
      <c r="N51" s="322"/>
      <c r="O51" s="261" t="s">
        <v>83</v>
      </c>
    </row>
    <row r="52" spans="1:15" ht="75" customHeight="1" thickBot="1">
      <c r="A52" s="267" t="s">
        <v>84</v>
      </c>
      <c r="B52" s="536" t="str">
        <f t="shared" si="2"/>
        <v>★</v>
      </c>
      <c r="C52" s="537"/>
      <c r="D52" s="538"/>
      <c r="E52" s="357">
        <v>2.57</v>
      </c>
      <c r="F52" s="357">
        <v>1.97</v>
      </c>
      <c r="G52" s="292">
        <f t="shared" si="0"/>
        <v>-0.59999999999999987</v>
      </c>
      <c r="H52" s="539"/>
      <c r="I52" s="540"/>
      <c r="J52" s="540"/>
      <c r="K52" s="540"/>
      <c r="L52" s="541"/>
      <c r="M52" s="152"/>
      <c r="N52" s="153"/>
      <c r="O52" s="261" t="s">
        <v>84</v>
      </c>
    </row>
    <row r="53" spans="1:15" ht="77.25" customHeight="1" thickBot="1">
      <c r="A53" s="267" t="s">
        <v>85</v>
      </c>
      <c r="B53" s="536" t="str">
        <f t="shared" si="2"/>
        <v>★</v>
      </c>
      <c r="C53" s="537"/>
      <c r="D53" s="538"/>
      <c r="E53" s="123">
        <v>4.84</v>
      </c>
      <c r="F53" s="123">
        <v>4.16</v>
      </c>
      <c r="G53" s="292">
        <f t="shared" si="0"/>
        <v>-0.67999999999999972</v>
      </c>
      <c r="H53" s="539"/>
      <c r="I53" s="540"/>
      <c r="J53" s="540"/>
      <c r="K53" s="540"/>
      <c r="L53" s="541"/>
      <c r="M53" s="152"/>
      <c r="N53" s="153"/>
      <c r="O53" s="261" t="s">
        <v>85</v>
      </c>
    </row>
    <row r="54" spans="1:15" ht="70.8" customHeight="1" thickBot="1">
      <c r="A54" s="267" t="s">
        <v>86</v>
      </c>
      <c r="B54" s="536" t="str">
        <f>IF(G54&gt;5,"☆☆☆☆",IF(AND(G54&gt;=2.39,G54&lt;5),"☆☆☆",IF(AND(G54&gt;=1.39,G54&lt;2.4),"☆☆",IF(AND(G54&gt;0,G54&lt;1.4),"☆",IF(AND(G54&gt;=-1.39,G54&lt;0),"★",IF(AND(G54&gt;=-2.39,G54&lt;-1.39),"★★",IF(AND(G54&gt;=-3.39,G54&lt;-2.4),"★★★")))))))</f>
        <v>★</v>
      </c>
      <c r="C54" s="537"/>
      <c r="D54" s="538"/>
      <c r="E54" s="123">
        <v>4.43</v>
      </c>
      <c r="F54" s="123">
        <v>4.04</v>
      </c>
      <c r="G54" s="292">
        <f t="shared" si="0"/>
        <v>-0.38999999999999968</v>
      </c>
      <c r="H54" s="539"/>
      <c r="I54" s="540"/>
      <c r="J54" s="540"/>
      <c r="K54" s="540"/>
      <c r="L54" s="541"/>
      <c r="M54" s="152"/>
      <c r="N54" s="153"/>
      <c r="O54" s="261" t="s">
        <v>86</v>
      </c>
    </row>
    <row r="55" spans="1:15" ht="69" customHeight="1" thickBot="1">
      <c r="A55" s="267" t="s">
        <v>87</v>
      </c>
      <c r="B55" s="536" t="str">
        <f t="shared" si="2"/>
        <v>☆</v>
      </c>
      <c r="C55" s="537"/>
      <c r="D55" s="538"/>
      <c r="E55" s="123">
        <v>3.61</v>
      </c>
      <c r="F55" s="123">
        <v>3.67</v>
      </c>
      <c r="G55" s="292">
        <f t="shared" si="0"/>
        <v>6.0000000000000053E-2</v>
      </c>
      <c r="H55" s="539"/>
      <c r="I55" s="540"/>
      <c r="J55" s="540"/>
      <c r="K55" s="540"/>
      <c r="L55" s="541"/>
      <c r="M55" s="152"/>
      <c r="N55" s="153"/>
      <c r="O55" s="261" t="s">
        <v>87</v>
      </c>
    </row>
    <row r="56" spans="1:15" ht="69" customHeight="1" thickBot="1">
      <c r="A56" s="267" t="s">
        <v>88</v>
      </c>
      <c r="B56" s="536" t="str">
        <f t="shared" si="2"/>
        <v>★</v>
      </c>
      <c r="C56" s="537"/>
      <c r="D56" s="538"/>
      <c r="E56" s="123">
        <v>4.17</v>
      </c>
      <c r="F56" s="123">
        <v>3.77</v>
      </c>
      <c r="G56" s="292">
        <f t="shared" si="0"/>
        <v>-0.39999999999999991</v>
      </c>
      <c r="H56" s="539"/>
      <c r="I56" s="540"/>
      <c r="J56" s="540"/>
      <c r="K56" s="540"/>
      <c r="L56" s="541"/>
      <c r="M56" s="152"/>
      <c r="N56" s="153"/>
      <c r="O56" s="261" t="s">
        <v>88</v>
      </c>
    </row>
    <row r="57" spans="1:15" ht="63.75" customHeight="1" thickBot="1">
      <c r="A57" s="267" t="s">
        <v>89</v>
      </c>
      <c r="B57" s="536" t="str">
        <f t="shared" si="2"/>
        <v>★</v>
      </c>
      <c r="C57" s="537"/>
      <c r="D57" s="538"/>
      <c r="E57" s="123">
        <v>3.98</v>
      </c>
      <c r="F57" s="357">
        <v>2.81</v>
      </c>
      <c r="G57" s="292">
        <f t="shared" si="0"/>
        <v>-1.17</v>
      </c>
      <c r="H57" s="567"/>
      <c r="I57" s="568"/>
      <c r="J57" s="568"/>
      <c r="K57" s="568"/>
      <c r="L57" s="569"/>
      <c r="M57" s="152"/>
      <c r="N57" s="153"/>
      <c r="O57" s="261" t="s">
        <v>89</v>
      </c>
    </row>
    <row r="58" spans="1:15" ht="69.75" customHeight="1" thickBot="1">
      <c r="A58" s="267" t="s">
        <v>90</v>
      </c>
      <c r="B58" s="536" t="str">
        <f t="shared" si="2"/>
        <v>★</v>
      </c>
      <c r="C58" s="537"/>
      <c r="D58" s="538"/>
      <c r="E58" s="357">
        <v>2.57</v>
      </c>
      <c r="F58" s="357">
        <v>2.09</v>
      </c>
      <c r="G58" s="292">
        <f t="shared" si="0"/>
        <v>-0.48</v>
      </c>
      <c r="H58" s="539"/>
      <c r="I58" s="540"/>
      <c r="J58" s="540"/>
      <c r="K58" s="540"/>
      <c r="L58" s="541"/>
      <c r="M58" s="152"/>
      <c r="N58" s="153"/>
      <c r="O58" s="261" t="s">
        <v>90</v>
      </c>
    </row>
    <row r="59" spans="1:15" ht="76.2" customHeight="1" thickBot="1">
      <c r="A59" s="267" t="s">
        <v>91</v>
      </c>
      <c r="B59" s="536" t="str">
        <f t="shared" si="2"/>
        <v>★</v>
      </c>
      <c r="C59" s="537"/>
      <c r="D59" s="538"/>
      <c r="E59" s="123">
        <v>4.32</v>
      </c>
      <c r="F59" s="123">
        <v>3.39</v>
      </c>
      <c r="G59" s="292">
        <f t="shared" si="0"/>
        <v>-0.93000000000000016</v>
      </c>
      <c r="H59" s="539"/>
      <c r="I59" s="540"/>
      <c r="J59" s="540"/>
      <c r="K59" s="540"/>
      <c r="L59" s="541"/>
      <c r="M59" s="321"/>
      <c r="N59" s="322"/>
      <c r="O59" s="261" t="s">
        <v>91</v>
      </c>
    </row>
    <row r="60" spans="1:15" ht="91.95" customHeight="1" thickBot="1">
      <c r="A60" s="267" t="s">
        <v>92</v>
      </c>
      <c r="B60" s="536" t="str">
        <f t="shared" si="2"/>
        <v>★</v>
      </c>
      <c r="C60" s="537"/>
      <c r="D60" s="538"/>
      <c r="E60" s="123">
        <v>5.86</v>
      </c>
      <c r="F60" s="123">
        <v>4.54</v>
      </c>
      <c r="G60" s="292">
        <f t="shared" si="0"/>
        <v>-1.3200000000000003</v>
      </c>
      <c r="H60" s="539"/>
      <c r="I60" s="540"/>
      <c r="J60" s="540"/>
      <c r="K60" s="540"/>
      <c r="L60" s="541"/>
      <c r="M60" s="152"/>
      <c r="N60" s="153"/>
      <c r="O60" s="261" t="s">
        <v>92</v>
      </c>
    </row>
    <row r="61" spans="1:15" ht="81" customHeight="1" thickBot="1">
      <c r="A61" s="267" t="s">
        <v>93</v>
      </c>
      <c r="B61" s="536" t="str">
        <f t="shared" si="2"/>
        <v>☆</v>
      </c>
      <c r="C61" s="537"/>
      <c r="D61" s="538"/>
      <c r="E61" s="357">
        <v>2.04</v>
      </c>
      <c r="F61" s="357">
        <v>2.08</v>
      </c>
      <c r="G61" s="292">
        <f t="shared" si="0"/>
        <v>4.0000000000000036E-2</v>
      </c>
      <c r="H61" s="539"/>
      <c r="I61" s="540"/>
      <c r="J61" s="540"/>
      <c r="K61" s="540"/>
      <c r="L61" s="541"/>
      <c r="M61" s="152"/>
      <c r="N61" s="153"/>
      <c r="O61" s="261" t="s">
        <v>93</v>
      </c>
    </row>
    <row r="62" spans="1:15" ht="75.599999999999994" customHeight="1" thickBot="1">
      <c r="A62" s="267" t="s">
        <v>94</v>
      </c>
      <c r="B62" s="536" t="str">
        <f t="shared" si="2"/>
        <v>★</v>
      </c>
      <c r="C62" s="537"/>
      <c r="D62" s="538"/>
      <c r="E62" s="123">
        <v>5.19</v>
      </c>
      <c r="F62" s="123">
        <v>4</v>
      </c>
      <c r="G62" s="292">
        <f t="shared" si="0"/>
        <v>-1.1900000000000004</v>
      </c>
      <c r="H62" s="539"/>
      <c r="I62" s="540"/>
      <c r="J62" s="540"/>
      <c r="K62" s="540"/>
      <c r="L62" s="541"/>
      <c r="M62" s="429"/>
      <c r="N62" s="153"/>
      <c r="O62" s="261" t="s">
        <v>94</v>
      </c>
    </row>
    <row r="63" spans="1:15" ht="87" customHeight="1" thickBot="1">
      <c r="A63" s="267" t="s">
        <v>95</v>
      </c>
      <c r="B63" s="536" t="str">
        <f t="shared" si="2"/>
        <v>★</v>
      </c>
      <c r="C63" s="537"/>
      <c r="D63" s="538"/>
      <c r="E63" s="357">
        <v>2.39</v>
      </c>
      <c r="F63" s="357">
        <v>1.57</v>
      </c>
      <c r="G63" s="292">
        <f t="shared" si="0"/>
        <v>-0.82000000000000006</v>
      </c>
      <c r="H63" s="539"/>
      <c r="I63" s="540"/>
      <c r="J63" s="540"/>
      <c r="K63" s="540"/>
      <c r="L63" s="541"/>
      <c r="M63" s="345"/>
      <c r="N63" s="153"/>
      <c r="O63" s="261" t="s">
        <v>95</v>
      </c>
    </row>
    <row r="64" spans="1:15" ht="73.2" customHeight="1" thickBot="1">
      <c r="A64" s="267" t="s">
        <v>96</v>
      </c>
      <c r="B64" s="536" t="str">
        <f t="shared" si="2"/>
        <v>★</v>
      </c>
      <c r="C64" s="537"/>
      <c r="D64" s="538"/>
      <c r="E64" s="357">
        <v>2.34</v>
      </c>
      <c r="F64" s="357">
        <v>1.75</v>
      </c>
      <c r="G64" s="292">
        <f t="shared" si="0"/>
        <v>-0.58999999999999986</v>
      </c>
      <c r="H64" s="613"/>
      <c r="I64" s="614"/>
      <c r="J64" s="614"/>
      <c r="K64" s="614"/>
      <c r="L64" s="615"/>
      <c r="M64" s="152"/>
      <c r="N64" s="153"/>
      <c r="O64" s="261" t="s">
        <v>96</v>
      </c>
    </row>
    <row r="65" spans="1:18" ht="80.25" customHeight="1" thickBot="1">
      <c r="A65" s="267" t="s">
        <v>97</v>
      </c>
      <c r="B65" s="536" t="str">
        <f t="shared" si="2"/>
        <v>★★</v>
      </c>
      <c r="C65" s="537"/>
      <c r="D65" s="538"/>
      <c r="E65" s="309">
        <v>6.62</v>
      </c>
      <c r="F65" s="123">
        <v>5.14</v>
      </c>
      <c r="G65" s="292">
        <f t="shared" si="0"/>
        <v>-1.4800000000000004</v>
      </c>
      <c r="H65" s="567"/>
      <c r="I65" s="568"/>
      <c r="J65" s="568"/>
      <c r="K65" s="568"/>
      <c r="L65" s="569"/>
      <c r="M65" s="412"/>
      <c r="N65" s="153"/>
      <c r="O65" s="261" t="s">
        <v>97</v>
      </c>
    </row>
    <row r="66" spans="1:18" ht="88.5" customHeight="1" thickBot="1">
      <c r="A66" s="267" t="s">
        <v>98</v>
      </c>
      <c r="B66" s="536" t="str">
        <f t="shared" si="2"/>
        <v>★</v>
      </c>
      <c r="C66" s="537"/>
      <c r="D66" s="538"/>
      <c r="E66" s="309">
        <v>7.08</v>
      </c>
      <c r="F66" s="309">
        <v>7</v>
      </c>
      <c r="G66" s="292">
        <f t="shared" si="0"/>
        <v>-8.0000000000000071E-2</v>
      </c>
      <c r="H66" s="567"/>
      <c r="I66" s="568"/>
      <c r="J66" s="568"/>
      <c r="K66" s="568"/>
      <c r="L66" s="569"/>
      <c r="M66" s="152"/>
      <c r="N66" s="153"/>
      <c r="O66" s="261" t="s">
        <v>98</v>
      </c>
    </row>
    <row r="67" spans="1:18" ht="78.75" customHeight="1" thickBot="1">
      <c r="A67" s="267" t="s">
        <v>99</v>
      </c>
      <c r="B67" s="536" t="str">
        <f t="shared" si="2"/>
        <v>★</v>
      </c>
      <c r="C67" s="537"/>
      <c r="D67" s="538"/>
      <c r="E67" s="123">
        <v>4.5599999999999996</v>
      </c>
      <c r="F67" s="123">
        <v>3.58</v>
      </c>
      <c r="G67" s="292">
        <f t="shared" si="0"/>
        <v>-0.97999999999999954</v>
      </c>
      <c r="H67" s="539"/>
      <c r="I67" s="540"/>
      <c r="J67" s="540"/>
      <c r="K67" s="540"/>
      <c r="L67" s="541"/>
      <c r="M67" s="152"/>
      <c r="N67" s="153"/>
      <c r="O67" s="261" t="s">
        <v>99</v>
      </c>
    </row>
    <row r="68" spans="1:18" ht="63" customHeight="1" thickBot="1">
      <c r="A68" s="270" t="s">
        <v>100</v>
      </c>
      <c r="B68" s="536" t="str">
        <f>IF(G68&gt;5,"☆☆☆☆",IF(AND(G68&gt;=2.39,G68&lt;5),"☆☆☆",IF(AND(G68&gt;=1.39,G68&lt;2.4),"☆☆",IF(AND(G68&gt;0,G68&lt;1.4),"☆",IF(AND(G68&gt;=-1.39,G68&lt;0),"★",IF(AND(G68&gt;=-2.39,G68&lt;-1.39),"★★",IF(AND(G68&gt;=-3.39,G68&lt;-2.4),"★★★")))))))</f>
        <v>★★</v>
      </c>
      <c r="C68" s="537"/>
      <c r="D68" s="538"/>
      <c r="E68" s="123">
        <v>4.3</v>
      </c>
      <c r="F68" s="357">
        <v>2.58</v>
      </c>
      <c r="G68" s="292">
        <f t="shared" si="0"/>
        <v>-1.7199999999999998</v>
      </c>
      <c r="H68" s="539"/>
      <c r="I68" s="540"/>
      <c r="J68" s="540"/>
      <c r="K68" s="540"/>
      <c r="L68" s="541"/>
      <c r="M68" s="321"/>
      <c r="N68" s="153"/>
      <c r="O68" s="261" t="s">
        <v>100</v>
      </c>
    </row>
    <row r="69" spans="1:18" ht="72.75" customHeight="1" thickBot="1">
      <c r="A69" s="268" t="s">
        <v>101</v>
      </c>
      <c r="B69" s="536" t="str">
        <f>IF(G69&gt;5,"☆☆☆☆",IF(AND(G69&gt;=2.39,G69&lt;5),"☆☆☆",IF(AND(G69&gt;=1.39,G69&lt;2.4),"☆☆",IF(AND(G69&gt;0,G69&lt;1.4),"☆",IF(AND(G69&gt;=-1.39,G69&lt;0),"★",IF(AND(G69&gt;=-2.39,G69&lt;-1.4),"★★",IF(AND(G69&gt;=-3.39,G69&lt;-2.4),"★★★")))))))</f>
        <v>★</v>
      </c>
      <c r="C69" s="537"/>
      <c r="D69" s="538"/>
      <c r="E69" s="433">
        <v>2.74</v>
      </c>
      <c r="F69" s="433">
        <v>2.39</v>
      </c>
      <c r="G69" s="292">
        <f t="shared" si="0"/>
        <v>-0.35000000000000009</v>
      </c>
      <c r="H69" s="567"/>
      <c r="I69" s="568"/>
      <c r="J69" s="568"/>
      <c r="K69" s="568"/>
      <c r="L69" s="569"/>
      <c r="M69" s="152"/>
      <c r="N69" s="153"/>
      <c r="O69" s="261" t="s">
        <v>101</v>
      </c>
    </row>
    <row r="70" spans="1:18" ht="58.5" customHeight="1" thickBot="1">
      <c r="A70" s="203" t="s">
        <v>102</v>
      </c>
      <c r="B70" s="600" t="str">
        <f t="shared" si="2"/>
        <v>★</v>
      </c>
      <c r="C70" s="601"/>
      <c r="D70" s="602"/>
      <c r="E70" s="123">
        <v>3.91</v>
      </c>
      <c r="F70" s="123">
        <v>3.09</v>
      </c>
      <c r="G70" s="401">
        <f t="shared" si="0"/>
        <v>-0.82000000000000028</v>
      </c>
      <c r="H70" s="539"/>
      <c r="I70" s="540"/>
      <c r="J70" s="540"/>
      <c r="K70" s="540"/>
      <c r="L70" s="541"/>
      <c r="M70" s="204"/>
      <c r="N70" s="153"/>
      <c r="O70" s="261"/>
    </row>
    <row r="71" spans="1:18" ht="42.75" customHeight="1" thickBot="1">
      <c r="A71" s="205"/>
      <c r="B71" s="205"/>
      <c r="C71" s="205"/>
      <c r="D71" s="205"/>
      <c r="E71" s="603"/>
      <c r="F71" s="603"/>
      <c r="G71" s="603"/>
      <c r="H71" s="603"/>
      <c r="I71" s="603"/>
      <c r="J71" s="603"/>
      <c r="K71" s="603"/>
      <c r="L71" s="603"/>
      <c r="M71" s="55">
        <f>COUNTIF(E24:E69,"&gt;=10")</f>
        <v>0</v>
      </c>
      <c r="N71" s="55">
        <f>COUNTIF(F24:F69,"&gt;=10")</f>
        <v>0</v>
      </c>
      <c r="O71" s="55" t="s">
        <v>28</v>
      </c>
    </row>
    <row r="72" spans="1:18" ht="36.75" customHeight="1" thickBot="1">
      <c r="A72" s="68" t="s">
        <v>21</v>
      </c>
      <c r="B72" s="69"/>
      <c r="C72" s="115"/>
      <c r="D72" s="115"/>
      <c r="E72" s="604" t="s">
        <v>20</v>
      </c>
      <c r="F72" s="604"/>
      <c r="G72" s="604"/>
      <c r="H72" s="605" t="s">
        <v>184</v>
      </c>
      <c r="I72" s="606"/>
      <c r="J72" s="69"/>
      <c r="K72" s="70"/>
      <c r="L72" s="70"/>
      <c r="M72" s="71"/>
      <c r="N72" s="72"/>
    </row>
    <row r="73" spans="1:18" ht="36.75" customHeight="1" thickBot="1">
      <c r="A73" s="73"/>
      <c r="B73" s="206"/>
      <c r="C73" s="609" t="s">
        <v>177</v>
      </c>
      <c r="D73" s="610"/>
      <c r="E73" s="610"/>
      <c r="F73" s="611"/>
      <c r="G73" s="74">
        <f>+F70</f>
        <v>3.09</v>
      </c>
      <c r="H73" s="75" t="s">
        <v>103</v>
      </c>
      <c r="I73" s="607">
        <f>+G70</f>
        <v>-0.82000000000000028</v>
      </c>
      <c r="J73" s="608"/>
      <c r="K73" s="207"/>
      <c r="L73" s="207"/>
      <c r="M73" s="208"/>
      <c r="N73" s="76"/>
    </row>
    <row r="74" spans="1:18" ht="36.75" customHeight="1" thickBot="1">
      <c r="A74" s="73"/>
      <c r="B74" s="206"/>
      <c r="C74" s="570" t="s">
        <v>104</v>
      </c>
      <c r="D74" s="571"/>
      <c r="E74" s="571"/>
      <c r="F74" s="572"/>
      <c r="G74" s="77">
        <f>+F35</f>
        <v>3.33</v>
      </c>
      <c r="H74" s="78" t="s">
        <v>103</v>
      </c>
      <c r="I74" s="573">
        <f>+G35</f>
        <v>-1.1600000000000001</v>
      </c>
      <c r="J74" s="574"/>
      <c r="K74" s="207"/>
      <c r="L74" s="207"/>
      <c r="M74" s="208"/>
      <c r="N74" s="76"/>
      <c r="R74" s="245" t="s">
        <v>21</v>
      </c>
    </row>
    <row r="75" spans="1:18" ht="36.75" customHeight="1" thickBot="1">
      <c r="A75" s="73"/>
      <c r="B75" s="206"/>
      <c r="C75" s="575" t="s">
        <v>105</v>
      </c>
      <c r="D75" s="576"/>
      <c r="E75" s="576"/>
      <c r="F75" s="79" t="str">
        <f>VLOOKUP(G75,F:P,10,0)</f>
        <v>大分県</v>
      </c>
      <c r="G75" s="80">
        <f>MAX(F23:F70)</f>
        <v>7</v>
      </c>
      <c r="H75" s="577" t="s">
        <v>106</v>
      </c>
      <c r="I75" s="578"/>
      <c r="J75" s="578"/>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79">
        <v>2</v>
      </c>
      <c r="B79" s="582" t="s">
        <v>181</v>
      </c>
      <c r="C79" s="583"/>
      <c r="D79" s="583"/>
      <c r="E79" s="583"/>
      <c r="F79" s="584"/>
      <c r="G79" s="591" t="s">
        <v>182</v>
      </c>
      <c r="H79" s="592"/>
      <c r="I79" s="592"/>
      <c r="J79" s="592"/>
      <c r="K79" s="592"/>
      <c r="L79" s="592"/>
      <c r="M79" s="592"/>
      <c r="N79" s="593"/>
    </row>
    <row r="80" spans="1:18" ht="24.75" customHeight="1">
      <c r="A80" s="580"/>
      <c r="B80" s="585"/>
      <c r="C80" s="586"/>
      <c r="D80" s="586"/>
      <c r="E80" s="586"/>
      <c r="F80" s="587"/>
      <c r="G80" s="594"/>
      <c r="H80" s="595"/>
      <c r="I80" s="595"/>
      <c r="J80" s="595"/>
      <c r="K80" s="595"/>
      <c r="L80" s="595"/>
      <c r="M80" s="595"/>
      <c r="N80" s="596"/>
      <c r="O80" s="215" t="s">
        <v>28</v>
      </c>
      <c r="P80" s="215"/>
    </row>
    <row r="81" spans="1:16" ht="24.75" customHeight="1">
      <c r="A81" s="580"/>
      <c r="B81" s="585"/>
      <c r="C81" s="586"/>
      <c r="D81" s="586"/>
      <c r="E81" s="586"/>
      <c r="F81" s="587"/>
      <c r="G81" s="594"/>
      <c r="H81" s="595"/>
      <c r="I81" s="595"/>
      <c r="J81" s="595"/>
      <c r="K81" s="595"/>
      <c r="L81" s="595"/>
      <c r="M81" s="595"/>
      <c r="N81" s="596"/>
      <c r="O81" s="215" t="s">
        <v>21</v>
      </c>
      <c r="P81" s="215" t="s">
        <v>108</v>
      </c>
    </row>
    <row r="82" spans="1:16" ht="24.75" customHeight="1">
      <c r="A82" s="580"/>
      <c r="B82" s="585"/>
      <c r="C82" s="586"/>
      <c r="D82" s="586"/>
      <c r="E82" s="586"/>
      <c r="F82" s="587"/>
      <c r="G82" s="594"/>
      <c r="H82" s="595"/>
      <c r="I82" s="595"/>
      <c r="J82" s="595"/>
      <c r="K82" s="595"/>
      <c r="L82" s="595"/>
      <c r="M82" s="595"/>
      <c r="N82" s="596"/>
      <c r="O82" s="216"/>
      <c r="P82" s="215"/>
    </row>
    <row r="83" spans="1:16" ht="46.2" customHeight="1" thickBot="1">
      <c r="A83" s="581"/>
      <c r="B83" s="588"/>
      <c r="C83" s="589"/>
      <c r="D83" s="589"/>
      <c r="E83" s="589"/>
      <c r="F83" s="590"/>
      <c r="G83" s="597"/>
      <c r="H83" s="598"/>
      <c r="I83" s="598"/>
      <c r="J83" s="598"/>
      <c r="K83" s="598"/>
      <c r="L83" s="598"/>
      <c r="M83" s="598"/>
      <c r="N83" s="59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661E-40B9-4113-AF4F-8A000609F323}">
  <sheetPr>
    <pageSetUpPr fitToPage="1"/>
  </sheetPr>
  <dimension ref="A1:R34"/>
  <sheetViews>
    <sheetView zoomScale="90" zoomScaleNormal="75" zoomScaleSheetLayoutView="95" workbookViewId="0">
      <selection activeCell="A16" sqref="A16:M29"/>
    </sheetView>
  </sheetViews>
  <sheetFormatPr defaultColWidth="9" defaultRowHeight="13.2"/>
  <cols>
    <col min="1" max="1" width="4.88671875" style="726" customWidth="1"/>
    <col min="2" max="11" width="9" style="726"/>
    <col min="12" max="12" width="56.109375" style="726" customWidth="1"/>
    <col min="13" max="13" width="4.21875" style="726" customWidth="1"/>
    <col min="14" max="14" width="3.44140625" style="726" customWidth="1"/>
    <col min="15" max="16384" width="9" style="726"/>
  </cols>
  <sheetData>
    <row r="1" spans="1:18" ht="23.4">
      <c r="A1" s="734" t="s">
        <v>382</v>
      </c>
      <c r="B1" s="734"/>
      <c r="C1" s="734"/>
      <c r="D1" s="734"/>
      <c r="E1" s="734"/>
      <c r="F1" s="734"/>
      <c r="G1" s="734"/>
      <c r="H1" s="734"/>
      <c r="I1" s="734"/>
      <c r="J1" s="735"/>
      <c r="K1" s="735"/>
      <c r="L1" s="735"/>
      <c r="M1" s="735"/>
    </row>
    <row r="2" spans="1:18" ht="19.2">
      <c r="A2" s="727" t="s">
        <v>384</v>
      </c>
      <c r="B2" s="727"/>
      <c r="C2" s="727"/>
      <c r="D2" s="727"/>
      <c r="E2" s="727"/>
      <c r="F2" s="727"/>
      <c r="G2" s="727"/>
      <c r="H2" s="727"/>
      <c r="I2" s="727"/>
      <c r="J2" s="728"/>
      <c r="K2" s="728"/>
      <c r="L2" s="728"/>
      <c r="M2" s="728"/>
      <c r="N2" s="729"/>
    </row>
    <row r="3" spans="1:18" ht="24.75" customHeight="1">
      <c r="A3" s="736" t="s">
        <v>385</v>
      </c>
      <c r="B3" s="736"/>
      <c r="C3" s="736"/>
      <c r="D3" s="736"/>
      <c r="E3" s="736"/>
      <c r="F3" s="736"/>
      <c r="G3" s="736"/>
      <c r="H3" s="736"/>
      <c r="I3" s="736"/>
      <c r="J3" s="737"/>
      <c r="K3" s="737"/>
      <c r="L3" s="737"/>
      <c r="M3" s="737"/>
      <c r="N3" s="730"/>
    </row>
    <row r="4" spans="1:18" ht="27" customHeight="1">
      <c r="A4" s="738" t="s">
        <v>383</v>
      </c>
      <c r="B4" s="738"/>
      <c r="C4" s="738"/>
      <c r="D4" s="738"/>
      <c r="E4" s="738"/>
      <c r="F4" s="738"/>
      <c r="G4" s="738"/>
      <c r="H4" s="738"/>
      <c r="I4" s="738"/>
      <c r="J4" s="739"/>
      <c r="K4" s="739"/>
      <c r="L4" s="739"/>
      <c r="M4" s="739"/>
      <c r="N4" s="730"/>
      <c r="Q4" s="731"/>
    </row>
    <row r="5" spans="1:18" ht="16.2">
      <c r="A5" s="753"/>
      <c r="B5" s="754"/>
      <c r="C5" s="754"/>
      <c r="D5" s="754"/>
      <c r="E5" s="754"/>
      <c r="F5" s="754"/>
      <c r="G5" s="754"/>
      <c r="H5" s="760"/>
      <c r="I5" s="760"/>
      <c r="J5" s="760"/>
      <c r="K5" s="760"/>
      <c r="L5" s="760"/>
      <c r="M5" s="740"/>
      <c r="N5" s="730"/>
    </row>
    <row r="6" spans="1:18" ht="21.75" customHeight="1">
      <c r="A6" s="754"/>
      <c r="B6" s="755"/>
      <c r="C6" s="756"/>
      <c r="D6" s="756"/>
      <c r="E6" s="756"/>
      <c r="F6" s="754"/>
      <c r="G6" s="754" t="s">
        <v>21</v>
      </c>
      <c r="H6" s="761" t="s">
        <v>386</v>
      </c>
      <c r="I6" s="762"/>
      <c r="J6" s="762"/>
      <c r="K6" s="762"/>
      <c r="L6" s="762"/>
      <c r="M6" s="740"/>
      <c r="N6" s="730"/>
      <c r="O6" s="731"/>
      <c r="R6" s="731"/>
    </row>
    <row r="7" spans="1:18" ht="21.75" customHeight="1">
      <c r="A7" s="754"/>
      <c r="B7" s="756"/>
      <c r="C7" s="756"/>
      <c r="D7" s="756"/>
      <c r="E7" s="756"/>
      <c r="F7" s="754"/>
      <c r="G7" s="754"/>
      <c r="H7" s="762"/>
      <c r="I7" s="762"/>
      <c r="J7" s="762"/>
      <c r="K7" s="762"/>
      <c r="L7" s="762"/>
      <c r="M7" s="740"/>
      <c r="N7" s="730"/>
    </row>
    <row r="8" spans="1:18" ht="21.75" customHeight="1">
      <c r="A8" s="754"/>
      <c r="B8" s="756"/>
      <c r="C8" s="756"/>
      <c r="D8" s="756"/>
      <c r="E8" s="756"/>
      <c r="F8" s="754"/>
      <c r="G8" s="754"/>
      <c r="H8" s="762"/>
      <c r="I8" s="762"/>
      <c r="J8" s="762"/>
      <c r="K8" s="762"/>
      <c r="L8" s="762"/>
      <c r="M8" s="740"/>
    </row>
    <row r="9" spans="1:18" ht="21.75" customHeight="1">
      <c r="A9" s="754"/>
      <c r="B9" s="756"/>
      <c r="C9" s="756"/>
      <c r="D9" s="756"/>
      <c r="E9" s="756"/>
      <c r="F9" s="754"/>
      <c r="G9" s="754"/>
      <c r="H9" s="762"/>
      <c r="I9" s="762"/>
      <c r="J9" s="762"/>
      <c r="K9" s="762"/>
      <c r="L9" s="762"/>
      <c r="M9" s="740"/>
    </row>
    <row r="10" spans="1:18" ht="21.75" customHeight="1">
      <c r="A10" s="754"/>
      <c r="B10" s="756"/>
      <c r="C10" s="756"/>
      <c r="D10" s="756"/>
      <c r="E10" s="756"/>
      <c r="F10" s="754"/>
      <c r="G10" s="754"/>
      <c r="H10" s="762"/>
      <c r="I10" s="762"/>
      <c r="J10" s="762"/>
      <c r="K10" s="762"/>
      <c r="L10" s="762"/>
      <c r="M10" s="740"/>
    </row>
    <row r="11" spans="1:18" ht="21.75" customHeight="1">
      <c r="A11" s="754"/>
      <c r="B11" s="756"/>
      <c r="C11" s="756"/>
      <c r="D11" s="756"/>
      <c r="E11" s="756"/>
      <c r="F11" s="757"/>
      <c r="G11" s="757"/>
      <c r="H11" s="762"/>
      <c r="I11" s="762"/>
      <c r="J11" s="762"/>
      <c r="K11" s="762"/>
      <c r="L11" s="762"/>
      <c r="M11" s="740"/>
    </row>
    <row r="12" spans="1:18" ht="21.75" customHeight="1">
      <c r="A12" s="754"/>
      <c r="B12" s="756"/>
      <c r="C12" s="756"/>
      <c r="D12" s="756"/>
      <c r="E12" s="756"/>
      <c r="F12" s="758"/>
      <c r="G12" s="758"/>
      <c r="H12" s="762"/>
      <c r="I12" s="762"/>
      <c r="J12" s="762"/>
      <c r="K12" s="762"/>
      <c r="L12" s="762"/>
      <c r="M12" s="740"/>
    </row>
    <row r="13" spans="1:18" ht="21.75" customHeight="1">
      <c r="A13" s="754"/>
      <c r="B13" s="759"/>
      <c r="C13" s="759"/>
      <c r="D13" s="759"/>
      <c r="E13" s="759"/>
      <c r="F13" s="758"/>
      <c r="G13" s="758"/>
      <c r="H13" s="762"/>
      <c r="I13" s="762"/>
      <c r="J13" s="762"/>
      <c r="K13" s="762"/>
      <c r="L13" s="762"/>
      <c r="M13" s="740"/>
    </row>
    <row r="14" spans="1:18" ht="21.75" customHeight="1">
      <c r="A14" s="754"/>
      <c r="B14" s="759"/>
      <c r="C14" s="759"/>
      <c r="D14" s="759"/>
      <c r="E14" s="759"/>
      <c r="F14" s="757"/>
      <c r="G14" s="757"/>
      <c r="H14" s="762"/>
      <c r="I14" s="762"/>
      <c r="J14" s="762"/>
      <c r="K14" s="762"/>
      <c r="L14" s="762"/>
      <c r="M14" s="740"/>
    </row>
    <row r="15" spans="1:18" ht="21.75" customHeight="1">
      <c r="A15" s="740"/>
      <c r="B15" s="740"/>
      <c r="C15" s="740"/>
      <c r="D15" s="740"/>
      <c r="E15" s="740"/>
      <c r="F15" s="740"/>
      <c r="G15" s="740"/>
      <c r="H15" s="740" t="s">
        <v>21</v>
      </c>
      <c r="I15" s="740"/>
      <c r="J15" s="740"/>
      <c r="K15" s="740"/>
      <c r="L15" s="740"/>
      <c r="M15" s="740"/>
    </row>
    <row r="16" spans="1:18" ht="16.8" thickBot="1">
      <c r="A16" s="741"/>
      <c r="B16" s="742"/>
      <c r="C16" s="743"/>
      <c r="D16" s="743"/>
      <c r="E16" s="743"/>
      <c r="F16" s="743"/>
      <c r="G16" s="743"/>
      <c r="H16" s="743"/>
      <c r="I16" s="743"/>
      <c r="J16" s="743"/>
      <c r="K16" s="743"/>
      <c r="L16" s="743"/>
      <c r="M16" s="743"/>
    </row>
    <row r="17" spans="1:14" ht="18.75" customHeight="1" thickTop="1">
      <c r="A17" s="743"/>
      <c r="B17" s="744" t="s">
        <v>387</v>
      </c>
      <c r="C17" s="745"/>
      <c r="D17" s="745"/>
      <c r="E17" s="745"/>
      <c r="F17" s="745"/>
      <c r="G17" s="745"/>
      <c r="H17" s="745"/>
      <c r="I17" s="745"/>
      <c r="J17" s="745"/>
      <c r="K17" s="745"/>
      <c r="L17" s="746"/>
      <c r="M17" s="743"/>
    </row>
    <row r="18" spans="1:14" ht="18.75" customHeight="1">
      <c r="A18" s="743"/>
      <c r="B18" s="747"/>
      <c r="C18" s="748"/>
      <c r="D18" s="748"/>
      <c r="E18" s="748"/>
      <c r="F18" s="748"/>
      <c r="G18" s="748"/>
      <c r="H18" s="748"/>
      <c r="I18" s="748"/>
      <c r="J18" s="748"/>
      <c r="K18" s="748"/>
      <c r="L18" s="749"/>
      <c r="M18" s="743"/>
    </row>
    <row r="19" spans="1:14" ht="18.75" customHeight="1">
      <c r="A19" s="743"/>
      <c r="B19" s="747"/>
      <c r="C19" s="748"/>
      <c r="D19" s="748"/>
      <c r="E19" s="748"/>
      <c r="F19" s="748"/>
      <c r="G19" s="748"/>
      <c r="H19" s="748"/>
      <c r="I19" s="748"/>
      <c r="J19" s="748"/>
      <c r="K19" s="748"/>
      <c r="L19" s="749"/>
      <c r="M19" s="743"/>
    </row>
    <row r="20" spans="1:14" ht="18.75" customHeight="1">
      <c r="A20" s="743"/>
      <c r="B20" s="747"/>
      <c r="C20" s="748"/>
      <c r="D20" s="748"/>
      <c r="E20" s="748"/>
      <c r="F20" s="748"/>
      <c r="G20" s="748"/>
      <c r="H20" s="748"/>
      <c r="I20" s="748"/>
      <c r="J20" s="748"/>
      <c r="K20" s="748"/>
      <c r="L20" s="749"/>
      <c r="M20" s="743"/>
    </row>
    <row r="21" spans="1:14" ht="18.75" customHeight="1">
      <c r="A21" s="743"/>
      <c r="B21" s="747"/>
      <c r="C21" s="748"/>
      <c r="D21" s="748"/>
      <c r="E21" s="748"/>
      <c r="F21" s="748"/>
      <c r="G21" s="748"/>
      <c r="H21" s="748"/>
      <c r="I21" s="748"/>
      <c r="J21" s="748"/>
      <c r="K21" s="748"/>
      <c r="L21" s="749"/>
      <c r="M21" s="743"/>
    </row>
    <row r="22" spans="1:14" ht="18.75" customHeight="1">
      <c r="A22" s="743"/>
      <c r="B22" s="747"/>
      <c r="C22" s="748"/>
      <c r="D22" s="748"/>
      <c r="E22" s="748"/>
      <c r="F22" s="748"/>
      <c r="G22" s="748"/>
      <c r="H22" s="748"/>
      <c r="I22" s="748"/>
      <c r="J22" s="748"/>
      <c r="K22" s="748"/>
      <c r="L22" s="749"/>
      <c r="M22" s="743"/>
    </row>
    <row r="23" spans="1:14" ht="18.75" customHeight="1">
      <c r="A23" s="743"/>
      <c r="B23" s="747"/>
      <c r="C23" s="748"/>
      <c r="D23" s="748"/>
      <c r="E23" s="748"/>
      <c r="F23" s="748"/>
      <c r="G23" s="748"/>
      <c r="H23" s="748"/>
      <c r="I23" s="748"/>
      <c r="J23" s="748"/>
      <c r="K23" s="748"/>
      <c r="L23" s="749"/>
      <c r="M23" s="743"/>
    </row>
    <row r="24" spans="1:14" ht="18.75" customHeight="1">
      <c r="A24" s="743"/>
      <c r="B24" s="747"/>
      <c r="C24" s="748"/>
      <c r="D24" s="748"/>
      <c r="E24" s="748"/>
      <c r="F24" s="748"/>
      <c r="G24" s="748"/>
      <c r="H24" s="748"/>
      <c r="I24" s="748"/>
      <c r="J24" s="748"/>
      <c r="K24" s="748"/>
      <c r="L24" s="749"/>
      <c r="M24" s="743"/>
    </row>
    <row r="25" spans="1:14" ht="18.75" customHeight="1">
      <c r="A25" s="743"/>
      <c r="B25" s="747"/>
      <c r="C25" s="748"/>
      <c r="D25" s="748"/>
      <c r="E25" s="748"/>
      <c r="F25" s="748"/>
      <c r="G25" s="748"/>
      <c r="H25" s="748"/>
      <c r="I25" s="748"/>
      <c r="J25" s="748"/>
      <c r="K25" s="748"/>
      <c r="L25" s="749"/>
      <c r="M25" s="743"/>
    </row>
    <row r="26" spans="1:14" ht="18.75" customHeight="1">
      <c r="A26" s="743"/>
      <c r="B26" s="747"/>
      <c r="C26" s="748"/>
      <c r="D26" s="748"/>
      <c r="E26" s="748"/>
      <c r="F26" s="748"/>
      <c r="G26" s="748"/>
      <c r="H26" s="748"/>
      <c r="I26" s="748"/>
      <c r="J26" s="748"/>
      <c r="K26" s="748"/>
      <c r="L26" s="749"/>
      <c r="M26" s="743"/>
    </row>
    <row r="27" spans="1:14" ht="18.75" customHeight="1" thickBot="1">
      <c r="A27" s="743"/>
      <c r="B27" s="750"/>
      <c r="C27" s="751"/>
      <c r="D27" s="751"/>
      <c r="E27" s="751"/>
      <c r="F27" s="751"/>
      <c r="G27" s="751"/>
      <c r="H27" s="751"/>
      <c r="I27" s="751"/>
      <c r="J27" s="751"/>
      <c r="K27" s="751"/>
      <c r="L27" s="752"/>
      <c r="M27" s="743"/>
    </row>
    <row r="28" spans="1:14" ht="13.8" thickTop="1">
      <c r="A28" s="743"/>
      <c r="B28" s="743"/>
      <c r="C28" s="743"/>
      <c r="D28" s="743"/>
      <c r="E28" s="743"/>
      <c r="F28" s="743"/>
      <c r="G28" s="743"/>
      <c r="H28" s="743"/>
      <c r="I28" s="743"/>
      <c r="J28" s="743"/>
      <c r="K28" s="743"/>
      <c r="L28" s="743"/>
      <c r="M28" s="743"/>
    </row>
    <row r="29" spans="1:14">
      <c r="A29" s="743"/>
      <c r="B29" s="743"/>
      <c r="C29" s="743"/>
      <c r="D29" s="743"/>
      <c r="E29" s="743"/>
      <c r="F29" s="743"/>
      <c r="G29" s="743"/>
      <c r="H29" s="743"/>
      <c r="I29" s="743"/>
      <c r="J29" s="743"/>
      <c r="K29" s="743"/>
      <c r="L29" s="743"/>
      <c r="M29" s="743"/>
    </row>
    <row r="30" spans="1:14">
      <c r="A30" s="732"/>
      <c r="B30" s="733"/>
      <c r="C30" s="733"/>
      <c r="D30" s="733"/>
      <c r="E30" s="733"/>
      <c r="F30" s="733"/>
      <c r="G30" s="733"/>
      <c r="H30" s="733"/>
      <c r="I30" s="733"/>
      <c r="J30" s="733"/>
      <c r="K30" s="733"/>
      <c r="L30" s="733"/>
      <c r="M30" s="733"/>
      <c r="N30" s="733"/>
    </row>
    <row r="31" spans="1:14">
      <c r="A31" s="733"/>
      <c r="B31" s="733"/>
      <c r="C31" s="733"/>
      <c r="D31" s="733"/>
      <c r="E31" s="733"/>
      <c r="F31" s="733"/>
      <c r="G31" s="733"/>
      <c r="H31" s="733"/>
      <c r="I31" s="733"/>
      <c r="J31" s="733"/>
      <c r="K31" s="733"/>
      <c r="L31" s="733"/>
      <c r="M31" s="733"/>
      <c r="N31" s="733"/>
    </row>
    <row r="32" spans="1:14">
      <c r="A32" s="733"/>
      <c r="B32" s="733"/>
      <c r="C32" s="733"/>
      <c r="D32" s="733"/>
      <c r="E32" s="733"/>
      <c r="F32" s="733"/>
      <c r="G32" s="733"/>
      <c r="H32" s="733"/>
      <c r="I32" s="733"/>
      <c r="J32" s="733"/>
      <c r="K32" s="733"/>
      <c r="L32" s="733"/>
      <c r="M32" s="733"/>
      <c r="N32" s="733"/>
    </row>
    <row r="33" spans="1:14">
      <c r="A33" s="733"/>
      <c r="B33" s="733"/>
      <c r="C33" s="733"/>
      <c r="D33" s="733"/>
      <c r="E33" s="733"/>
      <c r="F33" s="733"/>
      <c r="G33" s="733"/>
      <c r="H33" s="733"/>
      <c r="I33" s="733"/>
      <c r="J33" s="733"/>
      <c r="K33" s="733"/>
      <c r="L33" s="733"/>
      <c r="M33" s="733"/>
      <c r="N33" s="733"/>
    </row>
    <row r="34" spans="1:14">
      <c r="A34" s="733"/>
      <c r="B34" s="733"/>
      <c r="C34" s="733"/>
      <c r="D34" s="733"/>
      <c r="E34" s="733"/>
      <c r="F34" s="733"/>
      <c r="G34" s="733"/>
      <c r="H34" s="733"/>
      <c r="I34" s="733"/>
      <c r="J34" s="733"/>
      <c r="K34" s="733"/>
      <c r="L34" s="733"/>
      <c r="M34" s="733"/>
      <c r="N34" s="733"/>
    </row>
  </sheetData>
  <mergeCells count="9">
    <mergeCell ref="B17:L27"/>
    <mergeCell ref="A30:N34"/>
    <mergeCell ref="A1:M1"/>
    <mergeCell ref="A2:M2"/>
    <mergeCell ref="A3:M3"/>
    <mergeCell ref="N3:N7"/>
    <mergeCell ref="A4:M4"/>
    <mergeCell ref="B6:E14"/>
    <mergeCell ref="H6:L14"/>
  </mergeCells>
  <phoneticPr fontId="86"/>
  <pageMargins left="0.75" right="0.75" top="1" bottom="1" header="0.51200000000000001" footer="0.51200000000000001"/>
  <pageSetup paperSize="9" scale="8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0"/>
  <sheetViews>
    <sheetView showGridLines="0" zoomScale="98" zoomScaleNormal="98" zoomScaleSheetLayoutView="79" workbookViewId="0">
      <selection activeCell="A20" sqref="A20:XFD58"/>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232</v>
      </c>
      <c r="B1" s="166" t="s">
        <v>0</v>
      </c>
      <c r="C1" s="167" t="s">
        <v>1</v>
      </c>
      <c r="D1" s="281" t="s">
        <v>2</v>
      </c>
    </row>
    <row r="2" spans="1:4" s="42" customFormat="1" ht="44.25" customHeight="1" thickTop="1">
      <c r="A2" s="162" t="s">
        <v>323</v>
      </c>
      <c r="B2" s="297"/>
      <c r="C2" s="616" t="s">
        <v>325</v>
      </c>
      <c r="D2" s="301"/>
    </row>
    <row r="3" spans="1:4" s="42" customFormat="1" ht="228" customHeight="1">
      <c r="A3" s="449" t="s">
        <v>324</v>
      </c>
      <c r="B3" s="311" t="s">
        <v>326</v>
      </c>
      <c r="C3" s="617"/>
      <c r="D3" s="299">
        <v>45136</v>
      </c>
    </row>
    <row r="4" spans="1:4" s="42" customFormat="1" ht="36.6" customHeight="1" thickBot="1">
      <c r="A4" s="163" t="s">
        <v>327</v>
      </c>
      <c r="B4" s="295"/>
      <c r="C4" s="618"/>
      <c r="D4" s="300"/>
    </row>
    <row r="5" spans="1:4" s="42" customFormat="1" ht="44.25" customHeight="1" thickTop="1">
      <c r="A5" s="162" t="s">
        <v>328</v>
      </c>
      <c r="B5" s="297"/>
      <c r="C5" s="616" t="s">
        <v>329</v>
      </c>
      <c r="D5" s="301"/>
    </row>
    <row r="6" spans="1:4" s="42" customFormat="1" ht="205.2" customHeight="1">
      <c r="A6" s="449" t="s">
        <v>330</v>
      </c>
      <c r="B6" s="311" t="s">
        <v>332</v>
      </c>
      <c r="C6" s="617"/>
      <c r="D6" s="299">
        <v>45136</v>
      </c>
    </row>
    <row r="7" spans="1:4" s="42" customFormat="1" ht="36.6" customHeight="1" thickBot="1">
      <c r="A7" s="163" t="s">
        <v>331</v>
      </c>
      <c r="B7" s="295"/>
      <c r="C7" s="618"/>
      <c r="D7" s="300"/>
    </row>
    <row r="8" spans="1:4" s="42" customFormat="1" ht="44.25" customHeight="1" thickTop="1">
      <c r="A8" s="363" t="s">
        <v>333</v>
      </c>
      <c r="B8" s="297"/>
      <c r="C8" s="616" t="s">
        <v>337</v>
      </c>
      <c r="D8" s="301"/>
    </row>
    <row r="9" spans="1:4" s="42" customFormat="1" ht="180.6" customHeight="1" thickBot="1">
      <c r="A9" s="485" t="s">
        <v>334</v>
      </c>
      <c r="B9" s="303" t="s">
        <v>336</v>
      </c>
      <c r="C9" s="617"/>
      <c r="D9" s="299">
        <v>45135</v>
      </c>
    </row>
    <row r="10" spans="1:4" s="42" customFormat="1" ht="36.6" customHeight="1" thickTop="1" thickBot="1">
      <c r="A10" s="414" t="s">
        <v>335</v>
      </c>
      <c r="B10" s="295"/>
      <c r="C10" s="618"/>
      <c r="D10" s="300"/>
    </row>
    <row r="11" spans="1:4" s="42" customFormat="1" ht="43.8" customHeight="1" thickTop="1">
      <c r="A11" s="304" t="s">
        <v>338</v>
      </c>
      <c r="B11" s="353"/>
      <c r="C11" s="646" t="s">
        <v>339</v>
      </c>
      <c r="D11" s="643">
        <v>45135</v>
      </c>
    </row>
    <row r="12" spans="1:4" s="42" customFormat="1" ht="94.2" customHeight="1">
      <c r="A12" s="449" t="s">
        <v>340</v>
      </c>
      <c r="B12" s="303" t="s">
        <v>342</v>
      </c>
      <c r="C12" s="647"/>
      <c r="D12" s="644"/>
    </row>
    <row r="13" spans="1:4" s="42" customFormat="1" ht="44.4" customHeight="1" thickBot="1">
      <c r="A13" s="163" t="s">
        <v>341</v>
      </c>
      <c r="B13" s="161"/>
      <c r="C13" s="648"/>
      <c r="D13" s="645"/>
    </row>
    <row r="14" spans="1:4" s="42" customFormat="1" ht="52.8" customHeight="1" thickTop="1">
      <c r="A14" s="463" t="s">
        <v>343</v>
      </c>
      <c r="B14" s="297"/>
      <c r="C14" s="616" t="s">
        <v>346</v>
      </c>
      <c r="D14" s="298"/>
    </row>
    <row r="15" spans="1:4" s="42" customFormat="1" ht="125.4" customHeight="1">
      <c r="A15" s="449" t="s">
        <v>345</v>
      </c>
      <c r="B15" s="311" t="s">
        <v>344</v>
      </c>
      <c r="C15" s="617"/>
      <c r="D15" s="299">
        <v>45134</v>
      </c>
    </row>
    <row r="16" spans="1:4" s="42" customFormat="1" ht="36.6" customHeight="1" thickBot="1">
      <c r="A16" s="163" t="s">
        <v>347</v>
      </c>
      <c r="B16" s="295"/>
      <c r="C16" s="618"/>
      <c r="D16" s="300"/>
    </row>
    <row r="17" spans="1:4" s="42" customFormat="1" ht="44.25" customHeight="1" thickTop="1">
      <c r="A17" s="404" t="s">
        <v>389</v>
      </c>
      <c r="B17" s="297"/>
      <c r="C17" s="616" t="s">
        <v>392</v>
      </c>
      <c r="D17" s="301"/>
    </row>
    <row r="18" spans="1:4" s="42" customFormat="1" ht="340.2" customHeight="1">
      <c r="A18" s="480" t="s">
        <v>390</v>
      </c>
      <c r="B18" s="311" t="s">
        <v>391</v>
      </c>
      <c r="C18" s="617"/>
      <c r="D18" s="299">
        <v>45134</v>
      </c>
    </row>
    <row r="19" spans="1:4" s="42" customFormat="1" ht="35.4" customHeight="1" thickBot="1">
      <c r="A19" s="430" t="s">
        <v>393</v>
      </c>
      <c r="B19" s="295"/>
      <c r="C19" s="618"/>
      <c r="D19" s="300"/>
    </row>
    <row r="20" spans="1:4" s="42" customFormat="1" ht="44.25" hidden="1" customHeight="1" thickTop="1">
      <c r="A20" s="404"/>
      <c r="B20" s="297"/>
      <c r="C20" s="616"/>
      <c r="D20" s="301"/>
    </row>
    <row r="21" spans="1:4" s="42" customFormat="1" ht="384.6" hidden="1" customHeight="1">
      <c r="A21" s="486"/>
      <c r="B21" s="311"/>
      <c r="C21" s="617"/>
      <c r="D21" s="299"/>
    </row>
    <row r="22" spans="1:4" s="42" customFormat="1" ht="42" hidden="1" customHeight="1" thickBot="1">
      <c r="A22" s="163"/>
      <c r="B22" s="295"/>
      <c r="C22" s="618"/>
      <c r="D22" s="300"/>
    </row>
    <row r="23" spans="1:4" s="42" customFormat="1" ht="48.6" hidden="1" customHeight="1" thickTop="1">
      <c r="A23" s="287"/>
      <c r="B23" s="619"/>
      <c r="C23" s="622"/>
      <c r="D23" s="637"/>
    </row>
    <row r="24" spans="1:4" s="42" customFormat="1" ht="77.400000000000006" hidden="1" customHeight="1">
      <c r="A24" s="481"/>
      <c r="B24" s="620"/>
      <c r="C24" s="623"/>
      <c r="D24" s="638"/>
    </row>
    <row r="25" spans="1:4" s="42" customFormat="1" ht="43.2" hidden="1" customHeight="1" thickBot="1">
      <c r="A25" s="346"/>
      <c r="B25" s="621"/>
      <c r="C25" s="624"/>
      <c r="D25" s="639"/>
    </row>
    <row r="26" spans="1:4" s="42" customFormat="1" ht="48.6" hidden="1" customHeight="1" thickTop="1">
      <c r="A26" s="287"/>
      <c r="B26" s="619"/>
      <c r="C26" s="622"/>
      <c r="D26" s="637"/>
    </row>
    <row r="27" spans="1:4" s="42" customFormat="1" ht="188.4" hidden="1" customHeight="1">
      <c r="A27" s="481"/>
      <c r="B27" s="620"/>
      <c r="C27" s="623"/>
      <c r="D27" s="638"/>
    </row>
    <row r="28" spans="1:4" s="42" customFormat="1" ht="43.2" hidden="1" customHeight="1" thickBot="1">
      <c r="A28" s="346"/>
      <c r="B28" s="621"/>
      <c r="C28" s="624"/>
      <c r="D28" s="639"/>
    </row>
    <row r="29" spans="1:4" s="42" customFormat="1" ht="51" hidden="1" customHeight="1" thickTop="1" thickBot="1">
      <c r="A29" s="347"/>
      <c r="B29" s="628"/>
      <c r="C29" s="628"/>
      <c r="D29" s="640"/>
    </row>
    <row r="30" spans="1:4" s="42" customFormat="1" ht="163.19999999999999" hidden="1" customHeight="1" thickBot="1">
      <c r="A30" s="482"/>
      <c r="B30" s="629"/>
      <c r="C30" s="629"/>
      <c r="D30" s="641"/>
    </row>
    <row r="31" spans="1:4" s="42" customFormat="1" ht="39" hidden="1" customHeight="1" thickBot="1">
      <c r="A31" s="293"/>
      <c r="B31" s="630"/>
      <c r="C31" s="630"/>
      <c r="D31" s="641"/>
    </row>
    <row r="32" spans="1:4" s="42" customFormat="1" ht="48.6" hidden="1" customHeight="1" thickTop="1" thickBot="1">
      <c r="A32" s="164"/>
      <c r="B32" s="631"/>
      <c r="C32" s="625"/>
      <c r="D32" s="640"/>
    </row>
    <row r="33" spans="1:5" s="42" customFormat="1" ht="184.8" hidden="1" customHeight="1" thickBot="1">
      <c r="A33" s="487"/>
      <c r="B33" s="632"/>
      <c r="C33" s="626"/>
      <c r="D33" s="641"/>
    </row>
    <row r="34" spans="1:5" s="42" customFormat="1" ht="40.950000000000003" hidden="1" customHeight="1" thickBot="1">
      <c r="A34" s="290"/>
      <c r="B34" s="633"/>
      <c r="C34" s="627"/>
      <c r="D34" s="642"/>
    </row>
    <row r="35" spans="1:5" s="42" customFormat="1" ht="48.6" hidden="1" customHeight="1" thickTop="1" thickBot="1">
      <c r="A35" s="164"/>
      <c r="B35" s="631"/>
      <c r="C35" s="625"/>
      <c r="D35" s="640"/>
    </row>
    <row r="36" spans="1:5" s="42" customFormat="1" ht="148.80000000000001" hidden="1" customHeight="1" thickBot="1">
      <c r="A36" s="431"/>
      <c r="B36" s="632"/>
      <c r="C36" s="626"/>
      <c r="D36" s="641"/>
    </row>
    <row r="37" spans="1:5" s="42" customFormat="1" ht="40.950000000000003" hidden="1" customHeight="1" thickBot="1">
      <c r="A37" s="290"/>
      <c r="B37" s="633"/>
      <c r="C37" s="627"/>
      <c r="D37" s="642"/>
    </row>
    <row r="38" spans="1:5" s="42" customFormat="1" ht="40.950000000000003" hidden="1" customHeight="1" thickTop="1" thickBot="1">
      <c r="A38" s="164"/>
      <c r="B38" s="631"/>
      <c r="C38" s="625"/>
      <c r="D38" s="640"/>
    </row>
    <row r="39" spans="1:5" s="42" customFormat="1" ht="114.6" hidden="1" customHeight="1" thickBot="1">
      <c r="A39" s="431"/>
      <c r="B39" s="632"/>
      <c r="C39" s="626"/>
      <c r="D39" s="641"/>
    </row>
    <row r="40" spans="1:5" s="42" customFormat="1" ht="40.950000000000003" hidden="1" customHeight="1" thickBot="1">
      <c r="A40" s="290"/>
      <c r="B40" s="633"/>
      <c r="C40" s="627"/>
      <c r="D40" s="642"/>
    </row>
    <row r="41" spans="1:5" s="42" customFormat="1" ht="47.4" hidden="1" customHeight="1" thickTop="1" thickBot="1">
      <c r="A41" s="163"/>
      <c r="B41" s="297"/>
      <c r="C41" s="616"/>
      <c r="D41" s="301"/>
    </row>
    <row r="42" spans="1:5" s="42" customFormat="1" ht="120.6" hidden="1" customHeight="1">
      <c r="A42" s="359"/>
      <c r="B42" s="311"/>
      <c r="C42" s="617"/>
      <c r="D42" s="299"/>
      <c r="E42" s="42" t="s">
        <v>192</v>
      </c>
    </row>
    <row r="43" spans="1:5" s="42" customFormat="1" ht="37.200000000000003" hidden="1" customHeight="1" thickBot="1">
      <c r="A43" s="163"/>
      <c r="B43" s="295"/>
      <c r="C43" s="618"/>
      <c r="D43" s="300"/>
    </row>
    <row r="44" spans="1:5" s="42" customFormat="1" ht="47.4" hidden="1" customHeight="1" thickTop="1">
      <c r="A44" s="296"/>
      <c r="B44" s="297"/>
      <c r="C44" s="634"/>
      <c r="D44" s="301"/>
    </row>
    <row r="45" spans="1:5" s="42" customFormat="1" ht="145.80000000000001" hidden="1" customHeight="1">
      <c r="A45" s="360"/>
      <c r="B45" s="303"/>
      <c r="C45" s="617"/>
      <c r="D45" s="299"/>
    </row>
    <row r="46" spans="1:5" s="42" customFormat="1" ht="37.200000000000003" hidden="1" customHeight="1" thickBot="1">
      <c r="A46" s="354"/>
      <c r="B46" s="295"/>
      <c r="C46" s="618"/>
      <c r="D46" s="300"/>
    </row>
    <row r="47" spans="1:5" ht="44.4" hidden="1" customHeight="1" thickTop="1">
      <c r="A47" s="296"/>
      <c r="B47" s="297"/>
      <c r="C47" s="634"/>
      <c r="D47" s="301"/>
    </row>
    <row r="48" spans="1:5" ht="117" hidden="1" customHeight="1">
      <c r="A48" s="415"/>
      <c r="B48" s="303"/>
      <c r="C48" s="635"/>
      <c r="D48" s="299"/>
    </row>
    <row r="49" spans="1:4" ht="37.200000000000003" hidden="1" customHeight="1" thickBot="1">
      <c r="A49" s="420"/>
      <c r="B49" s="423"/>
      <c r="C49" s="636"/>
      <c r="D49" s="424"/>
    </row>
    <row r="50" spans="1:4" ht="56.4" hidden="1" customHeight="1" thickTop="1">
      <c r="A50" s="296"/>
      <c r="B50" s="421"/>
      <c r="C50" s="635"/>
      <c r="D50" s="422"/>
    </row>
    <row r="51" spans="1:4" ht="353.4" hidden="1" customHeight="1">
      <c r="A51" s="360"/>
      <c r="B51" s="303"/>
      <c r="C51" s="617"/>
      <c r="D51" s="299"/>
    </row>
    <row r="52" spans="1:4" ht="40.200000000000003" hidden="1" customHeight="1" thickBot="1">
      <c r="A52" s="354"/>
      <c r="B52" s="295"/>
      <c r="C52" s="618"/>
      <c r="D52" s="300"/>
    </row>
    <row r="53" spans="1:4" ht="46.8" hidden="1" customHeight="1" thickTop="1">
      <c r="A53" s="296"/>
      <c r="B53" s="297"/>
      <c r="C53" s="634"/>
      <c r="D53" s="301"/>
    </row>
    <row r="54" spans="1:4" ht="139.80000000000001" hidden="1" customHeight="1">
      <c r="A54" s="360"/>
      <c r="B54" s="303"/>
      <c r="C54" s="617"/>
      <c r="D54" s="299"/>
    </row>
    <row r="55" spans="1:4" ht="43.8" hidden="1" customHeight="1" thickBot="1">
      <c r="A55" s="354"/>
      <c r="B55" s="295"/>
      <c r="C55" s="618"/>
      <c r="D55" s="300"/>
    </row>
    <row r="56" spans="1:4" ht="46.8" hidden="1" customHeight="1" thickTop="1">
      <c r="A56" s="296"/>
      <c r="B56" s="297"/>
      <c r="C56" s="634"/>
      <c r="D56" s="301"/>
    </row>
    <row r="57" spans="1:4" ht="93" hidden="1" customHeight="1">
      <c r="A57" s="360"/>
      <c r="B57" s="303"/>
      <c r="C57" s="617"/>
      <c r="D57" s="299"/>
    </row>
    <row r="58" spans="1:4" ht="43.8" hidden="1" customHeight="1" thickBot="1">
      <c r="A58" s="354"/>
      <c r="B58" s="295"/>
      <c r="C58" s="618"/>
      <c r="D58" s="300"/>
    </row>
    <row r="59" spans="1:4" ht="42.6" customHeight="1" thickTop="1"/>
    <row r="60" spans="1:4" ht="42.6" customHeight="1"/>
  </sheetData>
  <mergeCells count="32">
    <mergeCell ref="D26:D28"/>
    <mergeCell ref="C26:C28"/>
    <mergeCell ref="D38:D40"/>
    <mergeCell ref="D29:D31"/>
    <mergeCell ref="D11:D13"/>
    <mergeCell ref="C11:C13"/>
    <mergeCell ref="C14:C16"/>
    <mergeCell ref="C17:C19"/>
    <mergeCell ref="D35:D37"/>
    <mergeCell ref="C20:C22"/>
    <mergeCell ref="D23:D25"/>
    <mergeCell ref="D32:D34"/>
    <mergeCell ref="C35:C37"/>
    <mergeCell ref="C38:C40"/>
    <mergeCell ref="C47:C49"/>
    <mergeCell ref="C56:C58"/>
    <mergeCell ref="C53:C55"/>
    <mergeCell ref="C50:C52"/>
    <mergeCell ref="C44:C46"/>
    <mergeCell ref="C41:C43"/>
    <mergeCell ref="B38:B40"/>
    <mergeCell ref="B26:B28"/>
    <mergeCell ref="B32:B34"/>
    <mergeCell ref="B29:B31"/>
    <mergeCell ref="B35:B37"/>
    <mergeCell ref="C2:C4"/>
    <mergeCell ref="B23:B25"/>
    <mergeCell ref="C23:C25"/>
    <mergeCell ref="C5:C7"/>
    <mergeCell ref="C32:C34"/>
    <mergeCell ref="C8:C10"/>
    <mergeCell ref="C29:C31"/>
  </mergeCells>
  <phoneticPr fontId="16"/>
  <hyperlinks>
    <hyperlink ref="A4" r:id="rId1" xr:uid="{BF6BF112-7EDF-48A7-8A6C-93BD612C2D3D}"/>
    <hyperlink ref="A7" r:id="rId2" xr:uid="{F5254D2C-8616-434E-A992-38DCDF332C90}"/>
    <hyperlink ref="A10" r:id="rId3" xr:uid="{A29FAC97-9242-45C9-984E-B885AC29244F}"/>
    <hyperlink ref="A13" r:id="rId4" xr:uid="{CA792429-232F-4437-B04D-4D9D366A4AE2}"/>
    <hyperlink ref="A16" r:id="rId5" xr:uid="{82CBD75C-6721-4465-9ADE-83805E35CBB6}"/>
    <hyperlink ref="A19" r:id="rId6" xr:uid="{EEEEA3A9-26EA-4D6E-AF11-39A42C3715DA}"/>
  </hyperlinks>
  <pageMargins left="0" right="0" top="0.19685039370078741" bottom="0.39370078740157483" header="0" footer="0.19685039370078741"/>
  <pageSetup paperSize="8" scale="28" orientation="portrait"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4"/>
  <sheetViews>
    <sheetView defaultGridColor="0" view="pageBreakPreview" colorId="56" zoomScale="91" zoomScaleNormal="66" zoomScaleSheetLayoutView="91" workbookViewId="0">
      <selection activeCell="A27" sqref="A27"/>
    </sheetView>
  </sheetViews>
  <sheetFormatPr defaultColWidth="9" defaultRowHeight="40.200000000000003" customHeight="1"/>
  <cols>
    <col min="1" max="1" width="193.5546875" style="289" customWidth="1"/>
    <col min="2" max="2" width="18" style="135" customWidth="1"/>
    <col min="3" max="3" width="20.109375" style="136" customWidth="1"/>
    <col min="4" max="16384" width="9" style="38"/>
  </cols>
  <sheetData>
    <row r="1" spans="1:3" ht="40.200000000000003" customHeight="1" thickBot="1">
      <c r="A1" s="37" t="s">
        <v>233</v>
      </c>
      <c r="B1" s="278" t="s">
        <v>24</v>
      </c>
      <c r="C1" s="279" t="s">
        <v>2</v>
      </c>
    </row>
    <row r="2" spans="1:3" ht="40.200000000000003" customHeight="1">
      <c r="A2" s="125" t="s">
        <v>348</v>
      </c>
      <c r="B2" s="130"/>
      <c r="C2" s="131"/>
    </row>
    <row r="3" spans="1:3" ht="376.2" customHeight="1">
      <c r="A3" s="351" t="s">
        <v>363</v>
      </c>
      <c r="B3" s="294" t="s">
        <v>373</v>
      </c>
      <c r="C3" s="132">
        <v>45135</v>
      </c>
    </row>
    <row r="4" spans="1:3" ht="40.200000000000003" customHeight="1" thickBot="1">
      <c r="A4" s="291" t="s">
        <v>362</v>
      </c>
      <c r="B4" s="133"/>
      <c r="C4" s="134"/>
    </row>
    <row r="5" spans="1:3" ht="40.200000000000003" customHeight="1">
      <c r="A5" s="125" t="s">
        <v>349</v>
      </c>
      <c r="B5" s="130"/>
      <c r="C5" s="131" t="s">
        <v>250</v>
      </c>
    </row>
    <row r="6" spans="1:3" ht="298.2" customHeight="1">
      <c r="A6" s="351" t="s">
        <v>365</v>
      </c>
      <c r="B6" s="294" t="s">
        <v>374</v>
      </c>
      <c r="C6" s="132">
        <v>45135</v>
      </c>
    </row>
    <row r="7" spans="1:3" ht="40.200000000000003" customHeight="1" thickBot="1">
      <c r="A7" s="291" t="s">
        <v>361</v>
      </c>
      <c r="B7" s="133"/>
      <c r="C7" s="134"/>
    </row>
    <row r="8" spans="1:3" ht="40.200000000000003" customHeight="1">
      <c r="A8" s="125" t="s">
        <v>350</v>
      </c>
      <c r="B8" s="130"/>
      <c r="C8" s="131"/>
    </row>
    <row r="9" spans="1:3" ht="100.2" customHeight="1">
      <c r="A9" s="358" t="s">
        <v>366</v>
      </c>
      <c r="B9" s="348" t="s">
        <v>375</v>
      </c>
      <c r="C9" s="132">
        <v>45135</v>
      </c>
    </row>
    <row r="10" spans="1:3" ht="40.200000000000003" customHeight="1" thickBot="1">
      <c r="A10" s="291" t="s">
        <v>364</v>
      </c>
      <c r="B10" s="133"/>
      <c r="C10" s="134"/>
    </row>
    <row r="11" spans="1:3" ht="40.200000000000003" customHeight="1">
      <c r="A11" s="125" t="s">
        <v>351</v>
      </c>
      <c r="B11" s="130"/>
      <c r="C11" s="131"/>
    </row>
    <row r="12" spans="1:3" ht="274.8" customHeight="1">
      <c r="A12" s="351" t="s">
        <v>367</v>
      </c>
      <c r="B12" s="294" t="s">
        <v>373</v>
      </c>
      <c r="C12" s="132">
        <v>45134</v>
      </c>
    </row>
    <row r="13" spans="1:3" ht="40.200000000000003" customHeight="1" thickBot="1">
      <c r="A13" s="291" t="s">
        <v>359</v>
      </c>
      <c r="B13" s="133"/>
      <c r="C13" s="134"/>
    </row>
    <row r="14" spans="1:3" ht="40.200000000000003" customHeight="1">
      <c r="A14" s="125" t="s">
        <v>352</v>
      </c>
      <c r="B14" s="130"/>
      <c r="C14" s="131"/>
    </row>
    <row r="15" spans="1:3" ht="324" customHeight="1">
      <c r="A15" s="351" t="s">
        <v>372</v>
      </c>
      <c r="B15" s="294" t="s">
        <v>376</v>
      </c>
      <c r="C15" s="132">
        <v>45134</v>
      </c>
    </row>
    <row r="16" spans="1:3" ht="40.200000000000003" customHeight="1" thickBot="1">
      <c r="A16" s="291" t="s">
        <v>360</v>
      </c>
      <c r="B16" s="133"/>
      <c r="C16" s="134"/>
    </row>
    <row r="17" spans="1:3" ht="40.200000000000003" customHeight="1">
      <c r="A17" s="125" t="s">
        <v>353</v>
      </c>
      <c r="B17" s="130"/>
      <c r="C17" s="131"/>
    </row>
    <row r="18" spans="1:3" ht="409.2" customHeight="1">
      <c r="A18" s="351" t="s">
        <v>371</v>
      </c>
      <c r="B18" s="348" t="s">
        <v>377</v>
      </c>
      <c r="C18" s="132">
        <v>45134</v>
      </c>
    </row>
    <row r="19" spans="1:3" ht="40.200000000000003" customHeight="1" thickBot="1">
      <c r="A19" s="291" t="s">
        <v>358</v>
      </c>
      <c r="B19" s="133"/>
      <c r="C19" s="134"/>
    </row>
    <row r="20" spans="1:3" s="405" customFormat="1" ht="40.200000000000003" customHeight="1">
      <c r="A20" s="125" t="s">
        <v>378</v>
      </c>
      <c r="B20" s="130"/>
      <c r="C20" s="131"/>
    </row>
    <row r="21" spans="1:3" s="405" customFormat="1" ht="218.4" customHeight="1">
      <c r="A21" s="351" t="s">
        <v>370</v>
      </c>
      <c r="B21" s="294" t="s">
        <v>375</v>
      </c>
      <c r="C21" s="132">
        <v>45133</v>
      </c>
    </row>
    <row r="22" spans="1:3" ht="40.200000000000003" customHeight="1" thickBot="1">
      <c r="A22" s="291" t="s">
        <v>356</v>
      </c>
      <c r="B22" s="133"/>
      <c r="C22" s="134"/>
    </row>
    <row r="23" spans="1:3" s="405" customFormat="1" ht="40.200000000000003" customHeight="1">
      <c r="A23" s="125" t="s">
        <v>379</v>
      </c>
      <c r="B23" s="130"/>
      <c r="C23" s="131"/>
    </row>
    <row r="24" spans="1:3" s="405" customFormat="1" ht="348" customHeight="1">
      <c r="A24" s="351" t="s">
        <v>369</v>
      </c>
      <c r="B24" s="725" t="s">
        <v>380</v>
      </c>
      <c r="C24" s="132">
        <v>45133</v>
      </c>
    </row>
    <row r="25" spans="1:3" ht="40.200000000000003" customHeight="1" thickBot="1">
      <c r="A25" s="456" t="s">
        <v>357</v>
      </c>
      <c r="B25" s="450"/>
      <c r="C25" s="132"/>
    </row>
    <row r="26" spans="1:3" ht="40.200000000000003" customHeight="1">
      <c r="A26" s="459" t="s">
        <v>354</v>
      </c>
      <c r="B26" s="451"/>
      <c r="C26" s="452"/>
    </row>
    <row r="27" spans="1:3" ht="329.4" customHeight="1">
      <c r="A27" s="458" t="s">
        <v>368</v>
      </c>
      <c r="B27" s="460" t="s">
        <v>381</v>
      </c>
      <c r="C27" s="453">
        <v>45132</v>
      </c>
    </row>
    <row r="28" spans="1:3" ht="40.200000000000003" customHeight="1" thickBot="1">
      <c r="A28" s="457" t="s">
        <v>355</v>
      </c>
      <c r="B28" s="461"/>
      <c r="C28" s="455"/>
    </row>
    <row r="29" spans="1:3" ht="40.200000000000003" hidden="1" customHeight="1">
      <c r="A29" s="459"/>
      <c r="B29" s="462"/>
      <c r="C29" s="452"/>
    </row>
    <row r="30" spans="1:3" ht="40.200000000000003" hidden="1" customHeight="1">
      <c r="A30" s="458"/>
      <c r="B30" s="460"/>
      <c r="C30" s="453"/>
    </row>
    <row r="31" spans="1:3" ht="40.200000000000003" hidden="1" customHeight="1" thickBot="1">
      <c r="A31" s="457"/>
      <c r="B31" s="454"/>
      <c r="C31" s="455"/>
    </row>
    <row r="32" spans="1:3" ht="40.200000000000003" hidden="1" customHeight="1">
      <c r="A32" s="459"/>
      <c r="B32" s="462"/>
      <c r="C32" s="452"/>
    </row>
    <row r="33" spans="1:3" ht="40.200000000000003" hidden="1" customHeight="1">
      <c r="A33" s="458"/>
      <c r="B33" s="460"/>
      <c r="C33" s="453"/>
    </row>
    <row r="34" spans="1:3" ht="40.200000000000003" hidden="1" customHeight="1" thickBot="1">
      <c r="A34" s="457"/>
      <c r="B34" s="454"/>
      <c r="C34" s="455"/>
    </row>
  </sheetData>
  <phoneticPr fontId="86"/>
  <hyperlinks>
    <hyperlink ref="A28" r:id="rId1" xr:uid="{5F5B66B1-D880-44C7-9277-F33D2725BF41}"/>
    <hyperlink ref="A22" r:id="rId2" xr:uid="{A7DAC450-CCBE-43DA-B09E-3A6AF5D8384C}"/>
    <hyperlink ref="A25" r:id="rId3" xr:uid="{58809780-CACA-49E2-A603-DE3DF7C139AD}"/>
    <hyperlink ref="A19" r:id="rId4" xr:uid="{7D57337F-68E7-4808-982B-78C85E03C78F}"/>
    <hyperlink ref="A13" r:id="rId5" xr:uid="{F4450F79-993E-49B0-B486-6C62BFFC97F1}"/>
    <hyperlink ref="A16" r:id="rId6" xr:uid="{6012BC28-E620-4E84-B83D-1008491916C1}"/>
    <hyperlink ref="A7" r:id="rId7" xr:uid="{F312031B-AEF8-41CA-A512-17D28A2CBAEA}"/>
    <hyperlink ref="A4" r:id="rId8" xr:uid="{198C5B65-D6D3-4FEB-B6E2-768F15EC06D8}"/>
    <hyperlink ref="A10" r:id="rId9" xr:uid="{B2F8376B-725B-499A-981E-D901B07B94DA}"/>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3" zoomScaleNormal="100" zoomScaleSheetLayoutView="100" workbookViewId="0">
      <selection activeCell="E23" sqref="E2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52" t="s">
        <v>3</v>
      </c>
      <c r="B1" s="653"/>
      <c r="C1" s="653"/>
      <c r="D1" s="653"/>
      <c r="E1" s="653"/>
      <c r="F1" s="653"/>
      <c r="G1" s="653"/>
      <c r="H1" s="653"/>
      <c r="I1" s="653"/>
      <c r="J1" s="653"/>
      <c r="K1" s="653"/>
      <c r="L1" s="653"/>
      <c r="M1" s="653"/>
      <c r="N1" s="654"/>
      <c r="P1" s="655" t="s">
        <v>4</v>
      </c>
      <c r="Q1" s="656"/>
      <c r="R1" s="656"/>
      <c r="S1" s="656"/>
      <c r="T1" s="656"/>
      <c r="U1" s="656"/>
      <c r="V1" s="656"/>
      <c r="W1" s="656"/>
      <c r="X1" s="656"/>
      <c r="Y1" s="656"/>
      <c r="Z1" s="656"/>
      <c r="AA1" s="656"/>
      <c r="AB1" s="656"/>
      <c r="AC1" s="657"/>
    </row>
    <row r="2" spans="1:29" ht="18" customHeight="1" thickBot="1">
      <c r="A2" s="658" t="s">
        <v>5</v>
      </c>
      <c r="B2" s="659"/>
      <c r="C2" s="659"/>
      <c r="D2" s="659"/>
      <c r="E2" s="659"/>
      <c r="F2" s="659"/>
      <c r="G2" s="659"/>
      <c r="H2" s="659"/>
      <c r="I2" s="659"/>
      <c r="J2" s="659"/>
      <c r="K2" s="659"/>
      <c r="L2" s="659"/>
      <c r="M2" s="659"/>
      <c r="N2" s="660"/>
      <c r="P2" s="661" t="s">
        <v>6</v>
      </c>
      <c r="Q2" s="659"/>
      <c r="R2" s="659"/>
      <c r="S2" s="659"/>
      <c r="T2" s="659"/>
      <c r="U2" s="659"/>
      <c r="V2" s="659"/>
      <c r="W2" s="659"/>
      <c r="X2" s="659"/>
      <c r="Y2" s="659"/>
      <c r="Z2" s="659"/>
      <c r="AA2" s="659"/>
      <c r="AB2" s="659"/>
      <c r="AC2" s="662"/>
    </row>
    <row r="3" spans="1:29" ht="13.8" thickBot="1">
      <c r="A3" s="6"/>
      <c r="B3" s="141" t="s">
        <v>167</v>
      </c>
      <c r="C3" s="141" t="s">
        <v>7</v>
      </c>
      <c r="D3" s="141" t="s">
        <v>8</v>
      </c>
      <c r="E3" s="141" t="s">
        <v>9</v>
      </c>
      <c r="F3" s="141" t="s">
        <v>10</v>
      </c>
      <c r="G3" s="141" t="s">
        <v>11</v>
      </c>
      <c r="H3" s="138" t="s">
        <v>12</v>
      </c>
      <c r="I3" s="141" t="s">
        <v>13</v>
      </c>
      <c r="J3" s="141" t="s">
        <v>14</v>
      </c>
      <c r="K3" s="141" t="s">
        <v>15</v>
      </c>
      <c r="L3" s="141" t="s">
        <v>16</v>
      </c>
      <c r="M3" s="141" t="s">
        <v>17</v>
      </c>
      <c r="N3" s="7" t="s">
        <v>18</v>
      </c>
      <c r="P3" s="8"/>
      <c r="Q3" s="141" t="s">
        <v>167</v>
      </c>
      <c r="R3" s="141" t="s">
        <v>7</v>
      </c>
      <c r="S3" s="141" t="s">
        <v>8</v>
      </c>
      <c r="T3" s="141" t="s">
        <v>9</v>
      </c>
      <c r="U3" s="141" t="s">
        <v>10</v>
      </c>
      <c r="V3" s="141" t="s">
        <v>11</v>
      </c>
      <c r="W3" s="138" t="s">
        <v>12</v>
      </c>
      <c r="X3" s="141" t="s">
        <v>13</v>
      </c>
      <c r="Y3" s="141" t="s">
        <v>14</v>
      </c>
      <c r="Z3" s="141" t="s">
        <v>15</v>
      </c>
      <c r="AA3" s="141" t="s">
        <v>16</v>
      </c>
      <c r="AB3" s="141" t="s">
        <v>17</v>
      </c>
      <c r="AC3" s="9" t="s">
        <v>19</v>
      </c>
    </row>
    <row r="4" spans="1:29" ht="19.8" thickBot="1">
      <c r="A4" s="342" t="s">
        <v>165</v>
      </c>
      <c r="B4" s="343">
        <f>AVERAGE(B7:B18)</f>
        <v>68.083333333333329</v>
      </c>
      <c r="C4" s="343">
        <f t="shared" ref="C4:M4" si="0">AVERAGE(C7:C18)</f>
        <v>56.083333333333336</v>
      </c>
      <c r="D4" s="343">
        <f t="shared" si="0"/>
        <v>67.333333333333329</v>
      </c>
      <c r="E4" s="343">
        <f t="shared" si="0"/>
        <v>103.25</v>
      </c>
      <c r="F4" s="343">
        <f t="shared" si="0"/>
        <v>188.08333333333334</v>
      </c>
      <c r="G4" s="343">
        <f t="shared" si="0"/>
        <v>415.16666666666669</v>
      </c>
      <c r="H4" s="343">
        <f t="shared" si="0"/>
        <v>594.58333333333337</v>
      </c>
      <c r="I4" s="343">
        <f t="shared" si="0"/>
        <v>875.18181818181813</v>
      </c>
      <c r="J4" s="343">
        <f t="shared" ca="1" si="0"/>
        <v>564.72727272727275</v>
      </c>
      <c r="K4" s="343">
        <f t="shared" si="0"/>
        <v>363.72727272727275</v>
      </c>
      <c r="L4" s="343">
        <f t="shared" si="0"/>
        <v>207</v>
      </c>
      <c r="M4" s="343">
        <f t="shared" si="0"/>
        <v>134.81818181818181</v>
      </c>
      <c r="N4" s="343">
        <f>AVERAGE(N7:N18)</f>
        <v>3639.7272727272725</v>
      </c>
      <c r="O4" s="10"/>
      <c r="P4" s="344" t="str">
        <f>+A4</f>
        <v>12-21年月平均</v>
      </c>
      <c r="Q4" s="343">
        <f>AVERAGE(Q7:Q18)</f>
        <v>8.1666666666666661</v>
      </c>
      <c r="R4" s="343">
        <f t="shared" ref="R4:AC4" si="1">AVERAGE(R7:R18)</f>
        <v>8.75</v>
      </c>
      <c r="S4" s="343">
        <f t="shared" si="1"/>
        <v>13.25</v>
      </c>
      <c r="T4" s="343">
        <f t="shared" si="1"/>
        <v>6.5</v>
      </c>
      <c r="U4" s="343">
        <f t="shared" si="1"/>
        <v>9.1666666666666661</v>
      </c>
      <c r="V4" s="343">
        <f t="shared" si="1"/>
        <v>8.9166666666666661</v>
      </c>
      <c r="W4" s="343">
        <f t="shared" si="1"/>
        <v>8</v>
      </c>
      <c r="X4" s="343">
        <f t="shared" si="1"/>
        <v>11.545454545454545</v>
      </c>
      <c r="Y4" s="343">
        <f t="shared" si="1"/>
        <v>9.9090909090909083</v>
      </c>
      <c r="Z4" s="343">
        <f t="shared" si="1"/>
        <v>19.818181818181817</v>
      </c>
      <c r="AA4" s="343">
        <f t="shared" si="1"/>
        <v>11.636363636363637</v>
      </c>
      <c r="AB4" s="343">
        <f t="shared" si="1"/>
        <v>12.181818181818182</v>
      </c>
      <c r="AC4" s="343">
        <f t="shared" si="1"/>
        <v>131.45454545454547</v>
      </c>
    </row>
    <row r="5" spans="1:29" ht="19.8" customHeight="1" thickBot="1">
      <c r="A5" s="251"/>
      <c r="B5" s="251"/>
      <c r="C5" s="251"/>
      <c r="D5" s="251"/>
      <c r="E5" s="251"/>
      <c r="F5" s="251"/>
      <c r="G5" s="251"/>
      <c r="H5" s="11" t="s">
        <v>20</v>
      </c>
      <c r="I5" s="105"/>
      <c r="J5" s="105"/>
      <c r="K5" s="105"/>
      <c r="L5" s="105"/>
      <c r="M5" s="105"/>
      <c r="N5" s="218"/>
      <c r="O5" s="106"/>
      <c r="P5" s="139"/>
      <c r="Q5" s="139"/>
      <c r="R5" s="139"/>
      <c r="S5" s="251"/>
      <c r="T5" s="251"/>
      <c r="U5" s="251"/>
      <c r="V5" s="251"/>
      <c r="W5" s="11" t="s">
        <v>20</v>
      </c>
      <c r="X5" s="105"/>
      <c r="Y5" s="105"/>
      <c r="Z5" s="105"/>
      <c r="AA5" s="105"/>
      <c r="AB5" s="105"/>
      <c r="AC5" s="218"/>
    </row>
    <row r="6" spans="1:29" ht="19.8" customHeight="1" thickBot="1">
      <c r="A6" s="251"/>
      <c r="B6" s="251"/>
      <c r="C6" s="251"/>
      <c r="D6" s="251"/>
      <c r="E6" s="251"/>
      <c r="F6" s="251"/>
      <c r="G6" s="251"/>
      <c r="H6" s="332">
        <v>116</v>
      </c>
      <c r="I6" s="331"/>
      <c r="J6" s="331"/>
      <c r="K6" s="331"/>
      <c r="L6" s="331"/>
      <c r="M6" s="331"/>
      <c r="N6" s="325"/>
      <c r="O6" s="106"/>
      <c r="P6" s="139"/>
      <c r="Q6" s="139"/>
      <c r="R6" s="139"/>
      <c r="S6" s="251"/>
      <c r="T6" s="251"/>
      <c r="U6" s="251"/>
      <c r="V6" s="251"/>
      <c r="W6" s="332">
        <v>2</v>
      </c>
      <c r="X6" s="331"/>
      <c r="Y6" s="331"/>
      <c r="Z6" s="331"/>
      <c r="AA6" s="331"/>
      <c r="AB6" s="331"/>
      <c r="AC6" s="325"/>
    </row>
    <row r="7" spans="1:29" ht="18" customHeight="1" thickBot="1">
      <c r="A7" s="326" t="s">
        <v>172</v>
      </c>
      <c r="B7" s="339">
        <v>82</v>
      </c>
      <c r="C7" s="337">
        <v>62</v>
      </c>
      <c r="D7" s="400">
        <v>99</v>
      </c>
      <c r="E7" s="337">
        <v>112</v>
      </c>
      <c r="F7" s="337">
        <v>224</v>
      </c>
      <c r="G7" s="479">
        <v>524</v>
      </c>
      <c r="H7" s="337">
        <v>371</v>
      </c>
      <c r="I7" s="337"/>
      <c r="J7" s="337">
        <f ca="1">+J7-H7</f>
        <v>0</v>
      </c>
      <c r="K7" s="337"/>
      <c r="L7" s="337"/>
      <c r="M7" s="340"/>
      <c r="N7" s="338"/>
      <c r="O7" s="10"/>
      <c r="P7" s="330" t="s">
        <v>172</v>
      </c>
      <c r="Q7" s="477">
        <v>1</v>
      </c>
      <c r="R7" s="478">
        <v>1</v>
      </c>
      <c r="S7" s="478">
        <v>4</v>
      </c>
      <c r="T7" s="478">
        <v>2</v>
      </c>
      <c r="U7" s="478">
        <v>2</v>
      </c>
      <c r="V7" s="337">
        <v>7</v>
      </c>
      <c r="W7" s="337">
        <v>6</v>
      </c>
      <c r="X7" s="337"/>
      <c r="Y7" s="337"/>
      <c r="Z7" s="337"/>
      <c r="AA7" s="337"/>
      <c r="AB7" s="341"/>
      <c r="AC7" s="338"/>
    </row>
    <row r="8" spans="1:29" ht="18" customHeight="1" thickBot="1">
      <c r="A8" s="326" t="s">
        <v>166</v>
      </c>
      <c r="B8" s="333">
        <v>81</v>
      </c>
      <c r="C8" s="334">
        <v>39</v>
      </c>
      <c r="D8" s="334">
        <v>72</v>
      </c>
      <c r="E8" s="335">
        <v>89</v>
      </c>
      <c r="F8" s="335">
        <v>258</v>
      </c>
      <c r="G8" s="335">
        <v>416</v>
      </c>
      <c r="H8" s="335">
        <v>554</v>
      </c>
      <c r="I8" s="335">
        <v>568</v>
      </c>
      <c r="J8" s="335">
        <v>578</v>
      </c>
      <c r="K8" s="335">
        <v>337</v>
      </c>
      <c r="L8" s="335">
        <v>169</v>
      </c>
      <c r="M8" s="335">
        <v>168</v>
      </c>
      <c r="N8" s="336">
        <f t="shared" ref="N8:N19" si="2">SUM(B8:M8)</f>
        <v>3329</v>
      </c>
      <c r="O8" s="111" t="s">
        <v>21</v>
      </c>
      <c r="P8" s="471" t="s">
        <v>166</v>
      </c>
      <c r="Q8" s="472">
        <v>0</v>
      </c>
      <c r="R8" s="473">
        <v>5</v>
      </c>
      <c r="S8" s="473">
        <v>4</v>
      </c>
      <c r="T8" s="473">
        <v>1</v>
      </c>
      <c r="U8" s="473">
        <v>1</v>
      </c>
      <c r="V8" s="473">
        <v>1</v>
      </c>
      <c r="W8" s="473">
        <v>1</v>
      </c>
      <c r="X8" s="473">
        <v>1</v>
      </c>
      <c r="Y8" s="472">
        <v>0</v>
      </c>
      <c r="Z8" s="472">
        <v>0</v>
      </c>
      <c r="AA8" s="472">
        <v>0</v>
      </c>
      <c r="AB8" s="472">
        <v>2</v>
      </c>
      <c r="AC8" s="474">
        <f t="shared" ref="AC8:AC19" si="3">SUM(Q8:AB8)</f>
        <v>16</v>
      </c>
    </row>
    <row r="9" spans="1:29" ht="18" customHeight="1" thickBot="1">
      <c r="A9" s="252" t="s">
        <v>149</v>
      </c>
      <c r="B9" s="272">
        <v>81</v>
      </c>
      <c r="C9" s="272">
        <v>48</v>
      </c>
      <c r="D9" s="273">
        <v>71</v>
      </c>
      <c r="E9" s="272">
        <v>128</v>
      </c>
      <c r="F9" s="272">
        <v>171</v>
      </c>
      <c r="G9" s="272">
        <v>350</v>
      </c>
      <c r="H9" s="272">
        <v>569</v>
      </c>
      <c r="I9" s="272">
        <v>553</v>
      </c>
      <c r="J9" s="272">
        <v>458</v>
      </c>
      <c r="K9" s="272">
        <v>306</v>
      </c>
      <c r="L9" s="272">
        <v>220</v>
      </c>
      <c r="M9" s="273">
        <v>229</v>
      </c>
      <c r="N9" s="312">
        <f t="shared" si="2"/>
        <v>3184</v>
      </c>
      <c r="O9" s="250"/>
      <c r="P9" s="471" t="s">
        <v>148</v>
      </c>
      <c r="Q9" s="475">
        <v>1</v>
      </c>
      <c r="R9" s="475">
        <v>2</v>
      </c>
      <c r="S9" s="475">
        <v>1</v>
      </c>
      <c r="T9" s="475">
        <v>0</v>
      </c>
      <c r="U9" s="475">
        <v>0</v>
      </c>
      <c r="V9" s="475">
        <v>0</v>
      </c>
      <c r="W9" s="475">
        <v>1</v>
      </c>
      <c r="X9" s="475">
        <v>1</v>
      </c>
      <c r="Y9" s="475">
        <v>0</v>
      </c>
      <c r="Z9" s="475">
        <v>1</v>
      </c>
      <c r="AA9" s="475">
        <v>0</v>
      </c>
      <c r="AB9" s="475">
        <v>0</v>
      </c>
      <c r="AC9" s="476">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7"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8"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9"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9"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9"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63" t="s">
        <v>238</v>
      </c>
      <c r="B21" s="664"/>
      <c r="C21" s="664"/>
      <c r="D21" s="664"/>
      <c r="E21" s="664"/>
      <c r="F21" s="664"/>
      <c r="G21" s="664"/>
      <c r="H21" s="664"/>
      <c r="I21" s="664"/>
      <c r="J21" s="664"/>
      <c r="K21" s="664"/>
      <c r="L21" s="664"/>
      <c r="M21" s="664"/>
      <c r="N21" s="665"/>
      <c r="O21" s="10"/>
      <c r="P21" s="663" t="str">
        <f>+A21</f>
        <v>※2023年 第29週（7/17～7/23） 現在</v>
      </c>
      <c r="Q21" s="664"/>
      <c r="R21" s="664"/>
      <c r="S21" s="664"/>
      <c r="T21" s="664"/>
      <c r="U21" s="664"/>
      <c r="V21" s="664"/>
      <c r="W21" s="664"/>
      <c r="X21" s="664"/>
      <c r="Y21" s="664"/>
      <c r="Z21" s="664"/>
      <c r="AA21" s="664"/>
      <c r="AB21" s="664"/>
      <c r="AC21" s="665"/>
    </row>
    <row r="22" spans="1:31" ht="13.8" thickBot="1">
      <c r="A22" s="307" t="s">
        <v>150</v>
      </c>
      <c r="B22" s="10"/>
      <c r="C22" s="10"/>
      <c r="D22" s="10"/>
      <c r="E22" s="10"/>
      <c r="F22" s="10"/>
      <c r="G22" s="10" t="s">
        <v>21</v>
      </c>
      <c r="H22" s="10"/>
      <c r="I22" s="10"/>
      <c r="J22" s="10"/>
      <c r="K22" s="10"/>
      <c r="L22" s="10"/>
      <c r="M22" s="10"/>
      <c r="N22" s="25"/>
      <c r="O22" s="10"/>
      <c r="P22" s="308"/>
      <c r="Q22" s="10"/>
      <c r="R22" s="10"/>
      <c r="S22" s="10"/>
      <c r="T22" s="10"/>
      <c r="U22" s="10"/>
      <c r="V22" s="10"/>
      <c r="W22" s="10"/>
      <c r="X22" s="10"/>
      <c r="Y22" s="10"/>
      <c r="Z22" s="10"/>
      <c r="AA22" s="10"/>
      <c r="AB22" s="10"/>
      <c r="AC22" s="27"/>
    </row>
    <row r="23" spans="1:31" ht="17.25" customHeight="1" thickBot="1">
      <c r="A23" s="24"/>
      <c r="B23" s="243" t="s">
        <v>159</v>
      </c>
      <c r="C23" s="10"/>
      <c r="D23" s="305" t="s">
        <v>239</v>
      </c>
      <c r="E23" s="28"/>
      <c r="F23" s="10"/>
      <c r="G23" s="10" t="s">
        <v>21</v>
      </c>
      <c r="H23" s="10"/>
      <c r="I23" s="10"/>
      <c r="J23" s="10"/>
      <c r="K23" s="10"/>
      <c r="L23" s="10"/>
      <c r="M23" s="10"/>
      <c r="N23" s="25"/>
      <c r="O23" s="111" t="s">
        <v>21</v>
      </c>
      <c r="P23" s="151"/>
      <c r="Q23" s="413" t="s">
        <v>160</v>
      </c>
      <c r="R23" s="649" t="s">
        <v>223</v>
      </c>
      <c r="S23" s="650"/>
      <c r="T23" s="651"/>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61" t="s">
        <v>179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6" zoomScaleNormal="112" zoomScaleSheetLayoutView="96" workbookViewId="0">
      <selection activeCell="D37" sqref="D37"/>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242</v>
      </c>
      <c r="D2" s="671"/>
      <c r="E2" s="672"/>
    </row>
    <row r="3" spans="1:7" ht="16.5" customHeight="1" thickBot="1">
      <c r="B3" s="91" t="s">
        <v>110</v>
      </c>
      <c r="C3" s="181" t="s">
        <v>111</v>
      </c>
      <c r="D3" s="140" t="s">
        <v>154</v>
      </c>
    </row>
    <row r="4" spans="1:7" ht="17.25" customHeight="1" thickBot="1">
      <c r="B4" s="92" t="s">
        <v>112</v>
      </c>
      <c r="C4" s="114" t="s">
        <v>240</v>
      </c>
      <c r="D4" s="93"/>
    </row>
    <row r="5" spans="1:7" ht="17.25" customHeight="1">
      <c r="B5" s="673" t="s">
        <v>146</v>
      </c>
      <c r="C5" s="676" t="s">
        <v>151</v>
      </c>
      <c r="D5" s="677"/>
    </row>
    <row r="6" spans="1:7" ht="19.2" customHeight="1">
      <c r="B6" s="674"/>
      <c r="C6" s="678" t="s">
        <v>152</v>
      </c>
      <c r="D6" s="679"/>
      <c r="G6" s="154"/>
    </row>
    <row r="7" spans="1:7" ht="19.95" customHeight="1">
      <c r="B7" s="674"/>
      <c r="C7" s="182" t="s">
        <v>153</v>
      </c>
      <c r="D7" s="183"/>
      <c r="G7" s="154"/>
    </row>
    <row r="8" spans="1:7" ht="25.2" customHeight="1" thickBot="1">
      <c r="B8" s="675"/>
      <c r="C8" s="156" t="s">
        <v>155</v>
      </c>
      <c r="D8" s="155"/>
      <c r="G8" s="154"/>
    </row>
    <row r="9" spans="1:7" ht="49.2" customHeight="1" thickBot="1">
      <c r="B9" s="94" t="s">
        <v>196</v>
      </c>
      <c r="C9" s="680" t="s">
        <v>241</v>
      </c>
      <c r="D9" s="681"/>
    </row>
    <row r="10" spans="1:7" ht="69" customHeight="1" thickBot="1">
      <c r="B10" s="95" t="s">
        <v>113</v>
      </c>
      <c r="C10" s="682" t="s">
        <v>244</v>
      </c>
      <c r="D10" s="683"/>
    </row>
    <row r="11" spans="1:7" ht="59.4" customHeight="1" thickBot="1">
      <c r="B11" s="96"/>
      <c r="C11" s="97" t="s">
        <v>243</v>
      </c>
      <c r="D11" s="160" t="s">
        <v>245</v>
      </c>
      <c r="F11" s="1" t="s">
        <v>21</v>
      </c>
    </row>
    <row r="12" spans="1:7" ht="42.6" hidden="1" customHeight="1" thickBot="1">
      <c r="B12" s="94" t="s">
        <v>183</v>
      </c>
      <c r="C12" s="682" t="s">
        <v>198</v>
      </c>
      <c r="D12" s="683"/>
    </row>
    <row r="13" spans="1:7" ht="113.4" customHeight="1" thickBot="1">
      <c r="B13" s="98" t="s">
        <v>114</v>
      </c>
      <c r="C13" s="99" t="s">
        <v>246</v>
      </c>
      <c r="D13" s="137" t="s">
        <v>247</v>
      </c>
      <c r="F13" t="s">
        <v>28</v>
      </c>
    </row>
    <row r="14" spans="1:7" ht="79.2" customHeight="1" thickBot="1">
      <c r="A14" t="s">
        <v>150</v>
      </c>
      <c r="B14" s="100" t="s">
        <v>115</v>
      </c>
      <c r="C14" s="669" t="s">
        <v>248</v>
      </c>
      <c r="D14" s="670"/>
    </row>
    <row r="15" spans="1:7" ht="17.25" customHeight="1"/>
    <row r="16" spans="1:7" ht="17.25" customHeight="1">
      <c r="B16" s="666" t="s">
        <v>214</v>
      </c>
      <c r="C16" s="306"/>
      <c r="D16" s="1" t="s">
        <v>150</v>
      </c>
    </row>
    <row r="17" spans="2:5">
      <c r="B17" s="666"/>
      <c r="C17"/>
    </row>
    <row r="18" spans="2:5">
      <c r="B18" s="666"/>
      <c r="E18" s="1" t="s">
        <v>21</v>
      </c>
    </row>
    <row r="19" spans="2:5">
      <c r="B19" s="666"/>
    </row>
    <row r="20" spans="2:5">
      <c r="B20" s="666"/>
    </row>
    <row r="21" spans="2:5">
      <c r="B21" s="666"/>
    </row>
    <row r="22" spans="2:5">
      <c r="B22" s="666"/>
    </row>
    <row r="23" spans="2:5">
      <c r="B23" s="666"/>
      <c r="D23" s="667" t="s">
        <v>251</v>
      </c>
    </row>
    <row r="24" spans="2:5">
      <c r="B24" s="666"/>
      <c r="D24" s="668"/>
    </row>
    <row r="25" spans="2:5">
      <c r="B25" s="666"/>
      <c r="D25" s="668"/>
    </row>
    <row r="26" spans="2:5">
      <c r="B26" s="666"/>
      <c r="D26" s="668"/>
    </row>
    <row r="27" spans="2:5">
      <c r="B27" s="666"/>
      <c r="D27" s="668"/>
    </row>
    <row r="28" spans="2:5">
      <c r="B28" s="666"/>
    </row>
    <row r="29" spans="2:5">
      <c r="B29" s="666"/>
      <c r="D29" s="1" t="s">
        <v>150</v>
      </c>
    </row>
    <row r="30" spans="2:5">
      <c r="B30" s="666"/>
      <c r="D30" s="1" t="s">
        <v>150</v>
      </c>
    </row>
    <row r="31" spans="2:5">
      <c r="B31" s="666"/>
    </row>
    <row r="32" spans="2:5">
      <c r="B32" s="666"/>
    </row>
    <row r="33" spans="2:2">
      <c r="B33" s="666"/>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G45"/>
  <sheetViews>
    <sheetView topLeftCell="A19" workbookViewId="0">
      <selection activeCell="K44" sqref="K44"/>
    </sheetView>
  </sheetViews>
  <sheetFormatPr defaultRowHeight="13.2"/>
  <cols>
    <col min="2" max="6" width="11" customWidth="1"/>
  </cols>
  <sheetData>
    <row r="8" spans="2:7">
      <c r="B8" s="469" t="s">
        <v>206</v>
      </c>
      <c r="C8" s="469"/>
    </row>
    <row r="9" spans="2:7">
      <c r="B9" s="684" t="s">
        <v>204</v>
      </c>
      <c r="C9" s="684"/>
      <c r="D9" s="684"/>
      <c r="E9" s="685" t="s">
        <v>205</v>
      </c>
      <c r="F9" s="685"/>
      <c r="G9" s="685"/>
    </row>
    <row r="10" spans="2:7">
      <c r="B10" s="468" t="s">
        <v>201</v>
      </c>
      <c r="C10" s="42" t="s">
        <v>201</v>
      </c>
      <c r="D10" s="42" t="s">
        <v>199</v>
      </c>
      <c r="E10" s="468" t="s">
        <v>201</v>
      </c>
      <c r="F10" s="42" t="s">
        <v>201</v>
      </c>
      <c r="G10" s="42" t="s">
        <v>199</v>
      </c>
    </row>
    <row r="11" spans="2:7">
      <c r="B11" s="468" t="s">
        <v>202</v>
      </c>
      <c r="C11" s="42" t="s">
        <v>203</v>
      </c>
      <c r="D11" s="42" t="s">
        <v>200</v>
      </c>
      <c r="E11" s="468" t="s">
        <v>202</v>
      </c>
      <c r="F11" s="42" t="s">
        <v>203</v>
      </c>
      <c r="G11" s="42" t="s">
        <v>200</v>
      </c>
    </row>
    <row r="12" spans="2:7">
      <c r="B12" s="90">
        <v>6344</v>
      </c>
      <c r="C12" s="1">
        <v>3488</v>
      </c>
      <c r="D12" s="1">
        <v>2856</v>
      </c>
      <c r="E12">
        <v>27614</v>
      </c>
      <c r="F12">
        <v>13597</v>
      </c>
      <c r="G12">
        <v>14017</v>
      </c>
    </row>
    <row r="15" spans="2:7">
      <c r="B15" s="469" t="s">
        <v>207</v>
      </c>
      <c r="C15" s="469"/>
    </row>
    <row r="16" spans="2:7">
      <c r="B16" s="684" t="s">
        <v>204</v>
      </c>
      <c r="C16" s="684"/>
      <c r="D16" s="684"/>
      <c r="E16" s="685" t="s">
        <v>205</v>
      </c>
      <c r="F16" s="685"/>
      <c r="G16" s="685"/>
    </row>
    <row r="17" spans="2:7">
      <c r="B17" s="468" t="s">
        <v>201</v>
      </c>
      <c r="C17" s="42" t="s">
        <v>201</v>
      </c>
      <c r="D17" s="42" t="s">
        <v>199</v>
      </c>
      <c r="E17" s="468" t="s">
        <v>201</v>
      </c>
      <c r="F17" s="42" t="s">
        <v>201</v>
      </c>
      <c r="G17" s="42" t="s">
        <v>199</v>
      </c>
    </row>
    <row r="18" spans="2:7">
      <c r="B18" s="468" t="s">
        <v>202</v>
      </c>
      <c r="C18" s="42" t="s">
        <v>203</v>
      </c>
      <c r="D18" s="42" t="s">
        <v>200</v>
      </c>
      <c r="E18" s="468" t="s">
        <v>202</v>
      </c>
      <c r="F18" s="42" t="s">
        <v>203</v>
      </c>
      <c r="G18" s="42" t="s">
        <v>200</v>
      </c>
    </row>
    <row r="19" spans="2:7">
      <c r="B19">
        <v>5896</v>
      </c>
      <c r="C19">
        <v>3193</v>
      </c>
      <c r="D19">
        <v>2703</v>
      </c>
      <c r="E19">
        <v>30255</v>
      </c>
      <c r="F19">
        <v>14924</v>
      </c>
      <c r="G19">
        <v>15331</v>
      </c>
    </row>
    <row r="22" spans="2:7">
      <c r="B22" s="469" t="s">
        <v>215</v>
      </c>
      <c r="C22" s="469"/>
    </row>
    <row r="23" spans="2:7">
      <c r="B23" s="684" t="s">
        <v>204</v>
      </c>
      <c r="C23" s="684"/>
      <c r="D23" s="684"/>
      <c r="E23" s="685" t="s">
        <v>205</v>
      </c>
      <c r="F23" s="685"/>
      <c r="G23" s="685"/>
    </row>
    <row r="24" spans="2:7">
      <c r="B24" s="468" t="s">
        <v>201</v>
      </c>
      <c r="C24" s="42" t="s">
        <v>201</v>
      </c>
      <c r="D24" s="42" t="s">
        <v>199</v>
      </c>
      <c r="E24" s="468" t="s">
        <v>201</v>
      </c>
      <c r="F24" s="42" t="s">
        <v>201</v>
      </c>
      <c r="G24" s="42" t="s">
        <v>199</v>
      </c>
    </row>
    <row r="25" spans="2:7">
      <c r="B25" s="468" t="s">
        <v>202</v>
      </c>
      <c r="C25" s="42" t="s">
        <v>203</v>
      </c>
      <c r="D25" s="42" t="s">
        <v>200</v>
      </c>
      <c r="E25" s="468" t="s">
        <v>202</v>
      </c>
      <c r="F25" s="42" t="s">
        <v>203</v>
      </c>
      <c r="G25" s="42" t="s">
        <v>200</v>
      </c>
    </row>
    <row r="26" spans="2:7">
      <c r="B26">
        <v>6238</v>
      </c>
      <c r="C26">
        <v>3386</v>
      </c>
      <c r="D26">
        <v>2852</v>
      </c>
      <c r="E26">
        <v>35737</v>
      </c>
      <c r="F26">
        <v>17626</v>
      </c>
      <c r="G26">
        <v>18111</v>
      </c>
    </row>
    <row r="29" spans="2:7">
      <c r="B29" s="469" t="s">
        <v>226</v>
      </c>
      <c r="C29" s="469"/>
    </row>
    <row r="30" spans="2:7">
      <c r="B30" s="684" t="s">
        <v>204</v>
      </c>
      <c r="C30" s="684"/>
      <c r="D30" s="684"/>
      <c r="E30" s="685" t="s">
        <v>205</v>
      </c>
      <c r="F30" s="685"/>
      <c r="G30" s="685"/>
    </row>
    <row r="31" spans="2:7">
      <c r="B31" s="468" t="s">
        <v>201</v>
      </c>
      <c r="C31" s="42" t="s">
        <v>201</v>
      </c>
      <c r="D31" s="42" t="s">
        <v>199</v>
      </c>
      <c r="E31" s="468" t="s">
        <v>201</v>
      </c>
      <c r="F31" s="42" t="s">
        <v>201</v>
      </c>
      <c r="G31" s="42" t="s">
        <v>199</v>
      </c>
    </row>
    <row r="32" spans="2:7">
      <c r="B32" s="468" t="s">
        <v>202</v>
      </c>
      <c r="C32" s="42" t="s">
        <v>203</v>
      </c>
      <c r="D32" s="42" t="s">
        <v>200</v>
      </c>
      <c r="E32" s="468" t="s">
        <v>202</v>
      </c>
      <c r="F32" s="42" t="s">
        <v>203</v>
      </c>
      <c r="G32" s="42" t="s">
        <v>200</v>
      </c>
    </row>
    <row r="33" spans="2:7">
      <c r="B33">
        <v>8193</v>
      </c>
      <c r="C33">
        <v>4384</v>
      </c>
      <c r="D33">
        <v>3809</v>
      </c>
      <c r="E33">
        <v>45108</v>
      </c>
      <c r="F33">
        <v>22361</v>
      </c>
      <c r="G33">
        <v>22747</v>
      </c>
    </row>
    <row r="34" spans="2:7">
      <c r="B34" t="s">
        <v>150</v>
      </c>
    </row>
    <row r="35" spans="2:7">
      <c r="E35" t="s">
        <v>150</v>
      </c>
    </row>
    <row r="36" spans="2:7">
      <c r="B36" s="469" t="s">
        <v>249</v>
      </c>
      <c r="C36" s="469"/>
    </row>
    <row r="37" spans="2:7">
      <c r="B37" s="684" t="s">
        <v>204</v>
      </c>
      <c r="C37" s="684"/>
      <c r="D37" s="684"/>
      <c r="E37" s="685" t="s">
        <v>205</v>
      </c>
      <c r="F37" s="685"/>
      <c r="G37" s="685"/>
    </row>
    <row r="38" spans="2:7">
      <c r="B38" s="468" t="s">
        <v>201</v>
      </c>
      <c r="C38" s="42" t="s">
        <v>201</v>
      </c>
      <c r="D38" s="42" t="s">
        <v>199</v>
      </c>
      <c r="E38" s="468" t="s">
        <v>201</v>
      </c>
      <c r="F38" s="42" t="s">
        <v>201</v>
      </c>
      <c r="G38" s="42" t="s">
        <v>199</v>
      </c>
    </row>
    <row r="39" spans="2:7">
      <c r="B39" s="468" t="s">
        <v>202</v>
      </c>
      <c r="C39" s="42" t="s">
        <v>203</v>
      </c>
      <c r="D39" s="42" t="s">
        <v>200</v>
      </c>
      <c r="E39" s="468" t="s">
        <v>202</v>
      </c>
      <c r="F39" s="42" t="s">
        <v>203</v>
      </c>
      <c r="G39" s="42" t="s">
        <v>200</v>
      </c>
    </row>
    <row r="40" spans="2:7">
      <c r="B40">
        <v>8640</v>
      </c>
      <c r="C40">
        <v>4646</v>
      </c>
      <c r="D40">
        <v>3994</v>
      </c>
      <c r="E40">
        <v>54150</v>
      </c>
      <c r="F40">
        <v>26759</v>
      </c>
      <c r="G40">
        <v>27391</v>
      </c>
    </row>
    <row r="41" spans="2:7">
      <c r="B41" t="s">
        <v>250</v>
      </c>
      <c r="E41" t="s">
        <v>250</v>
      </c>
    </row>
    <row r="43" spans="2:7">
      <c r="B43" s="498" t="s">
        <v>204</v>
      </c>
      <c r="C43" s="498"/>
      <c r="D43" s="498"/>
      <c r="E43" s="499" t="s">
        <v>205</v>
      </c>
      <c r="F43" s="499"/>
      <c r="G43" s="497"/>
    </row>
    <row r="44" spans="2:7">
      <c r="B44" s="468" t="s">
        <v>208</v>
      </c>
      <c r="C44" s="42" t="s">
        <v>209</v>
      </c>
      <c r="D44" s="42" t="s">
        <v>210</v>
      </c>
      <c r="E44" s="468" t="s">
        <v>211</v>
      </c>
      <c r="F44" s="42" t="s">
        <v>212</v>
      </c>
      <c r="G44" s="42" t="s">
        <v>213</v>
      </c>
    </row>
    <row r="45" spans="2:7">
      <c r="B45" s="470">
        <f>+B40/B33</f>
        <v>1.0545587696814354</v>
      </c>
      <c r="C45" s="470">
        <f t="shared" ref="C45:D45" si="0">+C40/C33</f>
        <v>1.0597627737226278</v>
      </c>
      <c r="D45" s="470">
        <f t="shared" si="0"/>
        <v>1.048569178262011</v>
      </c>
      <c r="E45" s="470">
        <f>+E40/E33</f>
        <v>1.2004522479382815</v>
      </c>
      <c r="F45" s="470">
        <f t="shared" ref="F45:G45" si="1">+F40/F33</f>
        <v>1.1966817226421</v>
      </c>
      <c r="G45" s="470">
        <f t="shared" si="1"/>
        <v>1.2041587901701323</v>
      </c>
    </row>
  </sheetData>
  <mergeCells count="10">
    <mergeCell ref="B30:D30"/>
    <mergeCell ref="E30:G30"/>
    <mergeCell ref="B37:D37"/>
    <mergeCell ref="E37:G37"/>
    <mergeCell ref="E9:G9"/>
    <mergeCell ref="B9:D9"/>
    <mergeCell ref="B16:D16"/>
    <mergeCell ref="E16:G16"/>
    <mergeCell ref="B23:D23"/>
    <mergeCell ref="E23:G23"/>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29　ノロウイルス関連情報 </vt:lpstr>
      <vt:lpstr>29  衛生訓話</vt:lpstr>
      <vt:lpstr>29　食中毒記事等 </vt:lpstr>
      <vt:lpstr>29　海外情報</vt:lpstr>
      <vt:lpstr>29　感染症統計</vt:lpstr>
      <vt:lpstr>28　感染症情報</vt:lpstr>
      <vt:lpstr>Sheet1</vt:lpstr>
      <vt:lpstr>29 食品回収</vt:lpstr>
      <vt:lpstr>28　食品表示</vt:lpstr>
      <vt:lpstr>28　残留農薬　等 </vt:lpstr>
      <vt:lpstr>'28　感染症情報'!Print_Area</vt:lpstr>
      <vt:lpstr>'28　残留農薬　等 '!Print_Area</vt:lpstr>
      <vt:lpstr>'28　食品表示'!Print_Area</vt:lpstr>
      <vt:lpstr>'29  衛生訓話'!Print_Area</vt:lpstr>
      <vt:lpstr>'29　ノロウイルス関連情報 '!Print_Area</vt:lpstr>
      <vt:lpstr>'29　海外情報'!Print_Area</vt:lpstr>
      <vt:lpstr>'29　感染症統計'!Print_Area</vt:lpstr>
      <vt:lpstr>'29　食中毒記事等 '!Print_Area</vt:lpstr>
      <vt:lpstr>'29 食品回収'!Print_Area</vt:lpstr>
      <vt:lpstr>スポンサー公告!Print_Area</vt:lpstr>
      <vt:lpstr>'28　残留農薬　等 '!Print_Titles</vt:lpstr>
      <vt:lpstr>'29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2023-07-30T14:12:29Z</dcterms:modified>
</cp:coreProperties>
</file>