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codeName="ThisWorkbook"/>
  <xr:revisionPtr revIDLastSave="0" documentId="13_ncr:1_{E9E50ACA-0E5A-4ABD-952C-75AF3A417B1D}" xr6:coauthVersionLast="47" xr6:coauthVersionMax="47" xr10:uidLastSave="{00000000-0000-0000-0000-000000000000}"/>
  <bookViews>
    <workbookView xWindow="-108" yWindow="-108" windowWidth="23256" windowHeight="12456" firstSheet="2" activeTab="2" xr2:uid="{00000000-000D-0000-FFFF-FFFF00000000}"/>
  </bookViews>
  <sheets>
    <sheet name="ヘッドライン" sheetId="78" state="hidden" r:id="rId1"/>
    <sheet name="スポンサー公告" sheetId="127" r:id="rId2"/>
    <sheet name="28　ノロウイルス関連情報 " sheetId="101" r:id="rId3"/>
    <sheet name="28  衛生訓話" sheetId="134" r:id="rId4"/>
    <sheet name="28　食中毒記事等 " sheetId="29" r:id="rId5"/>
    <sheet name="27　海外情報" sheetId="123" r:id="rId6"/>
    <sheet name="28　感染症統計" sheetId="125" r:id="rId7"/>
    <sheet name="26　感染症情報" sheetId="124" state="hidden" r:id="rId8"/>
    <sheet name="Sheet1" sheetId="131" state="hidden" r:id="rId9"/>
    <sheet name="28 食品回収" sheetId="60" r:id="rId10"/>
    <sheet name="28　食品表示" sheetId="34" r:id="rId11"/>
    <sheet name="28　残留農薬　等 " sheetId="35" r:id="rId12"/>
  </sheets>
  <definedNames>
    <definedName name="_xlnm._FilterDatabase" localSheetId="2" hidden="1">'28　ノロウイルス関連情報 '!$A$22:$G$75</definedName>
    <definedName name="_xlnm._FilterDatabase" localSheetId="11" hidden="1">'28　残留農薬　等 '!$A$1:$C$1</definedName>
    <definedName name="_xlnm._FilterDatabase" localSheetId="4" hidden="1">'28　食中毒記事等 '!$A$1:$D$1</definedName>
    <definedName name="_xlnm.Print_Area" localSheetId="7">'26　感染症情報'!$A$1:$D$33</definedName>
    <definedName name="_xlnm.Print_Area" localSheetId="5">'27　海外情報'!$A$1:$C$34</definedName>
    <definedName name="_xlnm.Print_Area" localSheetId="3">'28  衛生訓話'!$A$1:$M$31</definedName>
    <definedName name="_xlnm.Print_Area" localSheetId="2">'28　ノロウイルス関連情報 '!$A$1:$N$84</definedName>
    <definedName name="_xlnm.Print_Area" localSheetId="6">'28　感染症統計'!$A$1:$AC$37</definedName>
    <definedName name="_xlnm.Print_Area" localSheetId="11">'28　残留農薬　等 '!$A$1:$A$22</definedName>
    <definedName name="_xlnm.Print_Area" localSheetId="4">'28　食中毒記事等 '!$A$1:$D$42</definedName>
    <definedName name="_xlnm.Print_Area" localSheetId="9">'28 食品回収'!$A$1:$E$47</definedName>
    <definedName name="_xlnm.Print_Area" localSheetId="10">'28　食品表示'!$A$1:$N$13</definedName>
    <definedName name="_xlnm.Print_Area" localSheetId="1">スポンサー公告!$A$1:$AA$36</definedName>
    <definedName name="_xlnm.Print_Titles" localSheetId="11">'28　残留農薬　等 '!$1:$1</definedName>
    <definedName name="_xlnm.Print_Titles" localSheetId="4">'28　食中毒記事等 '!$1:$1</definedName>
  </definedNames>
  <calcPr calcId="191029"/>
</workbook>
</file>

<file path=xl/calcChain.xml><?xml version="1.0" encoding="utf-8"?>
<calcChain xmlns="http://schemas.openxmlformats.org/spreadsheetml/2006/main">
  <c r="B22" i="78" l="1"/>
  <c r="B54" i="101"/>
  <c r="G31" i="131" l="1"/>
  <c r="F31" i="131"/>
  <c r="E31" i="131"/>
  <c r="D31" i="131"/>
  <c r="C31" i="131"/>
  <c r="B31" i="131"/>
  <c r="B19" i="78"/>
  <c r="B18" i="78" l="1"/>
  <c r="B17" i="78"/>
  <c r="G15" i="78" l="1"/>
  <c r="F4" i="125" l="1"/>
  <c r="E4" i="125"/>
  <c r="D4" i="125"/>
  <c r="B14" i="78" l="1"/>
  <c r="N71" i="101" l="1"/>
  <c r="M71" i="101"/>
  <c r="G74" i="101" l="1"/>
  <c r="G35" i="101" l="1"/>
  <c r="B35" i="101" s="1"/>
  <c r="G24" i="101"/>
  <c r="B24" i="101" s="1"/>
  <c r="G25" i="101"/>
  <c r="B25" i="101" s="1"/>
  <c r="G26" i="10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G75" i="101" l="1"/>
  <c r="F75" i="101" s="1"/>
  <c r="F15" i="78"/>
  <c r="I74" i="101" l="1"/>
  <c r="I73" i="101"/>
  <c r="H15" i="78" s="1"/>
  <c r="M75" i="101"/>
  <c r="K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<sst xmlns="http://schemas.openxmlformats.org/spreadsheetml/2006/main" count="609" uniqueCount="411">
  <si>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</si>
  <si>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</si>
  <si>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</si>
  <si>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</si>
  <si>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</si>
  <si>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</si>
  <si>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</si>
  <si>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</si>
  <si>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</si>
  <si>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</si>
  <si>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</si>
  <si>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</si>
  <si>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</si>
  <si>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</si>
  <si>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</si>
  <si>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</si>
  <si>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</si>
  <si>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</si>
  <si>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</si>
  <si>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</si>
  <si>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</si>
  <si>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</si>
  <si>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</si>
  <si>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</si>
  <si>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</si>
  <si>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</si>
  <si>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</si>
  <si>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</si>
  <si>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</si>
  <si>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</si>
  <si>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</si>
  <si>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</si>
  <si>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</si>
  <si>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</si>
  <si>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</si>
  <si>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</si>
  <si>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</si>
  <si>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</si>
  <si>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</si>
  <si>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</si>
  <si>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</si>
  <si>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</si>
  <si>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</si>
  <si>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</si>
  <si>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</si>
  <si>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</si>
  <si>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</si>
  <si>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</si>
  <si>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</si>
  <si>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</si>
  <si>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</si>
  <si>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</si>
  <si>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</si>
  <si>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</si>
  <si>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</si>
  <si>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</si>
  <si>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</si>
  <si>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</si>
  <si>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</si>
  <si>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</si>
  <si>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</si>
  <si>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</si>
  <si>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</si>
  <si>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</si>
  <si>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</si>
  <si>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</si>
  <si>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</si>
  <si>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</si>
  <si>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</si>
  <si>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</si>
  <si>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</si>
  <si>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</si>
  <si>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</si>
  <si>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</si>
  <si>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</si>
  <si>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</si>
  <si>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</si>
  <si>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</si>
  <si>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</si>
  <si>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</si>
  <si>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</si>
  <si>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</si>
  <si>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</si>
  <si>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</si>
  <si>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</si>
  <si>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</si>
  <si>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</si>
  <si>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</si>
  <si>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</si>
  <si>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</si>
  <si>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</si>
  <si>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</si>
  <si>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</si>
  <si>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</si>
  <si>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</si>
  <si>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</si>
  <si>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</si>
  <si>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</si>
  <si>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</si>
  <si>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</si>
  <si>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</si>
  <si>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</si>
  <si>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</si>
  <si>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</si>
  <si>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</si>
  <si>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</si>
  <si>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</si>
  <si>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</si>
  <si>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</si>
  <si>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</si>
  <si>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</si>
  <si>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</si>
  <si>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</si>
  <si>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</si>
  <si>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</si>
  <si>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</si>
  <si>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</si>
  <si>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</si>
  <si>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</si>
  <si>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</si>
  <si>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</si>
  <si>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</si>
  <si>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</si>
  <si>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</si>
  <si>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</si>
  <si>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</si>
  <si>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</si>
  <si>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</si>
  <si>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</si>
  <si>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</si>
  <si>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</si>
  <si>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</si>
  <si>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</si>
  <si>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</si>
  <si>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</si>
  <si>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</si>
  <si>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</si>
  <si>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</si>
  <si>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</si>
  <si>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</si>
  <si>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</si>
  <si>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</si>
  <si>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</si>
  <si>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</si>
  <si>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</si>
  <si>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</si>
  <si>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</si>
  <si>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</si>
  <si>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</si>
  <si>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</si>
  <si>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</si>
  <si>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</si>
  <si>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</si>
  <si>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</si>
  <si>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</si>
  <si>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</si>
  <si>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</si>
  <si>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</si>
  <si>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</si>
  <si>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</si>
  <si>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</si>
  <si>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</si>
  <si>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</si>
  <si>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</si>
  <si>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</si>
  <si>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</si>
  <si>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</si>
  <si>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</si>
  <si>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</si>
  <si>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</si>
  <si>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</si>
  <si>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</si>
  <si>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</si>
  <si>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</si>
  <si>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</si>
  <si>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</si>
  <si>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</si>
  <si>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</si>
  <si>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</si>
  <si>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</si>
  <si>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</si>
  <si>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</si>
  <si>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</si>
  <si>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</si>
  <si>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</si>
  <si>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</si>
  <si>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</si>
  <si>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</si>
  <si>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</si>
  <si>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</si>
  <si>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</si>
  <si>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</si>
  <si>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</si>
  <si>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</si>
  <si>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</si>
  <si>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</si>
  <si>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</si>
  <si>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</si>
  <si>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腸チフス2例 感染地域：東京都1例、バングラデシュ1例</t>
    <phoneticPr fontId="86"/>
  </si>
  <si>
    <t>報告数</t>
    <phoneticPr fontId="86"/>
  </si>
  <si>
    <t>女性</t>
    <phoneticPr fontId="86"/>
  </si>
  <si>
    <t>報告数　　　</t>
    <phoneticPr fontId="86"/>
  </si>
  <si>
    <t>　総数　　　　</t>
    <phoneticPr fontId="5"/>
  </si>
  <si>
    <t>男性　　　　</t>
    <phoneticPr fontId="86"/>
  </si>
  <si>
    <t>インフルエンザ 新型</t>
    <phoneticPr fontId="86"/>
  </si>
  <si>
    <t xml:space="preserve">コロナウイルス感染症  </t>
    <phoneticPr fontId="86"/>
  </si>
  <si>
    <t>2023年第24週（再掲)</t>
    <phoneticPr fontId="86"/>
  </si>
  <si>
    <t>2023年第25週（再掲)</t>
    <phoneticPr fontId="86"/>
  </si>
  <si>
    <t>増減率</t>
    <rPh sb="0" eb="3">
      <t>ゾウゲンリツ</t>
    </rPh>
    <phoneticPr fontId="86"/>
  </si>
  <si>
    <t>　I総数　　　　</t>
    <phoneticPr fontId="5"/>
  </si>
  <si>
    <t>I男性　　　　</t>
    <phoneticPr fontId="86"/>
  </si>
  <si>
    <t>I女性</t>
    <phoneticPr fontId="86"/>
  </si>
  <si>
    <t>　NC総数　　　　</t>
    <phoneticPr fontId="5"/>
  </si>
  <si>
    <t>NC男性　　　　</t>
    <phoneticPr fontId="86"/>
  </si>
  <si>
    <t>NC女性</t>
    <phoneticPr fontId="86"/>
  </si>
  <si>
    <t>インフルエンザ
と
新型コロナ</t>
    <rPh sb="10" eb="12">
      <t>シンガタ</t>
    </rPh>
    <phoneticPr fontId="86"/>
  </si>
  <si>
    <t>毎週　　ひとつ　　覚えていきましょう</t>
    <phoneticPr fontId="5"/>
  </si>
  <si>
    <t>茨城県は12日、同県龍ケ崎市長沖町のなないろ保育園で、感染性胃腸炎とみられる集団感染があったと発表した。同日までに園児と職員計32人が嘔吐(おうと)や下痢などの症状を訴えた。県衛生研究所で園児と職員5人ずつの検体を調べた結果、園児5人の検体からノロウイルスが検出された。重症者はなく、全員快方に向かっている。</t>
    <phoneticPr fontId="86"/>
  </si>
  <si>
    <t>茨城新聞</t>
    <rPh sb="0" eb="4">
      <t>イバラギシンブン</t>
    </rPh>
    <phoneticPr fontId="86"/>
  </si>
  <si>
    <t>※2023年 第27週（7/3～7/9） 現在</t>
    <phoneticPr fontId="5"/>
  </si>
  <si>
    <t>やや少ない</t>
    <rPh sb="2" eb="3">
      <t>スク</t>
    </rPh>
    <phoneticPr fontId="86"/>
  </si>
  <si>
    <t>結核例　252</t>
    <phoneticPr fontId="5"/>
  </si>
  <si>
    <t>2023年第26週（6月26日〜7月2日）</t>
    <phoneticPr fontId="86"/>
  </si>
  <si>
    <t>細菌性赤痢2例 菌種：S. flexneri（B群）1例＿感染地域：インドネシア
　　　　　　　　　　　　　　S. sonnei（D群）1例＿感染地域：茨城県</t>
    <rPh sb="0" eb="3">
      <t>サイキンセイ</t>
    </rPh>
    <rPh sb="3" eb="5">
      <t>セキリ</t>
    </rPh>
    <rPh sb="6" eb="7">
      <t>レイ</t>
    </rPh>
    <rPh sb="8" eb="10">
      <t>キンシュ</t>
    </rPh>
    <rPh sb="24" eb="25">
      <t>グン</t>
    </rPh>
    <rPh sb="27" eb="28">
      <t>レイ</t>
    </rPh>
    <rPh sb="29" eb="31">
      <t>カンセン</t>
    </rPh>
    <rPh sb="31" eb="33">
      <t>チイキ</t>
    </rPh>
    <rPh sb="66" eb="67">
      <t>グン</t>
    </rPh>
    <rPh sb="69" eb="70">
      <t>レイ</t>
    </rPh>
    <rPh sb="71" eb="73">
      <t>カンセン</t>
    </rPh>
    <rPh sb="73" eb="75">
      <t>チイキ</t>
    </rPh>
    <rPh sb="76" eb="78">
      <t>イバラキ</t>
    </rPh>
    <rPh sb="78" eb="79">
      <t>ケン</t>
    </rPh>
    <phoneticPr fontId="86"/>
  </si>
  <si>
    <t>血清群・毒素型：‌O157 VT2（73例）、O157 VT1・VT2（21例）、O26 VT1（14例）、O1 VT2（1例）、O103VT1（1例）、
O115 VT1（1例）、その他・不明（28例）
累積報告数：1,099例（有症者710例、うちHUS 14例．死亡2例）</t>
    <phoneticPr fontId="86"/>
  </si>
  <si>
    <t xml:space="preserve">年齢群：‌1歳（6例）、2歳（10例）、3歳（5例）、4歳（12例）、5歳（14例）、
6歳（4例）、7歳（1例）、8歳（4例）、10代（11例）、20代（23例）、30代（12例）、
40代（9例）、50代（9例）、60代（9例）、70代（7例）、80代（3例）
</t>
    <phoneticPr fontId="86"/>
  </si>
  <si>
    <t xml:space="preserve">腸管出血性大腸菌感染症139例（有症者109例、うちHUS 3例）
感染地域：‌国内117例、韓国3例、インドネシア1例、国内・国外不明18例
国内の感染地域：島根県42例、東京都8例、岡山県7例、千葉県6例、愛知県4例、長崎県4例、栃木県3例、群馬県3例、神奈川県3例、静岡県3例、大阪府3例、北海道2例、宮城県2例、滋賀県2例、
兵庫県2例、福岡県2例、熊本県2例、茨城県1例、埼玉県1例、長野県1例、岐阜県1例、京都府1例、和歌山県1例、愛媛県1例、佐賀県1例、大分県1例、鹿児島県1例、沖縄県1例、
国内（都道府県不明）8例
</t>
    <phoneticPr fontId="86"/>
  </si>
  <si>
    <t>E型肝炎10例 感染地域（感染源）：‌東京都2例（豚レバー1例、
焼き肉/ステーキ1例）、北海道1例（牛肉/豚肉/鶏肉）、宮城県1例（牛タン）、
秋田県1例（豚肉）、埼玉県1例（不明）、千葉県1例（不明）、大分県1例
（不明）、国内・国外不明2例（不明2例）
A型肝炎3例 感染地域：岐阜県2例、バングラデシュ1例</t>
    <phoneticPr fontId="86"/>
  </si>
  <si>
    <t>レジオネラ症60例（肺炎型59例、ポンティアック型1例）
感染地域：‌福島県4例、宮城県3例、栃木県3例、大阪府3例、茨城県2例、千葉県2例、岐阜県2例、愛知県2例、
京都府2例、兵庫県2例、広島県2例、長崎県2例、熊本県2例、大分県2例、北海道1例、岩手県1例、山形県1例、
群馬県1例、埼玉県1例、東京都1例、石川県1例、福井県1例、静岡県1例、徳島県1例、香川県1例、福岡県1例、
鹿児島県1例、宮城県/山形県1例、国内（都道府県不明）2例、国内・国外不明11例
年齢群：‌40代（7例）、50代（7例）、60代（15例）、70代（21例）、80代（8例）、90代以上（2例）
累積報告数：976例</t>
    <phoneticPr fontId="86"/>
  </si>
  <si>
    <t>アメーバ赤痢5例（腸管アメーバ症5例）
感染地域：埼玉県1例、国内（都道府県不明）3例、国内・国外不明1例
感染経路：性的接触1例（異性間）、その他・不明4例</t>
    <phoneticPr fontId="86"/>
  </si>
  <si>
    <t>2023年第26週</t>
    <phoneticPr fontId="86"/>
  </si>
  <si>
    <r>
      <t>対前週
インフルエンザ</t>
    </r>
    <r>
      <rPr>
        <b/>
        <sz val="14"/>
        <rFont val="ＭＳ Ｐゴシック"/>
        <family val="3"/>
        <charset val="128"/>
      </rPr>
      <t>5.8%増加</t>
    </r>
    <r>
      <rPr>
        <b/>
        <sz val="11"/>
        <rFont val="ＭＳ Ｐゴシック"/>
        <family val="3"/>
        <charset val="128"/>
      </rPr>
      <t>、
新型コロナウイルス</t>
    </r>
    <r>
      <rPr>
        <b/>
        <sz val="14"/>
        <rFont val="ＭＳ Ｐゴシック"/>
        <family val="3"/>
        <charset val="128"/>
      </rPr>
      <t>18.1%増加</t>
    </r>
    <r>
      <rPr>
        <b/>
        <sz val="11"/>
        <rFont val="ＭＳ Ｐゴシック"/>
        <family val="3"/>
        <charset val="128"/>
      </rPr>
      <t>　</t>
    </r>
    <rPh sb="0" eb="3">
      <t>タイゼンシュウ</t>
    </rPh>
    <rPh sb="15" eb="17">
      <t>ゾウカ</t>
    </rPh>
    <rPh sb="19" eb="21">
      <t>シンガタ</t>
    </rPh>
    <rPh sb="33" eb="35">
      <t>ゾウカ</t>
    </rPh>
    <phoneticPr fontId="86"/>
  </si>
  <si>
    <t>　↓　職場の先輩は以下のことを理解して　わかり易く　指導しましょう　↓</t>
    <phoneticPr fontId="5"/>
  </si>
  <si>
    <t>今週のニュース（Noroｖｉｒｕｓ） (7/17-7/23)</t>
    <rPh sb="0" eb="2">
      <t>コンシュウ</t>
    </rPh>
    <phoneticPr fontId="5"/>
  </si>
  <si>
    <t xml:space="preserve"> GⅡ　27週　0例</t>
    <rPh sb="6" eb="7">
      <t>シュウ</t>
    </rPh>
    <phoneticPr fontId="5"/>
  </si>
  <si>
    <t xml:space="preserve"> GⅡ　28週　0例</t>
    <rPh sb="9" eb="10">
      <t>レイ</t>
    </rPh>
    <phoneticPr fontId="5"/>
  </si>
  <si>
    <t>2023/27週</t>
    <phoneticPr fontId="86"/>
  </si>
  <si>
    <t>2023/28週</t>
  </si>
  <si>
    <t>食中毒情報  (7/17-7/23)</t>
    <rPh sb="0" eb="3">
      <t>ショクチュウドク</t>
    </rPh>
    <rPh sb="3" eb="5">
      <t>ジョウホウ</t>
    </rPh>
    <phoneticPr fontId="5"/>
  </si>
  <si>
    <t>食品リコール・回収情報
 (7/17-7/23)</t>
    <rPh sb="0" eb="2">
      <t>ショクヒン</t>
    </rPh>
    <rPh sb="7" eb="9">
      <t>カイシュウ</t>
    </rPh>
    <rPh sb="9" eb="11">
      <t>ジョウホウ</t>
    </rPh>
    <phoneticPr fontId="5"/>
  </si>
  <si>
    <t>食品表示 (7/17-7/23)</t>
    <rPh sb="0" eb="2">
      <t>ショクヒン</t>
    </rPh>
    <rPh sb="2" eb="4">
      <t>ヒョウジ</t>
    </rPh>
    <phoneticPr fontId="5"/>
  </si>
  <si>
    <t>茨城・つくばのラーメン店で男女7人が食中毒　黄色ブドウ球菌検出</t>
    <phoneticPr fontId="16"/>
  </si>
  <si>
    <t>県生活衛生課は16日、茨城県つくば市天久保3のラーメン店「W～俺の生きる道～」でラーメンやまぜそばを食べた10～20代の男女7人が食中毒を発症したと発表した。いずれも快方に向かっている。
　同課によると、7人は10日午後7～10時ごろに同店で食事し、11日午前0時ごろから嘔吐（おうと）や下痢の症状が出て一部が医療機関を受診した。7人のうち3人と、同店の調理者2人から黄色ブドウ球菌が検出され、保健所は同店に16日から営業禁止を命じた。
　黄色ブドウ球菌は、食品に付いて長時間常温で放置されると増殖し毒素を出す。県は再発防止を指導するという。</t>
    <phoneticPr fontId="16"/>
  </si>
  <si>
    <t>https://home.kingsoft.jp/news/news/mainichi/20230716k0000m040171000c.html?from=content</t>
    <phoneticPr fontId="16"/>
  </si>
  <si>
    <t>StartHome</t>
    <phoneticPr fontId="16"/>
  </si>
  <si>
    <t>沖縄県石垣市で販売されている商品「紅芋ちんすこう」と「紅いもパイ」の原材料表示に、安全性の懸念から約半世紀前に禁止された添加物「食用赤色103号」の記載があったことが18日、製造・販売する製菓店「有成堂製菓」（同市）への取材で分かった。同社は、実際には指定添加物「食用赤色106号」を使っていたと説明、長年誤表示したままだったとして回収を進める。
厚生労働省によると、103号は安全性を十分確認できないとして、1971年に国の指定添加物から削除された。県は、週内にも食品表示法違反の疑いで調査する方針。同社の広報担当者は「30年以上前から表示し続けていた。申し訳ない」と話した。両商品の年間出荷数は計約1万2600個。石垣市内の土産店で販売していた。</t>
    <phoneticPr fontId="16"/>
  </si>
  <si>
    <t>「紅芋ちんすこう」などに原材料誤表示　禁止添加物「食用赤色103号」記載、実際には使用せず</t>
    <phoneticPr fontId="16"/>
  </si>
  <si>
    <t>回収＆返金</t>
  </si>
  <si>
    <t>平和堂</t>
  </si>
  <si>
    <t>回収</t>
  </si>
  <si>
    <t>ユアーズ</t>
  </si>
  <si>
    <t>返金</t>
  </si>
  <si>
    <t>吉野水産</t>
  </si>
  <si>
    <t>回収＆交換</t>
  </si>
  <si>
    <t>やまう</t>
  </si>
  <si>
    <t>回収＆返金/交換</t>
  </si>
  <si>
    <t>イオン</t>
  </si>
  <si>
    <t>日糧製パン</t>
  </si>
  <si>
    <t>いなげや</t>
  </si>
  <si>
    <t>ベイシア</t>
  </si>
  <si>
    <t>フジ・リテイリン...</t>
  </si>
  <si>
    <t>イオンリテール</t>
  </si>
  <si>
    <t>コープデリ生活協...</t>
  </si>
  <si>
    <t>サンリブ</t>
  </si>
  <si>
    <t>タイヨー</t>
  </si>
  <si>
    <t>那覇魚類</t>
  </si>
  <si>
    <t>サミット</t>
  </si>
  <si>
    <t>イオンビッグ</t>
  </si>
  <si>
    <t>ベルク</t>
  </si>
  <si>
    <t>ルブルターニュ</t>
  </si>
  <si>
    <t>雀屋本舗横山かま...</t>
  </si>
  <si>
    <t>丸美屋</t>
  </si>
  <si>
    <t>ジョイマート</t>
  </si>
  <si>
    <t>トヨタ生活協同組...</t>
  </si>
  <si>
    <t>ライフコーポレー...</t>
  </si>
  <si>
    <t>ワダカン</t>
  </si>
  <si>
    <t>オーケー</t>
  </si>
  <si>
    <t>マルエツ</t>
  </si>
  <si>
    <t>西友</t>
  </si>
  <si>
    <t>石川</t>
  </si>
  <si>
    <t>武蔵野ホールディ...</t>
  </si>
  <si>
    <t>冷し五目そば 一部アレルゲン(ごま)表示欠落コメントあり</t>
  </si>
  <si>
    <t>ヤオコー</t>
  </si>
  <si>
    <t>帆立と野菜アヒージョ他 一部保存方法誤表示</t>
  </si>
  <si>
    <t>BODYTUNI...</t>
  </si>
  <si>
    <t>スプリンクルスパイス 一部賞味期限切れ同封のおそれ</t>
  </si>
  <si>
    <t>植田商店</t>
  </si>
  <si>
    <t>コリコリホルモンせんじ揚げ 一部賞味期限表示欠落</t>
  </si>
  <si>
    <t>カネキ水産</t>
  </si>
  <si>
    <t>しらす干し 一部細菌数基準超過</t>
  </si>
  <si>
    <t>大粒シーフードミックス 一部保存方法誤表示</t>
  </si>
  <si>
    <t>かなぎ振興舎</t>
  </si>
  <si>
    <t>産直メロス キャベツ 一部残留農薬基準超過</t>
  </si>
  <si>
    <t>カスミ</t>
  </si>
  <si>
    <t>馬渡店 手巻寿司 一部特定原材料表示欠落</t>
  </si>
  <si>
    <t>甘辛さばカツ ラベル誤貼付で消費期限誤表示</t>
  </si>
  <si>
    <t>東京凮月堂</t>
  </si>
  <si>
    <t>デザートジュレセット他 一部ラベル誤貼付</t>
  </si>
  <si>
    <t>エフコープ生活協...</t>
  </si>
  <si>
    <t>北海道焼肉牛カルビ甘口たれ他4品 一部冷凍商品を冷蔵販売</t>
  </si>
  <si>
    <t>ローストビーフ 一部ラベル誤貼付で表示欠落</t>
  </si>
  <si>
    <t>楠木店 惣菜売場の冷蔵商品 一部陳列棚故障で温度上昇</t>
  </si>
  <si>
    <t>味付めかぶぶっかけタイプ 一部細菌類発生の恐れ</t>
  </si>
  <si>
    <t>高菜漬物 6製品 カビ発生の恐れ</t>
  </si>
  <si>
    <t>ベストプライス 国内で採水した天然水 一部カビ混入の恐れ</t>
  </si>
  <si>
    <t>ボンジョルノクラウン 一部硬質異物混入の恐れ</t>
  </si>
  <si>
    <t>大海老天重 一部ラベル誤貼付で(えび)表示欠落</t>
  </si>
  <si>
    <t>いかの唐揚げ 一部ラベル誤貼付で(卵)表示欠落</t>
  </si>
  <si>
    <t>極くらげレッグ他 一部原材料賞味期限超え</t>
  </si>
  <si>
    <t>牛肉ばら味付菜炒 一部ラベル誤貼付で(小麦)表示欠落</t>
  </si>
  <si>
    <t>九州名物 鶏天 一部ラベル誤貼付で表示欠落</t>
  </si>
  <si>
    <t>イカメンチカツ 一部ラベル誤貼付で表示欠落</t>
  </si>
  <si>
    <t>サラダ用むき海老 一部保存方法誤表示</t>
  </si>
  <si>
    <t>厚焼玉子(ハーフ) 一部賞味期限誤表示</t>
  </si>
  <si>
    <t>フィッシュバーガー 一部ラベル誤貼付で(えび)表示欠落</t>
  </si>
  <si>
    <t>ヤンニョムチキン 一部特定原材料(乳成分)表示欠落</t>
  </si>
  <si>
    <t>宇治抹茶入り狭山茶ティーバッグ他 一部賞味期限表示欠落</t>
  </si>
  <si>
    <t>ラファエル キャラメルブールサレ 一部特定原材料(小麦)表示欠落</t>
  </si>
  <si>
    <t>笹かまぼこ 一部大腸菌群検出</t>
  </si>
  <si>
    <t>国産黒豆納豆 一部ひきわり納豆を包装</t>
  </si>
  <si>
    <t>手切りひれかつ 一部アレルゲン(エビ)表示欠落</t>
  </si>
  <si>
    <t>美飾遊膳 辛子明太子,たらこ 一部消費期限表示欠落</t>
  </si>
  <si>
    <t>海老サラダ太巻 一部アレルゲン表示欠落</t>
  </si>
  <si>
    <t>低塩しょうゆ 一部安息香酸使用基準値超過</t>
  </si>
  <si>
    <t>国産鶏つくね温玉丼 一部ラベル誤貼付で表示欠落</t>
  </si>
  <si>
    <t>ホテルブレッド 一部アレルゲン(卵)表示欠落</t>
  </si>
  <si>
    <t>うなぎ長焼き 一部ラベル誤貼付で消費期限誤表示</t>
  </si>
  <si>
    <t>氣水ようかん他 一部賞味期限誤表示</t>
  </si>
  <si>
    <t>増加中　注意!</t>
    <rPh sb="0" eb="3">
      <t>ゾウカチュウ</t>
    </rPh>
    <rPh sb="4" eb="6">
      <t>チュウイ</t>
    </rPh>
    <phoneticPr fontId="5"/>
  </si>
  <si>
    <t>広島市の中華料理店で食中毒 16人が発熱や下痢 - au Webポータル</t>
    <phoneticPr fontId="16"/>
  </si>
  <si>
    <t>　広島市は21日、食中毒が発生したとして、中区東千田町の飲食店「中華料理　しん龍閣」に営業禁止を命令した。市保健所によると、16日に同店でニラレバ炒めや鶏肉の唐揚げなどを食べた4グループ計60人のうち、16人が17日朝から19日夕にかけて発熱や下痢、腹痛などを訴えた。全員が快方に向かっているという。</t>
    <phoneticPr fontId="16"/>
  </si>
  <si>
    <t>https://nordot.app/1055077085046358731?c=768367547562557440</t>
    <phoneticPr fontId="16"/>
  </si>
  <si>
    <t>中國新聞</t>
    <rPh sb="0" eb="2">
      <t>チュウゴク</t>
    </rPh>
    <rPh sb="2" eb="4">
      <t>シンブン</t>
    </rPh>
    <phoneticPr fontId="16"/>
  </si>
  <si>
    <t>広島県</t>
    <rPh sb="0" eb="3">
      <t>ヒロシマケン</t>
    </rPh>
    <phoneticPr fontId="16"/>
  </si>
  <si>
    <t>茨城県</t>
    <rPh sb="0" eb="3">
      <t>イバラキケン</t>
    </rPh>
    <phoneticPr fontId="16"/>
  </si>
  <si>
    <t>食中毒が発生しました</t>
    <phoneticPr fontId="16"/>
  </si>
  <si>
    <t>令和5年7月12日(水)午後2時20分頃、三八地域県民局地域健康福祉部保健総室(三戸地方保健所)に三戸地方食品衛生協会から、「当協会に所属する飲食店施設で食中毒が発生した可能性がある。」旨の連絡があった。 同地域県民局が当該施設へ確認したところ、「7月11日(火)に岩手県二戸保健所管内で行われた法要に弁当を納品しており、参加者で体調不良者がいる。」とのことであった。 同地域県民局の調査の結果、上記法要に参加した33名のうち18名が、 割烹 白山が調製した弁当を食べて下痢等の症状を示していた。また、法要には参加せずに当該弁当を食べた24名のうち8名も同様に症状を示していた。 同地域県民局では、患者の臨床症状が共通していること、患者に共通する食品が当該弁当に限られること及び患者を診察した医師から食中毒の届出があったことから、当該法要で提供された弁当を原因とする食中毒と断定した。
　 発生年月日 令和5年7月11日(火)　 喫食者数 57名　 患者数 26名(受診者4名)　 主な症状 下痢、嘔吐、吐き気、腹痛
　原因施設　 施 設 名 割烹 白山　 三戸郡三戸町　 飲食店営業　 有限会社割烹白山
　原因食品 令和5年7月11日に当該施設が調製した弁当　 病因物質 調査中</t>
    <phoneticPr fontId="16"/>
  </si>
  <si>
    <t>https://www.pref.aomori.lg.jp/release/2023/74017.html</t>
    <phoneticPr fontId="16"/>
  </si>
  <si>
    <t>青森県</t>
    <rPh sb="0" eb="3">
      <t>アオモリケン</t>
    </rPh>
    <phoneticPr fontId="16"/>
  </si>
  <si>
    <t>　</t>
    <phoneticPr fontId="16"/>
  </si>
  <si>
    <t>青森県公表</t>
    <rPh sb="0" eb="5">
      <t>アオモリケンコウヒョウ</t>
    </rPh>
    <phoneticPr fontId="16"/>
  </si>
  <si>
    <t>法要の弁当で26人が食中毒　ウナギや刺身、川蟹すいとんなど食べ下痢や嘔吐の症状</t>
    <phoneticPr fontId="16"/>
  </si>
  <si>
    <t>青森県は11日に岩手県内で行われた法要の弁当を原因とした食中毒が発生したと発表しました。青森県の調査の結果、法要に参加した33人のうち18人が青森県三戸町の割烹料理店が調理した弁当を食べて、下痢などの症状を訴えました。また、法要に参加せず弁当だけをたべた24人のうち8人に同様の症状が出たということです。青森県では、いずれの患者の症状が共通していることや、診察した医師から食中毒の届け出があったことから、法要で出された弁当を原因とする食中毒と断定しました。
弁当にはウナギ、梅長芋、煮物、刺身、川蟹すいとんが入っていました。26人の患者はいずれも回復傾向にあるということで、青森県は夏場は細菌による食中毒が多く発生するため、調理の際は消毒のほか生鮮食品を室温に長く放置しないこと、加熱調理は中心部まで十分火を通すことなどを呼びかけています。</t>
    <phoneticPr fontId="16"/>
  </si>
  <si>
    <t>https://news.yahoo.co.jp/articles/7aa13f89827b1d432e8bed1a09bc071793e524db</t>
    <phoneticPr fontId="16"/>
  </si>
  <si>
    <t>青森テレビ</t>
    <rPh sb="0" eb="2">
      <t>アオモリ</t>
    </rPh>
    <phoneticPr fontId="16"/>
  </si>
  <si>
    <t xml:space="preserve">船橋の居酒屋で食中毒、客４人症状 カンピロバクター・ジェジュニ検出 鶏肉のささみ加熱不十分か  </t>
    <phoneticPr fontId="16"/>
  </si>
  <si>
    <t>千葉日報</t>
    <phoneticPr fontId="16"/>
  </si>
  <si>
    <t>　船橋市保健所は２１日、同市西船４の居酒屋「肉笑」で鶏肉料理などを食べた２０代～４０代男性４人が腹痛を起こし、便からカンピロバクター・ジェジュニが検出されたと発表した。同保健所は、この食事が原因のカンピロバクター菌食中毒とみて、同店を３日間の営業停止処分とした。同保健所によると、８日に同店で食事をした７人組のうち、４人に下痢や腹痛の症状が見られた。約５分間湯通しした鶏肉のささみ料理などを食べており、加熱が不十分だったとみられる。カンピロバクター菌は、生の肉に付着していることがあり、加熱不十分なまま食べると腹痛や下痢を引き起こす菌で、ジェジュニはその一種。</t>
    <phoneticPr fontId="16"/>
  </si>
  <si>
    <t>https://www.chibanippo.co.jp/news/national/1086374</t>
    <phoneticPr fontId="16"/>
  </si>
  <si>
    <t>千葉県</t>
    <rPh sb="0" eb="3">
      <t>チバケン</t>
    </rPh>
    <phoneticPr fontId="16"/>
  </si>
  <si>
    <t>アメリカが、ついに「培養鶏肉」の販売を許可</t>
    <phoneticPr fontId="16"/>
  </si>
  <si>
    <t>以前当メディアで紹介した、「アメリカ食品医薬品局（FDA）」による培養肉の認可。約半年が経ち、「アメリカ合衆国農務省」も培養肉の販売を許可したようだ。農務省の認可を得たのは、「UPSIDE Foods」と「GOOD Meat」の2社。培養鶏肉が安全基準を満たしているとされ、生産・販売の承認に至ったんだそう。培養肉がこのまま普及していけば、屠殺の回避や食中毒のリスク低減、CO2排出量の削減などのメリットが期待できるだろう。一方で、現状では肉の生産にあたりエネルギーを大量に消費する点や、養鶏場の経済的損失などを考慮する必要もあるとのことだ。ちなみに、ワシントンD.C.やサンフランシスコなどにある一部のレストランでは、培養肉を使ったメニューの提供がスタートする予定らしい。いったい、どんな食感と味なのだろう——？</t>
    <phoneticPr fontId="16"/>
  </si>
  <si>
    <t>中国の水産物検査に懸念伝達　政府「科学的措置」申し入れへ</t>
    <phoneticPr fontId="16"/>
  </si>
  <si>
    <t>中国が今月始めた日本からの輸入水産物に対する全面的な放射性物質の検査を巡り、日本政府首脳は２１日、中国外交当局に対して懸念を表明し「適切に処理するよう伝えた」と明らかにした。複数の日中関係筋によると中国税関当局は日本政府による説明要求を拒否している。日本政府は実態把握を急いでおり、事実関係を確認でき次第、中国側に対し「科学的根拠に基づく措置」を取るよう外交ルートで申し入れる方向で検討している。
　東京電力福島第１原発処理水の海洋放出計画に強硬に反発して日本との対立が激化する中、中国が検査導入の根拠を説明せず、不透明な形で事実上の輸入規制を進めていることが浮き彫りになった。日本政府は検査の全容や検査に伴う税関での水産物の留め置きに関し中国各地で調査している。
　中国税関総署は７日、処理水の海洋放出について「事態の推移を見ながらあらゆる必要な措置を取る」との談話を発表。この後、税関当局は放射性物質検査を抜き取り検査から、一つ一つチェックする形に厳格化した&gt;</t>
    <phoneticPr fontId="16"/>
  </si>
  <si>
    <t>株式会社一真における牛の個体識別番号の不適正表示に対する措置について</t>
    <phoneticPr fontId="16"/>
  </si>
  <si>
    <t>農林水産省九州農政局は、株式会社一真（宮崎県都城市小松原町9号7番地。法人番号2350001014557。以下「一真」という。）が、特定牛肉に事実と異なる牛の個体識別番号を表示して販売していたことを確認しました。このため、本日、一真に対し、牛トレーサビリティ法に基づき、表示の是正と併せて、原因の究明・分析の徹底、再発防止対策の実施等について勧告を行いました。
1.経過
農林水産省九州農政局が、令和3年6月15日から令和5年6月21日までの間、一真に対し、牛の個体識別のための情報の管理及び伝達に関する特別措置法（平成15年法律第72号。以下「牛トレーサビリティ法」という。）第19条第3項の規定に基づく立入検査等を行いました。この結果、農林水産省九州農政局は、一真が、特定牛肉について事実と異なる個体識別番号を表示し、少なくとも令和2年6月3日から令和4年5月31日までの間に2,146.6kgを小売業者及び一般消費者に販売したことを確認しました（別紙1参照）。
2.措置
一真が行った上記1の行為は、牛トレーサビリティ法第15条第1項の規定に違反するものです（別紙2参照）。
このため、農林水産省は、一真に対し、牛トレーサビリティ法第18条第2項の規定に基づき、以下の内容の勧告を行いました。
勧告の内容
(1) 現在保持している特定牛肉について、直ちに個体識別番号の表示の点検を行い、適正に表示していない特定牛肉が発見された場合には、速やかに牛トレーサビリティ法に従って、適正な表示に是正した上で販売すること。
(2) 販売した特定牛肉について、事実と異なる個体識別番号の表示をしたことの主な原因として、正しい情報を提供するという意識、牛トレーサビリティ制度に対する認識及び法令遵守に対する意識の欠如が考えられるとともに、不適正表示を防止するための管理体制及び商品管理システムの不備があると考えられることから、これらの事項を点検し、原因の究明・分析を実施すること。
(3) (2)の結果を踏まえ、個体識別番号の表示に関する責任の所在を明確にするとともに、特定牛肉への適正な個体識別番号の表示について確実にチェックできる管理体制及び商品管理システムを整備するなどの再発防止のための対策を適切に実施すること。これにより、今後、販売する特定牛肉について、牛トレーサビリティ法に違反する不適正な表示を行わないこと。
(4) 全役員及び全従業員に対して、牛トレーサビリティ制度についての啓発を行い、その遵守を徹底すること。
(5) (1)から(4)までに基づき講じた措置について報告書にとりまとめ、令和5年8月21日までに農林水産大臣宛てに提出すること。</t>
    <phoneticPr fontId="16"/>
  </si>
  <si>
    <t>残留農薬 (7/17-7/23)</t>
    <phoneticPr fontId="16"/>
  </si>
  <si>
    <t>農薬「アセキノシル」等の残留基準値の設定が行われました。（2023.5.31）</t>
    <phoneticPr fontId="16"/>
  </si>
  <si>
    <t>令和5年5月31日に「食品、添加物等の規格基準の一部を改正する件」（厚生労働省告示第208号）が告示され、農薬等の残留基準値の設定が行われました
＜主な改正内容＞
　以下の農薬等について、食品中の残留基準値が設定されました。
　●農薬　　アセキノシル、イソフェタミド、ピリプロキシフェン、メトキシフェノジド
　●動物用医薬品　　モサプリド
＜適用期日＞
　告示の日〔令和5年5月31日〕から適用。ただし、一部の食品に係る残留基準値については、告示の日から起算して1年を経過した日から適用する。
〔新規収載〕
○食品、添加物等の規格基準の一部を改正する件について（令和5年5月31日生食発0531第1号）
〔改正法令〕
◎食品、添加物等の規格基準（昭和34年12月28日厚生省告示第370号）
※省庁別の制度動向や法律改正の詳細な内容はこちら（食品表示コンシェルジュ）</t>
    <phoneticPr fontId="16"/>
  </si>
  <si>
    <t>https://www.foods-ch.com/anzen/news_00568/</t>
    <phoneticPr fontId="16"/>
  </si>
  <si>
    <t>石川県内のJAが販売されたチンゲンサイから登録外農薬検出</t>
    <phoneticPr fontId="16"/>
  </si>
  <si>
    <t>この度、JA小松市で販売されていたチンゲンサイに使用が認められていない農薬が使われていたことが判明されました。問題のチンゲンサイが販売されていたのは、小松市日末町にあるJAあぐりです。JA小松市によるとこのチンゲンサイは先月18日～25日まで店頭に並び、107人の客に195袋が販売され、いまのところ健康被害を訴える人はいないとのことです。</t>
    <phoneticPr fontId="16"/>
  </si>
  <si>
    <t>https://www.tacnet.jp/z_news/z_news?id=48&amp;p=15#:~:text=%E3%81%93%E3%81%AE%E5%BA%A6%E3%80%81JA%E5%B0%8F%E6%9D%BE%E5%B8%82%E3%81%A7,%E3%81%AB%E3%81%82%E3%82%8BJA%E3%81%82%E3%81%90%E3%82%8A%E3%81%A7%E3%81%99%E3%80%82&amp;text=195%E8%A2%8B%E3%81%8C%E8%B2%A9%E5%A3%B2%E3%81%95%E3%82%8C,%E3%81%84%E3%81%AA%E3%81%84%E3%81%A8%E3%81%AE%E3%81%93%E3%81%A8%E3%81%A7%E3%81%99%E3%80%82</t>
    <phoneticPr fontId="16"/>
  </si>
  <si>
    <t>諸外国における残留農薬基準値に関する情報</t>
    <phoneticPr fontId="16"/>
  </si>
  <si>
    <t>我が国におけるコメ、青果物、茶で使用可能な農薬成分の残留基準値が輸出先国・地域と日本とで異なることから、日本の残留農薬基準値を満たしていても輸出先国・地域の残留農薬基準値を満たせずに輸出できない場合があります。コメ、青果物、茶の輸出における残留農薬に関する課題に対して、輸出先国・地域の残留農薬基準値も踏まえた防除暦等を使用した生産を促進するとともに、輸出先国・地域の残留農薬基準（インポートトレランス）が設定されるよう、輸出先国・地域の当局への申請に必要な各種試験を実施していくこととしています。その一環として、コメ、青果物、茶の輸出促進を進めていく参考として、主要輸出先国・地域等の残留農薬基準値の設定状況と、我が国の残留農薬基準値とを比較できるように取りまとめました。
調査対象品目、調査対象国・地域等
〇 調査対象品目（15品目）コメ、りんご、ぶどう、もも、なし、かんきつ（かんきつ類、温州みかん）、いちご、かき、メロン、ながいも、かんしょ、茶、トマト、たまねぎ
〇 調査対象国・地域等（国際基準及び20か国・地域）
日本、Codex、香港、台湾、韓国、中国、シンガポール、マレーシア、インドネシア、タイ、ベトナム、フィリピン、インド、米国、カナダ、オーストラリア、ニュージーランド、EU、英国、ロシア、アラブ首長国連邦
〇 調査対象農薬成分：調査対象品目に対し、日本において残留農薬基準値の設定がある農薬成分</t>
    <phoneticPr fontId="16"/>
  </si>
  <si>
    <t>https://www.maff.go.jp/j/shokusan/export/zannou_kisei.html</t>
  </si>
  <si>
    <t>今週のお題　(まな板の管理と使用方法)</t>
    <rPh sb="9" eb="10">
      <t>イタ</t>
    </rPh>
    <rPh sb="11" eb="13">
      <t>カンリ</t>
    </rPh>
    <rPh sb="14" eb="16">
      <t>シヨウ</t>
    </rPh>
    <rPh sb="16" eb="18">
      <t>ホウホウ</t>
    </rPh>
    <phoneticPr fontId="5"/>
  </si>
  <si>
    <t>　　「新素材のまな板を過信してはいけません!」</t>
    <rPh sb="3" eb="6">
      <t>シンソザイ</t>
    </rPh>
    <rPh sb="9" eb="10">
      <t>イタ</t>
    </rPh>
    <rPh sb="11" eb="13">
      <t>カシン</t>
    </rPh>
    <phoneticPr fontId="5"/>
  </si>
  <si>
    <r>
      <t>★まな板は、</t>
    </r>
    <r>
      <rPr>
        <b/>
        <sz val="14"/>
        <color rgb="FFFFFF00"/>
        <rFont val="ＭＳ Ｐゴシック"/>
        <family val="3"/>
        <charset val="128"/>
      </rPr>
      <t>食材ごとに</t>
    </r>
    <r>
      <rPr>
        <b/>
        <sz val="12"/>
        <color indexed="9"/>
        <rFont val="ＭＳ Ｐゴシック"/>
        <family val="3"/>
        <charset val="128"/>
      </rPr>
      <t xml:space="preserve">使い分けるのが上手な使用法。
★洗剤で洗い、しっかり乾燥させれば、
</t>
    </r>
    <r>
      <rPr>
        <b/>
        <u/>
        <sz val="12"/>
        <color indexed="13"/>
        <rFont val="ＭＳ Ｐゴシック"/>
        <family val="3"/>
        <charset val="128"/>
      </rPr>
      <t>木製とプラスチック製で残存菌数に差はない。</t>
    </r>
    <r>
      <rPr>
        <b/>
        <sz val="12"/>
        <color indexed="9"/>
        <rFont val="ＭＳ Ｐゴシック"/>
        <family val="3"/>
        <charset val="128"/>
      </rPr>
      <t xml:space="preserve">
★お勧めのまな板使用法は、しっかりした厚手のまな板上に</t>
    </r>
    <r>
      <rPr>
        <b/>
        <sz val="12"/>
        <color indexed="13"/>
        <rFont val="ＭＳ Ｐゴシック"/>
        <family val="3"/>
        <charset val="128"/>
      </rPr>
      <t>薄手のまな板を乗せて使用する。</t>
    </r>
    <r>
      <rPr>
        <b/>
        <sz val="12"/>
        <color indexed="9"/>
        <rFont val="ＭＳ Ｐゴシック"/>
        <family val="3"/>
        <charset val="128"/>
      </rPr>
      <t xml:space="preserve">
★使い終わったら、直後に水洗いする。
★更に洗剤をつけて、スポンジで良く洗う。
★</t>
    </r>
    <r>
      <rPr>
        <b/>
        <sz val="12"/>
        <color indexed="13"/>
        <rFont val="ＭＳ Ｐゴシック"/>
        <family val="3"/>
        <charset val="128"/>
      </rPr>
      <t xml:space="preserve">次亜塩素酸ナトリウム溶液を過信してはいけません。
</t>
    </r>
    <r>
      <rPr>
        <b/>
        <sz val="12"/>
        <color indexed="9"/>
        <rFont val="ＭＳ Ｐゴシック"/>
        <family val="3"/>
        <charset val="128"/>
      </rPr>
      <t>(濃度は使用後薄くなる)　
★まな板など調理器具は日光消毒し乾燥させること。
★</t>
    </r>
    <r>
      <rPr>
        <b/>
        <u/>
        <sz val="12"/>
        <color rgb="FFFFFF00"/>
        <rFont val="ＭＳ Ｐゴシック"/>
        <family val="3"/>
        <charset val="128"/>
      </rPr>
      <t>傷が気になったら木製は表面を削る、プラスチック製は交換する。</t>
    </r>
    <rPh sb="21" eb="23">
      <t>シヨウ</t>
    </rPh>
    <rPh sb="56" eb="58">
      <t>ザンゾン</t>
    </rPh>
    <rPh sb="74" eb="75">
      <t>イタ</t>
    </rPh>
    <rPh sb="86" eb="88">
      <t>アツデ</t>
    </rPh>
    <rPh sb="91" eb="92">
      <t>イタ</t>
    </rPh>
    <rPh sb="94" eb="96">
      <t>ウスデ</t>
    </rPh>
    <rPh sb="104" eb="106">
      <t>シヨウ</t>
    </rPh>
    <rPh sb="130" eb="131">
      <t>サラ</t>
    </rPh>
    <rPh sb="239" eb="240">
      <t>セイ</t>
    </rPh>
    <rPh sb="241" eb="243">
      <t>コウカン</t>
    </rPh>
    <phoneticPr fontId="5"/>
  </si>
  <si>
    <t>★数年間で二番目に高い比率でノロウイルス終息か</t>
    <rPh sb="1" eb="4">
      <t>スウネンカン</t>
    </rPh>
    <rPh sb="5" eb="8">
      <t>ニバンメ</t>
    </rPh>
    <rPh sb="9" eb="10">
      <t>タカ</t>
    </rPh>
    <rPh sb="11" eb="13">
      <t>ヒリツ</t>
    </rPh>
    <rPh sb="20" eb="22">
      <t>シュウソク</t>
    </rPh>
    <phoneticPr fontId="5"/>
  </si>
  <si>
    <t>-</t>
    <phoneticPr fontId="86"/>
  </si>
  <si>
    <t>https://www.cnn.co.jp/business/35206688.html</t>
  </si>
  <si>
    <t>https://jp.sake-times.com/special/press/p_cinve2023</t>
    <phoneticPr fontId="86"/>
  </si>
  <si>
    <t>https://www.nna.jp/news/2543770?utm_source=newsletter&amp;utm_medium=email&amp;utm_campaign=club_bn&amp;country=krw&amp;type=5&amp;free=1</t>
    <phoneticPr fontId="86"/>
  </si>
  <si>
    <t>https://news.nissyoku.co.jp/news/kwsk20230711052545611</t>
    <phoneticPr fontId="86"/>
  </si>
  <si>
    <t>https://news.yahoo.co.jp/articles/973cca2252bd80bf88d2562eb3629c08187baf31</t>
    <phoneticPr fontId="86"/>
  </si>
  <si>
    <t>https://www3.nhk.or.jp/news/html/20230717/k10014133631000.html</t>
    <phoneticPr fontId="86"/>
  </si>
  <si>
    <t>https://www.afpbb.com/articles/-/3472402</t>
    <phoneticPr fontId="86"/>
  </si>
  <si>
    <t>https://www.jetro.go.jp/biznews/2023/07/117b01cf8b1aa39c.html</t>
    <phoneticPr fontId="86"/>
  </si>
  <si>
    <t>https://www3.nhk.or.jp/news/html/20230716/k10014132501000.html</t>
    <phoneticPr fontId="86"/>
  </si>
  <si>
    <t>日本などが参加するTPP＝環太平洋パートナーシップ協定の閣僚会議が16日に開かれ、イギリスが協定に加入することを正式に決めました。2018年のTPP発足後、新たな国が加わるのは初めてで、経済圏はヨーロッパにも広がることになります。TPPの参加11か国の閣僚会議は16日、ニュージーランドの最大都市、オークランドで開かれ、日本からは後藤経済再生担当大臣が出席しています。日本時間の午前、各国の閣僚などが署名を行い、イギリスがTPP協定に加入することを正式に決めました。イギリスはEU＝ヨーロッパ連合を離脱したあと、おととし加入を申請し、各国と交渉を続けてきました。2018年のTPP発足後、新たな国が加わるのは初めてとなります。今後、国内手続きを経た上でイギリスで協定が発効すれば、TPPは12か国による体制となり、ヨーロッパにも広がることになります。
これによって参加国のGDP＝国内総生産の合計はこれまでのおよそ11兆8000億ドルから12か国でおよそ15兆ドルに拡大し、人口はおよそ5億8000万人となります。
会議はその後、イギリスも参加して続けられ、日本時間の16日午後、閉幕しました。今回の会議では、中国や台湾、ウクライナなどイギリスのあとに加入を申請した6つの国や地域について、加入に向けた手続きを始める決定はしませんでした。一方で、閉幕後に発表された共同声明では加入申請に対し、「TPPの高い水準を満たすことができるかどうか情報収集を行っている」とし、それぞれの国や地域が貿易ルールを守っているかなどについて調べ始めたことを明らかにしました。</t>
    <phoneticPr fontId="86"/>
  </si>
  <si>
    <t>スペイン政府公認の国際酒類コンクール「CINVE（シンヴェ）」の清酒・焼酎・古酒部門の審査が、9月25日(月)に、スペインのマドリードで開催されます。出品酒のエントリーを、7月31日(月)まで受付中です。スペインでは、和食とともに、日本酒をはじめとする日本産酒類の存在感が高まってきています。そのため、スペイン政府公認の国際酒類コンクール「CINVE」にも、2019年に清酒・焼酎部門が新設されました。審査員には、スペイン内外で影響力を持つ、食のエキスパートや輸入関係者などが名を連ねており、「CINVE」への出品・受賞は、現地での販路拡大への足がかりのひとつとして数えられています。今年は、新たに2つの取り組みを行い、さらなる価値を提供します。1つ目は、スペインの試飲会で人気の高い「古酒」を新部門として設立。2つ目は、飲食や小売、メディアなどの関係者を招いて、すべての出品酒が提供される試飲会を、10月4日(水)に開催します。試飲会では、古酒に焦点を当てたプレゼンテーションやワークショップの開催も予定しており、多くの関係者に日本産酒類の魅力を知っていただける機会となります。スペインは世界の食文化をリードする国のひとつで、欧州・中南米・米国へ向けた発信拠点としての可能性も持っています。日本産酒類の認知がスペイン国内で広がる今、「CINVE」をきっかけとした市場の拡大に大きな期待が寄せられています。</t>
    <phoneticPr fontId="86"/>
  </si>
  <si>
    <t>韓国新世界グループ傘下の新世界フードが手がける植物由来の代替肉ブランド「ベターミート」の売り上げが好調だ。系列の大型スーパーマーケットＥマート内のベーカリーでは2022年10月からベターミートを使用したパンを販売しているが、このほど累計販売数が22万個に達した。とりわけ、今月６日に発売した「ベターミートピザ」は発売から１週間で１万2,000個を売り上げるヒット作となった。ベーカリーではベターミートのハムやソーセージなどを使用したサンドイッチやハンバーガーなどを販売している。新世界フードはこのほか、４月にはホットドッグやミートボールなど冷凍食品３種を発売。同社が委託運営している給食事業場にもベターミートを使ったメニューの提供を拡大している。
■スタバでも代替肉メニュー発売
また、６月末には系列のコーヒーチェーン「スターバックスコーヒー」で代替肉のミートボールなどを使ったサンドイッチやスープを発売。２週間での販売は累計10万個に上り、売れ行きは好調だ。</t>
    <phoneticPr fontId="86"/>
  </si>
  <si>
    <t>世界有数の食品供給国タイで、宇宙食開発への取組みが広がっている。6月には国内食品最大手チャルーン・ポーカパン・フーズ（CPフーズ）が宇宙関連企業と協力して、宇宙飛行士向けの食品市場への参入を表明。米航空宇宙局（NASA）の食品安全基準を満たすことに自信を示す。手始めに、タイ料理としては定番のパッド・ガパオ・ガイ（鶏肉のバジル炒めご飯）の宇宙食化を進める考えだ。一方、大学の機関などでは、昆虫を宇宙食に利用する研究が続けられている。
　宇宙食市場で勝負するには、航空宇宙開発で世界をけん引するNASAの食品安全基準をクリアすることが手っ取り早い。そこでCPフーズでは、米宇宙開発会社ナノラックスやタイで活動する衛星開発スタートアップ企業のミュー・スペース＆アドバンスト・テクノロジーと協力して、厳格なNASA基準に挑むことにした。
　宇宙での研究開発は、最低でも数ヵ月から数年はかかる長い取組みだ。この間の品質維持はもちろん、無重力の宇宙空間で食品がどう変化・変質するかも不明な点も多い。加えて、宇宙飛行士の健康維持と安全・安心から鶏肉などに使われる残留物や汚染物質についても、通常よりは厳しい基準が設けられている。CPFでは3社が持つそれぞれの知見を活用して、これらをクリアする意向だ。参入の意向はCPFなどが開いた宇宙食に関するフォーラムで表明されたが、取組みはそれ以前から続けていた。22年2月には、パッド・ガパオ・ガイを乗せた高高度気球を高さ35マイル（約56km）まで浮上させ、品質の変化などを検証した。無重力空間がもたらす影響についても研究を続けている。
　一方、タイのチュラーロンコーン大学などの研究チームでは、宇宙空間で不足が懸念されるタンパク質や脂質を地球からの補給なしにどう確保するかの研究を行っている。それによると、最長3年間は品質が保持され、安全で栄養価が高く、持ち運びもしやすく、廃棄物が少ないなどの食品が求められているという。この基準を満たすものとして同チームが照準を合わせるのが、ヤシやバナナ、サトウキビに寄生するヤシオオオサゾウムシの幼虫サゴ虫だ。タンパク質と脂質が豊富な一方、メスが植物の成長点付近に穴を開けて卵を産み、幼虫が食べることから害虫として知られている。駆除の一方で宇宙食への活用が実現すれば、一石二鳥の効果が得られると研究者の意識も高い。
　人間によるサゴ虫の飼育が容易な点も、実現可能性は高いと見る。飼育箱のような密閉された空間で産卵・ふ化することも確認されており、長期間のタンパク源確保に向いている。味も生食の場合でカスタードクリームに、加熱後でサツマイモに似ているとして、宇宙飛行士からの抵抗も少ないと読む。このほか、果物の王様としてコアなファンが多いドリアンを宇宙食に活用できないかの研究も行われている。18年には乾燥させた果肉を米国の民間ロケットに積み込んで、ガスの発生状況や成分の変化などを計測した。世界一臭いフルーツとして知られるドリアンが、航空宇宙の救世主となるかとして生産農家の鼻息も荒い。</t>
    <phoneticPr fontId="86"/>
  </si>
  <si>
    <t>https://www.nikkei.com/nkd/industry/article/?DisplayType=1&amp;n_m_code=052&amp;ng=DGXZQOGR180040Y3A710C2000000</t>
    <phoneticPr fontId="86"/>
  </si>
  <si>
    <t>【パリ=北松円香】ロシア政府は仏食品大手ダノンやデンマークのビール大手カールスバーグのロシア子会社を管理下に置いた。仏AFP通信などが16日報じた。プーチン大統領が、政府が両子会社の株式を一時的に管理すると定めた大統領令に署名したという。ダノンはロシアによるウクライナ侵攻を受け、2022年10月にロシア国内の乳製品・植物由来製品の事業を売却すると決めた。同社はロシア政府による子会社管理の発表を受けて16日、「同事業の経営権譲渡を予定通り進めていた」と発表した。カールスバーグもかねてロシア事業の売却の準備を進めており「大統領令を受け、売却の見通しは非常に不確実になった」との声明を発表した。AFPはフランスのマクロン大統領がウクライナへの長距離ミサイル提供を発表した数日後にロシアがダノンなどの子会社の管理を決めたと指摘し、報復措置の可能性を示唆した。</t>
    <phoneticPr fontId="86"/>
  </si>
  <si>
    <t>野村農相 日本産食品のEU輸入規制撤廃歓迎 安全性の説明を継続</t>
    <phoneticPr fontId="86"/>
  </si>
  <si>
    <t>EU＝ヨーロッパ連合が、東京電力福島第一原発の事故のあとから続けてきた、日本産の食品に対する輸入規制をすべて撤廃すると発表したことについて、野村農林水産大臣は歓迎する意向を示したうえで、規制を続ける中国などの国や地域に対して引き続き日本の食品の安全性を説明していく考えを示しました。EUは福島第一原発の事故のあと、福島や宮城など10の県で生産される一部の水産物などを対象に行ってきた輸入規制について、13日、ベルギーで開かれた日本との定期首脳協議にあわせてすべて撤廃すると発表しました。これについて野村大臣は14日の閣議のあとの会見で、「EUの輸入規制撤廃は8月3日からだと先ほど報告を受けた。被災地の復興を後押しするものとだとして、農林水産省としては大変歓迎をしたい」と述べました。一方、福島第一原発にたまる処理水を薄めて海に流す計画について、中国が日本から輸入する食品に対する規制強化を示唆するなどの動きがあることについては、「IAEA＝国際原子力機関の報告書にも示されてるとおり、人や環境への影響は無視できるほどだという説明を行っている。科学的根拠に基づいて規制を早期に撤廃し、さらなる規制強化を行わないよう強く求めていきたい」と述べ、日本の食品の安全性は科学的に証明されていることを引き続き説明していく考えを示しました。</t>
    <phoneticPr fontId="86"/>
  </si>
  <si>
    <t xml:space="preserve">ウクライナ産の農産物の輸出をめぐる、ロシアとウクライナの合意について、ロシア大統領府は17日、「合意の履行を停止した」と発表しました。国連とトルコの仲介によって、去年7月から続いてきた輸出の枠組みが停止された形で、世界的な食料危機への懸念が一層高まるとみられます。ウクライナ産の農産物の輸出をめぐっては、1年前の去年7月に、トルコと国連の仲介で合意し、その後、合意期限は3度にわたって延長されました。しかし、ロシア側はロシア産の農産物などの輸出が、欧米側の制裁措置によって滞っていると主張し、次の合意の期限が17日に迫る中、期限の延長に応じない構えを示していました。これについて、ロシア大統領府のペスコフ報道官は17日、「合意の履行を停止した。残念ながらロシアの輸出に関する部分が、これまで履行されていない」と述べ、ロシア側が合意の履行を停止したと発表しました。そのうえで「ロシア側の部分が履行されたら、直ちに、この枠組みでの合意の履行に復帰する」としています。また、ロシア外務省のザハロワ報道官は「延長の反対について、ウクライナとトルコ、国連に正式に通知した」としています。合意の延長をめぐっては、国連のグテーレス事務総長がプーチン大統領に書簡を送ったほか、トルコ政府もエルドアン大統領などが働きかけを強めていましたが、去年7月から続いてきた輸出の枠組みが停止された形で、世界的な食料危機への懸念が一層高まるとみられます。ロシア外務省「具体的な結果を得られた場合のみ、再開を検討」ウクライナ産の農産物をめぐるロシアとウクライナの合意の履行を停止したことについて、ロシア外務省は17日、声明を発表しました。
このなかではロシア側が主張してきた農産物などの輸出について、制裁を受けているロシアの「農業銀行」が国際的な決済ネットワークであるSWIFTに再び接続することなどが実現できていないとして、欧米側の制裁措置を強く批判しています。そのうえで「ロシアは合意の延長に反対し、本日ウクライナとトルコ、国連に通知された。これは航行の安全を保証することの撤回や、イスタンブールに設置された船舶の航行を監視する機関、共同調整センターの解散などを意味する」として、ウクライナ産の農産物輸出の枠組みについては期限が終了する今月18日以降は、効力が停止されると主張しました。さらに、ロシア外務省は声明で「約束や保証ではなく、具体的な結果を得られた場合のみ、ロシアは合意の再開を検討する用意がある」としていて、ロシア産の農産物などの輸出が実現されないかぎりは、ウクライナ産の農産物をめぐる合意に復帰することはないと強調しています。
農産物の輸出めぐる合意内容とは
ロシアによるウクライナ侵攻が始まってからロシア軍はウクライナ南部の黒海を封鎖するなどし、世界有数のウクライナ産の小麦やトウモロコシなどの農産物の輸出が滞り、世界的な食料価格の高騰が懸念されていました。このため去年7月、ウクライナとロシア、それに仲介役の国連とトルコの4者によってトルコのイスタンブールで締結されたのが、ウクライナ産の農産物の輸出をめぐる合意でした。合意内容にはウクライナの農産物を黒海に面した南部のオデーサなど3つの港から地中海へとつながる決められたルートで運び出し、船が港を出入りする際にはウクライナ側が機雷が敷設されていない安全なルートに誘導することが盛り込まれています。また、黒海の海上輸送の調整にあたる機関をイスタンブールに設置し、航行の安全を確保することなどが含まれています。この合意は120日間有効で、双方から修正などの求めがなければ、自動的に同じ期間延長されるとしています。しかし、ロシアは「ロシア産の農産物の輸出が依然、制限されている」として延長する期間を2か月に短縮すると主張し、今月17日で2か月がたち期限となることから、その後、延長されるかどうかが焦点となっていました。
</t>
    <phoneticPr fontId="86"/>
  </si>
  <si>
    <t>（WHO）は12日、鳥インフルエンザについて、哺乳類への感染が最近急増していることで、ヒトに感染しやすく適応する恐れがあると警告した。2021年後半以来、欧州は過去最悪の鳥インフルエンザの流行に見舞われ、北米と南米でも深刻な流行が起きている。多くは1996年に初めて確認された鳥インフルエンザA（H5N1）ウイルスによる。WHOは「鳥インフルエンザウイルスは通常、鳥類の間で感染が拡大するが、鳥類よりも生物学的にヒトに近い哺乳類の間でH5N1の報告数が増加しており、ヒトに感染しやすく適応する可能性が懸念される」と発表。「一部の哺乳類が（異なる株の）インフルエンザウイルス同士の混合器として機能し、動物やヒトにとってより危険な新型ウイルスの出現につながる可能性がある」と警告した。　鳥インフルエンザの哺乳類への感染は、スペインの養殖ミンクやチリのアザラシなど26種で報告されている。H5N1は最近、ポーランドで猫から検出された。(c)AFP/Robin MILLARD</t>
    <phoneticPr fontId="86"/>
  </si>
  <si>
    <t>欧州最大の農業協同組合・農業生産者団体COPA-COGECAは7月5日、欧州委員会が同日発表した自然資源の持続可能な利用に関する政策パッケージ（2023年7月13日記事参照）について声明を発表した(注)。植物のための新ゲノム技術（NGT）に関する規則案と、植物繁殖材料（PRM）および森林繁殖材料（FRM）に関する規則案について、農業事業者の気候変動対策に向けた「よい出発点」と歓迎した。NGTは、従来の育種技術では開発から上市（市場投入）まで10～15年かかるものを、開発コストを抑えながら数年で上市を可能とする技術。規則案では、企業がNGT作物の新品種を申請し認証を得るための手続きを簡素化、迅速化し、コストを削減する。特に中小企業には、申請前に科学的な助言を行うなどの支援措置も用意する。COPA-COGECAは新規則の下で育種改良が加速すると評価する一方、NGTはEU全域で利用できるようにする必要があるとくぎを刺した。NGT植物、PRM、FRMについて、規則案で検査・評価要件を明確に定め、新品種の持続可能性の検査を強化することは農業事業者の安心や安定的な生産につながるとした。
欧州委は、今回の規則案に特許関連の規制を盛り込まなかったが、市場分析の一環として植物の特許化とそのライセンス許諾や情報公開の仕組みなどが育種分野のイノベーションに与える影響を評価する意向を示しており、2026年までに結果を報告するとしている。これに対しCOPA-COGECAは、2026年までに特許出願されるNGTが急速に増え、関連する遺伝子情報は非公開とされ、新技術を用いた作物や食品の販売が制限される可能性を指摘し、特許に反対する立場を示した。
食品・飲料事業者団体のフード・ドリンク・ヨーロッパも同日、声明を発表した（プレスリリース外部サイトへ、新しいウィンドウで開きます）。NGT規則案について、NGTなど育種技術におけるイノベーションは、持続可能性が高く自然環境の変化に耐性がある品種を生み出し、安定的で安全な農産物・食品生産を推進すると歓迎。同時に、欧州委や関係者はNGTに関する情報共有や安全性の保証を通じ、消費者の認知や信頼を高める努力が重要だと指摘した。環境団体などは「NGTは新たな遺伝子組み換え技術（GMO）」と主張し、40万人以上のEU市民の反対署名を集めるなど抗議活動を展開している。欧州委は新規則の適用の経済的、環境的、社会的影響や消費者認知度などについて指標を策定し、関連データを収集し、毎年公表する。最初の報告書は新規則の下で初となるNGT植物の認証から3年後に公表し、その後早ければ2年後に規則の評価を実施するなどして、透明性を確保した規則運用を目指す意向だ。</t>
    <phoneticPr fontId="86"/>
  </si>
  <si>
    <t>スペイン</t>
    <phoneticPr fontId="86"/>
  </si>
  <si>
    <t>韓国</t>
    <rPh sb="0" eb="2">
      <t>カンコク</t>
    </rPh>
    <phoneticPr fontId="86"/>
  </si>
  <si>
    <t>タイ</t>
    <phoneticPr fontId="86"/>
  </si>
  <si>
    <t>ロシア</t>
    <phoneticPr fontId="86"/>
  </si>
  <si>
    <t>EU</t>
    <phoneticPr fontId="86"/>
  </si>
  <si>
    <t>ウクライナ</t>
    <phoneticPr fontId="86"/>
  </si>
  <si>
    <t>WHO</t>
    <phoneticPr fontId="86"/>
  </si>
  <si>
    <t>イギリス</t>
    <phoneticPr fontId="86"/>
  </si>
  <si>
    <t>欧州</t>
    <rPh sb="0" eb="2">
      <t>オウシュウ</t>
    </rPh>
    <phoneticPr fontId="86"/>
  </si>
  <si>
    <t>海外情報  (7/17-7/23)</t>
    <rPh sb="0" eb="2">
      <t>カイガイ</t>
    </rPh>
    <rPh sb="2" eb="4">
      <t>ジョウホウ</t>
    </rPh>
    <phoneticPr fontId="5"/>
  </si>
  <si>
    <t xml:space="preserve">スペイン政府公認の国際酒類コンクール「CINVE」が、首都・マドリードで開催！清酒・焼酎・古 ... SAKETIMES </t>
  </si>
  <si>
    <t>韓国（KR）・新世界フード、代替肉商品の売り上げ好調（無料公開）</t>
  </si>
  <si>
    <t>中国、経済回復の遅れ鮮明に　一段の刺激策が「是が非でも」必要と専門家</t>
  </si>
  <si>
    <t>タイ、宇宙食開発へ取組み拡大 - 日本食糧新聞電子版</t>
  </si>
  <si>
    <t>ロシア、仏ダノンなどの子会社管理下に　大統領令で指示　 - 日本経済新聞</t>
  </si>
  <si>
    <t>ウクライナ産農産物 輸出めぐる合意 ロシア「履行停止」と発表 ｜ NHK ｜ ウクライナ情勢</t>
  </si>
  <si>
    <t>鳥インフル、ヒトに感染しやすく適応する恐れ WHO警告　写真1枚　国際ニュース：AFPBB News</t>
  </si>
  <si>
    <t>欧州の農業・食品部門、欧州委の新ゲノム技術植物に関する規則案などを歓迎(EU) ｜ ―ジェトロ</t>
  </si>
  <si>
    <t>イギリスのTPP加入正式決定 2018年の発足後の新規加入国は初 ｜ NHK ｜ ＴＰＰ</t>
  </si>
  <si>
    <t>フライングガーデンの最新検査</t>
    <rPh sb="10" eb="12">
      <t>サイシン</t>
    </rPh>
    <rPh sb="12" eb="14">
      <t>ケンサ</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</si>
</sst>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3"/>
      <name val="游ゴシック"/>
      <family val="3"/>
      <charset val="128"/>
    </font>
    <font>
      <sz val="19"/>
      <color rgb="FF000000"/>
      <name val="ＭＳ Ｐゴシック"/>
      <family val="3"/>
      <charset val="128"/>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14"/>
      <color indexed="18"/>
      <name val="游ゴシック"/>
      <family val="3"/>
      <charset val="128"/>
    </font>
    <font>
      <sz val="14"/>
      <color indexed="63"/>
      <name val="ＭＳ Ｐゴシック"/>
      <family val="3"/>
      <charset val="128"/>
    </font>
    <font>
      <b/>
      <sz val="9"/>
      <color indexed="81"/>
      <name val="ＭＳ Ｐゴシック"/>
      <family val="3"/>
      <charset val="128"/>
    </font>
    <font>
      <sz val="9"/>
      <color indexed="81"/>
      <name val="ＭＳ Ｐゴシック"/>
      <family val="3"/>
      <charset val="128"/>
    </font>
    <font>
      <b/>
      <sz val="10"/>
      <color indexed="62"/>
      <name val="ＭＳ Ｐゴシック"/>
      <family val="3"/>
      <charset val="128"/>
    </font>
    <font>
      <b/>
      <sz val="12"/>
      <name val="游ゴシック"/>
      <family val="3"/>
      <charset val="128"/>
    </font>
    <font>
      <b/>
      <sz val="15"/>
      <color indexed="8"/>
      <name val="ＭＳ Ｐゴシック"/>
      <family val="3"/>
      <charset val="128"/>
    </font>
    <font>
      <b/>
      <sz val="16"/>
      <color indexed="9"/>
      <name val="ＭＳ Ｐゴシック"/>
      <family val="3"/>
      <charset val="128"/>
    </font>
    <font>
      <sz val="16"/>
      <color indexed="9"/>
      <name val="ＭＳ Ｐゴシック"/>
      <family val="3"/>
      <charset val="128"/>
    </font>
    <font>
      <b/>
      <sz val="14"/>
      <color rgb="FFFFFF00"/>
      <name val="ＭＳ Ｐゴシック"/>
      <family val="3"/>
      <charset val="128"/>
    </font>
    <font>
      <b/>
      <u/>
      <sz val="12"/>
      <color indexed="13"/>
      <name val="ＭＳ Ｐゴシック"/>
      <family val="3"/>
      <charset val="128"/>
    </font>
    <font>
      <b/>
      <sz val="12"/>
      <color indexed="13"/>
      <name val="ＭＳ Ｐゴシック"/>
      <family val="3"/>
      <charset val="128"/>
    </font>
    <font>
      <b/>
      <u/>
      <sz val="12"/>
      <color rgb="FFFFFF00"/>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indexed="1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4FDC3"/>
        <bgColor indexed="64"/>
      </patternFill>
    </fill>
    <fill>
      <patternFill patternType="solid">
        <fgColor rgb="FFFFCC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6DDDF7"/>
        <bgColor indexed="64"/>
      </patternFill>
    </fill>
    <fill>
      <patternFill patternType="solid">
        <fgColor rgb="FFC00000"/>
        <bgColor indexed="64"/>
      </patternFill>
    </fill>
    <fill>
      <patternFill patternType="solid">
        <fgColor indexed="48"/>
        <bgColor indexed="64"/>
      </patternFill>
    </fill>
    <fill>
      <patternFill patternType="solid">
        <fgColor indexed="23"/>
        <bgColor indexed="64"/>
      </patternFill>
    </fill>
  </fills>
  <borders count="24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xf numFmtId="0" fontId="1" fillId="0" borderId="0">
      <alignment vertical="center"/>
    </xf>
  </cellStyleXfs>
  <cellXfs count="742">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7" fillId="23" borderId="153" xfId="2" applyFont="1" applyFill="1" applyBorder="1" applyAlignment="1">
      <alignment horizontal="center" vertical="center"/>
    </xf>
    <xf numFmtId="0" fontId="87" fillId="23" borderId="154"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5" xfId="0" applyFont="1" applyFill="1" applyBorder="1" applyAlignment="1">
      <alignment horizontal="center" vertical="center" wrapText="1"/>
    </xf>
    <xf numFmtId="0" fontId="98" fillId="26" borderId="177" xfId="2" applyFont="1" applyFill="1" applyBorder="1" applyAlignment="1">
      <alignment horizontal="center" vertical="center" wrapText="1"/>
    </xf>
    <xf numFmtId="0" fontId="99" fillId="26" borderId="178" xfId="2" applyFont="1" applyFill="1" applyBorder="1" applyAlignment="1">
      <alignment horizontal="center" vertical="center" wrapText="1"/>
    </xf>
    <xf numFmtId="0" fontId="97" fillId="26" borderId="178" xfId="2" applyFont="1" applyFill="1" applyBorder="1" applyAlignment="1">
      <alignment horizontal="center" vertical="center"/>
    </xf>
    <xf numFmtId="0" fontId="97" fillId="26" borderId="17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9" fillId="21" borderId="162" xfId="1" applyFont="1" applyFill="1" applyBorder="1" applyAlignment="1" applyProtection="1">
      <alignment horizontal="center" vertical="center" wrapText="1"/>
    </xf>
    <xf numFmtId="0" fontId="118" fillId="19" borderId="0" xfId="17" applyFont="1" applyFill="1" applyAlignment="1">
      <alignment horizontal="left" vertical="center"/>
    </xf>
    <xf numFmtId="0" fontId="87"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2"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7" fillId="21" borderId="194" xfId="2" applyFont="1" applyFill="1" applyBorder="1">
      <alignment vertical="center"/>
    </xf>
    <xf numFmtId="14" fontId="87" fillId="21" borderId="195" xfId="1" applyNumberFormat="1" applyFont="1" applyFill="1" applyBorder="1" applyAlignment="1" applyProtection="1">
      <alignment vertical="center" wrapText="1"/>
    </xf>
    <xf numFmtId="14" fontId="87" fillId="21" borderId="197" xfId="1" applyNumberFormat="1" applyFont="1" applyFill="1" applyBorder="1" applyAlignment="1" applyProtection="1">
      <alignment vertical="center" wrapText="1"/>
    </xf>
    <xf numFmtId="56" fontId="87" fillId="21" borderId="194"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6" fillId="5" borderId="17" xfId="2" applyFont="1" applyFill="1" applyBorder="1">
      <alignment vertical="center"/>
    </xf>
    <xf numFmtId="0" fontId="71" fillId="0" borderId="0" xfId="0" applyFont="1">
      <alignment vertical="center"/>
    </xf>
    <xf numFmtId="0" fontId="129" fillId="5" borderId="14" xfId="2" applyFont="1" applyFill="1" applyBorder="1">
      <alignment vertical="center"/>
    </xf>
    <xf numFmtId="0" fontId="128" fillId="0" borderId="136" xfId="0" applyFont="1" applyBorder="1">
      <alignment vertical="center"/>
    </xf>
    <xf numFmtId="0" fontId="85" fillId="34" borderId="122" xfId="0" applyFont="1" applyFill="1" applyBorder="1" applyAlignment="1">
      <alignment horizontal="center" vertical="center" wrapText="1"/>
    </xf>
    <xf numFmtId="0" fontId="127"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0"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0" fillId="19" borderId="206" xfId="2" applyFont="1" applyFill="1" applyBorder="1" applyAlignment="1">
      <alignment horizontal="center" vertical="center"/>
    </xf>
    <xf numFmtId="177" fontId="140" fillId="19" borderId="206" xfId="2" applyNumberFormat="1" applyFont="1" applyFill="1" applyBorder="1" applyAlignment="1">
      <alignment horizontal="center" vertical="center" shrinkToFit="1"/>
    </xf>
    <xf numFmtId="0" fontId="141"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81" xfId="1" applyBorder="1" applyAlignment="1" applyProtection="1">
      <alignment vertical="center"/>
    </xf>
    <xf numFmtId="0" fontId="142" fillId="21" borderId="0" xfId="0" applyFont="1" applyFill="1" applyAlignment="1">
      <alignment horizontal="center" vertical="center" wrapText="1"/>
    </xf>
    <xf numFmtId="0" fontId="122" fillId="3" borderId="9" xfId="2" applyFont="1" applyFill="1" applyBorder="1" applyAlignment="1">
      <alignment horizontal="center" vertical="center" wrapText="1"/>
    </xf>
    <xf numFmtId="0" fontId="119" fillId="28" borderId="208" xfId="1" applyFont="1" applyFill="1" applyBorder="1" applyAlignment="1" applyProtection="1">
      <alignment horizontal="center" vertical="center" wrapText="1"/>
    </xf>
    <xf numFmtId="0" fontId="110" fillId="26" borderId="178" xfId="2" applyFont="1" applyFill="1" applyBorder="1" applyAlignment="1">
      <alignment horizontal="left" vertical="center" shrinkToFit="1"/>
    </xf>
    <xf numFmtId="0" fontId="143" fillId="0" borderId="201" xfId="1" applyFont="1" applyFill="1" applyBorder="1" applyAlignment="1" applyProtection="1">
      <alignment vertical="top" wrapText="1"/>
    </xf>
    <xf numFmtId="0" fontId="0" fillId="35" borderId="0" xfId="0" applyFill="1">
      <alignment vertical="center"/>
    </xf>
    <xf numFmtId="0" fontId="91" fillId="21" borderId="9" xfId="2" applyFont="1" applyFill="1" applyBorder="1" applyAlignment="1">
      <alignment horizontal="center" vertical="center"/>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5" fillId="0" borderId="122" xfId="0" applyFont="1" applyBorder="1" applyAlignment="1">
      <alignment horizontal="center" vertical="center" wrapText="1"/>
    </xf>
    <xf numFmtId="0" fontId="144" fillId="0" borderId="201" xfId="1" applyFont="1" applyFill="1" applyBorder="1" applyAlignment="1" applyProtection="1">
      <alignment vertical="top" wrapText="1"/>
    </xf>
    <xf numFmtId="0" fontId="121" fillId="0" borderId="158" xfId="1" applyFont="1" applyFill="1" applyBorder="1" applyAlignment="1" applyProtection="1">
      <alignment vertical="top" wrapText="1"/>
    </xf>
    <xf numFmtId="0" fontId="146" fillId="0" borderId="139" xfId="0" applyFont="1" applyBorder="1" applyAlignment="1">
      <alignment horizontal="left" vertical="top" wrapText="1"/>
    </xf>
    <xf numFmtId="0" fontId="147" fillId="0" borderId="0" xfId="0" applyFont="1">
      <alignment vertical="center"/>
    </xf>
    <xf numFmtId="0" fontId="120" fillId="19" borderId="180" xfId="0" applyFont="1" applyFill="1" applyBorder="1" applyAlignment="1">
      <alignment horizontal="left" vertical="center"/>
    </xf>
    <xf numFmtId="0" fontId="149"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3" fillId="33"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6"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0" fillId="19" borderId="221" xfId="0" applyFont="1" applyFill="1" applyBorder="1" applyAlignment="1">
      <alignment horizontal="left" vertical="center"/>
    </xf>
    <xf numFmtId="0" fontId="94" fillId="19" borderId="0" xfId="0" applyFont="1" applyFill="1" applyAlignment="1">
      <alignment horizontal="center" vertical="center"/>
    </xf>
    <xf numFmtId="0" fontId="156" fillId="21" borderId="156" xfId="2" applyFont="1" applyFill="1" applyBorder="1" applyAlignment="1">
      <alignment horizontal="center" vertical="center" wrapText="1"/>
    </xf>
    <xf numFmtId="0" fontId="25" fillId="19" borderId="0" xfId="2" applyFont="1" applyFill="1">
      <alignment vertical="center"/>
    </xf>
    <xf numFmtId="0" fontId="158" fillId="0" borderId="0" xfId="0" applyFont="1" applyAlignment="1">
      <alignment vertical="top" wrapText="1"/>
    </xf>
    <xf numFmtId="0" fontId="157" fillId="32" borderId="0" xfId="0" applyFont="1" applyFill="1" applyAlignment="1">
      <alignment horizontal="center" vertical="center" wrapText="1"/>
    </xf>
    <xf numFmtId="0" fontId="143" fillId="0" borderId="218" xfId="1" applyFont="1" applyBorder="1" applyAlignment="1" applyProtection="1">
      <alignment vertical="top" wrapText="1"/>
    </xf>
    <xf numFmtId="0" fontId="88"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3" fillId="0" borderId="219"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23" xfId="2" applyFont="1" applyFill="1" applyBorder="1" applyAlignment="1">
      <alignment horizontal="left" vertical="center"/>
    </xf>
    <xf numFmtId="0" fontId="8" fillId="0" borderId="216" xfId="1" applyBorder="1" applyAlignment="1" applyProtection="1">
      <alignment vertical="center" wrapText="1"/>
    </xf>
    <xf numFmtId="0" fontId="146" fillId="0" borderId="215" xfId="0" applyFont="1" applyBorder="1" applyAlignment="1">
      <alignment horizontal="left" vertical="top" wrapText="1"/>
    </xf>
    <xf numFmtId="14" fontId="120" fillId="19" borderId="180" xfId="0" applyNumberFormat="1" applyFont="1" applyFill="1" applyBorder="1" applyAlignment="1">
      <alignment horizontal="center" vertical="center"/>
    </xf>
    <xf numFmtId="14" fontId="120" fillId="19" borderId="199" xfId="0" applyNumberFormat="1" applyFont="1" applyFill="1" applyBorder="1" applyAlignment="1">
      <alignment horizontal="center" vertical="center"/>
    </xf>
    <xf numFmtId="14" fontId="120" fillId="19" borderId="222" xfId="0" applyNumberFormat="1" applyFont="1" applyFill="1" applyBorder="1" applyAlignment="1">
      <alignment horizontal="center" vertical="center"/>
    </xf>
    <xf numFmtId="0" fontId="101"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5"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28"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159" fillId="0" borderId="201" xfId="1" applyFont="1" applyFill="1" applyBorder="1" applyAlignment="1" applyProtection="1">
      <alignment vertical="top" wrapText="1"/>
    </xf>
    <xf numFmtId="0" fontId="8" fillId="0" borderId="232" xfId="1" applyBorder="1" applyAlignment="1" applyProtection="1">
      <alignment horizontal="left" vertical="center"/>
    </xf>
    <xf numFmtId="0" fontId="121" fillId="0" borderId="189" xfId="2" applyFont="1" applyBorder="1" applyAlignment="1">
      <alignment horizontal="left" vertical="top" wrapText="1"/>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0" fontId="0" fillId="32" borderId="0" xfId="0" applyFill="1">
      <alignment vertical="center"/>
    </xf>
    <xf numFmtId="0" fontId="130" fillId="32" borderId="0" xfId="0" applyFont="1" applyFill="1">
      <alignment vertical="center"/>
    </xf>
    <xf numFmtId="0" fontId="151" fillId="32" borderId="0" xfId="0" applyFont="1" applyFill="1">
      <alignment vertical="center"/>
    </xf>
    <xf numFmtId="0" fontId="152" fillId="32" borderId="0" xfId="0" applyFont="1" applyFill="1">
      <alignment vertical="center"/>
    </xf>
    <xf numFmtId="0" fontId="150" fillId="32" borderId="0" xfId="0" applyFont="1" applyFill="1">
      <alignment vertical="center"/>
    </xf>
    <xf numFmtId="0" fontId="117" fillId="32" borderId="0" xfId="0" applyFont="1" applyFill="1">
      <alignment vertical="center"/>
    </xf>
    <xf numFmtId="0" fontId="148" fillId="32" borderId="0" xfId="0" applyFont="1" applyFill="1">
      <alignment vertical="center"/>
    </xf>
    <xf numFmtId="0" fontId="155" fillId="32" borderId="0" xfId="0" applyFont="1" applyFill="1">
      <alignment vertical="center"/>
    </xf>
    <xf numFmtId="0" fontId="138" fillId="32" borderId="0" xfId="0" applyFont="1" applyFill="1" applyAlignment="1">
      <alignment vertical="center" wrapText="1"/>
    </xf>
    <xf numFmtId="0" fontId="153" fillId="32" borderId="0" xfId="0" applyFont="1" applyFill="1">
      <alignment vertical="center"/>
    </xf>
    <xf numFmtId="0" fontId="154" fillId="32" borderId="0" xfId="0" applyFont="1" applyFill="1">
      <alignment vertical="center"/>
    </xf>
    <xf numFmtId="0" fontId="125" fillId="32" borderId="0" xfId="1" applyFont="1" applyFill="1" applyAlignment="1" applyProtection="1">
      <alignment vertical="center"/>
    </xf>
    <xf numFmtId="0" fontId="124" fillId="32" borderId="0" xfId="0" applyFont="1" applyFill="1">
      <alignment vertical="center"/>
    </xf>
    <xf numFmtId="0" fontId="6" fillId="0" borderId="0" xfId="4"/>
    <xf numFmtId="0" fontId="163" fillId="0" borderId="0" xfId="25" applyFont="1">
      <alignment vertical="center"/>
    </xf>
    <xf numFmtId="0" fontId="163" fillId="0" borderId="0" xfId="2" applyFont="1">
      <alignment vertical="center"/>
    </xf>
    <xf numFmtId="14" fontId="131" fillId="19" borderId="135" xfId="0" applyNumberFormat="1" applyFont="1" applyFill="1" applyBorder="1" applyAlignment="1">
      <alignment horizontal="center" vertical="center"/>
    </xf>
    <xf numFmtId="0" fontId="145" fillId="0" borderId="121" xfId="1" applyFont="1" applyFill="1" applyBorder="1" applyAlignment="1" applyProtection="1">
      <alignment horizontal="left" vertical="top" wrapText="1"/>
    </xf>
    <xf numFmtId="0" fontId="143" fillId="0" borderId="158"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33" xfId="2" applyFont="1" applyFill="1" applyBorder="1" applyAlignment="1">
      <alignment horizontal="center" vertical="center"/>
    </xf>
    <xf numFmtId="14" fontId="91" fillId="21" borderId="233" xfId="2" applyNumberFormat="1" applyFont="1" applyFill="1" applyBorder="1" applyAlignment="1">
      <alignment horizontal="center" vertical="center"/>
    </xf>
    <xf numFmtId="14" fontId="91" fillId="21" borderId="234" xfId="2" applyNumberFormat="1" applyFont="1" applyFill="1" applyBorder="1" applyAlignment="1">
      <alignment horizontal="center" vertical="center"/>
    </xf>
    <xf numFmtId="0" fontId="92" fillId="21" borderId="235" xfId="2" applyFont="1" applyFill="1" applyBorder="1" applyAlignment="1">
      <alignment horizontal="center" vertical="center"/>
    </xf>
    <xf numFmtId="14" fontId="91" fillId="21" borderId="235" xfId="2" applyNumberFormat="1" applyFont="1" applyFill="1" applyBorder="1" applyAlignment="1">
      <alignment horizontal="center" vertical="center"/>
    </xf>
    <xf numFmtId="0" fontId="8" fillId="0" borderId="236" xfId="1" applyFill="1" applyBorder="1" applyAlignment="1" applyProtection="1">
      <alignment vertical="center" wrapText="1"/>
    </xf>
    <xf numFmtId="0" fontId="8" fillId="0" borderId="239" xfId="1" applyBorder="1" applyAlignment="1" applyProtection="1">
      <alignment vertical="top" wrapText="1"/>
    </xf>
    <xf numFmtId="0" fontId="143" fillId="0" borderId="238" xfId="2" applyFont="1" applyBorder="1" applyAlignment="1">
      <alignment vertical="top" wrapText="1"/>
    </xf>
    <xf numFmtId="0" fontId="32" fillId="23" borderId="237" xfId="2" applyFont="1" applyFill="1" applyBorder="1" applyAlignment="1">
      <alignment horizontal="center" vertical="center" wrapText="1"/>
    </xf>
    <xf numFmtId="0" fontId="168" fillId="21" borderId="234" xfId="2" applyFont="1" applyFill="1" applyBorder="1" applyAlignment="1">
      <alignment horizontal="center" vertical="center"/>
    </xf>
    <xf numFmtId="0" fontId="168" fillId="21" borderId="235" xfId="2" applyFont="1" applyFill="1" applyBorder="1" applyAlignment="1">
      <alignment horizontal="center" vertical="center"/>
    </xf>
    <xf numFmtId="0" fontId="168" fillId="21" borderId="233" xfId="2" applyFont="1" applyFill="1" applyBorder="1" applyAlignment="1">
      <alignment horizontal="center" vertical="center"/>
    </xf>
    <xf numFmtId="0" fontId="162" fillId="0" borderId="0" xfId="2" applyFont="1">
      <alignment vertical="center"/>
    </xf>
    <xf numFmtId="0" fontId="169" fillId="0" borderId="0" xfId="2" applyFont="1">
      <alignment vertical="center"/>
    </xf>
    <xf numFmtId="0" fontId="32" fillId="21" borderId="156" xfId="2" applyFont="1" applyFill="1" applyBorder="1" applyAlignment="1">
      <alignment horizontal="center" vertical="center" wrapText="1"/>
    </xf>
    <xf numFmtId="0" fontId="120" fillId="19" borderId="240" xfId="0" applyFont="1" applyFill="1" applyBorder="1" applyAlignment="1">
      <alignment horizontal="left" vertical="center"/>
    </xf>
    <xf numFmtId="0" fontId="120" fillId="19" borderId="241" xfId="0" applyFont="1" applyFill="1" applyBorder="1" applyAlignment="1">
      <alignment horizontal="left" vertical="center"/>
    </xf>
    <xf numFmtId="14" fontId="120" fillId="19" borderId="241" xfId="0" applyNumberFormat="1" applyFont="1" applyFill="1" applyBorder="1" applyAlignment="1">
      <alignment horizontal="center" vertical="center"/>
    </xf>
    <xf numFmtId="14" fontId="120" fillId="19" borderId="242" xfId="0" applyNumberFormat="1" applyFont="1" applyFill="1" applyBorder="1" applyAlignment="1">
      <alignment horizontal="center" vertical="center"/>
    </xf>
    <xf numFmtId="0" fontId="6" fillId="0" borderId="0" xfId="2" applyAlignment="1">
      <alignment horizontal="center" vertical="center" wrapText="1"/>
    </xf>
    <xf numFmtId="0" fontId="0" fillId="38" borderId="0" xfId="0" applyFill="1">
      <alignment vertical="center"/>
    </xf>
    <xf numFmtId="184" fontId="0" fillId="39" borderId="0" xfId="0" applyNumberFormat="1" applyFill="1">
      <alignment vertical="center"/>
    </xf>
    <xf numFmtId="0" fontId="23" fillId="41" borderId="8" xfId="2" applyFont="1" applyFill="1" applyBorder="1" applyAlignment="1">
      <alignment horizontal="left" vertical="center"/>
    </xf>
    <xf numFmtId="0" fontId="140" fillId="41" borderId="10" xfId="2" applyFont="1" applyFill="1" applyBorder="1" applyAlignment="1">
      <alignment horizontal="center" vertical="center"/>
    </xf>
    <xf numFmtId="177" fontId="140" fillId="41" borderId="10" xfId="2" applyNumberFormat="1" applyFont="1" applyFill="1" applyBorder="1" applyAlignment="1">
      <alignment horizontal="center" vertical="center" shrinkToFit="1"/>
    </xf>
    <xf numFmtId="177" fontId="10" fillId="41" borderId="10" xfId="2" applyNumberFormat="1" applyFont="1" applyFill="1" applyBorder="1" applyAlignment="1">
      <alignment horizontal="center" vertical="center" wrapText="1"/>
    </xf>
    <xf numFmtId="177" fontId="115" fillId="41" borderId="8" xfId="2" applyNumberFormat="1" applyFont="1" applyFill="1" applyBorder="1" applyAlignment="1">
      <alignment horizontal="center" vertical="center" shrinkToFit="1"/>
    </xf>
    <xf numFmtId="177" fontId="116" fillId="41" borderId="8" xfId="2" applyNumberFormat="1" applyFont="1" applyFill="1" applyBorder="1" applyAlignment="1">
      <alignment horizontal="center" vertical="center" wrapText="1"/>
    </xf>
    <xf numFmtId="0" fontId="23" fillId="41" borderId="205" xfId="2" applyFont="1" applyFill="1" applyBorder="1" applyAlignment="1">
      <alignment horizontal="center" vertical="center" wrapText="1"/>
    </xf>
    <xf numFmtId="177" fontId="23" fillId="41" borderId="205" xfId="2" applyNumberFormat="1" applyFont="1" applyFill="1" applyBorder="1" applyAlignment="1">
      <alignment horizontal="center" vertical="center" shrinkToFit="1"/>
    </xf>
    <xf numFmtId="177" fontId="23" fillId="33" borderId="205" xfId="2" applyNumberFormat="1" applyFont="1" applyFill="1" applyBorder="1" applyAlignment="1">
      <alignment horizontal="center" vertical="center" shrinkToFit="1"/>
    </xf>
    <xf numFmtId="0" fontId="143" fillId="0" borderId="0" xfId="0" applyFont="1" applyAlignment="1">
      <alignment vertical="top" wrapText="1"/>
    </xf>
    <xf numFmtId="0" fontId="143" fillId="0" borderId="151" xfId="0" applyFont="1" applyBorder="1" applyAlignment="1">
      <alignment horizontal="left" vertical="top" wrapText="1"/>
    </xf>
    <xf numFmtId="0" fontId="143" fillId="19" borderId="151" xfId="1" applyFont="1" applyFill="1" applyBorder="1" applyAlignment="1" applyProtection="1">
      <alignment horizontal="left" vertical="top" wrapText="1"/>
    </xf>
    <xf numFmtId="14" fontId="101" fillId="19" borderId="135" xfId="17" applyNumberFormat="1" applyFont="1" applyFill="1" applyBorder="1" applyAlignment="1">
      <alignment horizontal="center" vertical="center" wrapText="1"/>
    </xf>
    <xf numFmtId="0" fontId="25" fillId="0" borderId="218" xfId="1" applyFont="1" applyBorder="1" applyAlignment="1" applyProtection="1">
      <alignment vertical="top" wrapText="1"/>
    </xf>
    <xf numFmtId="0" fontId="144" fillId="0" borderId="196" xfId="1" applyFont="1" applyFill="1" applyBorder="1" applyAlignment="1" applyProtection="1">
      <alignment vertical="top" wrapText="1"/>
    </xf>
    <xf numFmtId="0" fontId="173" fillId="0" borderId="158" xfId="1" applyFont="1" applyFill="1" applyBorder="1" applyAlignment="1" applyProtection="1">
      <alignment vertical="top" wrapText="1"/>
    </xf>
    <xf numFmtId="0" fontId="143" fillId="0" borderId="189" xfId="2" applyFont="1" applyBorder="1" applyAlignment="1">
      <alignment horizontal="left" vertical="top" wrapText="1"/>
    </xf>
    <xf numFmtId="0" fontId="173" fillId="0" borderId="201" xfId="1" applyFont="1" applyFill="1" applyBorder="1" applyAlignment="1" applyProtection="1">
      <alignment vertical="top" wrapText="1"/>
    </xf>
    <xf numFmtId="0" fontId="173" fillId="0" borderId="30" xfId="1" applyFont="1" applyBorder="1" applyAlignment="1" applyProtection="1">
      <alignment horizontal="left" vertical="top" wrapText="1"/>
    </xf>
    <xf numFmtId="0" fontId="120" fillId="42" borderId="180" xfId="0" applyFont="1" applyFill="1" applyBorder="1" applyAlignment="1">
      <alignment horizontal="left" vertical="center"/>
    </xf>
    <xf numFmtId="0" fontId="120" fillId="42" borderId="241" xfId="0" applyFont="1" applyFill="1" applyBorder="1" applyAlignment="1">
      <alignment horizontal="left" vertical="center"/>
    </xf>
    <xf numFmtId="0" fontId="120" fillId="43" borderId="241" xfId="0" applyFont="1" applyFill="1" applyBorder="1" applyAlignment="1">
      <alignment horizontal="left" vertical="center"/>
    </xf>
    <xf numFmtId="0" fontId="120" fillId="43" borderId="180" xfId="0" applyFont="1" applyFill="1" applyBorder="1" applyAlignment="1">
      <alignment horizontal="left" vertical="center"/>
    </xf>
    <xf numFmtId="0" fontId="120" fillId="44" borderId="180" xfId="0" applyFont="1" applyFill="1" applyBorder="1" applyAlignment="1">
      <alignment horizontal="left" vertical="center"/>
    </xf>
    <xf numFmtId="0" fontId="120" fillId="44" borderId="241" xfId="0" applyFont="1" applyFill="1" applyBorder="1" applyAlignment="1">
      <alignment horizontal="left" vertical="center"/>
    </xf>
    <xf numFmtId="0" fontId="120" fillId="39" borderId="241" xfId="0" applyFont="1" applyFill="1" applyBorder="1" applyAlignment="1">
      <alignment horizontal="left" vertical="center"/>
    </xf>
    <xf numFmtId="0" fontId="120" fillId="29" borderId="180" xfId="0" applyFont="1" applyFill="1" applyBorder="1" applyAlignment="1">
      <alignment horizontal="left" vertical="center"/>
    </xf>
    <xf numFmtId="0" fontId="120" fillId="45" borderId="241" xfId="0" applyFont="1" applyFill="1" applyBorder="1" applyAlignment="1">
      <alignment horizontal="left" vertical="center"/>
    </xf>
    <xf numFmtId="0" fontId="120" fillId="45" borderId="180" xfId="0" applyFont="1" applyFill="1" applyBorder="1" applyAlignment="1">
      <alignment horizontal="left" vertical="center"/>
    </xf>
    <xf numFmtId="0" fontId="7" fillId="15" borderId="0" xfId="4" applyFont="1" applyFill="1" applyAlignment="1">
      <alignment vertical="top"/>
    </xf>
    <xf numFmtId="0" fontId="7" fillId="15" borderId="0" xfId="2" applyFont="1" applyFill="1" applyAlignment="1">
      <alignment vertical="top"/>
    </xf>
    <xf numFmtId="0" fontId="167" fillId="15" borderId="0" xfId="2" applyFont="1" applyFill="1" applyAlignment="1">
      <alignment vertical="top"/>
    </xf>
    <xf numFmtId="0" fontId="34" fillId="15" borderId="0" xfId="2" applyFont="1" applyFill="1" applyAlignment="1">
      <alignment vertical="top"/>
    </xf>
    <xf numFmtId="0" fontId="6" fillId="48" borderId="0" xfId="4" applyFill="1"/>
    <xf numFmtId="0" fontId="137" fillId="48" borderId="0" xfId="4" applyFont="1" applyFill="1"/>
    <xf numFmtId="0" fontId="35" fillId="48" borderId="0" xfId="4" applyFont="1" applyFill="1"/>
    <xf numFmtId="0" fontId="0" fillId="33" borderId="0" xfId="0" applyFill="1">
      <alignment vertical="center"/>
    </xf>
    <xf numFmtId="0" fontId="138" fillId="33" borderId="0" xfId="0" applyFont="1" applyFill="1" applyAlignment="1">
      <alignmen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109" fillId="32" borderId="0" xfId="0" applyFont="1" applyFill="1" applyAlignment="1">
      <alignment horizontal="left" vertical="top" wrapText="1"/>
    </xf>
    <xf numFmtId="0" fontId="43" fillId="19" borderId="0" xfId="17" applyFont="1" applyFill="1" applyAlignment="1">
      <alignment horizontal="left"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96" fillId="19" borderId="166" xfId="2" applyFont="1" applyFill="1" applyBorder="1" applyAlignment="1">
      <alignment horizontal="left" vertical="top" wrapText="1"/>
    </xf>
    <xf numFmtId="0" fontId="96" fillId="19" borderId="167" xfId="2" applyFont="1" applyFill="1" applyBorder="1" applyAlignment="1">
      <alignment horizontal="left" vertical="top" wrapText="1"/>
    </xf>
    <xf numFmtId="0" fontId="96"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3" fillId="19" borderId="166" xfId="17" applyFont="1" applyFill="1" applyBorder="1" applyAlignment="1">
      <alignment horizontal="left" vertical="top" wrapText="1"/>
    </xf>
    <xf numFmtId="0" fontId="93" fillId="19" borderId="167" xfId="17" applyFont="1" applyFill="1" applyBorder="1" applyAlignment="1">
      <alignment horizontal="left" vertical="top" wrapText="1"/>
    </xf>
    <xf numFmtId="0" fontId="93" fillId="19"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6" xfId="17" applyFont="1" applyFill="1" applyBorder="1" applyAlignment="1">
      <alignment horizontal="left" vertical="top" wrapText="1"/>
    </xf>
    <xf numFmtId="0" fontId="112" fillId="19" borderId="167" xfId="17" applyFont="1" applyFill="1" applyBorder="1" applyAlignment="1">
      <alignment horizontal="left" vertical="top" wrapText="1"/>
    </xf>
    <xf numFmtId="0" fontId="112" fillId="19" borderId="168" xfId="17" applyFont="1" applyFill="1" applyBorder="1" applyAlignment="1">
      <alignment horizontal="left" vertical="top" wrapText="1"/>
    </xf>
    <xf numFmtId="0" fontId="13" fillId="48" borderId="0" xfId="4" applyFont="1" applyFill="1" applyAlignment="1">
      <alignment vertical="top" wrapText="1"/>
    </xf>
    <xf numFmtId="0" fontId="161" fillId="37" borderId="0" xfId="2" applyFont="1" applyFill="1" applyAlignment="1">
      <alignment horizontal="center" vertical="center"/>
    </xf>
    <xf numFmtId="0" fontId="6" fillId="0" borderId="0" xfId="2">
      <alignment vertical="center"/>
    </xf>
    <xf numFmtId="0" fontId="87" fillId="0" borderId="0" xfId="2" applyFont="1" applyAlignment="1">
      <alignment horizontal="center" vertical="center"/>
    </xf>
    <xf numFmtId="0" fontId="21" fillId="0" borderId="0" xfId="2" applyFont="1" applyAlignment="1">
      <alignment horizontal="center" vertical="center"/>
    </xf>
    <xf numFmtId="0" fontId="175" fillId="46" borderId="0" xfId="2" applyFont="1" applyFill="1" applyAlignment="1">
      <alignment horizontal="center" vertical="center" wrapText="1" shrinkToFit="1"/>
    </xf>
    <xf numFmtId="0" fontId="176" fillId="46" borderId="0" xfId="2" applyFont="1" applyFill="1" applyAlignment="1">
      <alignment horizontal="center" vertical="center" wrapText="1" shrinkToFit="1"/>
    </xf>
    <xf numFmtId="0" fontId="164" fillId="0" borderId="0" xfId="2" applyFont="1">
      <alignment vertical="center"/>
    </xf>
    <xf numFmtId="0" fontId="35" fillId="0" borderId="0" xfId="2" applyFont="1" applyAlignment="1">
      <alignment horizontal="center" vertical="center"/>
    </xf>
    <xf numFmtId="0" fontId="6" fillId="0" borderId="0" xfId="2" applyAlignment="1">
      <alignment horizontal="center" vertical="center"/>
    </xf>
    <xf numFmtId="0" fontId="172" fillId="15" borderId="0" xfId="2" applyFont="1" applyFill="1" applyAlignment="1">
      <alignment vertical="top" wrapText="1"/>
    </xf>
    <xf numFmtId="0" fontId="165" fillId="15" borderId="0" xfId="2" applyFont="1" applyFill="1" applyAlignment="1">
      <alignment vertical="top" wrapText="1"/>
    </xf>
    <xf numFmtId="0" fontId="6" fillId="15" borderId="0" xfId="2" applyFill="1" applyAlignment="1">
      <alignment vertical="top" wrapText="1"/>
    </xf>
    <xf numFmtId="0" fontId="51" fillId="47" borderId="0" xfId="2" applyFont="1" applyFill="1" applyAlignment="1">
      <alignment horizontal="left" vertical="top" wrapText="1" indent="1"/>
    </xf>
    <xf numFmtId="0" fontId="166" fillId="0" borderId="0" xfId="2" applyFont="1" applyAlignment="1">
      <alignment horizontal="left" vertical="top" wrapText="1" indent="1"/>
    </xf>
    <xf numFmtId="14" fontId="87" fillId="21" borderId="183" xfId="2" applyNumberFormat="1" applyFont="1" applyFill="1" applyBorder="1" applyAlignment="1">
      <alignment horizontal="center" vertical="center"/>
    </xf>
    <xf numFmtId="14" fontId="87" fillId="21" borderId="184" xfId="2" applyNumberFormat="1" applyFont="1" applyFill="1" applyBorder="1" applyAlignment="1">
      <alignment horizontal="center" vertical="center"/>
    </xf>
    <xf numFmtId="14" fontId="87" fillId="21" borderId="185" xfId="2" applyNumberFormat="1" applyFont="1" applyFill="1" applyBorder="1" applyAlignment="1">
      <alignment horizontal="center" vertical="center"/>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14" fontId="87" fillId="21" borderId="157" xfId="1" applyNumberFormat="1" applyFont="1" applyFill="1" applyBorder="1" applyAlignment="1" applyProtection="1">
      <alignment horizontal="center" vertical="center" wrapText="1"/>
    </xf>
    <xf numFmtId="0" fontId="87" fillId="21" borderId="157" xfId="2" applyFont="1" applyFill="1" applyBorder="1" applyAlignment="1">
      <alignment horizontal="center" vertical="center"/>
    </xf>
    <xf numFmtId="0" fontId="87" fillId="21" borderId="161" xfId="2" applyFont="1" applyFill="1" applyBorder="1" applyAlignment="1">
      <alignment horizontal="center" vertical="center"/>
    </xf>
    <xf numFmtId="14" fontId="87" fillId="21" borderId="186" xfId="1" applyNumberFormat="1" applyFont="1" applyFill="1" applyBorder="1" applyAlignment="1" applyProtection="1">
      <alignment horizontal="center" vertical="center" wrapText="1"/>
    </xf>
    <xf numFmtId="14" fontId="87" fillId="21" borderId="187" xfId="1" applyNumberFormat="1" applyFont="1" applyFill="1" applyBorder="1" applyAlignment="1" applyProtection="1">
      <alignment horizontal="center" vertical="center" wrapText="1"/>
    </xf>
    <xf numFmtId="14" fontId="87"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93"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93"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14" fontId="87" fillId="21" borderId="142" xfId="1" applyNumberFormat="1" applyFont="1" applyFill="1" applyBorder="1" applyAlignment="1" applyProtection="1">
      <alignment horizontal="center" vertical="center" wrapText="1" shrinkToFit="1"/>
    </xf>
    <xf numFmtId="14" fontId="87" fillId="21" borderId="144" xfId="1" applyNumberFormat="1" applyFont="1" applyFill="1" applyBorder="1" applyAlignment="1" applyProtection="1">
      <alignment horizontal="center" vertical="center" wrapText="1" shrinkToFit="1"/>
    </xf>
    <xf numFmtId="14" fontId="87" fillId="21" borderId="143" xfId="1" applyNumberFormat="1" applyFont="1" applyFill="1" applyBorder="1" applyAlignment="1" applyProtection="1">
      <alignment horizontal="center" vertical="center" wrapText="1" shrinkToFi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6" fillId="0" borderId="0" xfId="2" applyAlignment="1">
      <alignment horizontal="center" vertical="center" wrapText="1"/>
    </xf>
    <xf numFmtId="0" fontId="23" fillId="40" borderId="0" xfId="2" applyFont="1" applyFill="1" applyAlignment="1">
      <alignment horizontal="left" vertical="center" wrapText="1"/>
    </xf>
    <xf numFmtId="0" fontId="23" fillId="40"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71" fillId="30" borderId="0" xfId="0" applyFont="1" applyFill="1" applyAlignment="1">
      <alignment horizontal="center" vertical="center"/>
    </xf>
    <xf numFmtId="0" fontId="0" fillId="23" borderId="0" xfId="0" applyFill="1" applyAlignment="1">
      <alignment horizontal="center" vertical="center"/>
    </xf>
    <xf numFmtId="0" fontId="26" fillId="19" borderId="0" xfId="19" applyFont="1" applyFill="1" applyAlignment="1">
      <alignment vertical="center" wrapText="1"/>
    </xf>
    <xf numFmtId="0" fontId="88"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5"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174" fillId="30" borderId="55" xfId="2" applyFont="1" applyFill="1" applyBorder="1" applyAlignment="1">
      <alignment horizontal="left" vertical="top" wrapText="1" shrinkToFit="1"/>
    </xf>
    <xf numFmtId="0" fontId="174" fillId="30" borderId="56" xfId="2" applyFont="1" applyFill="1" applyBorder="1" applyAlignment="1">
      <alignment horizontal="left" vertical="top" wrapText="1" shrinkToFit="1"/>
    </xf>
    <xf numFmtId="0" fontId="174" fillId="30"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3"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3"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5" fillId="30" borderId="94" xfId="1" applyFont="1" applyFill="1" applyBorder="1" applyAlignment="1" applyProtection="1">
      <alignment vertical="top" wrapText="1"/>
    </xf>
    <xf numFmtId="0" fontId="35" fillId="30" borderId="95" xfId="2" applyFont="1" applyFill="1" applyBorder="1" applyAlignment="1">
      <alignment vertical="top" wrapText="1"/>
    </xf>
    <xf numFmtId="0" fontId="35" fillId="30" borderId="96" xfId="2" applyFont="1" applyFill="1" applyBorder="1" applyAlignment="1">
      <alignment vertical="top" wrapText="1"/>
    </xf>
    <xf numFmtId="0" fontId="160"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9FC924BD-4568-4D60-8D6F-0B181AB9AEA7}"/>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FF99FF"/>
      <color rgb="FF6DDDF7"/>
      <color rgb="FFFFCC00"/>
      <color rgb="FFD4FDC3"/>
      <color rgb="FF6EF729"/>
      <color rgb="FFFAFEC2"/>
      <color rgb="FF66CCFF"/>
      <color rgb="FF3399FF"/>
      <color rgb="FF00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'28　感染症統計'!$A$7</c:f>
              <c:strCache>
                <c:ptCount val="1"/>
                <c:pt idx="0">
                  <c:v>2023年</c:v>
                </c:pt>
              </c:strCache>
            </c:strRef>
          </c:tx>
          <c:spPr>
            <a:ln w="63500" cap="rnd">
              <a:solidFill>
                <a:srgbClr val="FF0000"/>
              </a:solidFill>
              <a:round/>
            </a:ln>
            <a:effectLst/>
          </c:spPr>
          <c:marker>
            <c:symbol val="none"/>
          </c:marker>
          <c:val>
            <c:numRef>
              <c:f>'28　感染症統計'!$B$7:$M$7</c:f>
              <c:numCache>
                <c:formatCode>#,##0_ </c:formatCode>
                <c:ptCount val="12"/>
                <c:pt idx="0" formatCode="General">
                  <c:v>82</c:v>
                </c:pt>
                <c:pt idx="1">
                  <c:v>62</c:v>
                </c:pt>
                <c:pt idx="2">
                  <c:v>99</c:v>
                </c:pt>
                <c:pt idx="3">
                  <c:v>112</c:v>
                </c:pt>
                <c:pt idx="4">
                  <c:v>224</c:v>
                </c:pt>
                <c:pt idx="5">
                  <c:v>524</c:v>
                </c:pt>
                <c:pt idx="6">
                  <c:v>255</c:v>
                </c:pt>
              </c:numCache>
            </c:numRef>
          </c:val>
          <c:smooth val="0"/>
          <c:extLst>
            <c:ext xmlns:c16="http://schemas.microsoft.com/office/drawing/2014/chart" uri="{C3380CC4-5D6E-409C-BE32-E72D297353CC}">
              <c16:uniqueId val="{00000000-EF25-4824-8530-875CCEE0B185}"/>
            </c:ext>
          </c:extLst>
        </c:ser>
        <c:ser>
          <c:idx val="7"/>
          <c:order val="1"/>
          <c:tx>
            <c:strRef>
              <c:f>'28　感染症統計'!$A$8</c:f>
              <c:strCache>
                <c:ptCount val="1"/>
                <c:pt idx="0">
                  <c:v>2022年</c:v>
                </c:pt>
              </c:strCache>
            </c:strRef>
          </c:tx>
          <c:spPr>
            <a:ln w="25400" cap="rnd">
              <a:solidFill>
                <a:schemeClr val="accent6">
                  <a:lumMod val="75000"/>
                </a:schemeClr>
              </a:solidFill>
              <a:round/>
            </a:ln>
            <a:effectLst/>
          </c:spPr>
          <c:marker>
            <c:symbol val="none"/>
          </c:marker>
          <c:val>
            <c:numRef>
              <c:f>'28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'28　感染症統計'!$A$9</c:f>
              <c:strCache>
                <c:ptCount val="1"/>
                <c:pt idx="0">
                  <c:v>2021年</c:v>
                </c:pt>
              </c:strCache>
            </c:strRef>
          </c:tx>
          <c:spPr>
            <a:ln w="28575" cap="rnd">
              <a:solidFill>
                <a:schemeClr val="accent6"/>
              </a:solidFill>
              <a:round/>
            </a:ln>
            <a:effectLst/>
          </c:spPr>
          <c:marker>
            <c:symbol val="none"/>
          </c:marker>
          <c:val>
            <c:numRef>
              <c:f>'28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'28　感染症統計'!$A$10</c:f>
              <c:strCache>
                <c:ptCount val="1"/>
                <c:pt idx="0">
                  <c:v>2020年</c:v>
                </c:pt>
              </c:strCache>
            </c:strRef>
          </c:tx>
          <c:spPr>
            <a:ln w="12700" cap="rnd">
              <a:solidFill>
                <a:srgbClr val="FF0066"/>
              </a:solidFill>
              <a:round/>
            </a:ln>
            <a:effectLst/>
          </c:spPr>
          <c:marker>
            <c:symbol val="none"/>
          </c:marker>
          <c:val>
            <c:numRef>
              <c:f>'28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'28　感染症統計'!$A$11</c:f>
              <c:strCache>
                <c:ptCount val="1"/>
                <c:pt idx="0">
                  <c:v>2019年</c:v>
                </c:pt>
              </c:strCache>
            </c:strRef>
          </c:tx>
          <c:spPr>
            <a:ln w="19050" cap="rnd">
              <a:solidFill>
                <a:srgbClr val="0070C0"/>
              </a:solidFill>
              <a:round/>
            </a:ln>
            <a:effectLst/>
          </c:spPr>
          <c:marker>
            <c:symbol val="none"/>
          </c:marker>
          <c:val>
            <c:numRef>
              <c:f>'28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'28　感染症統計'!$A$12</c:f>
              <c:strCache>
                <c:ptCount val="1"/>
                <c:pt idx="0">
                  <c:v>2018年</c:v>
                </c:pt>
              </c:strCache>
            </c:strRef>
          </c:tx>
          <c:spPr>
            <a:ln w="12700" cap="rnd">
              <a:solidFill>
                <a:schemeClr val="accent4"/>
              </a:solidFill>
              <a:round/>
            </a:ln>
            <a:effectLst/>
          </c:spPr>
          <c:marker>
            <c:symbol val="none"/>
          </c:marker>
          <c:val>
            <c:numRef>
              <c:f>'28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'28　感染症統計'!$A$13</c:f>
              <c:strCache>
                <c:ptCount val="1"/>
                <c:pt idx="0">
                  <c:v>2017年</c:v>
                </c:pt>
              </c:strCache>
            </c:strRef>
          </c:tx>
          <c:spPr>
            <a:ln w="12700" cap="rnd">
              <a:solidFill>
                <a:schemeClr val="accent5"/>
              </a:solidFill>
              <a:round/>
            </a:ln>
            <a:effectLst/>
          </c:spPr>
          <c:marker>
            <c:symbol val="none"/>
          </c:marker>
          <c:val>
            <c:numRef>
              <c:f>'28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'28　感染症統計'!$A$14</c:f>
              <c:strCache>
                <c:ptCount val="1"/>
                <c:pt idx="0">
                  <c:v>2016年</c:v>
                </c:pt>
              </c:strCache>
            </c:strRef>
          </c:tx>
          <c:spPr>
            <a:ln w="12700" cap="rnd">
              <a:solidFill>
                <a:schemeClr val="tx2"/>
              </a:solidFill>
              <a:round/>
            </a:ln>
            <a:effectLst/>
          </c:spPr>
          <c:marker>
            <c:symbol val="none"/>
          </c:marker>
          <c:val>
            <c:numRef>
              <c:f>'28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'28　感染症統計'!$A$15</c:f>
              <c:strCache>
                <c:ptCount val="1"/>
                <c:pt idx="0">
                  <c:v>2015年</c:v>
                </c:pt>
              </c:strCache>
            </c:strRef>
          </c:tx>
          <c:spPr>
            <a:ln w="28575" cap="rnd">
              <a:solidFill>
                <a:schemeClr val="accent3">
                  <a:lumMod val="60000"/>
                </a:schemeClr>
              </a:solidFill>
              <a:round/>
            </a:ln>
            <a:effectLst/>
          </c:spPr>
          <c:marker>
            <c:symbol val="none"/>
          </c:marker>
          <c:val>
            <c:numRef>
              <c:f>'28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'28　感染症統計'!$P$7</c:f>
              <c:strCache>
                <c:ptCount val="1"/>
                <c:pt idx="0">
                  <c:v>2023年</c:v>
                </c:pt>
              </c:strCache>
            </c:strRef>
          </c:tx>
          <c:spPr>
            <a:ln w="63500" cap="rnd">
              <a:solidFill>
                <a:srgbClr val="FF0000"/>
              </a:solidFill>
              <a:round/>
            </a:ln>
            <a:effectLst/>
          </c:spPr>
          <c:marker>
            <c:symbol val="none"/>
          </c:marker>
          <c:val>
            <c:numRef>
              <c:f>'28　感染症統計'!$Q$7:$AB$7</c:f>
              <c:numCache>
                <c:formatCode>#,##0_ </c:formatCode>
                <c:ptCount val="12"/>
                <c:pt idx="0" formatCode="General">
                  <c:v>1</c:v>
                </c:pt>
                <c:pt idx="1">
                  <c:v>1</c:v>
                </c:pt>
                <c:pt idx="2">
                  <c:v>4</c:v>
                </c:pt>
                <c:pt idx="3">
                  <c:v>2</c:v>
                </c:pt>
                <c:pt idx="4">
                  <c:v>2</c:v>
                </c:pt>
                <c:pt idx="5">
                  <c:v>7</c:v>
                </c:pt>
                <c:pt idx="6">
                  <c:v>4</c:v>
                </c:pt>
              </c:numCache>
            </c:numRef>
          </c:val>
          <c:smooth val="0"/>
          <c:extLst>
            <c:ext xmlns:c16="http://schemas.microsoft.com/office/drawing/2014/chart" uri="{C3380CC4-5D6E-409C-BE32-E72D297353CC}">
              <c16:uniqueId val="{00000000-691A-4A61-BF12-3A5977548A2F}"/>
            </c:ext>
          </c:extLst>
        </c:ser>
        <c:ser>
          <c:idx val="7"/>
          <c:order val="1"/>
          <c:tx>
            <c:strRef>
              <c:f>'28　感染症統計'!$P$8</c:f>
              <c:strCache>
                <c:ptCount val="1"/>
                <c:pt idx="0">
                  <c:v>2022年</c:v>
                </c:pt>
              </c:strCache>
            </c:strRef>
          </c:tx>
          <c:spPr>
            <a:ln w="25400" cap="rnd">
              <a:solidFill>
                <a:schemeClr val="accent6">
                  <a:lumMod val="75000"/>
                </a:schemeClr>
              </a:solidFill>
              <a:round/>
            </a:ln>
            <a:effectLst/>
          </c:spPr>
          <c:marker>
            <c:symbol val="none"/>
          </c:marker>
          <c:val>
            <c:numRef>
              <c:f>'28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'28　感染症統計'!$P$9</c:f>
              <c:strCache>
                <c:ptCount val="1"/>
                <c:pt idx="0">
                  <c:v>2021年</c:v>
                </c:pt>
              </c:strCache>
            </c:strRef>
          </c:tx>
          <c:spPr>
            <a:ln w="28575" cap="rnd">
              <a:solidFill>
                <a:srgbClr val="FF0066"/>
              </a:solidFill>
              <a:round/>
            </a:ln>
            <a:effectLst/>
          </c:spPr>
          <c:marker>
            <c:symbol val="none"/>
          </c:marker>
          <c:val>
            <c:numRef>
              <c:f>'28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'28　感染症統計'!$P$10</c:f>
              <c:strCache>
                <c:ptCount val="1"/>
                <c:pt idx="0">
                  <c:v>2020年</c:v>
                </c:pt>
              </c:strCache>
            </c:strRef>
          </c:tx>
          <c:spPr>
            <a:ln w="28575" cap="rnd">
              <a:solidFill>
                <a:schemeClr val="accent2"/>
              </a:solidFill>
              <a:round/>
            </a:ln>
            <a:effectLst/>
          </c:spPr>
          <c:marker>
            <c:symbol val="none"/>
          </c:marker>
          <c:val>
            <c:numRef>
              <c:f>'28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'28　感染症統計'!$P$11</c:f>
              <c:strCache>
                <c:ptCount val="1"/>
                <c:pt idx="0">
                  <c:v>2019年</c:v>
                </c:pt>
              </c:strCache>
            </c:strRef>
          </c:tx>
          <c:spPr>
            <a:ln w="28575" cap="rnd">
              <a:solidFill>
                <a:schemeClr val="accent3">
                  <a:lumMod val="50000"/>
                </a:schemeClr>
              </a:solidFill>
              <a:round/>
            </a:ln>
            <a:effectLst/>
          </c:spPr>
          <c:marker>
            <c:symbol val="none"/>
          </c:marker>
          <c:val>
            <c:numRef>
              <c:f>'28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'28　感染症統計'!$P$12</c:f>
              <c:strCache>
                <c:ptCount val="1"/>
                <c:pt idx="0">
                  <c:v>2018年</c:v>
                </c:pt>
              </c:strCache>
            </c:strRef>
          </c:tx>
          <c:spPr>
            <a:ln w="28575" cap="rnd">
              <a:solidFill>
                <a:schemeClr val="accent4">
                  <a:lumMod val="75000"/>
                </a:schemeClr>
              </a:solidFill>
              <a:round/>
            </a:ln>
            <a:effectLst/>
          </c:spPr>
          <c:marker>
            <c:symbol val="none"/>
          </c:marker>
          <c:val>
            <c:numRef>
              <c:f>'28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'28　感染症統計'!$P$13</c:f>
              <c:strCache>
                <c:ptCount val="1"/>
                <c:pt idx="0">
                  <c:v>2017年</c:v>
                </c:pt>
              </c:strCache>
            </c:strRef>
          </c:tx>
          <c:spPr>
            <a:ln w="28575" cap="rnd">
              <a:solidFill>
                <a:schemeClr val="accent5"/>
              </a:solidFill>
              <a:round/>
            </a:ln>
            <a:effectLst/>
          </c:spPr>
          <c:marker>
            <c:symbol val="none"/>
          </c:marker>
          <c:val>
            <c:numRef>
              <c:f>'28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'28　感染症統計'!$P$14</c:f>
              <c:strCache>
                <c:ptCount val="1"/>
                <c:pt idx="0">
                  <c:v>2016年</c:v>
                </c:pt>
              </c:strCache>
            </c:strRef>
          </c:tx>
          <c:spPr>
            <a:ln w="28575" cap="rnd">
              <a:solidFill>
                <a:srgbClr val="3399FF"/>
              </a:solidFill>
              <a:round/>
            </a:ln>
            <a:effectLst/>
          </c:spPr>
          <c:marker>
            <c:symbol val="none"/>
          </c:marker>
          <c:val>
            <c:numRef>
              <c:f>'28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7" Type="http://schemas.openxmlformats.org/officeDocument/2006/relationships/image" Target="../media/image11.png"/><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10.png"/><Relationship Id="rId5" Type="http://schemas.openxmlformats.org/officeDocument/2006/relationships/image" Target="../media/image9.jpe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390285</xdr:colOff>
      <xdr:row>34</xdr:row>
      <xdr:rowOff>91440</xdr:rowOff>
    </xdr:to>
    <xdr:grpSp>
      <xdr:nvGrpSpPr>
        <xdr:cNvPr id="6" name="グループ化 5">
          <a:extLst>
            <a:ext uri="{FF2B5EF4-FFF2-40B4-BE49-F238E27FC236}">
              <a16:creationId xmlns:a16="http://schemas.microsoft.com/office/drawing/2014/main" id="{CB2766D1-F752-C2FC-E5A1-66A1D422FA9F}"/>
            </a:ext>
          </a:extLst>
        </xdr:cNvPr>
        <xdr:cNvGrpSpPr/>
      </xdr:nvGrpSpPr>
      <xdr:grpSpPr>
        <a:xfrm>
          <a:off x="0" y="0"/>
          <a:ext cx="15074025" cy="6431280"/>
          <a:chOff x="0" y="0"/>
          <a:chExt cx="15074025" cy="6431280"/>
        </a:xfrm>
      </xdr:grpSpPr>
      <xdr:pic>
        <xdr:nvPicPr>
          <xdr:cNvPr id="2" name="図 1">
            <a:extLst>
              <a:ext uri="{FF2B5EF4-FFF2-40B4-BE49-F238E27FC236}">
                <a16:creationId xmlns:a16="http://schemas.microsoft.com/office/drawing/2014/main" id="{0AED3576-55AE-02B9-85E0-800D023E2E26}"/>
              </a:ext>
            </a:extLst>
          </xdr:cNvPr>
          <xdr:cNvPicPr>
            <a:picLocks noChangeAspect="1"/>
          </xdr:cNvPicPr>
        </xdr:nvPicPr>
        <xdr:blipFill>
          <a:blip xmlns:r="http://schemas.openxmlformats.org/officeDocument/2006/relationships" r:embed="rId1"/>
          <a:stretch>
            <a:fillRect/>
          </a:stretch>
        </xdr:blipFill>
        <xdr:spPr>
          <a:xfrm>
            <a:off x="7475220" y="0"/>
            <a:ext cx="7598805" cy="6431280"/>
          </a:xfrm>
          <a:prstGeom prst="rect">
            <a:avLst/>
          </a:prstGeom>
        </xdr:spPr>
      </xdr:pic>
      <xdr:pic>
        <xdr:nvPicPr>
          <xdr:cNvPr id="3" name="図 2">
            <a:extLst>
              <a:ext uri="{FF2B5EF4-FFF2-40B4-BE49-F238E27FC236}">
                <a16:creationId xmlns:a16="http://schemas.microsoft.com/office/drawing/2014/main" id="{B6B887B4-6969-01CE-B8DA-A0488D750C18}"/>
              </a:ext>
            </a:extLst>
          </xdr:cNvPr>
          <xdr:cNvPicPr>
            <a:picLocks noChangeAspect="1"/>
          </xdr:cNvPicPr>
        </xdr:nvPicPr>
        <xdr:blipFill>
          <a:blip xmlns:r="http://schemas.openxmlformats.org/officeDocument/2006/relationships" r:embed="rId2"/>
          <a:stretch>
            <a:fillRect/>
          </a:stretch>
        </xdr:blipFill>
        <xdr:spPr>
          <a:xfrm>
            <a:off x="0" y="0"/>
            <a:ext cx="7440339" cy="4053840"/>
          </a:xfrm>
          <a:prstGeom prst="rect">
            <a:avLst/>
          </a:prstGeom>
        </xdr:spPr>
      </xdr:pic>
      <xdr:pic>
        <xdr:nvPicPr>
          <xdr:cNvPr id="4" name="図 3">
            <a:extLst>
              <a:ext uri="{FF2B5EF4-FFF2-40B4-BE49-F238E27FC236}">
                <a16:creationId xmlns:a16="http://schemas.microsoft.com/office/drawing/2014/main" id="{541F007D-BE13-467F-A4AD-321ED378B392}"/>
              </a:ext>
            </a:extLst>
          </xdr:cNvPr>
          <xdr:cNvPicPr>
            <a:picLocks noChangeAspect="1"/>
          </xdr:cNvPicPr>
        </xdr:nvPicPr>
        <xdr:blipFill>
          <a:blip xmlns:r="http://schemas.openxmlformats.org/officeDocument/2006/relationships" r:embed="rId3"/>
          <a:stretch>
            <a:fillRect/>
          </a:stretch>
        </xdr:blipFill>
        <xdr:spPr>
          <a:xfrm>
            <a:off x="0" y="4038600"/>
            <a:ext cx="7430144" cy="237002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182880</xdr:colOff>
      <xdr:row>18</xdr:row>
      <xdr:rowOff>15240</xdr:rowOff>
    </xdr:to>
    <xdr:pic>
      <xdr:nvPicPr>
        <xdr:cNvPr id="28" name="図 27" descr="感染性胃腸炎患者報告数　直近5シーズン">
          <a:extLst>
            <a:ext uri="{FF2B5EF4-FFF2-40B4-BE49-F238E27FC236}">
              <a16:creationId xmlns:a16="http://schemas.microsoft.com/office/drawing/2014/main" id="{76445841-489E-B0B4-27E4-C0F6A5F04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39140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3.90</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599902</xdr:colOff>
      <xdr:row>4</xdr:row>
      <xdr:rowOff>145151</xdr:rowOff>
    </xdr:from>
    <xdr:to>
      <xdr:col>13</xdr:col>
      <xdr:colOff>733631</xdr:colOff>
      <xdr:row>8</xdr:row>
      <xdr:rowOff>15423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1062" y="1135751"/>
          <a:ext cx="2594989" cy="594172"/>
        </a:xfrm>
        <a:prstGeom prst="borderCallout2">
          <a:avLst>
            <a:gd name="adj1" fmla="val 101279"/>
            <a:gd name="adj2" fmla="val 51060"/>
            <a:gd name="adj3" fmla="val 210486"/>
            <a:gd name="adj4" fmla="val 51057"/>
            <a:gd name="adj5" fmla="val 298063"/>
            <a:gd name="adj6" fmla="val 3010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1143724</xdr:colOff>
      <xdr:row>14</xdr:row>
      <xdr:rowOff>68580</xdr:rowOff>
    </xdr:from>
    <xdr:to>
      <xdr:col>11</xdr:col>
      <xdr:colOff>1466542</xdr:colOff>
      <xdr:row>16</xdr:row>
      <xdr:rowOff>38100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424884" y="278892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16</xdr:row>
      <xdr:rowOff>0</xdr:rowOff>
    </xdr:from>
    <xdr:to>
      <xdr:col>7</xdr:col>
      <xdr:colOff>304800</xdr:colOff>
      <xdr:row>17</xdr:row>
      <xdr:rowOff>133350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1FA3606-B930-4B4E-AAD5-2DE400FE338E}"/>
            </a:ext>
          </a:extLst>
        </xdr:cNvPr>
        <xdr:cNvSpPr>
          <a:spLocks noChangeAspect="1" noChangeArrowheads="1"/>
        </xdr:cNvSpPr>
      </xdr:nvSpPr>
      <xdr:spPr bwMode="auto">
        <a:xfrm>
          <a:off x="4038600" y="3901440"/>
          <a:ext cx="304800" cy="300990"/>
        </a:xfrm>
        <a:prstGeom prst="rect">
          <a:avLst/>
        </a:prstGeom>
        <a:noFill/>
        <a:ln w="9525">
          <a:noFill/>
          <a:miter lim="800000"/>
          <a:headEnd/>
          <a:tailEnd/>
        </a:ln>
      </xdr:spPr>
    </xdr:sp>
    <xdr:clientData/>
  </xdr:twoCellAnchor>
  <xdr:twoCellAnchor>
    <xdr:from>
      <xdr:col>5</xdr:col>
      <xdr:colOff>297273</xdr:colOff>
      <xdr:row>7</xdr:row>
      <xdr:rowOff>138360</xdr:rowOff>
    </xdr:from>
    <xdr:to>
      <xdr:col>6</xdr:col>
      <xdr:colOff>525873</xdr:colOff>
      <xdr:row>10</xdr:row>
      <xdr:rowOff>214560</xdr:rowOff>
    </xdr:to>
    <xdr:sp macro="" textlink="">
      <xdr:nvSpPr>
        <xdr:cNvPr id="3" name="右矢印 2">
          <a:extLst>
            <a:ext uri="{FF2B5EF4-FFF2-40B4-BE49-F238E27FC236}">
              <a16:creationId xmlns:a16="http://schemas.microsoft.com/office/drawing/2014/main" id="{7795D414-A759-4BEF-8959-FAB2619B7BB3}"/>
            </a:ext>
          </a:extLst>
        </xdr:cNvPr>
        <xdr:cNvSpPr/>
      </xdr:nvSpPr>
      <xdr:spPr>
        <a:xfrm>
          <a:off x="3101433" y="1959540"/>
          <a:ext cx="845820" cy="701040"/>
        </a:xfrm>
        <a:prstGeom prst="rightArrow">
          <a:avLst/>
        </a:prstGeom>
        <a:solidFill>
          <a:schemeClr val="bg1"/>
        </a:solidFill>
        <a:effectLst>
          <a:glow rad="101600">
            <a:schemeClr val="accent4">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CA3A212D-8CF6-4A29-A8BF-AFE908CB059A}"/>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4F6966D9-3C59-45A6-8AB1-558864E7626F}"/>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8E2B17D1-75C5-4772-A511-B9DE9349AAE2}"/>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xdr:col>
      <xdr:colOff>152490</xdr:colOff>
      <xdr:row>5</xdr:row>
      <xdr:rowOff>136358</xdr:rowOff>
    </xdr:from>
    <xdr:to>
      <xdr:col>5</xdr:col>
      <xdr:colOff>400</xdr:colOff>
      <xdr:row>13</xdr:row>
      <xdr:rowOff>219075</xdr:rowOff>
    </xdr:to>
    <xdr:pic>
      <xdr:nvPicPr>
        <xdr:cNvPr id="7" name="図 2">
          <a:extLst>
            <a:ext uri="{FF2B5EF4-FFF2-40B4-BE49-F238E27FC236}">
              <a16:creationId xmlns:a16="http://schemas.microsoft.com/office/drawing/2014/main" id="{FC7CEB01-FC43-4352-A445-AAB672A1944F}"/>
            </a:ext>
          </a:extLst>
        </xdr:cNvPr>
        <xdr:cNvPicPr>
          <a:picLocks noChangeAspect="1"/>
        </xdr:cNvPicPr>
      </xdr:nvPicPr>
      <xdr:blipFill>
        <a:blip xmlns:r="http://schemas.openxmlformats.org/officeDocument/2006/relationships" r:embed="rId4" cstate="print"/>
        <a:srcRect/>
        <a:stretch>
          <a:fillRect/>
        </a:stretch>
      </xdr:blipFill>
      <xdr:spPr bwMode="auto">
        <a:xfrm>
          <a:off x="487770" y="1530818"/>
          <a:ext cx="2316790" cy="1759117"/>
        </a:xfrm>
        <a:prstGeom prst="rect">
          <a:avLst/>
        </a:prstGeom>
        <a:noFill/>
        <a:ln>
          <a:noFill/>
        </a:ln>
        <a:effectLst>
          <a:outerShdw blurRad="50800" dist="88900" dir="2700000" algn="tl" rotWithShape="0">
            <a:prstClr val="black">
              <a:alpha val="40000"/>
            </a:prstClr>
          </a:outerShdw>
        </a:effectLst>
      </xdr:spPr>
    </xdr:pic>
    <xdr:clientData/>
  </xdr:twoCellAnchor>
  <xdr:twoCellAnchor editAs="oneCell">
    <xdr:from>
      <xdr:col>22</xdr:col>
      <xdr:colOff>161925</xdr:colOff>
      <xdr:row>60</xdr:row>
      <xdr:rowOff>114300</xdr:rowOff>
    </xdr:from>
    <xdr:to>
      <xdr:col>26</xdr:col>
      <xdr:colOff>613410</xdr:colOff>
      <xdr:row>71</xdr:row>
      <xdr:rowOff>28575</xdr:rowOff>
    </xdr:to>
    <xdr:pic>
      <xdr:nvPicPr>
        <xdr:cNvPr id="8" name="図 3">
          <a:extLst>
            <a:ext uri="{FF2B5EF4-FFF2-40B4-BE49-F238E27FC236}">
              <a16:creationId xmlns:a16="http://schemas.microsoft.com/office/drawing/2014/main" id="{6AC65530-5C97-4709-871F-0D4DF79BBAA7}"/>
            </a:ext>
          </a:extLst>
        </xdr:cNvPr>
        <xdr:cNvPicPr>
          <a:picLocks noChangeAspect="1"/>
        </xdr:cNvPicPr>
      </xdr:nvPicPr>
      <xdr:blipFill>
        <a:blip xmlns:r="http://schemas.openxmlformats.org/officeDocument/2006/relationships" r:embed="rId5" cstate="print"/>
        <a:srcRect/>
        <a:stretch>
          <a:fillRect/>
        </a:stretch>
      </xdr:blipFill>
      <xdr:spPr bwMode="auto">
        <a:xfrm>
          <a:off x="14586585" y="11452860"/>
          <a:ext cx="2920365" cy="1758315"/>
        </a:xfrm>
        <a:prstGeom prst="rect">
          <a:avLst/>
        </a:prstGeom>
        <a:noFill/>
        <a:ln w="9525">
          <a:noFill/>
          <a:miter lim="800000"/>
          <a:headEnd/>
          <a:tailEnd/>
        </a:ln>
      </xdr:spPr>
    </xdr:pic>
    <xdr:clientData/>
  </xdr:twoCellAnchor>
  <xdr:twoCellAnchor editAs="oneCell">
    <xdr:from>
      <xdr:col>0</xdr:col>
      <xdr:colOff>265698</xdr:colOff>
      <xdr:row>18</xdr:row>
      <xdr:rowOff>122321</xdr:rowOff>
    </xdr:from>
    <xdr:to>
      <xdr:col>7</xdr:col>
      <xdr:colOff>94600</xdr:colOff>
      <xdr:row>29</xdr:row>
      <xdr:rowOff>40105</xdr:rowOff>
    </xdr:to>
    <xdr:pic>
      <xdr:nvPicPr>
        <xdr:cNvPr id="9" name="図 7">
          <a:extLst>
            <a:ext uri="{FF2B5EF4-FFF2-40B4-BE49-F238E27FC236}">
              <a16:creationId xmlns:a16="http://schemas.microsoft.com/office/drawing/2014/main" id="{67C6173D-1054-4EDD-AFD3-3E01E2D038E4}"/>
            </a:ext>
          </a:extLst>
        </xdr:cNvPr>
        <xdr:cNvPicPr>
          <a:picLocks noChangeAspect="1"/>
        </xdr:cNvPicPr>
      </xdr:nvPicPr>
      <xdr:blipFill>
        <a:blip xmlns:r="http://schemas.openxmlformats.org/officeDocument/2006/relationships" r:embed="rId6" cstate="print"/>
        <a:srcRect/>
        <a:stretch>
          <a:fillRect/>
        </a:stretch>
      </xdr:blipFill>
      <xdr:spPr bwMode="auto">
        <a:xfrm>
          <a:off x="265698" y="4359041"/>
          <a:ext cx="3867502" cy="1769444"/>
        </a:xfrm>
        <a:prstGeom prst="rect">
          <a:avLst/>
        </a:prstGeom>
        <a:noFill/>
        <a:ln w="25400">
          <a:solidFill>
            <a:schemeClr val="bg2"/>
          </a:solidFill>
          <a:miter lim="800000"/>
          <a:headEnd/>
          <a:tailEnd/>
        </a:ln>
        <a:effectLst>
          <a:outerShdw blurRad="50800" dist="38100" dir="2700000" algn="tl" rotWithShape="0">
            <a:prstClr val="black">
              <a:alpha val="40000"/>
            </a:prstClr>
          </a:outerShdw>
        </a:effectLst>
      </xdr:spPr>
    </xdr:pic>
    <xdr:clientData/>
  </xdr:twoCellAnchor>
  <xdr:twoCellAnchor editAs="oneCell">
    <xdr:from>
      <xdr:col>7</xdr:col>
      <xdr:colOff>549441</xdr:colOff>
      <xdr:row>18</xdr:row>
      <xdr:rowOff>130843</xdr:rowOff>
    </xdr:from>
    <xdr:to>
      <xdr:col>11</xdr:col>
      <xdr:colOff>211810</xdr:colOff>
      <xdr:row>29</xdr:row>
      <xdr:rowOff>82216</xdr:rowOff>
    </xdr:to>
    <xdr:pic>
      <xdr:nvPicPr>
        <xdr:cNvPr id="10" name="図 10">
          <a:extLst>
            <a:ext uri="{FF2B5EF4-FFF2-40B4-BE49-F238E27FC236}">
              <a16:creationId xmlns:a16="http://schemas.microsoft.com/office/drawing/2014/main" id="{1676A6B0-9ECD-4A5C-B2A7-95E4294341A2}"/>
            </a:ext>
          </a:extLst>
        </xdr:cNvPr>
        <xdr:cNvPicPr>
          <a:picLocks noChangeAspect="1"/>
        </xdr:cNvPicPr>
      </xdr:nvPicPr>
      <xdr:blipFill>
        <a:blip xmlns:r="http://schemas.openxmlformats.org/officeDocument/2006/relationships" r:embed="rId7" cstate="print"/>
        <a:srcRect/>
        <a:stretch>
          <a:fillRect/>
        </a:stretch>
      </xdr:blipFill>
      <xdr:spPr bwMode="auto">
        <a:xfrm>
          <a:off x="4588041" y="4367563"/>
          <a:ext cx="3479989" cy="1803033"/>
        </a:xfrm>
        <a:prstGeom prst="rect">
          <a:avLst/>
        </a:prstGeom>
        <a:noFill/>
        <a:ln w="25400">
          <a:solidFill>
            <a:srgbClr val="FFFF00"/>
          </a:solidFill>
          <a:miter lim="800000"/>
          <a:headEnd/>
          <a:tailEnd/>
        </a:ln>
        <a:effectLst>
          <a:outerShdw blurRad="50800" dist="38100" dir="2700000" algn="tl" rotWithShape="0">
            <a:prstClr val="black">
              <a:alpha val="40000"/>
            </a:prstClr>
          </a:outerShdw>
        </a:effectLst>
      </xdr:spPr>
    </xdr:pic>
    <xdr:clientData/>
  </xdr:twoCellAnchor>
  <xdr:twoCellAnchor>
    <xdr:from>
      <xdr:col>0</xdr:col>
      <xdr:colOff>316331</xdr:colOff>
      <xdr:row>16</xdr:row>
      <xdr:rowOff>14036</xdr:rowOff>
    </xdr:from>
    <xdr:to>
      <xdr:col>6</xdr:col>
      <xdr:colOff>70184</xdr:colOff>
      <xdr:row>17</xdr:row>
      <xdr:rowOff>140368</xdr:rowOff>
    </xdr:to>
    <xdr:sp macro="" textlink="">
      <xdr:nvSpPr>
        <xdr:cNvPr id="11" name="テキスト ボックス 10">
          <a:extLst>
            <a:ext uri="{FF2B5EF4-FFF2-40B4-BE49-F238E27FC236}">
              <a16:creationId xmlns:a16="http://schemas.microsoft.com/office/drawing/2014/main" id="{02E2D8F5-ECB6-40A2-8D8C-329281DA9FAF}"/>
            </a:ext>
          </a:extLst>
        </xdr:cNvPr>
        <xdr:cNvSpPr txBox="1"/>
      </xdr:nvSpPr>
      <xdr:spPr>
        <a:xfrm>
          <a:off x="316331" y="3915476"/>
          <a:ext cx="3175233" cy="293972"/>
        </a:xfrm>
        <a:prstGeom prst="rect">
          <a:avLst/>
        </a:prstGeom>
        <a:solidFill>
          <a:srgbClr val="C00000"/>
        </a:solidFill>
        <a:ln w="254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chemeClr val="bg1"/>
              </a:solidFill>
            </a:rPr>
            <a:t>木製</a:t>
          </a:r>
          <a:r>
            <a:rPr kumimoji="1" lang="en-US" altLang="ja-JP" sz="1200" b="1">
              <a:solidFill>
                <a:schemeClr val="bg1"/>
              </a:solidFill>
            </a:rPr>
            <a:t>/</a:t>
          </a:r>
          <a:r>
            <a:rPr kumimoji="1" lang="ja-JP" altLang="en-US" sz="1200" b="1">
              <a:solidFill>
                <a:schemeClr val="bg1"/>
              </a:solidFill>
            </a:rPr>
            <a:t>合成素材の菌数調査：差がない</a:t>
          </a:r>
        </a:p>
      </xdr:txBody>
    </xdr:sp>
    <xdr:clientData/>
  </xdr:twoCellAnchor>
  <xdr:twoCellAnchor>
    <xdr:from>
      <xdr:col>7</xdr:col>
      <xdr:colOff>232107</xdr:colOff>
      <xdr:row>15</xdr:row>
      <xdr:rowOff>139869</xdr:rowOff>
    </xdr:from>
    <xdr:to>
      <xdr:col>11</xdr:col>
      <xdr:colOff>1253289</xdr:colOff>
      <xdr:row>18</xdr:row>
      <xdr:rowOff>60159</xdr:rowOff>
    </xdr:to>
    <xdr:sp macro="" textlink="">
      <xdr:nvSpPr>
        <xdr:cNvPr id="12" name="テキスト ボックス 11">
          <a:extLst>
            <a:ext uri="{FF2B5EF4-FFF2-40B4-BE49-F238E27FC236}">
              <a16:creationId xmlns:a16="http://schemas.microsoft.com/office/drawing/2014/main" id="{91AB9507-7B0A-4543-8907-957F5E7FF65B}"/>
            </a:ext>
          </a:extLst>
        </xdr:cNvPr>
        <xdr:cNvSpPr txBox="1">
          <a:spLocks noChangeArrowheads="1"/>
        </xdr:cNvSpPr>
      </xdr:nvSpPr>
      <xdr:spPr bwMode="auto">
        <a:xfrm>
          <a:off x="4270707" y="3873669"/>
          <a:ext cx="4694022" cy="423210"/>
        </a:xfrm>
        <a:prstGeom prst="rect">
          <a:avLst/>
        </a:prstGeom>
        <a:noFill/>
        <a:ln w="25400">
          <a:solidFill>
            <a:srgbClr val="FFFF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まな板の衛生管理</a:t>
          </a:r>
          <a:endParaRPr lang="ja-JP" altLang="en-US" sz="1100" b="1" i="0" u="none" strike="noStrike" baseline="0">
            <a:solidFill>
              <a:schemeClr val="bg1"/>
            </a:solidFill>
            <a:latin typeface="Calibri"/>
            <a:ea typeface="ＭＳ Ｐゴシック"/>
          </a:endParaRPr>
        </a:p>
        <a:p>
          <a:pPr algn="l" rtl="0">
            <a:lnSpc>
              <a:spcPts val="1300"/>
            </a:lnSpc>
            <a:defRPr sz="1000"/>
          </a:pPr>
          <a:r>
            <a:rPr lang="ja-JP" altLang="en-US" sz="1100" b="1" i="0" u="none" strike="noStrike" baseline="0">
              <a:solidFill>
                <a:schemeClr val="bg1"/>
              </a:solidFill>
              <a:latin typeface="ＭＳ Ｐゴシック"/>
              <a:ea typeface="ＭＳ Ｐゴシック"/>
            </a:rPr>
            <a:t>洗剤洗いの後に適切な水洗いで　　付着菌数激減</a:t>
          </a:r>
        </a:p>
      </xdr:txBody>
    </xdr:sp>
    <xdr:clientData/>
  </xdr:twoCellAnchor>
  <xdr:twoCellAnchor>
    <xdr:from>
      <xdr:col>7</xdr:col>
      <xdr:colOff>80210</xdr:colOff>
      <xdr:row>7</xdr:row>
      <xdr:rowOff>168442</xdr:rowOff>
    </xdr:from>
    <xdr:to>
      <xdr:col>11</xdr:col>
      <xdr:colOff>1058779</xdr:colOff>
      <xdr:row>9</xdr:row>
      <xdr:rowOff>104273</xdr:rowOff>
    </xdr:to>
    <xdr:sp macro="" textlink="">
      <xdr:nvSpPr>
        <xdr:cNvPr id="13" name="正方形/長方形 12">
          <a:extLst>
            <a:ext uri="{FF2B5EF4-FFF2-40B4-BE49-F238E27FC236}">
              <a16:creationId xmlns:a16="http://schemas.microsoft.com/office/drawing/2014/main" id="{1629FEF1-88DA-958E-C683-9F3DCFD4C8DC}"/>
            </a:ext>
          </a:extLst>
        </xdr:cNvPr>
        <xdr:cNvSpPr/>
      </xdr:nvSpPr>
      <xdr:spPr>
        <a:xfrm>
          <a:off x="4122821" y="1997242"/>
          <a:ext cx="4804611" cy="368968"/>
        </a:xfrm>
        <a:prstGeom prst="rect">
          <a:avLst/>
        </a:prstGeom>
        <a:noFill/>
        <a:ln>
          <a:solidFill>
            <a:srgbClr val="FF99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21</xdr:col>
      <xdr:colOff>45720</xdr:colOff>
      <xdr:row>44</xdr:row>
      <xdr:rowOff>137160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421293" cy="371710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6</xdr:col>
      <xdr:colOff>449580</xdr:colOff>
      <xdr:row>43</xdr:row>
      <xdr:rowOff>53340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1373141" cy="346969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55563</xdr:colOff>
      <xdr:row>14</xdr:row>
      <xdr:rowOff>206375</xdr:rowOff>
    </xdr:from>
    <xdr:to>
      <xdr:col>2</xdr:col>
      <xdr:colOff>4700713</xdr:colOff>
      <xdr:row>32</xdr:row>
      <xdr:rowOff>134937</xdr:rowOff>
    </xdr:to>
    <xdr:pic>
      <xdr:nvPicPr>
        <xdr:cNvPr id="3" name="図 2">
          <a:extLst>
            <a:ext uri="{FF2B5EF4-FFF2-40B4-BE49-F238E27FC236}">
              <a16:creationId xmlns:a16="http://schemas.microsoft.com/office/drawing/2014/main" id="{B79C23C1-A68C-A434-4DDA-7E430747596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val="0"/>
            </a:ext>
          </a:extLst>
        </a:blip>
        <a:stretch>
          <a:fillRect/>
        </a:stretch>
      </xdr:blipFill>
      <xdr:spPr>
        <a:xfrm>
          <a:off x="2166938" y="6810375"/>
          <a:ext cx="4645150" cy="302418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foods-ch.com/anzen/news_0056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pref.aomori.lg.jp/release/2023/74017.html" TargetMode="External"/><Relationship Id="rId2" Type="http://schemas.openxmlformats.org/officeDocument/2006/relationships/hyperlink" Target="https://nordot.app/1055077085046358731?c=768367547562557440" TargetMode="External"/><Relationship Id="rId1" Type="http://schemas.openxmlformats.org/officeDocument/2006/relationships/hyperlink" Target="https://home.kingsoft.jp/news/news/mainichi/20230716k0000m040171000c.html?from=content" TargetMode="External"/><Relationship Id="rId6" Type="http://schemas.openxmlformats.org/officeDocument/2006/relationships/printerSettings" Target="../printerSettings/printerSettings5.bin"/><Relationship Id="rId5" Type="http://schemas.openxmlformats.org/officeDocument/2006/relationships/hyperlink" Target="https://www.chibanippo.co.jp/news/national/1086374" TargetMode="External"/><Relationship Id="rId4" Type="http://schemas.openxmlformats.org/officeDocument/2006/relationships/hyperlink" Target="https://news.yahoo.co.jp/articles/7aa13f89827b1d432e8bed1a09bc071793e524db"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ikkei.com/nkd/industry/article/?DisplayType=1&amp;n_m_code=052&amp;ng=DGXZQOGR180040Y3A710C2000000" TargetMode="External"/><Relationship Id="rId3" Type="http://schemas.openxmlformats.org/officeDocument/2006/relationships/hyperlink" Target="https://news.nissyoku.co.jp/news/kwsk20230711052545611" TargetMode="External"/><Relationship Id="rId7" Type="http://schemas.openxmlformats.org/officeDocument/2006/relationships/hyperlink" Target="https://www3.nhk.or.jp/news/html/20230716/k10014132501000.html" TargetMode="External"/><Relationship Id="rId2" Type="http://schemas.openxmlformats.org/officeDocument/2006/relationships/hyperlink" Target="https://www.nna.jp/news/2543770?utm_source=newsletter&amp;utm_medium=email&amp;utm_campaign=club_bn&amp;country=krw&amp;type=5&amp;free=1" TargetMode="External"/><Relationship Id="rId1" Type="http://schemas.openxmlformats.org/officeDocument/2006/relationships/hyperlink" Target="https://jp.sake-times.com/special/press/p_cinve2023" TargetMode="External"/><Relationship Id="rId6" Type="http://schemas.openxmlformats.org/officeDocument/2006/relationships/hyperlink" Target="https://www.jetro.go.jp/biznews/2023/07/117b01cf8b1aa39c.html" TargetMode="External"/><Relationship Id="rId5" Type="http://schemas.openxmlformats.org/officeDocument/2006/relationships/hyperlink" Target="https://www.afpbb.com/articles/-/3472402" TargetMode="External"/><Relationship Id="rId10" Type="http://schemas.openxmlformats.org/officeDocument/2006/relationships/printerSettings" Target="../printerSettings/printerSettings6.bin"/><Relationship Id="rId4" Type="http://schemas.openxmlformats.org/officeDocument/2006/relationships/hyperlink" Target="https://www3.nhk.or.jp/news/html/20230717/k10014133631000.html" TargetMode="External"/><Relationship Id="rId9" Type="http://schemas.openxmlformats.org/officeDocument/2006/relationships/hyperlink" Target="https://news.yahoo.co.jp/articles/973cca2252bd80bf88d2562eb3629c08187baf31"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topLeftCell="A6" zoomScaleNormal="100" workbookViewId="0">
      <selection activeCell="E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169</v>
      </c>
      <c r="B1" s="143"/>
      <c r="C1" s="143" t="s">
        <v>168</v>
      </c>
      <c r="D1" s="143"/>
      <c r="E1" s="143"/>
      <c r="F1" s="143"/>
      <c r="G1" s="143"/>
      <c r="H1" s="143"/>
      <c r="I1" s="101"/>
    </row>
    <row r="2" spans="1:9">
      <c r="A2" s="144" t="s">
        <v>116</v>
      </c>
      <c r="B2" s="145"/>
      <c r="C2" s="145"/>
      <c r="D2" s="145"/>
      <c r="E2" s="145"/>
      <c r="F2" s="145"/>
      <c r="G2" s="145"/>
      <c r="H2" s="145"/>
      <c r="I2" s="101"/>
    </row>
    <row r="3" spans="1:9" ht="15.75" customHeight="1">
      <c r="A3" s="517" t="s">
        <v>28</v>
      </c>
      <c r="B3" s="518"/>
      <c r="C3" s="518"/>
      <c r="D3" s="518"/>
      <c r="E3" s="518"/>
      <c r="F3" s="518"/>
      <c r="G3" s="518"/>
      <c r="H3" s="519"/>
      <c r="I3" s="101"/>
    </row>
    <row r="4" spans="1:9">
      <c r="A4" s="144" t="s">
        <v>147</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73" t="s">
        <v>180</v>
      </c>
      <c r="C9" s="173"/>
      <c r="D9" s="173"/>
      <c r="E9" s="173"/>
      <c r="F9" s="173"/>
      <c r="G9" s="173"/>
      <c r="H9" s="173"/>
      <c r="I9" s="101"/>
    </row>
    <row r="10" spans="1:9" ht="15" customHeight="1">
      <c r="A10" s="373" t="s">
        <v>185</v>
      </c>
      <c r="B10" s="172"/>
      <c r="C10" s="173"/>
      <c r="D10" s="173"/>
      <c r="E10" s="173"/>
      <c r="F10" s="173"/>
      <c r="G10" s="173"/>
      <c r="H10" s="173"/>
      <c r="I10" s="101"/>
    </row>
    <row r="11" spans="1:9" ht="15" customHeight="1">
      <c r="A11" s="373" t="s">
        <v>186</v>
      </c>
      <c r="B11" s="172"/>
      <c r="C11" s="173"/>
      <c r="D11" s="173"/>
      <c r="E11" s="173"/>
      <c r="F11" s="173"/>
      <c r="G11" s="173"/>
      <c r="H11" s="173"/>
      <c r="I11" s="101"/>
    </row>
    <row r="12" spans="1:9" ht="15" customHeight="1">
      <c r="A12" s="373" t="s">
        <v>187</v>
      </c>
      <c r="G12" s="173" t="s">
        <v>28</v>
      </c>
      <c r="H12" s="173"/>
      <c r="I12" s="101"/>
    </row>
    <row r="13" spans="1:9" ht="15" customHeight="1">
      <c r="A13" s="373"/>
      <c r="G13" s="173"/>
      <c r="H13" s="173"/>
      <c r="I13" s="101"/>
    </row>
    <row r="14" spans="1:9" ht="15" customHeight="1">
      <c r="A14" s="373" t="s">
        <v>188</v>
      </c>
      <c r="B14" s="172" t="str">
        <f>+'28　食中毒記事等 '!A5</f>
        <v>広島市の中華料理店で食中毒 16人が発熱や下痢 - au Webポータル</v>
      </c>
      <c r="C14" s="172"/>
      <c r="D14" s="174"/>
      <c r="E14" s="172"/>
      <c r="F14" s="175"/>
      <c r="G14" s="173"/>
      <c r="H14" s="173"/>
      <c r="I14" s="101"/>
    </row>
    <row r="15" spans="1:9" ht="15" customHeight="1">
      <c r="A15" s="373" t="s">
        <v>189</v>
      </c>
      <c r="B15" s="172" t="s">
        <v>190</v>
      </c>
      <c r="C15" s="172"/>
      <c r="D15" s="172" t="s">
        <v>191</v>
      </c>
      <c r="E15" s="172"/>
      <c r="F15" s="174">
        <f>+'28　ノロウイルス関連情報 '!G73</f>
        <v>3.9</v>
      </c>
      <c r="G15" s="172" t="str">
        <f>+'28　ノロウイルス関連情報 '!H73</f>
        <v>　：先週より</v>
      </c>
      <c r="H15" s="425">
        <f>+'28　ノロウイルス関連情報 '!I73</f>
        <v>-0.23999999999999977</v>
      </c>
      <c r="I15" s="101"/>
    </row>
    <row r="16" spans="1:9" s="113" customFormat="1" ht="15" customHeight="1">
      <c r="A16" s="176" t="s">
        <v>120</v>
      </c>
      <c r="B16" s="523" t="str">
        <f>+'28　残留農薬　等 '!A2</f>
        <v>農薬「アセキノシル」等の残留基準値の設定が行われました。（2023.5.31）</v>
      </c>
      <c r="C16" s="523"/>
      <c r="D16" s="523"/>
      <c r="E16" s="523"/>
      <c r="F16" s="523"/>
      <c r="G16" s="523"/>
      <c r="H16" s="177"/>
      <c r="I16" s="112"/>
    </row>
    <row r="17" spans="1:16" ht="15" customHeight="1">
      <c r="A17" s="171" t="s">
        <v>121</v>
      </c>
      <c r="B17" s="172" t="str">
        <f>+'28　食品表示'!A4</f>
        <v>アメリカが、ついに「培養鶏肉」の販売を許可</v>
      </c>
      <c r="C17" s="173"/>
      <c r="D17" s="173"/>
      <c r="E17" s="173"/>
      <c r="F17" s="173"/>
      <c r="G17" s="173"/>
      <c r="H17" s="173"/>
      <c r="I17" s="101"/>
    </row>
    <row r="18" spans="1:16" ht="15" customHeight="1">
      <c r="A18" s="171" t="s">
        <v>122</v>
      </c>
      <c r="B18" s="173" t="str">
        <f>+'27　海外情報'!A2</f>
        <v xml:space="preserve">スペイン政府公認の国際酒類コンクール「CINVE」が、首都・マドリードで開催！清酒・焼酎・古 ... SAKETIMES </v>
      </c>
      <c r="D18" s="173"/>
      <c r="E18" s="173"/>
      <c r="F18" s="173"/>
      <c r="G18" s="173"/>
      <c r="H18" s="173"/>
      <c r="I18" s="101"/>
    </row>
    <row r="19" spans="1:16" ht="15" customHeight="1">
      <c r="A19" s="178" t="s">
        <v>123</v>
      </c>
      <c r="B19" s="179" t="str">
        <f>+'27　海外情報'!A5</f>
        <v>韓国（KR）・新世界フード、代替肉商品の売り上げ好調（無料公開）</v>
      </c>
      <c r="C19" s="520" t="s">
        <v>197</v>
      </c>
      <c r="D19" s="520"/>
      <c r="E19" s="520"/>
      <c r="F19" s="520"/>
      <c r="G19" s="520"/>
      <c r="H19" s="521"/>
      <c r="I19" s="101"/>
    </row>
    <row r="20" spans="1:16" ht="15" customHeight="1">
      <c r="A20" s="171" t="s">
        <v>124</v>
      </c>
      <c r="B20" s="172" t="str">
        <f>+'28　感染症統計'!A21</f>
        <v>※2023年 第27週（7/3～7/9） 現在</v>
      </c>
      <c r="C20" s="173"/>
      <c r="D20" s="172" t="s">
        <v>21</v>
      </c>
      <c r="E20" s="173"/>
      <c r="F20" s="173"/>
      <c r="G20" s="173"/>
      <c r="H20" s="173"/>
      <c r="I20" s="101"/>
    </row>
    <row r="21" spans="1:16" ht="15" customHeight="1">
      <c r="A21" s="171" t="s">
        <v>125</v>
      </c>
      <c r="B21" s="522" t="str">
        <f>+'26　感染症情報'!B2</f>
        <v>2023年第26週（6月26日〜7月2日）</v>
      </c>
      <c r="C21" s="522"/>
      <c r="D21" s="522"/>
      <c r="E21" s="522"/>
      <c r="F21" s="522"/>
      <c r="G21" s="522"/>
      <c r="H21" s="173"/>
      <c r="I21" s="101"/>
    </row>
    <row r="22" spans="1:16" ht="15" customHeight="1">
      <c r="A22" s="171" t="s">
        <v>164</v>
      </c>
      <c r="B22" s="286" t="str">
        <f>+'28  衛生訓話'!A2</f>
        <v>今週のお題　(まな板の管理と使用方法)</v>
      </c>
      <c r="C22" s="173"/>
      <c r="D22" s="173"/>
      <c r="E22" s="173"/>
      <c r="F22" s="180"/>
      <c r="G22" s="173"/>
      <c r="H22" s="173"/>
      <c r="I22" s="101"/>
    </row>
    <row r="23" spans="1:16" ht="15" customHeight="1">
      <c r="A23" s="171" t="s">
        <v>129</v>
      </c>
      <c r="B23" s="323" t="s">
        <v>410</v>
      </c>
      <c r="C23" s="173"/>
      <c r="D23" s="173"/>
      <c r="E23" s="173"/>
      <c r="F23" s="173" t="s">
        <v>21</v>
      </c>
      <c r="G23" s="173"/>
      <c r="H23" s="173"/>
      <c r="I23" s="101"/>
      <c r="P23" t="s">
        <v>175</v>
      </c>
    </row>
    <row r="24" spans="1:16" ht="15" customHeight="1">
      <c r="A24" s="171" t="s">
        <v>21</v>
      </c>
      <c r="C24" s="173"/>
      <c r="D24" s="173"/>
      <c r="E24" s="173"/>
      <c r="F24" s="173"/>
      <c r="G24" s="173"/>
      <c r="H24" s="173"/>
      <c r="I24" s="101"/>
      <c r="L24" t="s">
        <v>176</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178</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130</v>
      </c>
    </row>
    <row r="43" spans="1:9" ht="40.5" customHeight="1">
      <c r="A43" s="524" t="s">
        <v>131</v>
      </c>
      <c r="B43" s="524"/>
      <c r="C43" s="524"/>
      <c r="D43" s="524"/>
      <c r="E43" s="524"/>
      <c r="F43" s="524"/>
      <c r="G43" s="524"/>
    </row>
    <row r="44" spans="1:9" ht="30.75" customHeight="1">
      <c r="A44" s="528" t="s">
        <v>132</v>
      </c>
      <c r="B44" s="528"/>
      <c r="C44" s="528"/>
      <c r="D44" s="528"/>
      <c r="E44" s="528"/>
      <c r="F44" s="528"/>
      <c r="G44" s="528"/>
    </row>
    <row r="45" spans="1:9" ht="15">
      <c r="A45" s="118"/>
    </row>
    <row r="46" spans="1:9" ht="69.75" customHeight="1">
      <c r="A46" s="526" t="s">
        <v>140</v>
      </c>
      <c r="B46" s="526"/>
      <c r="C46" s="526"/>
      <c r="D46" s="526"/>
      <c r="E46" s="526"/>
      <c r="F46" s="526"/>
      <c r="G46" s="526"/>
    </row>
    <row r="47" spans="1:9" ht="35.25" customHeight="1">
      <c r="A47" s="528" t="s">
        <v>133</v>
      </c>
      <c r="B47" s="528"/>
      <c r="C47" s="528"/>
      <c r="D47" s="528"/>
      <c r="E47" s="528"/>
      <c r="F47" s="528"/>
      <c r="G47" s="528"/>
    </row>
    <row r="48" spans="1:9" ht="59.25" customHeight="1">
      <c r="A48" s="526" t="s">
        <v>134</v>
      </c>
      <c r="B48" s="526"/>
      <c r="C48" s="526"/>
      <c r="D48" s="526"/>
      <c r="E48" s="526"/>
      <c r="F48" s="526"/>
      <c r="G48" s="526"/>
    </row>
    <row r="49" spans="1:7" ht="15">
      <c r="A49" s="119"/>
    </row>
    <row r="50" spans="1:7" ht="27.75" customHeight="1">
      <c r="A50" s="527" t="s">
        <v>135</v>
      </c>
      <c r="B50" s="527"/>
      <c r="C50" s="527"/>
      <c r="D50" s="527"/>
      <c r="E50" s="527"/>
      <c r="F50" s="527"/>
      <c r="G50" s="527"/>
    </row>
    <row r="51" spans="1:7" ht="53.25" customHeight="1">
      <c r="A51" s="525" t="s">
        <v>141</v>
      </c>
      <c r="B51" s="526"/>
      <c r="C51" s="526"/>
      <c r="D51" s="526"/>
      <c r="E51" s="526"/>
      <c r="F51" s="526"/>
      <c r="G51" s="526"/>
    </row>
    <row r="52" spans="1:7" ht="15">
      <c r="A52" s="119"/>
    </row>
    <row r="53" spans="1:7" ht="32.25" customHeight="1">
      <c r="A53" s="527" t="s">
        <v>136</v>
      </c>
      <c r="B53" s="527"/>
      <c r="C53" s="527"/>
      <c r="D53" s="527"/>
      <c r="E53" s="527"/>
      <c r="F53" s="527"/>
      <c r="G53" s="527"/>
    </row>
    <row r="54" spans="1:7" ht="15">
      <c r="A54" s="118"/>
    </row>
    <row r="55" spans="1:7" ht="87" customHeight="1">
      <c r="A55" s="525" t="s">
        <v>142</v>
      </c>
      <c r="B55" s="526"/>
      <c r="C55" s="526"/>
      <c r="D55" s="526"/>
      <c r="E55" s="526"/>
      <c r="F55" s="526"/>
      <c r="G55" s="526"/>
    </row>
    <row r="56" spans="1:7" ht="15">
      <c r="A56" s="119"/>
    </row>
    <row r="57" spans="1:7" ht="32.25" customHeight="1">
      <c r="A57" s="527" t="s">
        <v>137</v>
      </c>
      <c r="B57" s="527"/>
      <c r="C57" s="527"/>
      <c r="D57" s="527"/>
      <c r="E57" s="527"/>
      <c r="F57" s="527"/>
      <c r="G57" s="527"/>
    </row>
    <row r="58" spans="1:7" ht="29.25" customHeight="1">
      <c r="A58" s="526" t="s">
        <v>138</v>
      </c>
      <c r="B58" s="526"/>
      <c r="C58" s="526"/>
      <c r="D58" s="526"/>
      <c r="E58" s="526"/>
      <c r="F58" s="526"/>
      <c r="G58" s="526"/>
    </row>
    <row r="59" spans="1:7" ht="15">
      <c r="A59" s="119"/>
    </row>
    <row r="60" spans="1:7" s="113" customFormat="1" ht="110.25" customHeight="1">
      <c r="A60" s="529" t="s">
        <v>143</v>
      </c>
      <c r="B60" s="530"/>
      <c r="C60" s="530"/>
      <c r="D60" s="530"/>
      <c r="E60" s="530"/>
      <c r="F60" s="530"/>
      <c r="G60" s="530"/>
    </row>
    <row r="61" spans="1:7" ht="34.5" customHeight="1">
      <c r="A61" s="528" t="s">
        <v>139</v>
      </c>
      <c r="B61" s="528"/>
      <c r="C61" s="528"/>
      <c r="D61" s="528"/>
      <c r="E61" s="528"/>
      <c r="F61" s="528"/>
      <c r="G61" s="528"/>
    </row>
    <row r="62" spans="1:7" ht="114" customHeight="1">
      <c r="A62" s="525" t="s">
        <v>144</v>
      </c>
      <c r="B62" s="526"/>
      <c r="C62" s="526"/>
      <c r="D62" s="526"/>
      <c r="E62" s="526"/>
      <c r="F62" s="526"/>
      <c r="G62" s="526"/>
    </row>
    <row r="63" spans="1:7" ht="109.5" customHeight="1">
      <c r="A63" s="526"/>
      <c r="B63" s="526"/>
      <c r="C63" s="526"/>
      <c r="D63" s="526"/>
      <c r="E63" s="526"/>
      <c r="F63" s="526"/>
      <c r="G63" s="526"/>
    </row>
    <row r="64" spans="1:7" ht="15">
      <c r="A64" s="119"/>
    </row>
    <row r="65" spans="1:7" s="116" customFormat="1" ht="57.75" customHeight="1">
      <c r="A65" s="526"/>
      <c r="B65" s="526"/>
      <c r="C65" s="526"/>
      <c r="D65" s="526"/>
      <c r="E65" s="526"/>
      <c r="F65" s="526"/>
      <c r="G65" s="526"/>
    </row>
  </sheetData>
  <mergeCells count="20">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7"/>
  <sheetViews>
    <sheetView view="pageBreakPreview" zoomScale="88" zoomScaleNormal="100" zoomScaleSheetLayoutView="88" workbookViewId="0">
      <selection activeCell="G10" sqref="G10"/>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239</v>
      </c>
      <c r="B1" s="275" t="s">
        <v>158</v>
      </c>
      <c r="C1" s="350" t="s">
        <v>174</v>
      </c>
      <c r="D1" s="276" t="s">
        <v>25</v>
      </c>
      <c r="E1" s="277" t="s">
        <v>26</v>
      </c>
    </row>
    <row r="2" spans="1:5" s="106" customFormat="1" ht="22.95" customHeight="1">
      <c r="A2" s="402" t="s">
        <v>247</v>
      </c>
      <c r="B2" s="362" t="s">
        <v>248</v>
      </c>
      <c r="C2" s="507" t="s">
        <v>300</v>
      </c>
      <c r="D2" s="416">
        <v>45128</v>
      </c>
      <c r="E2" s="418">
        <v>45128</v>
      </c>
    </row>
    <row r="3" spans="1:5" s="106" customFormat="1" ht="22.95" customHeight="1">
      <c r="A3" s="318" t="s">
        <v>249</v>
      </c>
      <c r="B3" s="362" t="s">
        <v>250</v>
      </c>
      <c r="C3" s="362" t="s">
        <v>301</v>
      </c>
      <c r="D3" s="416">
        <v>45127</v>
      </c>
      <c r="E3" s="417">
        <v>45128</v>
      </c>
    </row>
    <row r="4" spans="1:5" s="106" customFormat="1" ht="22.95" customHeight="1">
      <c r="A4" s="318" t="s">
        <v>251</v>
      </c>
      <c r="B4" s="362" t="s">
        <v>252</v>
      </c>
      <c r="C4" s="502" t="s">
        <v>302</v>
      </c>
      <c r="D4" s="416">
        <v>45127</v>
      </c>
      <c r="E4" s="417">
        <v>45128</v>
      </c>
    </row>
    <row r="5" spans="1:5" s="106" customFormat="1" ht="22.95" customHeight="1">
      <c r="A5" s="402" t="s">
        <v>253</v>
      </c>
      <c r="B5" s="362" t="s">
        <v>254</v>
      </c>
      <c r="C5" s="505" t="s">
        <v>303</v>
      </c>
      <c r="D5" s="416">
        <v>45128</v>
      </c>
      <c r="E5" s="418">
        <v>45128</v>
      </c>
    </row>
    <row r="6" spans="1:5" s="106" customFormat="1" ht="22.95" customHeight="1">
      <c r="A6" s="402" t="s">
        <v>255</v>
      </c>
      <c r="B6" s="362" t="s">
        <v>256</v>
      </c>
      <c r="C6" s="505" t="s">
        <v>304</v>
      </c>
      <c r="D6" s="416">
        <v>45127</v>
      </c>
      <c r="E6" s="418">
        <v>45128</v>
      </c>
    </row>
    <row r="7" spans="1:5" s="106" customFormat="1" ht="22.95" customHeight="1">
      <c r="A7" s="402" t="s">
        <v>247</v>
      </c>
      <c r="B7" s="362" t="s">
        <v>257</v>
      </c>
      <c r="C7" s="505" t="s">
        <v>305</v>
      </c>
      <c r="D7" s="416">
        <v>45127</v>
      </c>
      <c r="E7" s="418">
        <v>45128</v>
      </c>
    </row>
    <row r="8" spans="1:5" s="106" customFormat="1" ht="22.95" customHeight="1">
      <c r="A8" s="402" t="s">
        <v>247</v>
      </c>
      <c r="B8" s="362" t="s">
        <v>258</v>
      </c>
      <c r="C8" s="501" t="s">
        <v>306</v>
      </c>
      <c r="D8" s="416">
        <v>45127</v>
      </c>
      <c r="E8" s="418">
        <v>45127</v>
      </c>
    </row>
    <row r="9" spans="1:5" s="106" customFormat="1" ht="22.95" customHeight="1">
      <c r="A9" s="402" t="s">
        <v>247</v>
      </c>
      <c r="B9" s="362" t="s">
        <v>259</v>
      </c>
      <c r="C9" s="501" t="s">
        <v>307</v>
      </c>
      <c r="D9" s="416">
        <v>45126</v>
      </c>
      <c r="E9" s="418">
        <v>45127</v>
      </c>
    </row>
    <row r="10" spans="1:5" s="106" customFormat="1" ht="22.95" customHeight="1">
      <c r="A10" s="402" t="s">
        <v>247</v>
      </c>
      <c r="B10" s="362" t="s">
        <v>260</v>
      </c>
      <c r="C10" s="498" t="s">
        <v>308</v>
      </c>
      <c r="D10" s="416">
        <v>45126</v>
      </c>
      <c r="E10" s="418">
        <v>45127</v>
      </c>
    </row>
    <row r="11" spans="1:5" s="106" customFormat="1" ht="22.95" customHeight="1">
      <c r="A11" s="472" t="s">
        <v>249</v>
      </c>
      <c r="B11" s="473" t="s">
        <v>261</v>
      </c>
      <c r="C11" s="500" t="s">
        <v>309</v>
      </c>
      <c r="D11" s="474">
        <v>45126</v>
      </c>
      <c r="E11" s="475">
        <v>45127</v>
      </c>
    </row>
    <row r="12" spans="1:5" s="106" customFormat="1" ht="22.95" customHeight="1">
      <c r="A12" s="472" t="s">
        <v>247</v>
      </c>
      <c r="B12" s="473" t="s">
        <v>262</v>
      </c>
      <c r="C12" s="506" t="s">
        <v>310</v>
      </c>
      <c r="D12" s="474">
        <v>45126</v>
      </c>
      <c r="E12" s="475">
        <v>45127</v>
      </c>
    </row>
    <row r="13" spans="1:5" s="106" customFormat="1" ht="22.95" customHeight="1">
      <c r="A13" s="472" t="s">
        <v>247</v>
      </c>
      <c r="B13" s="473" t="s">
        <v>263</v>
      </c>
      <c r="C13" s="506" t="s">
        <v>311</v>
      </c>
      <c r="D13" s="474">
        <v>45126</v>
      </c>
      <c r="E13" s="475">
        <v>45127</v>
      </c>
    </row>
    <row r="14" spans="1:5" s="106" customFormat="1" ht="22.95" customHeight="1">
      <c r="A14" s="472" t="s">
        <v>247</v>
      </c>
      <c r="B14" s="473" t="s">
        <v>264</v>
      </c>
      <c r="C14" s="506" t="s">
        <v>312</v>
      </c>
      <c r="D14" s="474">
        <v>45126</v>
      </c>
      <c r="E14" s="475">
        <v>45127</v>
      </c>
    </row>
    <row r="15" spans="1:5" s="106" customFormat="1" ht="22.95" customHeight="1">
      <c r="A15" s="472" t="s">
        <v>255</v>
      </c>
      <c r="B15" s="473" t="s">
        <v>265</v>
      </c>
      <c r="C15" s="499" t="s">
        <v>313</v>
      </c>
      <c r="D15" s="474">
        <v>45126</v>
      </c>
      <c r="E15" s="475">
        <v>45127</v>
      </c>
    </row>
    <row r="16" spans="1:5" s="106" customFormat="1" ht="22.95" customHeight="1">
      <c r="A16" s="472" t="s">
        <v>247</v>
      </c>
      <c r="B16" s="473" t="s">
        <v>266</v>
      </c>
      <c r="C16" s="500" t="s">
        <v>314</v>
      </c>
      <c r="D16" s="474">
        <v>45126</v>
      </c>
      <c r="E16" s="475">
        <v>45127</v>
      </c>
    </row>
    <row r="17" spans="1:5" s="106" customFormat="1" ht="22.95" customHeight="1">
      <c r="A17" s="472" t="s">
        <v>247</v>
      </c>
      <c r="B17" s="473" t="s">
        <v>267</v>
      </c>
      <c r="C17" s="500" t="s">
        <v>315</v>
      </c>
      <c r="D17" s="474">
        <v>45126</v>
      </c>
      <c r="E17" s="475">
        <v>45127</v>
      </c>
    </row>
    <row r="18" spans="1:5" s="106" customFormat="1" ht="22.95" customHeight="1">
      <c r="A18" s="472" t="s">
        <v>247</v>
      </c>
      <c r="B18" s="473" t="s">
        <v>268</v>
      </c>
      <c r="C18" s="499" t="s">
        <v>316</v>
      </c>
      <c r="D18" s="474">
        <v>45126</v>
      </c>
      <c r="E18" s="475">
        <v>45127</v>
      </c>
    </row>
    <row r="19" spans="1:5" s="106" customFormat="1" ht="22.95" customHeight="1">
      <c r="A19" s="472" t="s">
        <v>255</v>
      </c>
      <c r="B19" s="473" t="s">
        <v>269</v>
      </c>
      <c r="C19" s="500" t="s">
        <v>317</v>
      </c>
      <c r="D19" s="474">
        <v>45126</v>
      </c>
      <c r="E19" s="475">
        <v>45127</v>
      </c>
    </row>
    <row r="20" spans="1:5" s="106" customFormat="1" ht="22.95" customHeight="1">
      <c r="A20" s="472" t="s">
        <v>247</v>
      </c>
      <c r="B20" s="473" t="s">
        <v>270</v>
      </c>
      <c r="C20" s="503" t="s">
        <v>318</v>
      </c>
      <c r="D20" s="474">
        <v>45126</v>
      </c>
      <c r="E20" s="475">
        <v>45126</v>
      </c>
    </row>
    <row r="21" spans="1:5" s="106" customFormat="1" ht="22.95" customHeight="1">
      <c r="A21" s="472" t="s">
        <v>253</v>
      </c>
      <c r="B21" s="473" t="s">
        <v>271</v>
      </c>
      <c r="C21" s="506" t="s">
        <v>319</v>
      </c>
      <c r="D21" s="474">
        <v>45126</v>
      </c>
      <c r="E21" s="475">
        <v>45126</v>
      </c>
    </row>
    <row r="22" spans="1:5" s="106" customFormat="1" ht="22.95" customHeight="1">
      <c r="A22" s="472" t="s">
        <v>247</v>
      </c>
      <c r="B22" s="473" t="s">
        <v>272</v>
      </c>
      <c r="C22" s="500" t="s">
        <v>320</v>
      </c>
      <c r="D22" s="474">
        <v>45126</v>
      </c>
      <c r="E22" s="475">
        <v>45126</v>
      </c>
    </row>
    <row r="23" spans="1:5" s="106" customFormat="1" ht="22.95" customHeight="1">
      <c r="A23" s="472" t="s">
        <v>247</v>
      </c>
      <c r="B23" s="473" t="s">
        <v>273</v>
      </c>
      <c r="C23" s="499" t="s">
        <v>321</v>
      </c>
      <c r="D23" s="474">
        <v>45126</v>
      </c>
      <c r="E23" s="475">
        <v>45126</v>
      </c>
    </row>
    <row r="24" spans="1:5" s="106" customFormat="1" ht="22.95" customHeight="1">
      <c r="A24" s="472" t="s">
        <v>247</v>
      </c>
      <c r="B24" s="473" t="s">
        <v>274</v>
      </c>
      <c r="C24" s="500" t="s">
        <v>322</v>
      </c>
      <c r="D24" s="474">
        <v>45126</v>
      </c>
      <c r="E24" s="475">
        <v>45126</v>
      </c>
    </row>
    <row r="25" spans="1:5" s="106" customFormat="1" ht="22.95" customHeight="1">
      <c r="A25" s="472" t="s">
        <v>247</v>
      </c>
      <c r="B25" s="473" t="s">
        <v>275</v>
      </c>
      <c r="C25" s="504" t="s">
        <v>323</v>
      </c>
      <c r="D25" s="474">
        <v>45126</v>
      </c>
      <c r="E25" s="475">
        <v>45126</v>
      </c>
    </row>
    <row r="26" spans="1:5" s="106" customFormat="1" ht="22.95" customHeight="1">
      <c r="A26" s="472" t="s">
        <v>247</v>
      </c>
      <c r="B26" s="473" t="s">
        <v>276</v>
      </c>
      <c r="C26" s="506" t="s">
        <v>324</v>
      </c>
      <c r="D26" s="474">
        <v>45125</v>
      </c>
      <c r="E26" s="475">
        <v>45126</v>
      </c>
    </row>
    <row r="27" spans="1:5" s="106" customFormat="1" ht="22.95" customHeight="1">
      <c r="A27" s="472" t="s">
        <v>247</v>
      </c>
      <c r="B27" s="473" t="s">
        <v>277</v>
      </c>
      <c r="C27" s="500" t="s">
        <v>325</v>
      </c>
      <c r="D27" s="474">
        <v>45125</v>
      </c>
      <c r="E27" s="475">
        <v>45126</v>
      </c>
    </row>
    <row r="28" spans="1:5" s="106" customFormat="1" ht="22.95" customHeight="1">
      <c r="A28" s="472" t="s">
        <v>247</v>
      </c>
      <c r="B28" s="473" t="s">
        <v>278</v>
      </c>
      <c r="C28" s="499" t="s">
        <v>326</v>
      </c>
      <c r="D28" s="474">
        <v>45125</v>
      </c>
      <c r="E28" s="475">
        <v>45126</v>
      </c>
    </row>
    <row r="29" spans="1:5" s="106" customFormat="1" ht="22.95" customHeight="1">
      <c r="A29" s="402" t="s">
        <v>247</v>
      </c>
      <c r="B29" s="362" t="s">
        <v>279</v>
      </c>
      <c r="C29" s="498" t="s">
        <v>327</v>
      </c>
      <c r="D29" s="416">
        <v>45125</v>
      </c>
      <c r="E29" s="418">
        <v>45126</v>
      </c>
    </row>
    <row r="30" spans="1:5" s="106" customFormat="1" ht="22.95" customHeight="1">
      <c r="A30" s="402" t="s">
        <v>247</v>
      </c>
      <c r="B30" s="362" t="s">
        <v>280</v>
      </c>
      <c r="C30" s="501" t="s">
        <v>281</v>
      </c>
      <c r="D30" s="416">
        <v>45125</v>
      </c>
      <c r="E30" s="418">
        <v>45125</v>
      </c>
    </row>
    <row r="31" spans="1:5" s="106" customFormat="1" ht="22.95" customHeight="1">
      <c r="A31" s="402" t="s">
        <v>247</v>
      </c>
      <c r="B31" s="362" t="s">
        <v>282</v>
      </c>
      <c r="C31" s="507" t="s">
        <v>283</v>
      </c>
      <c r="D31" s="416">
        <v>45125</v>
      </c>
      <c r="E31" s="418">
        <v>45125</v>
      </c>
    </row>
    <row r="32" spans="1:5" s="106" customFormat="1" ht="22.95" customHeight="1">
      <c r="A32" s="402" t="s">
        <v>247</v>
      </c>
      <c r="B32" s="362" t="s">
        <v>284</v>
      </c>
      <c r="C32" s="498" t="s">
        <v>285</v>
      </c>
      <c r="D32" s="416">
        <v>45125</v>
      </c>
      <c r="E32" s="418">
        <v>45125</v>
      </c>
    </row>
    <row r="33" spans="1:11" s="106" customFormat="1" ht="22.95" customHeight="1">
      <c r="A33" s="402" t="s">
        <v>247</v>
      </c>
      <c r="B33" s="362" t="s">
        <v>286</v>
      </c>
      <c r="C33" s="498" t="s">
        <v>287</v>
      </c>
      <c r="D33" s="416">
        <v>45122</v>
      </c>
      <c r="E33" s="418">
        <v>45125</v>
      </c>
    </row>
    <row r="34" spans="1:11" s="106" customFormat="1" ht="22.95" customHeight="1">
      <c r="A34" s="472" t="s">
        <v>247</v>
      </c>
      <c r="B34" s="473" t="s">
        <v>288</v>
      </c>
      <c r="C34" s="503" t="s">
        <v>289</v>
      </c>
      <c r="D34" s="474">
        <v>45121</v>
      </c>
      <c r="E34" s="475">
        <v>45125</v>
      </c>
    </row>
    <row r="35" spans="1:11" s="106" customFormat="1" ht="22.95" customHeight="1">
      <c r="A35" s="472" t="s">
        <v>247</v>
      </c>
      <c r="B35" s="473" t="s">
        <v>282</v>
      </c>
      <c r="C35" s="506" t="s">
        <v>290</v>
      </c>
      <c r="D35" s="474">
        <v>45121</v>
      </c>
      <c r="E35" s="475">
        <v>45125</v>
      </c>
    </row>
    <row r="36" spans="1:11" s="106" customFormat="1" ht="22.95" customHeight="1">
      <c r="A36" s="472" t="s">
        <v>249</v>
      </c>
      <c r="B36" s="473" t="s">
        <v>291</v>
      </c>
      <c r="C36" s="504" t="s">
        <v>292</v>
      </c>
      <c r="D36" s="474">
        <v>45121</v>
      </c>
      <c r="E36" s="475">
        <v>45125</v>
      </c>
    </row>
    <row r="37" spans="1:11" s="106" customFormat="1" ht="22.95" customHeight="1">
      <c r="A37" s="472" t="s">
        <v>247</v>
      </c>
      <c r="B37" s="473" t="s">
        <v>293</v>
      </c>
      <c r="C37" s="500" t="s">
        <v>294</v>
      </c>
      <c r="D37" s="474">
        <v>45121</v>
      </c>
      <c r="E37" s="475">
        <v>45125</v>
      </c>
    </row>
    <row r="38" spans="1:11" s="106" customFormat="1" ht="22.95" customHeight="1">
      <c r="A38" s="472" t="s">
        <v>255</v>
      </c>
      <c r="B38" s="473" t="s">
        <v>261</v>
      </c>
      <c r="C38" s="499" t="s">
        <v>295</v>
      </c>
      <c r="D38" s="474">
        <v>45121</v>
      </c>
      <c r="E38" s="475">
        <v>45125</v>
      </c>
    </row>
    <row r="39" spans="1:11" s="106" customFormat="1" ht="22.95" customHeight="1">
      <c r="A39" s="472" t="s">
        <v>253</v>
      </c>
      <c r="B39" s="473" t="s">
        <v>296</v>
      </c>
      <c r="C39" s="506" t="s">
        <v>297</v>
      </c>
      <c r="D39" s="474">
        <v>45121</v>
      </c>
      <c r="E39" s="475">
        <v>45125</v>
      </c>
    </row>
    <row r="40" spans="1:11" s="106" customFormat="1" ht="22.95" customHeight="1">
      <c r="A40" s="472" t="s">
        <v>247</v>
      </c>
      <c r="B40" s="473" t="s">
        <v>298</v>
      </c>
      <c r="C40" s="506" t="s">
        <v>299</v>
      </c>
      <c r="D40" s="474">
        <v>45121</v>
      </c>
      <c r="E40" s="475">
        <v>45125</v>
      </c>
    </row>
    <row r="41" spans="1:11" s="106" customFormat="1" ht="22.95" customHeight="1">
      <c r="A41" s="472"/>
      <c r="B41" s="473"/>
      <c r="C41" s="473"/>
      <c r="D41" s="474"/>
      <c r="E41" s="475"/>
    </row>
    <row r="42" spans="1:11" s="106" customFormat="1" ht="22.95" customHeight="1">
      <c r="A42" s="402"/>
      <c r="B42" s="362"/>
      <c r="C42" s="362"/>
      <c r="D42" s="416"/>
      <c r="E42" s="418"/>
    </row>
    <row r="43" spans="1:11" ht="20.25" customHeight="1">
      <c r="A43" s="313"/>
      <c r="B43" s="314"/>
      <c r="C43" s="258"/>
      <c r="D43" s="315"/>
      <c r="E43" s="315"/>
      <c r="J43" s="124"/>
      <c r="K43" s="124"/>
    </row>
    <row r="44" spans="1:11" ht="20.25" customHeight="1">
      <c r="A44" s="39"/>
      <c r="B44" s="40"/>
      <c r="C44" s="258" t="s">
        <v>170</v>
      </c>
      <c r="D44" s="41"/>
      <c r="E44" s="41"/>
      <c r="J44" s="124"/>
      <c r="K44" s="124"/>
    </row>
    <row r="45" spans="1:11" ht="20.25" customHeight="1">
      <c r="A45" s="313"/>
      <c r="B45" s="314"/>
      <c r="C45" s="258"/>
      <c r="D45" s="315"/>
      <c r="E45" s="315"/>
      <c r="J45" s="124"/>
      <c r="K45" s="124"/>
    </row>
    <row r="46" spans="1:11">
      <c r="A46" s="259" t="s">
        <v>145</v>
      </c>
      <c r="B46" s="259"/>
      <c r="C46" s="259"/>
      <c r="D46" s="316"/>
      <c r="E46" s="316"/>
    </row>
    <row r="47" spans="1:11">
      <c r="A47" s="703" t="s">
        <v>27</v>
      </c>
      <c r="B47" s="703"/>
      <c r="C47" s="703"/>
      <c r="D47" s="317"/>
      <c r="E47" s="317"/>
    </row>
  </sheetData>
  <mergeCells count="1">
    <mergeCell ref="A47:C4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sqref="A1:N1"/>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25" t="s">
        <v>240</v>
      </c>
      <c r="B1" s="726"/>
      <c r="C1" s="726"/>
      <c r="D1" s="726"/>
      <c r="E1" s="726"/>
      <c r="F1" s="726"/>
      <c r="G1" s="726"/>
      <c r="H1" s="726"/>
      <c r="I1" s="726"/>
      <c r="J1" s="726"/>
      <c r="K1" s="726"/>
      <c r="L1" s="726"/>
      <c r="M1" s="726"/>
      <c r="N1" s="727"/>
    </row>
    <row r="2" spans="1:16" ht="47.4" customHeight="1">
      <c r="A2" s="728" t="s">
        <v>246</v>
      </c>
      <c r="B2" s="729"/>
      <c r="C2" s="729"/>
      <c r="D2" s="729"/>
      <c r="E2" s="729"/>
      <c r="F2" s="729"/>
      <c r="G2" s="729"/>
      <c r="H2" s="729"/>
      <c r="I2" s="729"/>
      <c r="J2" s="729"/>
      <c r="K2" s="729"/>
      <c r="L2" s="729"/>
      <c r="M2" s="729"/>
      <c r="N2" s="730"/>
    </row>
    <row r="3" spans="1:16" ht="101.4" customHeight="1" thickBot="1">
      <c r="A3" s="731" t="s">
        <v>245</v>
      </c>
      <c r="B3" s="732"/>
      <c r="C3" s="732"/>
      <c r="D3" s="732"/>
      <c r="E3" s="732"/>
      <c r="F3" s="732"/>
      <c r="G3" s="732"/>
      <c r="H3" s="732"/>
      <c r="I3" s="732"/>
      <c r="J3" s="732"/>
      <c r="K3" s="732"/>
      <c r="L3" s="732"/>
      <c r="M3" s="732"/>
      <c r="N3" s="733"/>
      <c r="P3" s="302"/>
    </row>
    <row r="4" spans="1:16" ht="54.6" customHeight="1">
      <c r="A4" s="737" t="s">
        <v>350</v>
      </c>
      <c r="B4" s="738"/>
      <c r="C4" s="738"/>
      <c r="D4" s="738"/>
      <c r="E4" s="738"/>
      <c r="F4" s="738"/>
      <c r="G4" s="738"/>
      <c r="H4" s="738"/>
      <c r="I4" s="738"/>
      <c r="J4" s="738"/>
      <c r="K4" s="738"/>
      <c r="L4" s="738"/>
      <c r="M4" s="738"/>
      <c r="N4" s="739"/>
    </row>
    <row r="5" spans="1:16" ht="103.2" customHeight="1" thickBot="1">
      <c r="A5" s="734" t="s">
        <v>351</v>
      </c>
      <c r="B5" s="735"/>
      <c r="C5" s="735"/>
      <c r="D5" s="735"/>
      <c r="E5" s="735"/>
      <c r="F5" s="735"/>
      <c r="G5" s="735"/>
      <c r="H5" s="735"/>
      <c r="I5" s="735"/>
      <c r="J5" s="735"/>
      <c r="K5" s="735"/>
      <c r="L5" s="735"/>
      <c r="M5" s="735"/>
      <c r="N5" s="736"/>
    </row>
    <row r="6" spans="1:16" ht="54.6" customHeight="1" thickBot="1">
      <c r="A6" s="704" t="s">
        <v>352</v>
      </c>
      <c r="B6" s="705"/>
      <c r="C6" s="705"/>
      <c r="D6" s="705"/>
      <c r="E6" s="705"/>
      <c r="F6" s="705"/>
      <c r="G6" s="705"/>
      <c r="H6" s="705"/>
      <c r="I6" s="705"/>
      <c r="J6" s="705"/>
      <c r="K6" s="705"/>
      <c r="L6" s="705"/>
      <c r="M6" s="705"/>
      <c r="N6" s="706"/>
    </row>
    <row r="7" spans="1:16" ht="164.4" customHeight="1" thickBot="1">
      <c r="A7" s="707" t="s">
        <v>353</v>
      </c>
      <c r="B7" s="708"/>
      <c r="C7" s="708"/>
      <c r="D7" s="708"/>
      <c r="E7" s="708"/>
      <c r="F7" s="708"/>
      <c r="G7" s="708"/>
      <c r="H7" s="708"/>
      <c r="I7" s="708"/>
      <c r="J7" s="708"/>
      <c r="K7" s="708"/>
      <c r="L7" s="708"/>
      <c r="M7" s="708"/>
      <c r="N7" s="709"/>
      <c r="O7" s="44" t="s">
        <v>193</v>
      </c>
    </row>
    <row r="8" spans="1:16" ht="50.4" customHeight="1" thickBot="1">
      <c r="A8" s="713" t="s">
        <v>354</v>
      </c>
      <c r="B8" s="714"/>
      <c r="C8" s="714"/>
      <c r="D8" s="714"/>
      <c r="E8" s="714"/>
      <c r="F8" s="714"/>
      <c r="G8" s="714"/>
      <c r="H8" s="714"/>
      <c r="I8" s="714"/>
      <c r="J8" s="714"/>
      <c r="K8" s="714"/>
      <c r="L8" s="714"/>
      <c r="M8" s="714"/>
      <c r="N8" s="715"/>
      <c r="O8" s="47"/>
    </row>
    <row r="9" spans="1:16" ht="387.6" customHeight="1" thickBot="1">
      <c r="A9" s="716" t="s">
        <v>355</v>
      </c>
      <c r="B9" s="717"/>
      <c r="C9" s="717"/>
      <c r="D9" s="717"/>
      <c r="E9" s="717"/>
      <c r="F9" s="717"/>
      <c r="G9" s="717"/>
      <c r="H9" s="717"/>
      <c r="I9" s="717"/>
      <c r="J9" s="717"/>
      <c r="K9" s="717"/>
      <c r="L9" s="717"/>
      <c r="M9" s="717"/>
      <c r="N9" s="718"/>
      <c r="O9" s="47"/>
    </row>
    <row r="10" spans="1:16" s="106" customFormat="1" ht="36" customHeight="1">
      <c r="A10" s="719"/>
      <c r="B10" s="720"/>
      <c r="C10" s="720"/>
      <c r="D10" s="720"/>
      <c r="E10" s="720"/>
      <c r="F10" s="720"/>
      <c r="G10" s="720"/>
      <c r="H10" s="720"/>
      <c r="I10" s="720"/>
      <c r="J10" s="720"/>
      <c r="K10" s="720"/>
      <c r="L10" s="720"/>
      <c r="M10" s="720"/>
      <c r="N10" s="721"/>
      <c r="O10" s="280"/>
    </row>
    <row r="11" spans="1:16" s="106" customFormat="1" ht="28.2" customHeight="1" thickBot="1">
      <c r="A11" s="722"/>
      <c r="B11" s="723"/>
      <c r="C11" s="723"/>
      <c r="D11" s="723"/>
      <c r="E11" s="723"/>
      <c r="F11" s="723"/>
      <c r="G11" s="723"/>
      <c r="H11" s="723"/>
      <c r="I11" s="723"/>
      <c r="J11" s="723"/>
      <c r="K11" s="723"/>
      <c r="L11" s="723"/>
      <c r="M11" s="723"/>
      <c r="N11" s="724"/>
      <c r="O11" s="280"/>
    </row>
    <row r="12" spans="1:16" ht="39.6" customHeight="1">
      <c r="A12" s="712" t="s">
        <v>28</v>
      </c>
      <c r="B12" s="712"/>
      <c r="C12" s="712"/>
      <c r="D12" s="712"/>
      <c r="E12" s="712"/>
      <c r="F12" s="712"/>
      <c r="G12" s="712"/>
      <c r="H12" s="712"/>
      <c r="I12" s="712"/>
      <c r="J12" s="712"/>
      <c r="K12" s="712"/>
      <c r="L12" s="712"/>
      <c r="M12" s="712"/>
      <c r="N12" s="712"/>
    </row>
    <row r="13" spans="1:16" ht="34.799999999999997" customHeight="1">
      <c r="A13" s="710" t="s">
        <v>27</v>
      </c>
      <c r="B13" s="711"/>
      <c r="C13" s="711"/>
      <c r="D13" s="711"/>
      <c r="E13" s="711"/>
      <c r="F13" s="711"/>
      <c r="G13" s="711"/>
      <c r="H13" s="711"/>
      <c r="I13" s="711"/>
      <c r="J13" s="711"/>
      <c r="K13" s="711"/>
      <c r="L13" s="711"/>
      <c r="M13" s="711"/>
      <c r="N13" s="711"/>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Normal="75" zoomScaleSheetLayoutView="100" workbookViewId="0">
      <selection activeCell="A26" sqref="A26"/>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356</v>
      </c>
      <c r="B1" s="45" t="s">
        <v>0</v>
      </c>
      <c r="C1" s="46" t="s">
        <v>2</v>
      </c>
    </row>
    <row r="2" spans="1:3" ht="40.799999999999997" customHeight="1">
      <c r="A2" s="310" t="s">
        <v>357</v>
      </c>
      <c r="B2" s="2"/>
      <c r="C2" s="740"/>
    </row>
    <row r="3" spans="1:3" ht="248.4" customHeight="1">
      <c r="A3" s="497" t="s">
        <v>358</v>
      </c>
      <c r="B3" s="48"/>
      <c r="C3" s="741"/>
    </row>
    <row r="4" spans="1:3" ht="34.799999999999997" customHeight="1" thickBot="1">
      <c r="A4" s="120" t="s">
        <v>359</v>
      </c>
      <c r="B4" s="1"/>
      <c r="C4" s="1"/>
    </row>
    <row r="5" spans="1:3" ht="41.4" customHeight="1" thickBot="1">
      <c r="A5" s="349" t="s">
        <v>360</v>
      </c>
      <c r="B5" s="2"/>
      <c r="C5" s="740"/>
    </row>
    <row r="6" spans="1:3" ht="55.8" customHeight="1">
      <c r="A6" s="406" t="s">
        <v>361</v>
      </c>
      <c r="B6" s="48"/>
      <c r="C6" s="741"/>
    </row>
    <row r="7" spans="1:3" ht="34.799999999999997" customHeight="1">
      <c r="A7" s="302" t="s">
        <v>362</v>
      </c>
      <c r="B7" s="1"/>
      <c r="C7" s="1"/>
    </row>
    <row r="8" spans="1:3" ht="43.2" customHeight="1">
      <c r="A8" s="407" t="s">
        <v>363</v>
      </c>
      <c r="B8" s="157"/>
      <c r="C8" s="740"/>
    </row>
    <row r="9" spans="1:3" ht="275.39999999999998" customHeight="1" thickBot="1">
      <c r="A9" s="454" t="s">
        <v>364</v>
      </c>
      <c r="B9" s="158"/>
      <c r="C9" s="741"/>
    </row>
    <row r="10" spans="1:3" ht="35.4" customHeight="1">
      <c r="A10" s="364" t="s">
        <v>365</v>
      </c>
      <c r="B10" s="1"/>
      <c r="C10" s="1"/>
    </row>
    <row r="11" spans="1:3" s="367" customFormat="1" ht="42.6" hidden="1" customHeight="1">
      <c r="A11" s="365"/>
      <c r="B11" s="366"/>
      <c r="C11" s="366"/>
    </row>
    <row r="12" spans="1:3" ht="187.2" hidden="1" customHeight="1" thickBot="1">
      <c r="A12" s="408"/>
      <c r="B12" s="368"/>
      <c r="C12" s="368"/>
    </row>
    <row r="13" spans="1:3" s="370" customFormat="1" ht="34.200000000000003" hidden="1" customHeight="1">
      <c r="A13" s="369"/>
    </row>
    <row r="14" spans="1:3" s="367" customFormat="1" ht="42.6" hidden="1" customHeight="1">
      <c r="A14" s="365"/>
      <c r="B14" s="366"/>
      <c r="C14" s="366"/>
    </row>
    <row r="15" spans="1:3" ht="222" hidden="1" customHeight="1" thickBot="1">
      <c r="A15" s="492"/>
      <c r="B15" s="368"/>
      <c r="C15" s="368"/>
    </row>
    <row r="16" spans="1:3" ht="33.6" hidden="1" customHeight="1">
      <c r="A16" s="372"/>
      <c r="B16" s="371"/>
      <c r="C16" s="371"/>
    </row>
    <row r="17" spans="1:3" ht="33.6" hidden="1" customHeight="1">
      <c r="A17" s="409"/>
      <c r="B17" s="371"/>
      <c r="C17" s="371"/>
    </row>
    <row r="18" spans="1:3" s="370" customFormat="1" ht="126.6" hidden="1" customHeight="1">
      <c r="A18" s="411"/>
    </row>
    <row r="19" spans="1:3" ht="29.4" customHeight="1">
      <c r="A19" s="410"/>
      <c r="B19" s="1"/>
      <c r="C19" s="1"/>
    </row>
    <row r="20" spans="1:3" ht="29.4" customHeight="1">
      <c r="A20" s="410"/>
      <c r="B20" s="1"/>
      <c r="C20" s="1"/>
    </row>
    <row r="21" spans="1:3" ht="39" customHeight="1">
      <c r="A21" s="1" t="s">
        <v>156</v>
      </c>
      <c r="B21" s="1"/>
      <c r="C21" s="1"/>
    </row>
    <row r="22" spans="1:3" ht="32.25" customHeight="1">
      <c r="A22" s="1" t="s">
        <v>157</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CCF703BC-7CE8-43A6-A94E-3C17A8B092EF}"/>
  </hyperlinks>
  <pageMargins left="0" right="0" top="0.19685039370078741" bottom="0.39370078740157483" header="0" footer="0.19685039370078741"/>
  <pageSetup paperSize="9" scale="66" orientation="portrait" r:id="rId2"/>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AE58"/>
  <sheetViews>
    <sheetView view="pageBreakPreview" topLeftCell="A4" zoomScaleNormal="100" zoomScaleSheetLayoutView="100" workbookViewId="0">
      <selection activeCell="W39" sqref="W39"/>
    </sheetView>
  </sheetViews>
  <sheetFormatPr defaultRowHeight="13.2"/>
  <cols>
    <col min="7" max="7" width="8.88671875" customWidth="1"/>
    <col min="8" max="8" width="8.88671875" hidden="1" customWidth="1"/>
    <col min="9" max="9" width="0.77734375" customWidth="1"/>
  </cols>
  <sheetData>
    <row r="1" spans="1:31" ht="24.6" customHeight="1">
      <c r="A1" s="437"/>
      <c r="B1" s="437"/>
      <c r="C1" s="437"/>
      <c r="D1" s="437"/>
      <c r="E1" s="437"/>
      <c r="F1" s="437"/>
      <c r="G1" s="437"/>
      <c r="H1" s="437"/>
      <c r="I1" s="437"/>
      <c r="J1" s="437"/>
      <c r="K1" s="437"/>
      <c r="L1" s="437"/>
      <c r="M1" s="437"/>
      <c r="N1" s="437"/>
      <c r="O1" s="437"/>
      <c r="P1" s="437"/>
      <c r="Q1" s="437"/>
      <c r="R1" s="437"/>
      <c r="S1" s="437"/>
      <c r="T1" s="515"/>
      <c r="U1" s="515"/>
      <c r="V1" s="515"/>
      <c r="W1" s="515"/>
      <c r="X1" s="515"/>
      <c r="Y1" s="515"/>
      <c r="Z1" s="515"/>
      <c r="AA1" s="515"/>
      <c r="AB1" s="515"/>
      <c r="AC1" s="515"/>
      <c r="AD1" s="515"/>
      <c r="AE1" s="515"/>
    </row>
    <row r="2" spans="1:31" ht="24.6" customHeight="1">
      <c r="A2" s="438"/>
      <c r="B2" s="439"/>
      <c r="C2" s="440"/>
      <c r="D2" s="440"/>
      <c r="E2" s="440"/>
      <c r="F2" s="440"/>
      <c r="G2" s="440"/>
      <c r="H2" s="440"/>
      <c r="I2" s="440"/>
      <c r="J2" s="440"/>
      <c r="K2" s="440"/>
      <c r="L2" s="440"/>
      <c r="M2" s="440"/>
      <c r="N2" s="440"/>
      <c r="O2" s="441"/>
      <c r="P2" s="437"/>
      <c r="Q2" s="437"/>
      <c r="R2" s="437"/>
      <c r="S2" s="437"/>
      <c r="T2" s="515"/>
      <c r="U2" s="515"/>
      <c r="V2" s="515"/>
      <c r="W2" s="515"/>
      <c r="X2" s="515"/>
      <c r="Y2" s="515"/>
      <c r="Z2" s="515"/>
      <c r="AA2" s="515"/>
      <c r="AB2" s="515"/>
      <c r="AC2" s="515"/>
      <c r="AD2" s="515"/>
      <c r="AE2" s="515"/>
    </row>
    <row r="3" spans="1:31" ht="24.6" customHeight="1">
      <c r="A3" s="437"/>
      <c r="B3" s="442"/>
      <c r="C3" s="443"/>
      <c r="D3" s="443"/>
      <c r="E3" s="443"/>
      <c r="F3" s="443"/>
      <c r="G3" s="443"/>
      <c r="H3" s="443"/>
      <c r="I3" s="443"/>
      <c r="J3" s="443"/>
      <c r="K3" s="443"/>
      <c r="L3" s="444"/>
      <c r="M3" s="444"/>
      <c r="N3" s="444"/>
      <c r="O3" s="444"/>
      <c r="P3" s="437"/>
      <c r="Q3" s="437"/>
      <c r="R3" s="437"/>
      <c r="S3" s="437"/>
      <c r="T3" s="515"/>
      <c r="U3" s="515"/>
      <c r="V3" s="515"/>
      <c r="W3" s="515"/>
      <c r="X3" s="515"/>
      <c r="Y3" s="515"/>
      <c r="Z3" s="515"/>
      <c r="AA3" s="515"/>
      <c r="AB3" s="515"/>
      <c r="AC3" s="515"/>
      <c r="AD3" s="515"/>
      <c r="AE3" s="515"/>
    </row>
    <row r="4" spans="1:31" ht="7.2" customHeight="1">
      <c r="A4" s="437"/>
      <c r="B4" s="442"/>
      <c r="C4" s="437"/>
      <c r="D4" s="437"/>
      <c r="E4" s="437"/>
      <c r="F4" s="437"/>
      <c r="G4" s="445"/>
      <c r="H4" s="445"/>
      <c r="I4" s="445"/>
      <c r="J4" s="445"/>
      <c r="K4" s="445"/>
      <c r="L4" s="445"/>
      <c r="M4" s="445"/>
      <c r="N4" s="445"/>
      <c r="O4" s="445"/>
      <c r="P4" s="437"/>
      <c r="Q4" s="437"/>
      <c r="R4" s="437"/>
      <c r="S4" s="437"/>
      <c r="T4" s="515"/>
      <c r="U4" s="515"/>
      <c r="V4" s="515"/>
      <c r="W4" s="515"/>
      <c r="X4" s="515"/>
      <c r="Y4" s="515"/>
      <c r="Z4" s="515"/>
      <c r="AA4" s="515"/>
      <c r="AB4" s="515"/>
      <c r="AC4" s="515"/>
      <c r="AD4" s="515"/>
      <c r="AE4" s="515"/>
    </row>
    <row r="5" spans="1:31" ht="24.6" customHeight="1">
      <c r="A5" s="437"/>
      <c r="B5" s="446"/>
      <c r="C5" s="447"/>
      <c r="D5" s="447"/>
      <c r="E5" s="447"/>
      <c r="F5" s="447"/>
      <c r="G5" s="447"/>
      <c r="H5" s="447"/>
      <c r="I5" s="447"/>
      <c r="J5" s="447"/>
      <c r="K5" s="447"/>
      <c r="L5" s="447"/>
      <c r="M5" s="447"/>
      <c r="N5" s="447"/>
      <c r="O5" s="447"/>
      <c r="P5" s="437"/>
      <c r="Q5" s="437"/>
      <c r="R5" s="437"/>
      <c r="S5" s="437"/>
      <c r="T5" s="515"/>
      <c r="U5" s="515"/>
      <c r="V5" s="515"/>
      <c r="W5" s="515"/>
      <c r="X5" s="515"/>
      <c r="Y5" s="515"/>
      <c r="Z5" s="515"/>
      <c r="AA5" s="515"/>
      <c r="AB5" s="515"/>
      <c r="AC5" s="515"/>
      <c r="AD5" s="515"/>
      <c r="AE5" s="515"/>
    </row>
    <row r="6" spans="1:31" ht="13.2" customHeight="1">
      <c r="A6" s="437"/>
      <c r="B6" s="437"/>
      <c r="C6" s="437"/>
      <c r="D6" s="437"/>
      <c r="E6" s="437"/>
      <c r="F6" s="437"/>
      <c r="G6" s="445"/>
      <c r="H6" s="445"/>
      <c r="I6" s="445"/>
      <c r="J6" s="445"/>
      <c r="K6" s="445"/>
      <c r="L6" s="445"/>
      <c r="M6" s="445"/>
      <c r="N6" s="445"/>
      <c r="O6" s="445"/>
      <c r="P6" s="437"/>
      <c r="Q6" s="437"/>
      <c r="R6" s="437"/>
      <c r="S6" s="437"/>
      <c r="T6" s="515"/>
      <c r="U6" s="515"/>
      <c r="V6" s="515"/>
      <c r="W6" s="515"/>
      <c r="X6" s="515"/>
      <c r="Y6" s="515"/>
      <c r="Z6" s="515"/>
      <c r="AA6" s="515"/>
      <c r="AB6" s="515"/>
      <c r="AC6" s="515"/>
      <c r="AD6" s="515"/>
      <c r="AE6" s="515"/>
    </row>
    <row r="7" spans="1:31" ht="13.2" customHeight="1">
      <c r="A7" s="437"/>
      <c r="B7" s="437"/>
      <c r="C7" s="437"/>
      <c r="D7" s="437"/>
      <c r="E7" s="437"/>
      <c r="F7" s="437"/>
      <c r="G7" s="445"/>
      <c r="H7" s="445"/>
      <c r="I7" s="445"/>
      <c r="J7" s="445"/>
      <c r="K7" s="445"/>
      <c r="L7" s="445"/>
      <c r="M7" s="445"/>
      <c r="N7" s="445"/>
      <c r="O7" s="445"/>
      <c r="P7" s="437"/>
      <c r="Q7" s="437"/>
      <c r="R7" s="437"/>
      <c r="S7" s="437"/>
      <c r="T7" s="515"/>
      <c r="U7" s="515"/>
      <c r="V7" s="515"/>
      <c r="W7" s="515"/>
      <c r="X7" s="515"/>
      <c r="Y7" s="515"/>
      <c r="Z7" s="515"/>
      <c r="AA7" s="515"/>
      <c r="AB7" s="515"/>
      <c r="AC7" s="515"/>
      <c r="AD7" s="515"/>
      <c r="AE7" s="515"/>
    </row>
    <row r="8" spans="1:31" ht="13.2" customHeight="1">
      <c r="A8" s="437"/>
      <c r="B8" s="437"/>
      <c r="C8" s="437"/>
      <c r="D8" s="437"/>
      <c r="E8" s="437"/>
      <c r="F8" s="437"/>
      <c r="G8" s="445"/>
      <c r="H8" s="445"/>
      <c r="I8" s="445"/>
      <c r="J8" s="445"/>
      <c r="K8" s="445"/>
      <c r="L8" s="445"/>
      <c r="M8" s="445"/>
      <c r="N8" s="445"/>
      <c r="O8" s="445"/>
      <c r="P8" s="445"/>
      <c r="Q8" s="445"/>
      <c r="R8" s="445"/>
      <c r="S8" s="445"/>
      <c r="T8" s="516"/>
      <c r="U8" s="515"/>
      <c r="V8" s="515"/>
      <c r="W8" s="515"/>
      <c r="X8" s="515"/>
      <c r="Y8" s="515"/>
      <c r="Z8" s="515"/>
      <c r="AA8" s="515"/>
      <c r="AB8" s="515"/>
      <c r="AC8" s="515"/>
      <c r="AD8" s="515"/>
      <c r="AE8" s="515"/>
    </row>
    <row r="9" spans="1:31" ht="13.2" customHeight="1">
      <c r="A9" s="437"/>
      <c r="B9" s="437"/>
      <c r="C9" s="437"/>
      <c r="D9" s="437"/>
      <c r="E9" s="437"/>
      <c r="F9" s="437"/>
      <c r="G9" s="445"/>
      <c r="H9" s="445"/>
      <c r="I9" s="445"/>
      <c r="J9" s="445"/>
      <c r="K9" s="445"/>
      <c r="L9" s="445"/>
      <c r="M9" s="445"/>
      <c r="N9" s="445"/>
      <c r="O9" s="445"/>
      <c r="P9" s="445"/>
      <c r="Q9" s="445"/>
      <c r="R9" s="445"/>
      <c r="S9" s="445"/>
      <c r="T9" s="516"/>
      <c r="U9" s="515"/>
      <c r="V9" s="515"/>
      <c r="W9" s="515"/>
      <c r="X9" s="515"/>
      <c r="Y9" s="515"/>
      <c r="Z9" s="515"/>
      <c r="AA9" s="515"/>
      <c r="AB9" s="515"/>
      <c r="AC9" s="515"/>
      <c r="AD9" s="515"/>
      <c r="AE9" s="515"/>
    </row>
    <row r="10" spans="1:31">
      <c r="A10" s="437"/>
      <c r="B10" s="437"/>
      <c r="C10" s="437"/>
      <c r="D10" s="437"/>
      <c r="E10" s="437"/>
      <c r="F10" s="437"/>
      <c r="G10" s="437"/>
      <c r="H10" s="437"/>
      <c r="I10" s="437"/>
      <c r="J10" s="437"/>
      <c r="K10" s="437"/>
      <c r="L10" s="437"/>
      <c r="M10" s="437"/>
      <c r="N10" s="437"/>
      <c r="O10" s="437"/>
      <c r="P10" s="437"/>
      <c r="Q10" s="437"/>
      <c r="R10" s="437"/>
      <c r="S10" s="437"/>
      <c r="T10" s="515"/>
      <c r="U10" s="515"/>
      <c r="V10" s="515"/>
      <c r="W10" s="515"/>
      <c r="X10" s="515"/>
      <c r="Y10" s="515"/>
      <c r="Z10" s="515"/>
      <c r="AA10" s="515"/>
      <c r="AB10" s="515"/>
      <c r="AC10" s="515"/>
      <c r="AD10" s="515"/>
      <c r="AE10" s="515"/>
    </row>
    <row r="11" spans="1:31" ht="21" customHeight="1">
      <c r="A11" s="437"/>
      <c r="B11" s="437"/>
      <c r="C11" s="437"/>
      <c r="D11" s="437"/>
      <c r="E11" s="437"/>
      <c r="F11" s="437"/>
      <c r="G11" s="437"/>
      <c r="H11" s="437"/>
      <c r="I11" s="437"/>
      <c r="J11" s="437"/>
      <c r="K11" s="437"/>
      <c r="L11" s="437"/>
      <c r="M11" s="437"/>
      <c r="N11" s="437"/>
      <c r="O11" s="437"/>
      <c r="P11" s="437"/>
      <c r="Q11" s="437"/>
      <c r="R11" s="437"/>
      <c r="S11" s="437"/>
      <c r="T11" s="515"/>
      <c r="U11" s="515"/>
      <c r="V11" s="515"/>
      <c r="W11" s="515"/>
      <c r="X11" s="515"/>
      <c r="Y11" s="515"/>
      <c r="Z11" s="515"/>
      <c r="AA11" s="515"/>
      <c r="AB11" s="515"/>
      <c r="AC11" s="515"/>
      <c r="AD11" s="515"/>
      <c r="AE11" s="515"/>
    </row>
    <row r="12" spans="1:31" ht="13.2" customHeight="1">
      <c r="A12" s="437"/>
      <c r="B12" s="437"/>
      <c r="C12" s="437"/>
      <c r="D12" s="437"/>
      <c r="E12" s="437"/>
      <c r="F12" s="437"/>
      <c r="G12" s="437"/>
      <c r="H12" s="437"/>
      <c r="I12" s="437"/>
      <c r="J12" s="437"/>
      <c r="K12" s="437"/>
      <c r="L12" s="437"/>
      <c r="M12" s="437"/>
      <c r="N12" s="437"/>
      <c r="O12" s="437"/>
      <c r="P12" s="437"/>
      <c r="Q12" s="437"/>
      <c r="R12" s="437"/>
      <c r="S12" s="437"/>
      <c r="T12" s="515"/>
      <c r="U12" s="515"/>
      <c r="V12" s="515"/>
      <c r="W12" s="515"/>
      <c r="X12" s="515"/>
      <c r="Y12" s="515"/>
      <c r="Z12" s="515"/>
      <c r="AA12" s="515"/>
      <c r="AB12" s="515"/>
      <c r="AC12" s="515"/>
      <c r="AD12" s="515"/>
      <c r="AE12" s="515"/>
    </row>
    <row r="13" spans="1:31" ht="13.2" customHeight="1">
      <c r="A13" s="437"/>
      <c r="B13" s="437"/>
      <c r="C13" s="437"/>
      <c r="D13" s="437"/>
      <c r="E13" s="437"/>
      <c r="F13" s="437"/>
      <c r="G13" s="437"/>
      <c r="H13" s="437"/>
      <c r="I13" s="437"/>
      <c r="J13" s="437"/>
      <c r="K13" s="437"/>
      <c r="L13" s="437"/>
      <c r="M13" s="437"/>
      <c r="N13" s="437"/>
      <c r="O13" s="437"/>
      <c r="P13" s="437"/>
      <c r="Q13" s="437"/>
      <c r="R13" s="437"/>
      <c r="S13" s="437"/>
      <c r="T13" s="515"/>
      <c r="U13" s="515"/>
      <c r="V13" s="515"/>
      <c r="W13" s="515"/>
      <c r="X13" s="515"/>
      <c r="Y13" s="515"/>
      <c r="Z13" s="515"/>
      <c r="AA13" s="515"/>
      <c r="AB13" s="515"/>
      <c r="AC13" s="515"/>
      <c r="AD13" s="515"/>
      <c r="AE13" s="515"/>
    </row>
    <row r="14" spans="1:31">
      <c r="A14" s="437"/>
      <c r="B14" s="437"/>
      <c r="C14" s="437"/>
      <c r="D14" s="437"/>
      <c r="E14" s="437"/>
      <c r="F14" s="437"/>
      <c r="G14" s="437"/>
      <c r="H14" s="437"/>
      <c r="I14" s="437"/>
      <c r="J14" s="437"/>
      <c r="K14" s="437"/>
      <c r="L14" s="437"/>
      <c r="M14" s="437"/>
      <c r="N14" s="437"/>
      <c r="O14" s="437"/>
      <c r="P14" s="437"/>
      <c r="Q14" s="437"/>
      <c r="R14" s="437"/>
      <c r="S14" s="437"/>
      <c r="T14" s="515"/>
      <c r="U14" s="515"/>
      <c r="V14" s="515"/>
      <c r="W14" s="515"/>
      <c r="X14" s="515"/>
      <c r="Y14" s="515"/>
      <c r="Z14" s="515"/>
      <c r="AA14" s="515"/>
      <c r="AB14" s="515"/>
      <c r="AC14" s="515"/>
      <c r="AD14" s="515"/>
      <c r="AE14" s="515"/>
    </row>
    <row r="15" spans="1:31">
      <c r="A15" s="437"/>
      <c r="B15" s="437"/>
      <c r="C15" s="437"/>
      <c r="D15" s="437"/>
      <c r="E15" s="437"/>
      <c r="F15" s="437"/>
      <c r="G15" s="437"/>
      <c r="H15" s="437"/>
      <c r="I15" s="437"/>
      <c r="J15" s="437"/>
      <c r="K15" s="437"/>
      <c r="L15" s="437"/>
      <c r="M15" s="437"/>
      <c r="N15" s="437"/>
      <c r="O15" s="437"/>
      <c r="P15" s="437"/>
      <c r="Q15" s="437"/>
      <c r="R15" s="437"/>
      <c r="S15" s="437"/>
      <c r="T15" s="515"/>
      <c r="U15" s="515"/>
      <c r="V15" s="515"/>
      <c r="W15" s="515"/>
      <c r="X15" s="515"/>
      <c r="Y15" s="515"/>
      <c r="Z15" s="515"/>
      <c r="AA15" s="515"/>
      <c r="AB15" s="515"/>
      <c r="AC15" s="515"/>
      <c r="AD15" s="515"/>
      <c r="AE15" s="515"/>
    </row>
    <row r="16" spans="1:31">
      <c r="A16" s="437"/>
      <c r="B16" s="437"/>
      <c r="C16" s="437"/>
      <c r="D16" s="437"/>
      <c r="E16" s="437"/>
      <c r="F16" s="437"/>
      <c r="G16" s="437"/>
      <c r="H16" s="437"/>
      <c r="I16" s="437"/>
      <c r="J16" s="437"/>
      <c r="K16" s="437"/>
      <c r="L16" s="437"/>
      <c r="M16" s="437"/>
      <c r="N16" s="437"/>
      <c r="O16" s="437"/>
      <c r="P16" s="437"/>
      <c r="Q16" s="437"/>
      <c r="R16" s="437"/>
      <c r="S16" s="437"/>
      <c r="T16" s="515"/>
      <c r="U16" s="515"/>
      <c r="V16" s="515"/>
      <c r="W16" s="515"/>
      <c r="X16" s="515"/>
      <c r="Y16" s="515"/>
      <c r="Z16" s="515"/>
      <c r="AA16" s="515"/>
      <c r="AB16" s="515"/>
      <c r="AC16" s="515"/>
      <c r="AD16" s="515"/>
      <c r="AE16" s="515"/>
    </row>
    <row r="17" spans="1:31">
      <c r="A17" s="531"/>
      <c r="B17" s="531"/>
      <c r="C17" s="531"/>
      <c r="D17" s="531"/>
      <c r="E17" s="531"/>
      <c r="F17" s="531"/>
      <c r="G17" s="437"/>
      <c r="H17" s="437"/>
      <c r="I17" s="437"/>
      <c r="J17" s="437"/>
      <c r="K17" s="437"/>
      <c r="L17" s="437"/>
      <c r="M17" s="437"/>
      <c r="N17" s="437"/>
      <c r="O17" s="437"/>
      <c r="P17" s="437"/>
      <c r="Q17" s="437"/>
      <c r="R17" s="437"/>
      <c r="S17" s="437"/>
      <c r="T17" s="515"/>
      <c r="U17" s="515"/>
      <c r="V17" s="515"/>
      <c r="W17" s="515"/>
      <c r="X17" s="515"/>
      <c r="Y17" s="515"/>
      <c r="Z17" s="515"/>
      <c r="AA17" s="515"/>
      <c r="AB17" s="515"/>
      <c r="AC17" s="515"/>
      <c r="AD17" s="515"/>
      <c r="AE17" s="515"/>
    </row>
    <row r="18" spans="1:31">
      <c r="A18" s="531"/>
      <c r="B18" s="531"/>
      <c r="C18" s="531"/>
      <c r="D18" s="531"/>
      <c r="E18" s="531"/>
      <c r="F18" s="531"/>
      <c r="G18" s="437"/>
      <c r="H18" s="437"/>
      <c r="I18" s="437"/>
      <c r="J18" s="437"/>
      <c r="K18" s="437"/>
      <c r="L18" s="437"/>
      <c r="M18" s="437"/>
      <c r="N18" s="437"/>
      <c r="O18" s="437"/>
      <c r="P18" s="437"/>
      <c r="Q18" s="437"/>
      <c r="R18" s="437"/>
      <c r="S18" s="437"/>
      <c r="T18" s="515"/>
      <c r="U18" s="515"/>
      <c r="V18" s="515"/>
      <c r="W18" s="515"/>
      <c r="X18" s="515"/>
      <c r="Y18" s="515"/>
      <c r="Z18" s="515"/>
      <c r="AA18" s="515"/>
      <c r="AB18" s="515"/>
      <c r="AC18" s="515"/>
      <c r="AD18" s="515"/>
      <c r="AE18" s="515"/>
    </row>
    <row r="19" spans="1:31">
      <c r="A19" s="531"/>
      <c r="B19" s="531"/>
      <c r="C19" s="531"/>
      <c r="D19" s="531"/>
      <c r="E19" s="531"/>
      <c r="F19" s="531"/>
      <c r="G19" s="437"/>
      <c r="H19" s="437"/>
      <c r="I19" s="437"/>
      <c r="J19" s="437"/>
      <c r="K19" s="437"/>
      <c r="L19" s="437"/>
      <c r="M19" s="437"/>
      <c r="N19" s="437"/>
      <c r="O19" s="437"/>
      <c r="P19" s="437"/>
      <c r="Q19" s="437"/>
      <c r="R19" s="437"/>
      <c r="S19" s="437"/>
      <c r="T19" s="515"/>
      <c r="U19" s="515"/>
      <c r="V19" s="515"/>
      <c r="W19" s="515"/>
      <c r="X19" s="515"/>
      <c r="Y19" s="515"/>
      <c r="Z19" s="515"/>
      <c r="AA19" s="515"/>
      <c r="AB19" s="515"/>
      <c r="AC19" s="515"/>
      <c r="AD19" s="515"/>
      <c r="AE19" s="515"/>
    </row>
    <row r="20" spans="1:31">
      <c r="A20" s="531"/>
      <c r="B20" s="531"/>
      <c r="C20" s="531"/>
      <c r="D20" s="531"/>
      <c r="E20" s="531"/>
      <c r="F20" s="531"/>
      <c r="G20" s="437"/>
      <c r="H20" s="437"/>
      <c r="I20" s="437"/>
      <c r="J20" s="437"/>
      <c r="K20" s="437"/>
      <c r="L20" s="437"/>
      <c r="M20" s="437"/>
      <c r="N20" s="437"/>
      <c r="O20" s="437"/>
      <c r="P20" s="437"/>
      <c r="Q20" s="437"/>
      <c r="R20" s="437"/>
      <c r="S20" s="437"/>
      <c r="T20" s="515"/>
      <c r="U20" s="515"/>
      <c r="V20" s="515"/>
      <c r="W20" s="515"/>
      <c r="X20" s="515"/>
      <c r="Y20" s="515"/>
      <c r="Z20" s="515"/>
      <c r="AA20" s="515"/>
      <c r="AB20" s="515"/>
      <c r="AC20" s="515"/>
      <c r="AD20" s="515"/>
      <c r="AE20" s="515"/>
    </row>
    <row r="21" spans="1:31">
      <c r="A21" s="531"/>
      <c r="B21" s="531"/>
      <c r="C21" s="531"/>
      <c r="D21" s="531"/>
      <c r="E21" s="531"/>
      <c r="F21" s="531"/>
      <c r="G21" s="437"/>
      <c r="H21" s="437"/>
      <c r="I21" s="437"/>
      <c r="J21" s="437"/>
      <c r="K21" s="437"/>
      <c r="L21" s="437"/>
      <c r="M21" s="437"/>
      <c r="N21" s="437"/>
      <c r="O21" s="437"/>
      <c r="P21" s="437"/>
      <c r="Q21" s="437"/>
      <c r="R21" s="437"/>
      <c r="S21" s="437"/>
      <c r="T21" s="515"/>
      <c r="U21" s="515"/>
      <c r="V21" s="515"/>
      <c r="W21" s="515"/>
      <c r="X21" s="515"/>
      <c r="Y21" s="515"/>
      <c r="Z21" s="515"/>
      <c r="AA21" s="515"/>
      <c r="AB21" s="515"/>
      <c r="AC21" s="515"/>
      <c r="AD21" s="515"/>
      <c r="AE21" s="515"/>
    </row>
    <row r="22" spans="1:31">
      <c r="A22" s="531"/>
      <c r="B22" s="531"/>
      <c r="C22" s="531"/>
      <c r="D22" s="531"/>
      <c r="E22" s="531"/>
      <c r="F22" s="531"/>
      <c r="G22" s="437"/>
      <c r="H22" s="437"/>
      <c r="I22" s="437"/>
      <c r="J22" s="437"/>
      <c r="K22" s="437"/>
      <c r="L22" s="437"/>
      <c r="M22" s="437"/>
      <c r="N22" s="437"/>
      <c r="O22" s="437"/>
      <c r="P22" s="437"/>
      <c r="Q22" s="437"/>
      <c r="R22" s="437"/>
      <c r="S22" s="437"/>
      <c r="T22" s="515"/>
      <c r="U22" s="515"/>
      <c r="V22" s="515"/>
      <c r="W22" s="515"/>
      <c r="X22" s="515"/>
      <c r="Y22" s="515"/>
      <c r="Z22" s="515"/>
      <c r="AA22" s="515"/>
      <c r="AB22" s="515"/>
      <c r="AC22" s="515"/>
      <c r="AD22" s="515"/>
      <c r="AE22" s="515"/>
    </row>
    <row r="23" spans="1:31">
      <c r="A23" s="531"/>
      <c r="B23" s="531"/>
      <c r="C23" s="531"/>
      <c r="D23" s="531"/>
      <c r="E23" s="531"/>
      <c r="F23" s="531"/>
      <c r="G23" s="437"/>
      <c r="H23" s="437"/>
      <c r="I23" s="437"/>
      <c r="J23" s="437"/>
      <c r="K23" s="437"/>
      <c r="L23" s="437"/>
      <c r="M23" s="437"/>
      <c r="N23" s="437"/>
      <c r="O23" s="437"/>
      <c r="P23" s="437"/>
      <c r="Q23" s="437"/>
      <c r="R23" s="437"/>
      <c r="S23" s="437"/>
      <c r="T23" s="515"/>
      <c r="U23" s="515"/>
      <c r="V23" s="515"/>
      <c r="W23" s="515"/>
      <c r="X23" s="515"/>
      <c r="Y23" s="515"/>
      <c r="Z23" s="515"/>
      <c r="AA23" s="515"/>
      <c r="AB23" s="515"/>
      <c r="AC23" s="515"/>
      <c r="AD23" s="515"/>
      <c r="AE23" s="515"/>
    </row>
    <row r="24" spans="1:31">
      <c r="A24" s="531"/>
      <c r="B24" s="531"/>
      <c r="C24" s="531"/>
      <c r="D24" s="531"/>
      <c r="E24" s="531"/>
      <c r="F24" s="531"/>
      <c r="G24" s="437"/>
      <c r="H24" s="437"/>
      <c r="I24" s="437"/>
      <c r="J24" s="437"/>
      <c r="K24" s="437"/>
      <c r="L24" s="437"/>
      <c r="M24" s="437"/>
      <c r="N24" s="437"/>
      <c r="O24" s="437"/>
      <c r="P24" s="437"/>
      <c r="Q24" s="437"/>
      <c r="R24" s="437"/>
      <c r="S24" s="437"/>
      <c r="T24" s="515"/>
      <c r="U24" s="515"/>
      <c r="V24" s="515"/>
      <c r="W24" s="515"/>
      <c r="X24" s="515"/>
      <c r="Y24" s="515"/>
      <c r="Z24" s="515"/>
      <c r="AA24" s="515"/>
      <c r="AB24" s="515"/>
      <c r="AC24" s="515"/>
      <c r="AD24" s="515"/>
      <c r="AE24" s="515"/>
    </row>
    <row r="25" spans="1:31">
      <c r="A25" s="531"/>
      <c r="B25" s="531"/>
      <c r="C25" s="531"/>
      <c r="D25" s="531"/>
      <c r="E25" s="531"/>
      <c r="F25" s="531"/>
      <c r="G25" s="437"/>
      <c r="H25" s="437"/>
      <c r="I25" s="437"/>
      <c r="J25" s="437"/>
      <c r="K25" s="437"/>
      <c r="L25" s="437"/>
      <c r="M25" s="437"/>
      <c r="N25" s="437"/>
      <c r="O25" s="437"/>
      <c r="P25" s="437"/>
      <c r="Q25" s="437"/>
      <c r="R25" s="437"/>
      <c r="S25" s="437"/>
      <c r="T25" s="515"/>
      <c r="U25" s="515"/>
      <c r="V25" s="515"/>
      <c r="W25" s="515"/>
      <c r="X25" s="515"/>
      <c r="Y25" s="515"/>
      <c r="Z25" s="515"/>
      <c r="AA25" s="515"/>
      <c r="AB25" s="515"/>
      <c r="AC25" s="515"/>
      <c r="AD25" s="515"/>
      <c r="AE25" s="515"/>
    </row>
    <row r="26" spans="1:31">
      <c r="A26" s="531"/>
      <c r="B26" s="531"/>
      <c r="C26" s="531"/>
      <c r="D26" s="531"/>
      <c r="E26" s="531"/>
      <c r="F26" s="531"/>
      <c r="G26" s="437"/>
      <c r="H26" s="437"/>
      <c r="I26" s="437"/>
      <c r="J26" s="437"/>
      <c r="K26" s="437"/>
      <c r="L26" s="437"/>
      <c r="M26" s="437"/>
      <c r="N26" s="437"/>
      <c r="O26" s="437"/>
      <c r="P26" s="437"/>
      <c r="Q26" s="437"/>
      <c r="R26" s="437"/>
      <c r="S26" s="437"/>
      <c r="T26" s="515"/>
      <c r="U26" s="515"/>
      <c r="V26" s="515"/>
      <c r="W26" s="515"/>
      <c r="X26" s="515"/>
      <c r="Y26" s="515"/>
      <c r="Z26" s="515"/>
      <c r="AA26" s="515"/>
      <c r="AB26" s="515"/>
      <c r="AC26" s="515"/>
      <c r="AD26" s="515"/>
      <c r="AE26" s="515"/>
    </row>
    <row r="27" spans="1:31">
      <c r="A27" s="531"/>
      <c r="B27" s="531"/>
      <c r="C27" s="531"/>
      <c r="D27" s="531"/>
      <c r="E27" s="531"/>
      <c r="F27" s="531"/>
      <c r="G27" s="437"/>
      <c r="H27" s="437"/>
      <c r="I27" s="437"/>
      <c r="J27" s="437"/>
      <c r="K27" s="437"/>
      <c r="L27" s="437"/>
      <c r="M27" s="437"/>
      <c r="N27" s="437"/>
      <c r="O27" s="437"/>
      <c r="P27" s="437"/>
      <c r="Q27" s="437"/>
      <c r="R27" s="437"/>
      <c r="S27" s="437"/>
      <c r="T27" s="515"/>
      <c r="U27" s="515"/>
      <c r="V27" s="515"/>
      <c r="W27" s="515"/>
      <c r="X27" s="515"/>
      <c r="Y27" s="515"/>
      <c r="Z27" s="515"/>
      <c r="AA27" s="515"/>
      <c r="AB27" s="515"/>
      <c r="AC27" s="515"/>
      <c r="AD27" s="515"/>
      <c r="AE27" s="515"/>
    </row>
    <row r="28" spans="1:31">
      <c r="A28" s="437"/>
      <c r="B28" s="437"/>
      <c r="C28" s="437"/>
      <c r="D28" s="437"/>
      <c r="E28" s="437"/>
      <c r="F28" s="437"/>
      <c r="G28" s="437"/>
      <c r="H28" s="437"/>
      <c r="I28" s="437"/>
      <c r="J28" s="437"/>
      <c r="K28" s="437"/>
      <c r="L28" s="437"/>
      <c r="M28" s="437"/>
      <c r="N28" s="437"/>
      <c r="O28" s="437"/>
      <c r="P28" s="437"/>
      <c r="Q28" s="437"/>
      <c r="R28" s="437"/>
      <c r="S28" s="437"/>
      <c r="T28" s="515"/>
      <c r="U28" s="515"/>
      <c r="V28" s="515"/>
      <c r="W28" s="515"/>
      <c r="X28" s="515"/>
      <c r="Y28" s="515"/>
      <c r="Z28" s="515"/>
      <c r="AA28" s="515"/>
      <c r="AB28" s="515"/>
      <c r="AC28" s="515"/>
      <c r="AD28" s="515"/>
      <c r="AE28" s="515"/>
    </row>
    <row r="29" spans="1:31" ht="16.2">
      <c r="A29" s="448"/>
      <c r="B29" s="449"/>
      <c r="C29" s="449"/>
      <c r="D29" s="449"/>
      <c r="E29" s="449"/>
      <c r="F29" s="449"/>
      <c r="G29" s="449"/>
      <c r="H29" s="437"/>
      <c r="I29" s="437"/>
      <c r="J29" s="437"/>
      <c r="K29" s="437"/>
      <c r="L29" s="437"/>
      <c r="M29" s="437"/>
      <c r="N29" s="437"/>
      <c r="O29" s="437"/>
      <c r="P29" s="437"/>
      <c r="Q29" s="437"/>
      <c r="R29" s="437"/>
      <c r="S29" s="437"/>
      <c r="T29" s="515"/>
      <c r="U29" s="515"/>
      <c r="V29" s="515"/>
      <c r="W29" s="515"/>
      <c r="X29" s="515"/>
      <c r="Y29" s="515"/>
      <c r="Z29" s="515"/>
      <c r="AA29" s="515"/>
      <c r="AB29" s="515"/>
      <c r="AC29" s="515"/>
      <c r="AD29" s="515"/>
      <c r="AE29" s="515"/>
    </row>
    <row r="30" spans="1:31">
      <c r="A30" s="437"/>
      <c r="B30" s="437"/>
      <c r="C30" s="437"/>
      <c r="D30" s="437"/>
      <c r="E30" s="437"/>
      <c r="F30" s="437"/>
      <c r="G30" s="437"/>
      <c r="H30" s="437"/>
      <c r="I30" s="437"/>
      <c r="J30" s="437"/>
      <c r="K30" s="437"/>
      <c r="L30" s="437"/>
      <c r="M30" s="437"/>
      <c r="N30" s="437"/>
      <c r="O30" s="437"/>
      <c r="P30" s="437"/>
      <c r="Q30" s="437"/>
      <c r="R30" s="437"/>
      <c r="S30" s="437"/>
      <c r="T30" s="515"/>
      <c r="U30" s="515"/>
      <c r="V30" s="515"/>
      <c r="W30" s="515"/>
      <c r="X30" s="515"/>
      <c r="Y30" s="515"/>
      <c r="Z30" s="515"/>
      <c r="AA30" s="515"/>
      <c r="AB30" s="515"/>
      <c r="AC30" s="515"/>
      <c r="AD30" s="515"/>
      <c r="AE30" s="515"/>
    </row>
    <row r="31" spans="1:31">
      <c r="A31" s="437"/>
      <c r="B31" s="437"/>
      <c r="C31" s="437"/>
      <c r="D31" s="437"/>
      <c r="E31" s="437"/>
      <c r="F31" s="437"/>
      <c r="G31" s="437"/>
      <c r="H31" s="437"/>
      <c r="I31" s="437"/>
      <c r="J31" s="437"/>
      <c r="K31" s="437"/>
      <c r="L31" s="437"/>
      <c r="M31" s="437"/>
      <c r="N31" s="437"/>
      <c r="O31" s="437"/>
      <c r="P31" s="437"/>
      <c r="Q31" s="437"/>
      <c r="R31" s="437"/>
      <c r="S31" s="437"/>
      <c r="T31" s="515"/>
      <c r="U31" s="515"/>
      <c r="V31" s="515"/>
      <c r="W31" s="515"/>
      <c r="X31" s="515"/>
      <c r="Y31" s="515"/>
      <c r="Z31" s="515"/>
      <c r="AA31" s="515"/>
      <c r="AB31" s="515"/>
      <c r="AC31" s="515"/>
      <c r="AD31" s="515"/>
      <c r="AE31" s="515"/>
    </row>
    <row r="32" spans="1:31">
      <c r="A32" s="437"/>
      <c r="B32" s="437"/>
      <c r="C32" s="437"/>
      <c r="D32" s="437"/>
      <c r="E32" s="437"/>
      <c r="F32" s="437"/>
      <c r="G32" s="437"/>
      <c r="H32" s="437"/>
      <c r="I32" s="437"/>
      <c r="J32" s="437"/>
      <c r="K32" s="437"/>
      <c r="L32" s="437"/>
      <c r="M32" s="437"/>
      <c r="N32" s="437"/>
      <c r="O32" s="437"/>
      <c r="P32" s="437"/>
      <c r="Q32" s="437"/>
      <c r="R32" s="437"/>
      <c r="S32" s="437"/>
      <c r="T32" s="515"/>
      <c r="U32" s="515"/>
      <c r="V32" s="515"/>
      <c r="W32" s="515"/>
      <c r="X32" s="515"/>
      <c r="Y32" s="515"/>
      <c r="Z32" s="515"/>
      <c r="AA32" s="515"/>
      <c r="AB32" s="515"/>
      <c r="AC32" s="515"/>
      <c r="AD32" s="515"/>
      <c r="AE32" s="515"/>
    </row>
    <row r="33" spans="1:31">
      <c r="A33" s="437"/>
      <c r="B33" s="437"/>
      <c r="C33" s="437"/>
      <c r="D33" s="437"/>
      <c r="E33" s="437"/>
      <c r="F33" s="437"/>
      <c r="G33" s="437"/>
      <c r="H33" s="437"/>
      <c r="I33" s="437"/>
      <c r="J33" s="437"/>
      <c r="K33" s="437"/>
      <c r="L33" s="437"/>
      <c r="M33" s="437"/>
      <c r="N33" s="437"/>
      <c r="O33" s="437"/>
      <c r="P33" s="437"/>
      <c r="Q33" s="437"/>
      <c r="R33" s="437"/>
      <c r="S33" s="437"/>
      <c r="T33" s="515"/>
      <c r="U33" s="515"/>
      <c r="V33" s="515"/>
      <c r="W33" s="515"/>
      <c r="X33" s="515"/>
      <c r="Y33" s="515"/>
      <c r="Z33" s="515"/>
      <c r="AA33" s="515"/>
      <c r="AB33" s="515"/>
      <c r="AC33" s="515"/>
      <c r="AD33" s="515"/>
      <c r="AE33" s="515"/>
    </row>
    <row r="34" spans="1:31">
      <c r="A34" s="437"/>
      <c r="B34" s="437"/>
      <c r="C34" s="437"/>
      <c r="D34" s="437"/>
      <c r="E34" s="437"/>
      <c r="F34" s="437"/>
      <c r="G34" s="437"/>
      <c r="H34" s="437"/>
      <c r="I34" s="437"/>
      <c r="J34" s="437"/>
      <c r="K34" s="437"/>
      <c r="L34" s="437"/>
      <c r="M34" s="437"/>
      <c r="N34" s="437"/>
      <c r="O34" s="437"/>
      <c r="P34" s="437"/>
      <c r="Q34" s="437"/>
      <c r="R34" s="437"/>
      <c r="S34" s="437"/>
      <c r="T34" s="515"/>
      <c r="U34" s="515"/>
      <c r="V34" s="515"/>
      <c r="W34" s="515"/>
      <c r="X34" s="515"/>
      <c r="Y34" s="515"/>
      <c r="Z34" s="515"/>
      <c r="AA34" s="515"/>
      <c r="AB34" s="515"/>
      <c r="AC34" s="515"/>
      <c r="AD34" s="515"/>
      <c r="AE34" s="515"/>
    </row>
    <row r="35" spans="1:31">
      <c r="A35" s="437"/>
      <c r="B35" s="437"/>
      <c r="C35" s="437"/>
      <c r="D35" s="437"/>
      <c r="E35" s="437"/>
      <c r="F35" s="437"/>
      <c r="G35" s="437"/>
      <c r="H35" s="437"/>
      <c r="I35" s="437"/>
      <c r="J35" s="437"/>
      <c r="K35" s="437"/>
      <c r="L35" s="437"/>
      <c r="M35" s="437"/>
      <c r="N35" s="437"/>
      <c r="O35" s="437"/>
      <c r="P35" s="437"/>
      <c r="Q35" s="437"/>
      <c r="R35" s="437"/>
      <c r="S35" s="437"/>
      <c r="T35" s="515"/>
      <c r="U35" s="515"/>
      <c r="V35" s="515"/>
      <c r="W35" s="515"/>
      <c r="X35" s="515"/>
      <c r="Y35" s="515"/>
      <c r="Z35" s="515"/>
      <c r="AA35" s="515"/>
      <c r="AB35" s="515"/>
      <c r="AC35" s="515"/>
      <c r="AD35" s="515"/>
      <c r="AE35" s="515"/>
    </row>
    <row r="36" spans="1:31">
      <c r="A36" s="437"/>
      <c r="B36" s="437"/>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row>
    <row r="37" spans="1:31">
      <c r="A37" s="437"/>
      <c r="B37" s="437"/>
      <c r="C37" s="437"/>
      <c r="D37" s="437"/>
      <c r="E37" s="437"/>
      <c r="F37" s="437"/>
      <c r="G37" s="437"/>
      <c r="H37" s="437"/>
      <c r="I37" s="437"/>
      <c r="J37" s="437"/>
      <c r="K37" s="437"/>
      <c r="L37" s="437"/>
      <c r="M37" s="437"/>
      <c r="N37" s="437"/>
      <c r="O37" s="437"/>
      <c r="P37" s="437"/>
      <c r="Q37" s="437"/>
      <c r="R37" s="437"/>
      <c r="S37" s="437"/>
      <c r="T37" s="437"/>
    </row>
    <row r="38" spans="1:31">
      <c r="A38" s="437"/>
      <c r="B38" s="437"/>
      <c r="C38" s="437"/>
      <c r="D38" s="437"/>
      <c r="E38" s="437"/>
      <c r="F38" s="437"/>
      <c r="G38" s="437"/>
      <c r="H38" s="437"/>
      <c r="I38" s="437"/>
      <c r="J38" s="437"/>
      <c r="K38" s="437"/>
      <c r="L38" s="437"/>
      <c r="M38" s="437"/>
      <c r="N38" s="437"/>
      <c r="O38" s="437"/>
      <c r="P38" s="437"/>
      <c r="Q38" s="437"/>
      <c r="R38" s="437"/>
      <c r="S38" s="437"/>
      <c r="T38" s="437"/>
    </row>
    <row r="39" spans="1:31">
      <c r="A39" s="437"/>
      <c r="B39" s="437"/>
      <c r="C39" s="437"/>
      <c r="D39" s="437"/>
      <c r="E39" s="437"/>
      <c r="F39" s="437"/>
      <c r="G39" s="437"/>
      <c r="H39" s="437"/>
      <c r="I39" s="437"/>
      <c r="J39" s="437"/>
      <c r="K39" s="437"/>
      <c r="L39" s="437"/>
      <c r="M39" s="437"/>
      <c r="N39" s="437"/>
      <c r="O39" s="437"/>
      <c r="P39" s="437"/>
      <c r="Q39" s="437"/>
      <c r="R39" s="437"/>
      <c r="S39" s="437"/>
      <c r="T39" s="437"/>
    </row>
    <row r="40" spans="1:31">
      <c r="A40" s="437"/>
      <c r="B40" s="437"/>
      <c r="C40" s="437"/>
      <c r="D40" s="437"/>
      <c r="E40" s="437"/>
      <c r="F40" s="437"/>
      <c r="G40" s="437"/>
      <c r="H40" s="437"/>
      <c r="I40" s="437"/>
      <c r="J40" s="437"/>
      <c r="K40" s="437"/>
      <c r="L40" s="437"/>
      <c r="M40" s="437"/>
      <c r="N40" s="437"/>
      <c r="O40" s="437"/>
      <c r="P40" s="437"/>
      <c r="Q40" s="437"/>
      <c r="R40" s="437"/>
      <c r="S40" s="437"/>
      <c r="T40" s="437"/>
    </row>
    <row r="41" spans="1:31">
      <c r="A41" s="352"/>
      <c r="B41" s="352"/>
      <c r="C41" s="352"/>
      <c r="D41" s="352"/>
      <c r="E41" s="352"/>
      <c r="F41" s="352"/>
      <c r="G41" s="352"/>
      <c r="H41" s="352"/>
      <c r="I41" s="352"/>
      <c r="J41" s="352"/>
      <c r="K41" s="352"/>
      <c r="L41" s="352"/>
      <c r="M41" s="437"/>
      <c r="N41" s="437"/>
      <c r="O41" s="437"/>
      <c r="P41" s="437"/>
      <c r="Q41" s="437"/>
      <c r="R41" s="437"/>
      <c r="S41" s="437"/>
      <c r="T41" s="437"/>
    </row>
    <row r="42" spans="1:31">
      <c r="A42" s="352"/>
      <c r="B42" s="352"/>
      <c r="C42" s="352"/>
      <c r="D42" s="352"/>
      <c r="E42" s="352"/>
      <c r="F42" s="352"/>
      <c r="G42" s="352"/>
      <c r="H42" s="352"/>
      <c r="I42" s="352"/>
      <c r="J42" s="352"/>
      <c r="K42" s="352"/>
      <c r="L42" s="352"/>
      <c r="M42" s="437"/>
      <c r="N42" s="437"/>
      <c r="O42" s="437"/>
      <c r="P42" s="437"/>
      <c r="Q42" s="437"/>
      <c r="R42" s="437"/>
      <c r="S42" s="437"/>
      <c r="T42" s="437"/>
    </row>
    <row r="43" spans="1:31">
      <c r="A43" s="352"/>
      <c r="B43" s="352"/>
      <c r="C43" s="352"/>
      <c r="D43" s="352"/>
      <c r="E43" s="352"/>
      <c r="F43" s="352"/>
      <c r="G43" s="352"/>
      <c r="H43" s="352"/>
      <c r="I43" s="352"/>
      <c r="J43" s="352"/>
      <c r="K43" s="352"/>
      <c r="L43" s="352"/>
      <c r="M43" s="437"/>
      <c r="N43" s="437"/>
      <c r="O43" s="437"/>
      <c r="P43" s="437"/>
      <c r="Q43" s="437"/>
      <c r="R43" s="437"/>
      <c r="S43" s="437"/>
      <c r="T43" s="437"/>
    </row>
    <row r="44" spans="1:31">
      <c r="A44" s="352"/>
      <c r="B44" s="352"/>
      <c r="C44" s="352"/>
      <c r="D44" s="352"/>
      <c r="E44" s="352"/>
      <c r="F44" s="352"/>
      <c r="G44" s="352"/>
      <c r="H44" s="352"/>
      <c r="I44" s="352"/>
      <c r="J44" s="352"/>
      <c r="K44" s="352"/>
      <c r="L44" s="352"/>
      <c r="M44" s="437"/>
      <c r="N44" s="437"/>
      <c r="O44" s="437"/>
      <c r="P44" s="437"/>
      <c r="Q44" s="437"/>
      <c r="R44" s="437"/>
      <c r="S44" s="437"/>
      <c r="T44" s="437"/>
    </row>
    <row r="45" spans="1:31">
      <c r="A45" s="352"/>
      <c r="B45" s="352"/>
      <c r="C45" s="352"/>
      <c r="D45" s="352"/>
      <c r="E45" s="352"/>
      <c r="F45" s="352"/>
      <c r="G45" s="352"/>
      <c r="H45" s="352"/>
      <c r="I45" s="352"/>
      <c r="J45" s="352"/>
      <c r="K45" s="352"/>
      <c r="L45" s="352"/>
      <c r="M45" s="437"/>
      <c r="N45" s="437"/>
      <c r="O45" s="437"/>
      <c r="P45" s="437"/>
      <c r="Q45" s="437"/>
      <c r="R45" s="437"/>
      <c r="S45" s="437"/>
      <c r="T45" s="437"/>
    </row>
    <row r="46" spans="1:31">
      <c r="A46" s="352"/>
      <c r="B46" s="352"/>
      <c r="C46" s="352"/>
      <c r="D46" s="352"/>
      <c r="E46" s="352"/>
      <c r="F46" s="352"/>
      <c r="G46" s="352"/>
      <c r="H46" s="352"/>
      <c r="I46" s="352"/>
      <c r="J46" s="352"/>
      <c r="K46" s="352"/>
      <c r="L46" s="352"/>
      <c r="M46" s="437"/>
      <c r="N46" s="437"/>
      <c r="O46" s="437"/>
      <c r="P46" s="437"/>
      <c r="Q46" s="437"/>
      <c r="R46" s="437"/>
      <c r="S46" s="437"/>
      <c r="T46" s="437"/>
    </row>
    <row r="47" spans="1:31">
      <c r="A47" s="352"/>
      <c r="B47" s="352"/>
      <c r="C47" s="352"/>
      <c r="D47" s="352"/>
      <c r="E47" s="352"/>
      <c r="F47" s="352"/>
      <c r="G47" s="352"/>
      <c r="H47" s="352"/>
      <c r="I47" s="352"/>
      <c r="J47" s="352"/>
      <c r="K47" s="352"/>
      <c r="L47" s="352"/>
      <c r="M47" s="437"/>
      <c r="N47" s="437"/>
      <c r="O47" s="437"/>
      <c r="P47" s="437"/>
      <c r="Q47" s="437"/>
      <c r="R47" s="437"/>
      <c r="S47" s="437"/>
      <c r="T47" s="437"/>
    </row>
    <row r="48" spans="1:31">
      <c r="A48" s="352"/>
      <c r="B48" s="352"/>
      <c r="C48" s="352"/>
      <c r="D48" s="352"/>
      <c r="E48" s="352"/>
      <c r="F48" s="352"/>
      <c r="G48" s="352"/>
      <c r="H48" s="352"/>
      <c r="I48" s="352"/>
      <c r="J48" s="352"/>
      <c r="K48" s="352"/>
      <c r="L48" s="352"/>
      <c r="M48" s="437"/>
      <c r="N48" s="437"/>
      <c r="O48" s="437"/>
      <c r="P48" s="437"/>
      <c r="Q48" s="437"/>
      <c r="R48" s="437"/>
      <c r="S48" s="437"/>
      <c r="T48" s="437"/>
    </row>
    <row r="49" spans="1:16">
      <c r="A49" s="352"/>
      <c r="B49" s="352"/>
      <c r="C49" s="352"/>
      <c r="D49" s="352"/>
      <c r="E49" s="352"/>
      <c r="F49" s="352"/>
      <c r="G49" s="352"/>
      <c r="H49" s="352"/>
      <c r="I49" s="352"/>
      <c r="J49" s="352"/>
      <c r="K49" s="352"/>
      <c r="L49" s="352"/>
      <c r="M49" s="352"/>
      <c r="N49" s="352"/>
      <c r="O49" s="352"/>
      <c r="P49" s="352"/>
    </row>
    <row r="50" spans="1:16">
      <c r="A50" s="352"/>
      <c r="B50" s="352"/>
      <c r="C50" s="352"/>
      <c r="D50" s="352"/>
      <c r="E50" s="352"/>
      <c r="F50" s="352"/>
      <c r="G50" s="352"/>
      <c r="H50" s="352"/>
      <c r="I50" s="352"/>
      <c r="J50" s="352"/>
      <c r="K50" s="352"/>
      <c r="L50" s="352"/>
      <c r="M50" s="352"/>
      <c r="N50" s="352"/>
      <c r="O50" s="352"/>
      <c r="P50" s="352"/>
    </row>
    <row r="51" spans="1:16">
      <c r="A51" s="352"/>
      <c r="B51" s="352"/>
      <c r="C51" s="352"/>
      <c r="D51" s="352"/>
      <c r="E51" s="352"/>
      <c r="F51" s="352"/>
      <c r="G51" s="352"/>
      <c r="H51" s="352"/>
      <c r="I51" s="352"/>
      <c r="J51" s="352"/>
      <c r="K51" s="352"/>
      <c r="L51" s="352"/>
      <c r="M51" s="352"/>
      <c r="N51" s="352"/>
      <c r="O51" s="352"/>
      <c r="P51" s="352"/>
    </row>
    <row r="52" spans="1:16">
      <c r="A52" s="352"/>
      <c r="B52" s="352"/>
      <c r="C52" s="352"/>
      <c r="D52" s="352"/>
      <c r="E52" s="352"/>
      <c r="F52" s="352"/>
      <c r="G52" s="352"/>
      <c r="H52" s="352"/>
      <c r="I52" s="352"/>
      <c r="J52" s="352"/>
      <c r="K52" s="352"/>
      <c r="L52" s="352"/>
      <c r="M52" s="352"/>
      <c r="N52" s="352"/>
      <c r="O52" s="352"/>
      <c r="P52" s="352"/>
    </row>
    <row r="53" spans="1:16">
      <c r="A53" s="352"/>
      <c r="B53" s="352"/>
      <c r="C53" s="352"/>
      <c r="D53" s="352"/>
      <c r="E53" s="352"/>
      <c r="F53" s="352"/>
      <c r="G53" s="352"/>
      <c r="H53" s="352"/>
      <c r="I53" s="352"/>
      <c r="J53" s="352"/>
      <c r="K53" s="352"/>
      <c r="L53" s="352"/>
      <c r="M53" s="352"/>
      <c r="N53" s="352"/>
      <c r="O53" s="352"/>
      <c r="P53" s="352"/>
    </row>
    <row r="54" spans="1:16">
      <c r="A54" s="352"/>
      <c r="B54" s="352"/>
      <c r="C54" s="352"/>
      <c r="D54" s="352"/>
      <c r="E54" s="352"/>
      <c r="F54" s="352"/>
      <c r="G54" s="352"/>
      <c r="H54" s="352"/>
      <c r="I54" s="352"/>
      <c r="J54" s="352"/>
      <c r="K54" s="352"/>
      <c r="L54" s="352"/>
      <c r="M54" s="352"/>
      <c r="N54" s="352"/>
      <c r="O54" s="352"/>
      <c r="P54" s="352"/>
    </row>
    <row r="55" spans="1:16">
      <c r="A55" s="352"/>
      <c r="B55" s="352"/>
      <c r="C55" s="352"/>
      <c r="D55" s="352"/>
      <c r="E55" s="352"/>
      <c r="F55" s="352"/>
      <c r="G55" s="352"/>
      <c r="H55" s="352"/>
      <c r="I55" s="352"/>
      <c r="J55" s="352"/>
      <c r="K55" s="352"/>
      <c r="L55" s="352"/>
      <c r="M55" s="352"/>
      <c r="N55" s="352"/>
      <c r="O55" s="352"/>
      <c r="P55" s="352"/>
    </row>
    <row r="56" spans="1:16">
      <c r="A56" s="352"/>
      <c r="B56" s="352"/>
      <c r="C56" s="352"/>
      <c r="D56" s="352"/>
      <c r="E56" s="352"/>
      <c r="F56" s="352"/>
      <c r="G56" s="352"/>
      <c r="H56" s="352"/>
      <c r="I56" s="352"/>
      <c r="J56" s="352"/>
      <c r="K56" s="352"/>
      <c r="L56" s="352"/>
      <c r="M56" s="352"/>
      <c r="N56" s="352"/>
      <c r="O56" s="352"/>
      <c r="P56" s="352"/>
    </row>
    <row r="57" spans="1:16">
      <c r="A57" s="352"/>
      <c r="B57" s="352"/>
      <c r="C57" s="352"/>
      <c r="D57" s="352"/>
      <c r="E57" s="352"/>
      <c r="F57" s="352"/>
      <c r="G57" s="352"/>
      <c r="H57" s="352"/>
      <c r="I57" s="352"/>
      <c r="J57" s="352"/>
      <c r="K57" s="352"/>
      <c r="L57" s="352"/>
      <c r="M57" s="352"/>
      <c r="N57" s="352"/>
      <c r="O57" s="352"/>
      <c r="P57" s="352"/>
    </row>
    <row r="58" spans="1:16">
      <c r="A58" s="352"/>
      <c r="B58" s="352"/>
      <c r="C58" s="352"/>
      <c r="D58" s="352"/>
      <c r="E58" s="352"/>
      <c r="F58" s="352"/>
      <c r="G58" s="352"/>
      <c r="H58" s="352"/>
      <c r="I58" s="352"/>
      <c r="J58" s="352"/>
      <c r="K58" s="352"/>
      <c r="L58" s="352"/>
      <c r="M58" s="352"/>
      <c r="N58" s="352"/>
      <c r="O58" s="352"/>
      <c r="P58" s="352"/>
    </row>
  </sheetData>
  <sheetProtection formatCells="0" formatColumns="0" formatRows="0" insertColumns="0" insertRows="0" insertHyperlinks="0" deleteColumns="0" deleteRows="0" sort="0" autoFilter="0" pivotTables="0"/>
  <mergeCells count="1">
    <mergeCell ref="A17:F27"/>
  </mergeCells>
  <phoneticPr fontId="86"/>
  <pageMargins left="0.7" right="0.7" top="0.75" bottom="0.75" header="0.3" footer="0.3"/>
  <pageSetup paperSize="9" scale="39" orientation="portrait" r:id="rId1"/>
  <colBreaks count="1" manualBreakCount="1">
    <brk id="27"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E54" sqref="E54"/>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173</v>
      </c>
      <c r="B1" s="50"/>
      <c r="C1" s="50"/>
      <c r="D1" s="51"/>
      <c r="E1" s="51"/>
      <c r="F1" s="52"/>
      <c r="G1" s="53"/>
      <c r="H1" s="374"/>
      <c r="I1" s="375" t="s">
        <v>37</v>
      </c>
      <c r="J1" s="376"/>
      <c r="K1" s="377"/>
      <c r="L1" s="378"/>
      <c r="M1" s="379"/>
    </row>
    <row r="2" spans="1:16" ht="17.399999999999999">
      <c r="A2" s="56"/>
      <c r="B2" s="184"/>
      <c r="C2" s="184"/>
      <c r="D2" s="184"/>
      <c r="E2" s="184"/>
      <c r="F2" s="184"/>
      <c r="G2" s="57"/>
      <c r="H2" s="380"/>
      <c r="I2" s="532" t="s">
        <v>194</v>
      </c>
      <c r="J2" s="532"/>
      <c r="K2" s="532"/>
      <c r="L2" s="532"/>
      <c r="M2" s="532"/>
      <c r="N2" s="159"/>
      <c r="P2" s="121"/>
    </row>
    <row r="3" spans="1:16" ht="17.399999999999999">
      <c r="A3" s="185" t="s">
        <v>28</v>
      </c>
      <c r="B3" s="186"/>
      <c r="D3" s="187"/>
      <c r="E3" s="187"/>
      <c r="F3" s="187"/>
      <c r="G3" s="58"/>
      <c r="H3" s="107"/>
      <c r="I3" s="383"/>
      <c r="J3" s="384"/>
      <c r="K3" s="385"/>
      <c r="L3" s="377"/>
      <c r="M3" s="386"/>
    </row>
    <row r="4" spans="1:16" ht="17.399999999999999">
      <c r="A4" s="60"/>
      <c r="B4" s="186"/>
      <c r="C4" s="89"/>
      <c r="D4" s="187"/>
      <c r="E4" s="187"/>
      <c r="F4" s="188"/>
      <c r="G4" s="61"/>
      <c r="H4" s="387"/>
      <c r="I4" s="387"/>
      <c r="J4" s="376"/>
      <c r="K4" s="385"/>
      <c r="L4" s="377"/>
      <c r="M4" s="386"/>
      <c r="N4" s="248"/>
    </row>
    <row r="5" spans="1:16">
      <c r="A5" s="189"/>
      <c r="D5" s="187"/>
      <c r="E5" s="62"/>
      <c r="F5" s="190"/>
      <c r="G5" s="63"/>
      <c r="H5"/>
      <c r="I5" s="388"/>
      <c r="J5" s="376"/>
      <c r="K5" s="385"/>
      <c r="L5" s="385"/>
      <c r="M5" s="386"/>
    </row>
    <row r="6" spans="1:16" ht="17.399999999999999">
      <c r="A6" s="189"/>
      <c r="D6" s="187"/>
      <c r="E6" s="190"/>
      <c r="F6" s="190"/>
      <c r="G6" s="63"/>
      <c r="H6" s="380"/>
      <c r="I6" s="389"/>
      <c r="J6" s="376"/>
      <c r="K6" s="385"/>
      <c r="L6" s="385"/>
      <c r="M6" s="386"/>
    </row>
    <row r="7" spans="1:16">
      <c r="A7" s="189"/>
      <c r="D7" s="187"/>
      <c r="E7" s="190"/>
      <c r="F7" s="190"/>
      <c r="G7" s="63"/>
      <c r="H7" s="390"/>
      <c r="I7" s="388"/>
      <c r="J7" s="376"/>
      <c r="K7" s="385"/>
      <c r="L7" s="385"/>
      <c r="M7" s="386"/>
    </row>
    <row r="8" spans="1:16">
      <c r="A8" s="189"/>
      <c r="D8" s="187"/>
      <c r="E8" s="190"/>
      <c r="F8" s="190"/>
      <c r="G8" s="63"/>
      <c r="H8" s="381"/>
      <c r="I8" s="391"/>
      <c r="J8" s="391"/>
      <c r="K8" s="391"/>
      <c r="L8" s="385"/>
      <c r="M8" s="392"/>
    </row>
    <row r="9" spans="1:16">
      <c r="A9" s="189"/>
      <c r="D9" s="187"/>
      <c r="E9" s="190"/>
      <c r="F9" s="190"/>
      <c r="G9" s="63"/>
      <c r="H9" s="391"/>
      <c r="I9" s="391"/>
      <c r="J9" s="391"/>
      <c r="K9" s="391"/>
      <c r="L9" s="385"/>
      <c r="M9" s="392"/>
      <c r="N9" s="65"/>
    </row>
    <row r="10" spans="1:16">
      <c r="A10" s="189"/>
      <c r="D10" s="187"/>
      <c r="E10" s="190"/>
      <c r="F10" s="190"/>
      <c r="G10" s="63"/>
      <c r="H10" s="391"/>
      <c r="I10" s="391"/>
      <c r="J10" s="391"/>
      <c r="K10" s="391"/>
      <c r="L10" s="385"/>
      <c r="M10" s="392"/>
      <c r="N10" s="65" t="s">
        <v>38</v>
      </c>
    </row>
    <row r="11" spans="1:16">
      <c r="A11" s="189"/>
      <c r="D11" s="187"/>
      <c r="E11" s="190"/>
      <c r="F11" s="190"/>
      <c r="G11" s="63"/>
      <c r="H11" s="391"/>
      <c r="I11" s="391"/>
      <c r="J11" s="391"/>
      <c r="K11" s="391"/>
      <c r="L11" s="385"/>
      <c r="M11" s="392"/>
    </row>
    <row r="12" spans="1:16">
      <c r="A12" s="189"/>
      <c r="D12" s="187"/>
      <c r="E12" s="190"/>
      <c r="F12" s="190"/>
      <c r="G12" s="63"/>
      <c r="H12" s="391"/>
      <c r="I12" s="391"/>
      <c r="J12" s="391"/>
      <c r="K12" s="391"/>
      <c r="L12" s="385"/>
      <c r="M12" s="392"/>
      <c r="N12" s="65" t="s">
        <v>39</v>
      </c>
      <c r="O12" s="285"/>
    </row>
    <row r="13" spans="1:16">
      <c r="A13" s="189"/>
      <c r="D13" s="187"/>
      <c r="E13" s="190"/>
      <c r="F13" s="190"/>
      <c r="G13" s="63"/>
      <c r="H13" s="391"/>
      <c r="I13" s="391"/>
      <c r="J13" s="391"/>
      <c r="K13" s="391"/>
      <c r="L13" s="385"/>
      <c r="M13" s="392"/>
    </row>
    <row r="14" spans="1:16">
      <c r="A14" s="189"/>
      <c r="D14" s="187"/>
      <c r="E14" s="190"/>
      <c r="F14" s="190"/>
      <c r="G14" s="63"/>
      <c r="H14" s="391"/>
      <c r="I14" s="391"/>
      <c r="J14" s="391"/>
      <c r="K14" s="391"/>
      <c r="L14" s="385"/>
      <c r="M14" s="392"/>
      <c r="N14" s="324" t="s">
        <v>40</v>
      </c>
    </row>
    <row r="15" spans="1:16">
      <c r="A15" s="189"/>
      <c r="D15" s="187"/>
      <c r="E15" s="187" t="s">
        <v>21</v>
      </c>
      <c r="F15" s="188"/>
      <c r="G15" s="58"/>
      <c r="H15" s="390"/>
      <c r="I15" s="388"/>
      <c r="J15" s="381"/>
      <c r="K15" s="385"/>
      <c r="L15" s="385"/>
      <c r="M15" s="392"/>
    </row>
    <row r="16" spans="1:16">
      <c r="A16" s="189"/>
      <c r="D16" s="187"/>
      <c r="E16" s="187"/>
      <c r="F16" s="188"/>
      <c r="G16" s="58"/>
      <c r="H16" s="376"/>
      <c r="I16" s="388"/>
      <c r="J16" s="376"/>
      <c r="K16" s="385"/>
      <c r="L16" s="385"/>
      <c r="M16" s="392"/>
      <c r="N16" s="249" t="s">
        <v>171</v>
      </c>
    </row>
    <row r="17" spans="1:19" ht="20.25" customHeight="1" thickBot="1">
      <c r="A17" s="595" t="s">
        <v>234</v>
      </c>
      <c r="B17" s="596"/>
      <c r="C17" s="596"/>
      <c r="D17" s="192"/>
      <c r="E17" s="193"/>
      <c r="F17" s="596" t="s">
        <v>235</v>
      </c>
      <c r="G17" s="597"/>
      <c r="H17" s="390"/>
      <c r="I17" s="388"/>
      <c r="J17" s="381"/>
      <c r="K17" s="385"/>
      <c r="L17" s="382"/>
      <c r="M17" s="386"/>
      <c r="N17" s="191" t="s">
        <v>127</v>
      </c>
    </row>
    <row r="18" spans="1:19" ht="39" customHeight="1" thickTop="1">
      <c r="A18" s="598" t="s">
        <v>41</v>
      </c>
      <c r="B18" s="599"/>
      <c r="C18" s="600"/>
      <c r="D18" s="194" t="s">
        <v>42</v>
      </c>
      <c r="E18" s="195"/>
      <c r="F18" s="601" t="s">
        <v>43</v>
      </c>
      <c r="G18" s="602"/>
      <c r="H18" s="376"/>
      <c r="I18" s="388"/>
      <c r="J18" s="376"/>
      <c r="K18" s="385"/>
      <c r="L18" s="385"/>
      <c r="M18" s="386"/>
      <c r="Q18" s="54" t="s">
        <v>28</v>
      </c>
      <c r="S18" s="54" t="s">
        <v>21</v>
      </c>
    </row>
    <row r="19" spans="1:19" ht="30" customHeight="1">
      <c r="A19" s="603" t="s">
        <v>369</v>
      </c>
      <c r="B19" s="603"/>
      <c r="C19" s="603"/>
      <c r="D19" s="603"/>
      <c r="E19" s="603"/>
      <c r="F19" s="603"/>
      <c r="G19" s="603"/>
      <c r="H19" s="393"/>
      <c r="I19" s="394" t="s">
        <v>44</v>
      </c>
      <c r="J19" s="394"/>
      <c r="K19" s="394"/>
      <c r="L19" s="382"/>
      <c r="M19" s="386"/>
    </row>
    <row r="20" spans="1:19" ht="17.399999999999999">
      <c r="E20" s="196" t="s">
        <v>45</v>
      </c>
      <c r="F20" s="197" t="s">
        <v>46</v>
      </c>
      <c r="H20" s="288" t="s">
        <v>150</v>
      </c>
      <c r="I20" s="388"/>
      <c r="J20" s="376" t="s">
        <v>21</v>
      </c>
      <c r="K20" s="395" t="s">
        <v>21</v>
      </c>
      <c r="L20" s="385"/>
      <c r="M20" s="386"/>
    </row>
    <row r="21" spans="1:19" ht="16.8" thickBot="1">
      <c r="A21" s="198"/>
      <c r="B21" s="604">
        <v>45130</v>
      </c>
      <c r="C21" s="605"/>
      <c r="D21" s="199" t="s">
        <v>47</v>
      </c>
      <c r="E21" s="606" t="s">
        <v>48</v>
      </c>
      <c r="F21" s="607"/>
      <c r="G21" s="59" t="s">
        <v>49</v>
      </c>
      <c r="H21" s="608" t="s">
        <v>233</v>
      </c>
      <c r="I21" s="609"/>
      <c r="J21" s="609"/>
      <c r="K21" s="609"/>
      <c r="L21" s="609"/>
      <c r="M21" s="396" t="s">
        <v>150</v>
      </c>
      <c r="N21" s="398"/>
    </row>
    <row r="22" spans="1:19" ht="36" customHeight="1" thickTop="1" thickBot="1">
      <c r="A22" s="200" t="s">
        <v>50</v>
      </c>
      <c r="B22" s="610" t="s">
        <v>51</v>
      </c>
      <c r="C22" s="611"/>
      <c r="D22" s="612"/>
      <c r="E22" s="67" t="s">
        <v>236</v>
      </c>
      <c r="F22" s="67" t="s">
        <v>237</v>
      </c>
      <c r="G22" s="201" t="s">
        <v>52</v>
      </c>
      <c r="H22" s="613" t="s">
        <v>195</v>
      </c>
      <c r="I22" s="614"/>
      <c r="J22" s="614"/>
      <c r="K22" s="614"/>
      <c r="L22" s="615"/>
      <c r="M22" s="397" t="s">
        <v>53</v>
      </c>
      <c r="N22" s="399" t="s">
        <v>54</v>
      </c>
      <c r="R22" s="54" t="s">
        <v>28</v>
      </c>
    </row>
    <row r="23" spans="1:19" ht="79.2" customHeight="1" thickBot="1">
      <c r="A23" s="355" t="s">
        <v>55</v>
      </c>
      <c r="B23" s="533" t="str">
        <f>IF(G23&gt;5,"☆☆☆☆",IF(AND(G23&gt;=2.39,G23&lt;5),"☆☆☆",IF(AND(G23&gt;=1.39,G23&lt;2.4),"☆☆",IF(AND(G23&gt;0,G23&lt;1.4),"☆",IF(AND(G23&gt;=-1.39,G23&lt;0),"★",IF(AND(G23&gt;=-2.39,G23&lt;-1.4),"★★",IF(AND(G23&gt;=-3.39,G23&lt;-2.4),"★★★")))))))</f>
        <v>★</v>
      </c>
      <c r="C23" s="534"/>
      <c r="D23" s="535"/>
      <c r="E23" s="357">
        <v>2.62</v>
      </c>
      <c r="F23" s="357">
        <v>1.66</v>
      </c>
      <c r="G23" s="356">
        <f>F23-E23</f>
        <v>-0.96000000000000019</v>
      </c>
      <c r="H23" s="537"/>
      <c r="I23" s="537"/>
      <c r="J23" s="537"/>
      <c r="K23" s="537"/>
      <c r="L23" s="538"/>
      <c r="M23" s="419"/>
      <c r="N23" s="491"/>
      <c r="O23" s="261" t="s">
        <v>163</v>
      </c>
    </row>
    <row r="24" spans="1:19" ht="66" customHeight="1" thickBot="1">
      <c r="A24" s="202" t="s">
        <v>56</v>
      </c>
      <c r="B24" s="533" t="str">
        <f>IF(G24&gt;5,"☆☆☆☆",IF(AND(G24&gt;=2.39,G24&lt;5),"☆☆☆",IF(AND(G24&gt;=1.39,G24&lt;2.4),"☆☆",IF(AND(G24&gt;0,G24&lt;1.4),"☆",IF(AND(G24&gt;=-1.39,G24&lt;0),"★",IF(AND(G24&gt;=-2.39,G24&lt;-1.4),"★★",IF(AND(G24&gt;=-3.39,G24&lt;-2.4),"★★★")))))))</f>
        <v>★</v>
      </c>
      <c r="C24" s="534"/>
      <c r="D24" s="535"/>
      <c r="E24" s="123">
        <v>3.05</v>
      </c>
      <c r="F24" s="357">
        <v>2.95</v>
      </c>
      <c r="G24" s="292">
        <f t="shared" ref="G24:G70" si="0">F24-E24</f>
        <v>-9.9999999999999645E-2</v>
      </c>
      <c r="H24" s="616"/>
      <c r="I24" s="617"/>
      <c r="J24" s="617"/>
      <c r="K24" s="617"/>
      <c r="L24" s="618"/>
      <c r="M24" s="152"/>
      <c r="N24" s="153"/>
      <c r="O24" s="261" t="s">
        <v>56</v>
      </c>
      <c r="Q24" s="54" t="s">
        <v>28</v>
      </c>
    </row>
    <row r="25" spans="1:19" ht="81" customHeight="1" thickBot="1">
      <c r="A25" s="267" t="s">
        <v>57</v>
      </c>
      <c r="B25" s="533" t="str">
        <f>IF(G25&gt;5,"☆☆☆☆",IF(AND(G25&gt;=2.39,G25&lt;5),"☆☆☆",IF(AND(G25&gt;=1.39,G25&lt;2.4),"☆☆",IF(AND(G25&gt;0,G25&lt;1.4),"☆",IF(AND(G25&gt;=-1.39,G25&lt;0),"★",IF(AND(G25&gt;=-2.39,G25&lt;-1.4),"★★",IF(AND(G25&gt;=-3.39,G25&lt;-2.4),"★★★")))))))</f>
        <v>★</v>
      </c>
      <c r="C25" s="534"/>
      <c r="D25" s="535"/>
      <c r="E25" s="123">
        <v>5.33</v>
      </c>
      <c r="F25" s="123">
        <v>4.03</v>
      </c>
      <c r="G25" s="292">
        <f t="shared" si="0"/>
        <v>-1.2999999999999998</v>
      </c>
      <c r="H25" s="536"/>
      <c r="I25" s="537"/>
      <c r="J25" s="537"/>
      <c r="K25" s="537"/>
      <c r="L25" s="538"/>
      <c r="M25" s="419"/>
      <c r="N25" s="153"/>
      <c r="O25" s="261" t="s">
        <v>57</v>
      </c>
    </row>
    <row r="26" spans="1:19" ht="83.25" customHeight="1" thickBot="1">
      <c r="A26" s="267" t="s">
        <v>58</v>
      </c>
      <c r="B26" s="533" t="s">
        <v>370</v>
      </c>
      <c r="C26" s="534"/>
      <c r="D26" s="535"/>
      <c r="E26" s="357">
        <v>2.56</v>
      </c>
      <c r="F26" s="357">
        <v>2.56</v>
      </c>
      <c r="G26" s="292">
        <f t="shared" si="0"/>
        <v>0</v>
      </c>
      <c r="H26" s="536"/>
      <c r="I26" s="537"/>
      <c r="J26" s="537"/>
      <c r="K26" s="537"/>
      <c r="L26" s="538"/>
      <c r="M26" s="152"/>
      <c r="N26" s="153"/>
      <c r="O26" s="261" t="s">
        <v>58</v>
      </c>
    </row>
    <row r="27" spans="1:19" ht="78.599999999999994" customHeight="1" thickBot="1">
      <c r="A27" s="267" t="s">
        <v>59</v>
      </c>
      <c r="B27" s="533" t="str">
        <f t="shared" ref="B27:B70" si="1">IF(G27&gt;5,"☆☆☆☆",IF(AND(G27&gt;=2.39,G27&lt;5),"☆☆☆",IF(AND(G27&gt;=1.39,G27&lt;2.4),"☆☆",IF(AND(G27&gt;0,G27&lt;1.4),"☆",IF(AND(G27&gt;=-1.39,G27&lt;0),"★",IF(AND(G27&gt;=-2.39,G27&lt;-1.4),"★★",IF(AND(G27&gt;=-3.39,G27&lt;-2.4),"★★★")))))))</f>
        <v>☆</v>
      </c>
      <c r="C27" s="534"/>
      <c r="D27" s="535"/>
      <c r="E27" s="357">
        <v>2.21</v>
      </c>
      <c r="F27" s="357">
        <v>2.88</v>
      </c>
      <c r="G27" s="292">
        <f t="shared" si="0"/>
        <v>0.66999999999999993</v>
      </c>
      <c r="H27" s="536"/>
      <c r="I27" s="537"/>
      <c r="J27" s="537"/>
      <c r="K27" s="537"/>
      <c r="L27" s="538"/>
      <c r="M27" s="152"/>
      <c r="N27" s="153"/>
      <c r="O27" s="261" t="s">
        <v>59</v>
      </c>
    </row>
    <row r="28" spans="1:19" ht="87" customHeight="1" thickBot="1">
      <c r="A28" s="267" t="s">
        <v>60</v>
      </c>
      <c r="B28" s="533" t="str">
        <f t="shared" si="1"/>
        <v>★</v>
      </c>
      <c r="C28" s="534"/>
      <c r="D28" s="535"/>
      <c r="E28" s="123">
        <v>3.96</v>
      </c>
      <c r="F28" s="123">
        <v>3.46</v>
      </c>
      <c r="G28" s="292">
        <f t="shared" si="0"/>
        <v>-0.5</v>
      </c>
      <c r="H28" s="536"/>
      <c r="I28" s="537"/>
      <c r="J28" s="537"/>
      <c r="K28" s="537"/>
      <c r="L28" s="538"/>
      <c r="M28" s="152"/>
      <c r="N28" s="153"/>
      <c r="O28" s="261" t="s">
        <v>60</v>
      </c>
    </row>
    <row r="29" spans="1:19" ht="81" customHeight="1" thickBot="1">
      <c r="A29" s="267" t="s">
        <v>61</v>
      </c>
      <c r="B29" s="533" t="str">
        <f t="shared" si="1"/>
        <v>★</v>
      </c>
      <c r="C29" s="534"/>
      <c r="D29" s="535"/>
      <c r="E29" s="357">
        <v>2.9</v>
      </c>
      <c r="F29" s="357">
        <v>2.35</v>
      </c>
      <c r="G29" s="292">
        <f t="shared" si="0"/>
        <v>-0.54999999999999982</v>
      </c>
      <c r="H29" s="536"/>
      <c r="I29" s="537"/>
      <c r="J29" s="537"/>
      <c r="K29" s="537"/>
      <c r="L29" s="538"/>
      <c r="M29" s="152"/>
      <c r="N29" s="153"/>
      <c r="O29" s="261" t="s">
        <v>61</v>
      </c>
    </row>
    <row r="30" spans="1:19" ht="73.5" customHeight="1" thickBot="1">
      <c r="A30" s="267" t="s">
        <v>62</v>
      </c>
      <c r="B30" s="533" t="str">
        <f t="shared" si="1"/>
        <v>☆</v>
      </c>
      <c r="C30" s="534"/>
      <c r="D30" s="535"/>
      <c r="E30" s="123">
        <v>3.55</v>
      </c>
      <c r="F30" s="123">
        <v>4.28</v>
      </c>
      <c r="G30" s="292">
        <f t="shared" si="0"/>
        <v>0.73000000000000043</v>
      </c>
      <c r="H30" s="536" t="s">
        <v>217</v>
      </c>
      <c r="I30" s="537"/>
      <c r="J30" s="537"/>
      <c r="K30" s="537"/>
      <c r="L30" s="538"/>
      <c r="M30" s="152" t="s">
        <v>218</v>
      </c>
      <c r="N30" s="153">
        <v>45119</v>
      </c>
      <c r="O30" s="261" t="s">
        <v>62</v>
      </c>
    </row>
    <row r="31" spans="1:19" ht="75.75" customHeight="1" thickBot="1">
      <c r="A31" s="267" t="s">
        <v>63</v>
      </c>
      <c r="B31" s="533" t="str">
        <f t="shared" si="1"/>
        <v>★</v>
      </c>
      <c r="C31" s="534"/>
      <c r="D31" s="535"/>
      <c r="E31" s="357">
        <v>1.44</v>
      </c>
      <c r="F31" s="357">
        <v>1.21</v>
      </c>
      <c r="G31" s="292">
        <f t="shared" si="0"/>
        <v>-0.22999999999999998</v>
      </c>
      <c r="H31" s="536"/>
      <c r="I31" s="537"/>
      <c r="J31" s="537"/>
      <c r="K31" s="537"/>
      <c r="L31" s="538"/>
      <c r="M31" s="152"/>
      <c r="N31" s="153"/>
      <c r="O31" s="261" t="s">
        <v>63</v>
      </c>
    </row>
    <row r="32" spans="1:19" ht="90" customHeight="1" thickBot="1">
      <c r="A32" s="268" t="s">
        <v>64</v>
      </c>
      <c r="B32" s="533" t="str">
        <f>IF(G32&gt;5,"☆☆☆☆",IF(AND(G32&gt;=2.39,G32&lt;5),"☆☆☆",IF(AND(G32&gt;=1.39,G32&lt;2.4),"☆☆",IF(AND(G32&gt;0,G32&lt;1.4),"☆",IF(AND(G32&gt;=-1.39,G32&lt;0),"★",IF(AND(G32&gt;=-2.39,G32&lt;-1.4),"★★",IF(AND(G32&gt;=-3.39,G32&lt;-2.4),"★★★")))))))</f>
        <v>☆</v>
      </c>
      <c r="C32" s="534"/>
      <c r="D32" s="535"/>
      <c r="E32" s="123">
        <v>4.5</v>
      </c>
      <c r="F32" s="123">
        <v>5.25</v>
      </c>
      <c r="G32" s="292">
        <f t="shared" si="0"/>
        <v>0.75</v>
      </c>
      <c r="H32" s="536"/>
      <c r="I32" s="537"/>
      <c r="J32" s="537"/>
      <c r="K32" s="537"/>
      <c r="L32" s="538"/>
      <c r="M32" s="152"/>
      <c r="N32" s="153"/>
      <c r="O32" s="261" t="s">
        <v>64</v>
      </c>
    </row>
    <row r="33" spans="1:16" ht="74.400000000000006" customHeight="1" thickBot="1">
      <c r="A33" s="269" t="s">
        <v>65</v>
      </c>
      <c r="B33" s="533" t="str">
        <f t="shared" si="1"/>
        <v>★</v>
      </c>
      <c r="C33" s="534"/>
      <c r="D33" s="535"/>
      <c r="E33" s="309">
        <v>6.04</v>
      </c>
      <c r="F33" s="123">
        <v>5.95</v>
      </c>
      <c r="G33" s="292">
        <f t="shared" si="0"/>
        <v>-8.9999999999999858E-2</v>
      </c>
      <c r="H33" s="536"/>
      <c r="I33" s="537"/>
      <c r="J33" s="537"/>
      <c r="K33" s="537"/>
      <c r="L33" s="538"/>
      <c r="M33" s="152"/>
      <c r="N33" s="153"/>
      <c r="O33" s="261" t="s">
        <v>65</v>
      </c>
    </row>
    <row r="34" spans="1:16" ht="81" customHeight="1" thickBot="1">
      <c r="A34" s="202" t="s">
        <v>66</v>
      </c>
      <c r="B34" s="533" t="str">
        <f t="shared" si="1"/>
        <v>☆</v>
      </c>
      <c r="C34" s="534"/>
      <c r="D34" s="535"/>
      <c r="E34" s="123">
        <v>4.95</v>
      </c>
      <c r="F34" s="123">
        <v>5.24</v>
      </c>
      <c r="G34" s="292">
        <f t="shared" si="0"/>
        <v>0.29000000000000004</v>
      </c>
      <c r="H34" s="590"/>
      <c r="I34" s="591"/>
      <c r="J34" s="591"/>
      <c r="K34" s="591"/>
      <c r="L34" s="592"/>
      <c r="M34" s="429"/>
      <c r="N34" s="430"/>
      <c r="O34" s="261" t="s">
        <v>66</v>
      </c>
    </row>
    <row r="35" spans="1:16" ht="94.5" customHeight="1" thickBot="1">
      <c r="A35" s="268" t="s">
        <v>67</v>
      </c>
      <c r="B35" s="533" t="str">
        <f t="shared" si="1"/>
        <v>☆</v>
      </c>
      <c r="C35" s="534"/>
      <c r="D35" s="535"/>
      <c r="E35" s="123">
        <v>4.46</v>
      </c>
      <c r="F35" s="123">
        <v>4.5</v>
      </c>
      <c r="G35" s="292">
        <f t="shared" si="0"/>
        <v>4.0000000000000036E-2</v>
      </c>
      <c r="H35" s="590"/>
      <c r="I35" s="591"/>
      <c r="J35" s="591"/>
      <c r="K35" s="591"/>
      <c r="L35" s="592"/>
      <c r="M35" s="427"/>
      <c r="N35" s="428"/>
      <c r="O35" s="261" t="s">
        <v>67</v>
      </c>
    </row>
    <row r="36" spans="1:16" ht="92.4" customHeight="1" thickBot="1">
      <c r="A36" s="270" t="s">
        <v>68</v>
      </c>
      <c r="B36" s="533" t="str">
        <f t="shared" si="1"/>
        <v>★</v>
      </c>
      <c r="C36" s="534"/>
      <c r="D36" s="535"/>
      <c r="E36" s="123">
        <v>3.71</v>
      </c>
      <c r="F36" s="123">
        <v>3.44</v>
      </c>
      <c r="G36" s="292">
        <f t="shared" si="0"/>
        <v>-0.27</v>
      </c>
      <c r="H36" s="536"/>
      <c r="I36" s="537"/>
      <c r="J36" s="537"/>
      <c r="K36" s="537"/>
      <c r="L36" s="538"/>
      <c r="M36" s="319"/>
      <c r="N36" s="320"/>
      <c r="O36" s="261" t="s">
        <v>68</v>
      </c>
    </row>
    <row r="37" spans="1:16" ht="87.75" customHeight="1" thickBot="1">
      <c r="A37" s="267" t="s">
        <v>69</v>
      </c>
      <c r="B37" s="533" t="str">
        <f t="shared" si="1"/>
        <v>☆</v>
      </c>
      <c r="C37" s="534"/>
      <c r="D37" s="535"/>
      <c r="E37" s="309">
        <v>6.31</v>
      </c>
      <c r="F37" s="309">
        <v>6.61</v>
      </c>
      <c r="G37" s="292">
        <f t="shared" si="0"/>
        <v>0.30000000000000071</v>
      </c>
      <c r="H37" s="536"/>
      <c r="I37" s="537"/>
      <c r="J37" s="537"/>
      <c r="K37" s="537"/>
      <c r="L37" s="538"/>
      <c r="M37" s="152"/>
      <c r="N37" s="153"/>
      <c r="O37" s="261" t="s">
        <v>69</v>
      </c>
    </row>
    <row r="38" spans="1:16" ht="75.75" customHeight="1" thickBot="1">
      <c r="A38" s="267" t="s">
        <v>70</v>
      </c>
      <c r="B38" s="533" t="str">
        <f>IF(G38&gt;5,"☆☆☆☆",IF(AND(G38&gt;=2.39,G38&lt;5),"☆☆☆",IF(AND(G38&gt;=1.39,G38&lt;2.4),"☆☆",IF(AND(G38&gt;0,G38&lt;1.4),"☆",IF(AND(G38&gt;=-1.39,G38&lt;0),"★",IF(AND(G38&gt;=-2.39,G38&lt;-1.4),"★★",IF(AND(G38&gt;=-3.39,G38&lt;-2.4),"★★★")))))))</f>
        <v>★★</v>
      </c>
      <c r="C38" s="534"/>
      <c r="D38" s="535"/>
      <c r="E38" s="123">
        <v>4.76</v>
      </c>
      <c r="F38" s="123">
        <v>3.34</v>
      </c>
      <c r="G38" s="292">
        <f t="shared" si="0"/>
        <v>-1.42</v>
      </c>
      <c r="H38" s="536"/>
      <c r="I38" s="537"/>
      <c r="J38" s="537"/>
      <c r="K38" s="537"/>
      <c r="L38" s="538"/>
      <c r="M38" s="152"/>
      <c r="N38" s="153"/>
      <c r="O38" s="261" t="s">
        <v>70</v>
      </c>
    </row>
    <row r="39" spans="1:16" ht="70.2" customHeight="1" thickBot="1">
      <c r="A39" s="267" t="s">
        <v>71</v>
      </c>
      <c r="B39" s="533" t="str">
        <f t="shared" si="1"/>
        <v>☆</v>
      </c>
      <c r="C39" s="534"/>
      <c r="D39" s="535"/>
      <c r="E39" s="123">
        <v>5.69</v>
      </c>
      <c r="F39" s="123">
        <v>5.93</v>
      </c>
      <c r="G39" s="292">
        <f t="shared" si="0"/>
        <v>0.23999999999999932</v>
      </c>
      <c r="H39" s="536"/>
      <c r="I39" s="537"/>
      <c r="J39" s="537"/>
      <c r="K39" s="537"/>
      <c r="L39" s="538"/>
      <c r="M39" s="319"/>
      <c r="N39" s="320"/>
      <c r="O39" s="261" t="s">
        <v>71</v>
      </c>
    </row>
    <row r="40" spans="1:16" ht="78.75" customHeight="1" thickBot="1">
      <c r="A40" s="267" t="s">
        <v>72</v>
      </c>
      <c r="B40" s="533" t="str">
        <f t="shared" si="1"/>
        <v>★</v>
      </c>
      <c r="C40" s="534"/>
      <c r="D40" s="535"/>
      <c r="E40" s="123">
        <v>4.4000000000000004</v>
      </c>
      <c r="F40" s="123">
        <v>3.64</v>
      </c>
      <c r="G40" s="292">
        <f t="shared" si="0"/>
        <v>-0.76000000000000023</v>
      </c>
      <c r="H40" s="536"/>
      <c r="I40" s="537"/>
      <c r="J40" s="537"/>
      <c r="K40" s="537"/>
      <c r="L40" s="538"/>
      <c r="M40" s="152"/>
      <c r="N40" s="153"/>
      <c r="O40" s="261" t="s">
        <v>72</v>
      </c>
    </row>
    <row r="41" spans="1:16" ht="66" customHeight="1" thickBot="1">
      <c r="A41" s="267" t="s">
        <v>73</v>
      </c>
      <c r="B41" s="533" t="str">
        <f t="shared" si="1"/>
        <v>★</v>
      </c>
      <c r="C41" s="534"/>
      <c r="D41" s="535"/>
      <c r="E41" s="123">
        <v>3.58</v>
      </c>
      <c r="F41" s="123">
        <v>3.33</v>
      </c>
      <c r="G41" s="292">
        <f t="shared" si="0"/>
        <v>-0.25</v>
      </c>
      <c r="H41" s="536"/>
      <c r="I41" s="537"/>
      <c r="J41" s="537"/>
      <c r="K41" s="537"/>
      <c r="L41" s="538"/>
      <c r="M41" s="152"/>
      <c r="N41" s="153"/>
      <c r="O41" s="261" t="s">
        <v>73</v>
      </c>
    </row>
    <row r="42" spans="1:16" ht="77.25" customHeight="1" thickBot="1">
      <c r="A42" s="267" t="s">
        <v>74</v>
      </c>
      <c r="B42" s="533" t="str">
        <f t="shared" si="1"/>
        <v>★</v>
      </c>
      <c r="C42" s="534"/>
      <c r="D42" s="535"/>
      <c r="E42" s="123">
        <v>5.0599999999999996</v>
      </c>
      <c r="F42" s="123">
        <v>4.5999999999999996</v>
      </c>
      <c r="G42" s="292">
        <f t="shared" si="0"/>
        <v>-0.45999999999999996</v>
      </c>
      <c r="H42" s="536"/>
      <c r="I42" s="537"/>
      <c r="J42" s="537"/>
      <c r="K42" s="537"/>
      <c r="L42" s="538"/>
      <c r="M42" s="319"/>
      <c r="N42" s="153"/>
      <c r="O42" s="261" t="s">
        <v>74</v>
      </c>
      <c r="P42" s="54" t="s">
        <v>150</v>
      </c>
    </row>
    <row r="43" spans="1:16" ht="77.400000000000006" customHeight="1" thickBot="1">
      <c r="A43" s="267" t="s">
        <v>75</v>
      </c>
      <c r="B43" s="533" t="str">
        <f t="shared" si="1"/>
        <v>★★</v>
      </c>
      <c r="C43" s="534"/>
      <c r="D43" s="535"/>
      <c r="E43" s="123">
        <v>4.26</v>
      </c>
      <c r="F43" s="357">
        <v>2.62</v>
      </c>
      <c r="G43" s="292">
        <f t="shared" si="0"/>
        <v>-1.6399999999999997</v>
      </c>
      <c r="H43" s="536"/>
      <c r="I43" s="537"/>
      <c r="J43" s="537"/>
      <c r="K43" s="537"/>
      <c r="L43" s="538"/>
      <c r="M43" s="152"/>
      <c r="N43" s="153"/>
      <c r="O43" s="261" t="s">
        <v>75</v>
      </c>
    </row>
    <row r="44" spans="1:16" ht="77.25" customHeight="1" thickBot="1">
      <c r="A44" s="271" t="s">
        <v>76</v>
      </c>
      <c r="B44" s="533" t="str">
        <f t="shared" si="1"/>
        <v>★</v>
      </c>
      <c r="C44" s="534"/>
      <c r="D44" s="535"/>
      <c r="E44" s="123">
        <v>3.84</v>
      </c>
      <c r="F44" s="123">
        <v>3.55</v>
      </c>
      <c r="G44" s="292">
        <f t="shared" si="0"/>
        <v>-0.29000000000000004</v>
      </c>
      <c r="H44" s="593"/>
      <c r="I44" s="594"/>
      <c r="J44" s="594"/>
      <c r="K44" s="594"/>
      <c r="L44" s="594"/>
      <c r="M44" s="152"/>
      <c r="N44" s="453"/>
      <c r="O44" s="261" t="s">
        <v>76</v>
      </c>
    </row>
    <row r="45" spans="1:16" ht="81.75" customHeight="1" thickBot="1">
      <c r="A45" s="267" t="s">
        <v>77</v>
      </c>
      <c r="B45" s="533" t="str">
        <f t="shared" si="1"/>
        <v>★</v>
      </c>
      <c r="C45" s="534"/>
      <c r="D45" s="535"/>
      <c r="E45" s="123">
        <v>3.44</v>
      </c>
      <c r="F45" s="123">
        <v>3.14</v>
      </c>
      <c r="G45" s="292">
        <f t="shared" si="0"/>
        <v>-0.29999999999999982</v>
      </c>
      <c r="H45" s="587"/>
      <c r="I45" s="588"/>
      <c r="J45" s="588"/>
      <c r="K45" s="588"/>
      <c r="L45" s="589"/>
      <c r="M45" s="152"/>
      <c r="N45" s="435"/>
      <c r="O45" s="261" t="s">
        <v>77</v>
      </c>
    </row>
    <row r="46" spans="1:16" ht="72.75" customHeight="1" thickBot="1">
      <c r="A46" s="267" t="s">
        <v>78</v>
      </c>
      <c r="B46" s="533" t="str">
        <f t="shared" si="1"/>
        <v>★</v>
      </c>
      <c r="C46" s="534"/>
      <c r="D46" s="535"/>
      <c r="E46" s="123">
        <v>5.07</v>
      </c>
      <c r="F46" s="123">
        <v>3.78</v>
      </c>
      <c r="G46" s="292">
        <f t="shared" si="0"/>
        <v>-1.2900000000000005</v>
      </c>
      <c r="H46" s="536"/>
      <c r="I46" s="537"/>
      <c r="J46" s="537"/>
      <c r="K46" s="537"/>
      <c r="L46" s="538"/>
      <c r="M46" s="152"/>
      <c r="N46" s="153"/>
      <c r="O46" s="261" t="s">
        <v>78</v>
      </c>
    </row>
    <row r="47" spans="1:16" ht="91.2" customHeight="1" thickBot="1">
      <c r="A47" s="267" t="s">
        <v>79</v>
      </c>
      <c r="B47" s="533" t="str">
        <f t="shared" si="1"/>
        <v>★</v>
      </c>
      <c r="C47" s="534"/>
      <c r="D47" s="535"/>
      <c r="E47" s="123">
        <v>3.14</v>
      </c>
      <c r="F47" s="123">
        <v>3.08</v>
      </c>
      <c r="G47" s="292">
        <f t="shared" si="0"/>
        <v>-6.0000000000000053E-2</v>
      </c>
      <c r="H47" s="536"/>
      <c r="I47" s="537"/>
      <c r="J47" s="537"/>
      <c r="K47" s="537"/>
      <c r="L47" s="538"/>
      <c r="M47" s="403"/>
      <c r="N47" s="153"/>
      <c r="O47" s="261" t="s">
        <v>79</v>
      </c>
    </row>
    <row r="48" spans="1:16" ht="78.75" customHeight="1" thickBot="1">
      <c r="A48" s="267" t="s">
        <v>80</v>
      </c>
      <c r="B48" s="533" t="str">
        <f t="shared" si="1"/>
        <v>★</v>
      </c>
      <c r="C48" s="534"/>
      <c r="D48" s="535"/>
      <c r="E48" s="123">
        <v>3.17</v>
      </c>
      <c r="F48" s="357">
        <v>2.29</v>
      </c>
      <c r="G48" s="292">
        <f t="shared" si="0"/>
        <v>-0.87999999999999989</v>
      </c>
      <c r="H48" s="539"/>
      <c r="I48" s="540"/>
      <c r="J48" s="540"/>
      <c r="K48" s="540"/>
      <c r="L48" s="541"/>
      <c r="M48" s="152"/>
      <c r="N48" s="153"/>
      <c r="O48" s="261" t="s">
        <v>80</v>
      </c>
    </row>
    <row r="49" spans="1:15" ht="74.25" customHeight="1" thickBot="1">
      <c r="A49" s="267" t="s">
        <v>81</v>
      </c>
      <c r="B49" s="533" t="str">
        <f t="shared" si="1"/>
        <v>★</v>
      </c>
      <c r="C49" s="534"/>
      <c r="D49" s="535"/>
      <c r="E49" s="123">
        <v>3.27</v>
      </c>
      <c r="F49" s="123">
        <v>3.2</v>
      </c>
      <c r="G49" s="292">
        <f t="shared" si="0"/>
        <v>-6.999999999999984E-2</v>
      </c>
      <c r="H49" s="536"/>
      <c r="I49" s="537"/>
      <c r="J49" s="537"/>
      <c r="K49" s="537"/>
      <c r="L49" s="538"/>
      <c r="M49" s="152"/>
      <c r="N49" s="153"/>
      <c r="O49" s="261" t="s">
        <v>81</v>
      </c>
    </row>
    <row r="50" spans="1:15" ht="73.2" customHeight="1" thickBot="1">
      <c r="A50" s="267" t="s">
        <v>82</v>
      </c>
      <c r="B50" s="533" t="str">
        <f t="shared" si="1"/>
        <v>★</v>
      </c>
      <c r="C50" s="534"/>
      <c r="D50" s="535"/>
      <c r="E50" s="123">
        <v>4.88</v>
      </c>
      <c r="F50" s="123">
        <v>4.21</v>
      </c>
      <c r="G50" s="292">
        <f t="shared" si="0"/>
        <v>-0.66999999999999993</v>
      </c>
      <c r="H50" s="539"/>
      <c r="I50" s="540"/>
      <c r="J50" s="540"/>
      <c r="K50" s="540"/>
      <c r="L50" s="541"/>
      <c r="M50" s="152"/>
      <c r="N50" s="426"/>
      <c r="O50" s="261" t="s">
        <v>82</v>
      </c>
    </row>
    <row r="51" spans="1:15" ht="73.5" customHeight="1" thickBot="1">
      <c r="A51" s="267" t="s">
        <v>83</v>
      </c>
      <c r="B51" s="533" t="str">
        <f t="shared" si="1"/>
        <v>☆</v>
      </c>
      <c r="C51" s="534"/>
      <c r="D51" s="535"/>
      <c r="E51" s="123">
        <v>3.68</v>
      </c>
      <c r="F51" s="123">
        <v>4</v>
      </c>
      <c r="G51" s="292">
        <f t="shared" si="0"/>
        <v>0.31999999999999984</v>
      </c>
      <c r="H51" s="536"/>
      <c r="I51" s="537"/>
      <c r="J51" s="537"/>
      <c r="K51" s="537"/>
      <c r="L51" s="538"/>
      <c r="M51" s="321"/>
      <c r="N51" s="322"/>
      <c r="O51" s="261" t="s">
        <v>83</v>
      </c>
    </row>
    <row r="52" spans="1:15" ht="75" customHeight="1" thickBot="1">
      <c r="A52" s="267" t="s">
        <v>84</v>
      </c>
      <c r="B52" s="533" t="str">
        <f t="shared" si="1"/>
        <v>☆</v>
      </c>
      <c r="C52" s="534"/>
      <c r="D52" s="535"/>
      <c r="E52" s="357">
        <v>2.4</v>
      </c>
      <c r="F52" s="357">
        <v>2.57</v>
      </c>
      <c r="G52" s="292">
        <f t="shared" si="0"/>
        <v>0.16999999999999993</v>
      </c>
      <c r="H52" s="536"/>
      <c r="I52" s="537"/>
      <c r="J52" s="537"/>
      <c r="K52" s="537"/>
      <c r="L52" s="538"/>
      <c r="M52" s="152"/>
      <c r="N52" s="153"/>
      <c r="O52" s="261" t="s">
        <v>84</v>
      </c>
    </row>
    <row r="53" spans="1:15" ht="77.25" customHeight="1" thickBot="1">
      <c r="A53" s="267" t="s">
        <v>85</v>
      </c>
      <c r="B53" s="533" t="str">
        <f t="shared" si="1"/>
        <v>★</v>
      </c>
      <c r="C53" s="534"/>
      <c r="D53" s="535"/>
      <c r="E53" s="123">
        <v>5.58</v>
      </c>
      <c r="F53" s="123">
        <v>4.84</v>
      </c>
      <c r="G53" s="292">
        <f t="shared" si="0"/>
        <v>-0.74000000000000021</v>
      </c>
      <c r="H53" s="536"/>
      <c r="I53" s="537"/>
      <c r="J53" s="537"/>
      <c r="K53" s="537"/>
      <c r="L53" s="538"/>
      <c r="M53" s="152"/>
      <c r="N53" s="153"/>
      <c r="O53" s="261" t="s">
        <v>85</v>
      </c>
    </row>
    <row r="54" spans="1:15" ht="70.8" customHeight="1" thickBot="1">
      <c r="A54" s="267" t="s">
        <v>86</v>
      </c>
      <c r="B54" s="533" t="str">
        <f>IF(G54&gt;5,"☆☆☆☆",IF(AND(G54&gt;=2.39,G54&lt;5),"☆☆☆",IF(AND(G54&gt;=1.39,G54&lt;2.4),"☆☆",IF(AND(G54&gt;0,G54&lt;1.4),"☆",IF(AND(G54&gt;=-1.39,G54&lt;0),"★",IF(AND(G54&gt;=-2.39,G54&lt;-1.39),"★★",IF(AND(G54&gt;=-3.39,G54&lt;-2.4),"★★★")))))))</f>
        <v>★★</v>
      </c>
      <c r="C54" s="534"/>
      <c r="D54" s="535"/>
      <c r="E54" s="123">
        <v>5.83</v>
      </c>
      <c r="F54" s="123">
        <v>4.43</v>
      </c>
      <c r="G54" s="292">
        <f t="shared" si="0"/>
        <v>-1.4000000000000004</v>
      </c>
      <c r="H54" s="536"/>
      <c r="I54" s="537"/>
      <c r="J54" s="537"/>
      <c r="K54" s="537"/>
      <c r="L54" s="538"/>
      <c r="M54" s="152"/>
      <c r="N54" s="153"/>
      <c r="O54" s="261" t="s">
        <v>86</v>
      </c>
    </row>
    <row r="55" spans="1:15" ht="69" customHeight="1" thickBot="1">
      <c r="A55" s="267" t="s">
        <v>87</v>
      </c>
      <c r="B55" s="533" t="str">
        <f t="shared" si="1"/>
        <v>★</v>
      </c>
      <c r="C55" s="534"/>
      <c r="D55" s="535"/>
      <c r="E55" s="123">
        <v>4.1500000000000004</v>
      </c>
      <c r="F55" s="123">
        <v>3.61</v>
      </c>
      <c r="G55" s="292">
        <f t="shared" si="0"/>
        <v>-0.54000000000000048</v>
      </c>
      <c r="H55" s="536"/>
      <c r="I55" s="537"/>
      <c r="J55" s="537"/>
      <c r="K55" s="537"/>
      <c r="L55" s="538"/>
      <c r="M55" s="152"/>
      <c r="N55" s="153"/>
      <c r="O55" s="261" t="s">
        <v>87</v>
      </c>
    </row>
    <row r="56" spans="1:15" ht="69" customHeight="1" thickBot="1">
      <c r="A56" s="267" t="s">
        <v>88</v>
      </c>
      <c r="B56" s="533" t="str">
        <f t="shared" si="1"/>
        <v>☆</v>
      </c>
      <c r="C56" s="534"/>
      <c r="D56" s="535"/>
      <c r="E56" s="123">
        <v>4.07</v>
      </c>
      <c r="F56" s="123">
        <v>4.17</v>
      </c>
      <c r="G56" s="292">
        <f t="shared" si="0"/>
        <v>9.9999999999999645E-2</v>
      </c>
      <c r="H56" s="536"/>
      <c r="I56" s="537"/>
      <c r="J56" s="537"/>
      <c r="K56" s="537"/>
      <c r="L56" s="538"/>
      <c r="M56" s="152"/>
      <c r="N56" s="153"/>
      <c r="O56" s="261" t="s">
        <v>88</v>
      </c>
    </row>
    <row r="57" spans="1:15" ht="63.75" customHeight="1" thickBot="1">
      <c r="A57" s="267" t="s">
        <v>89</v>
      </c>
      <c r="B57" s="533" t="str">
        <f t="shared" si="1"/>
        <v>☆</v>
      </c>
      <c r="C57" s="534"/>
      <c r="D57" s="535"/>
      <c r="E57" s="123">
        <v>3.37</v>
      </c>
      <c r="F57" s="123">
        <v>3.98</v>
      </c>
      <c r="G57" s="292">
        <f t="shared" si="0"/>
        <v>0.60999999999999988</v>
      </c>
      <c r="H57" s="539"/>
      <c r="I57" s="540"/>
      <c r="J57" s="540"/>
      <c r="K57" s="540"/>
      <c r="L57" s="541"/>
      <c r="M57" s="152"/>
      <c r="N57" s="153"/>
      <c r="O57" s="261" t="s">
        <v>89</v>
      </c>
    </row>
    <row r="58" spans="1:15" ht="69.75" customHeight="1" thickBot="1">
      <c r="A58" s="267" t="s">
        <v>90</v>
      </c>
      <c r="B58" s="533" t="str">
        <f t="shared" si="1"/>
        <v>★</v>
      </c>
      <c r="C58" s="534"/>
      <c r="D58" s="535"/>
      <c r="E58" s="123">
        <v>3.43</v>
      </c>
      <c r="F58" s="357">
        <v>2.57</v>
      </c>
      <c r="G58" s="292">
        <f t="shared" si="0"/>
        <v>-0.86000000000000032</v>
      </c>
      <c r="H58" s="536"/>
      <c r="I58" s="537"/>
      <c r="J58" s="537"/>
      <c r="K58" s="537"/>
      <c r="L58" s="538"/>
      <c r="M58" s="152"/>
      <c r="N58" s="153"/>
      <c r="O58" s="261" t="s">
        <v>90</v>
      </c>
    </row>
    <row r="59" spans="1:15" ht="76.2" customHeight="1" thickBot="1">
      <c r="A59" s="267" t="s">
        <v>91</v>
      </c>
      <c r="B59" s="533" t="str">
        <f t="shared" si="1"/>
        <v>★</v>
      </c>
      <c r="C59" s="534"/>
      <c r="D59" s="535"/>
      <c r="E59" s="123">
        <v>5.32</v>
      </c>
      <c r="F59" s="123">
        <v>4.32</v>
      </c>
      <c r="G59" s="292">
        <f t="shared" si="0"/>
        <v>-1</v>
      </c>
      <c r="H59" s="536"/>
      <c r="I59" s="537"/>
      <c r="J59" s="537"/>
      <c r="K59" s="537"/>
      <c r="L59" s="538"/>
      <c r="M59" s="321"/>
      <c r="N59" s="322"/>
      <c r="O59" s="261" t="s">
        <v>91</v>
      </c>
    </row>
    <row r="60" spans="1:15" ht="91.95" customHeight="1" thickBot="1">
      <c r="A60" s="267" t="s">
        <v>92</v>
      </c>
      <c r="B60" s="533" t="str">
        <f t="shared" si="1"/>
        <v>☆</v>
      </c>
      <c r="C60" s="534"/>
      <c r="D60" s="535"/>
      <c r="E60" s="123">
        <v>5.68</v>
      </c>
      <c r="F60" s="123">
        <v>5.86</v>
      </c>
      <c r="G60" s="292">
        <f t="shared" si="0"/>
        <v>0.1800000000000006</v>
      </c>
      <c r="H60" s="536"/>
      <c r="I60" s="537"/>
      <c r="J60" s="537"/>
      <c r="K60" s="537"/>
      <c r="L60" s="538"/>
      <c r="M60" s="152"/>
      <c r="N60" s="153"/>
      <c r="O60" s="261" t="s">
        <v>92</v>
      </c>
    </row>
    <row r="61" spans="1:15" ht="81" customHeight="1" thickBot="1">
      <c r="A61" s="267" t="s">
        <v>93</v>
      </c>
      <c r="B61" s="533" t="str">
        <f t="shared" si="1"/>
        <v>★</v>
      </c>
      <c r="C61" s="534"/>
      <c r="D61" s="535"/>
      <c r="E61" s="357">
        <v>2.58</v>
      </c>
      <c r="F61" s="357">
        <v>2.04</v>
      </c>
      <c r="G61" s="292">
        <f t="shared" si="0"/>
        <v>-0.54</v>
      </c>
      <c r="H61" s="536"/>
      <c r="I61" s="537"/>
      <c r="J61" s="537"/>
      <c r="K61" s="537"/>
      <c r="L61" s="538"/>
      <c r="M61" s="152"/>
      <c r="N61" s="153"/>
      <c r="O61" s="261" t="s">
        <v>93</v>
      </c>
    </row>
    <row r="62" spans="1:15" ht="75.599999999999994" customHeight="1" thickBot="1">
      <c r="A62" s="267" t="s">
        <v>94</v>
      </c>
      <c r="B62" s="533" t="str">
        <f t="shared" si="1"/>
        <v>☆</v>
      </c>
      <c r="C62" s="534"/>
      <c r="D62" s="535"/>
      <c r="E62" s="123">
        <v>5.17</v>
      </c>
      <c r="F62" s="123">
        <v>5.19</v>
      </c>
      <c r="G62" s="292">
        <f t="shared" si="0"/>
        <v>2.0000000000000462E-2</v>
      </c>
      <c r="H62" s="536"/>
      <c r="I62" s="537"/>
      <c r="J62" s="537"/>
      <c r="K62" s="537"/>
      <c r="L62" s="538"/>
      <c r="M62" s="431"/>
      <c r="N62" s="153"/>
      <c r="O62" s="261" t="s">
        <v>94</v>
      </c>
    </row>
    <row r="63" spans="1:15" ht="87" customHeight="1" thickBot="1">
      <c r="A63" s="267" t="s">
        <v>95</v>
      </c>
      <c r="B63" s="533" t="str">
        <f t="shared" si="1"/>
        <v>☆</v>
      </c>
      <c r="C63" s="534"/>
      <c r="D63" s="535"/>
      <c r="E63" s="357">
        <v>1.65</v>
      </c>
      <c r="F63" s="357">
        <v>2.39</v>
      </c>
      <c r="G63" s="292">
        <f t="shared" si="0"/>
        <v>0.74000000000000021</v>
      </c>
      <c r="H63" s="536"/>
      <c r="I63" s="537"/>
      <c r="J63" s="537"/>
      <c r="K63" s="537"/>
      <c r="L63" s="538"/>
      <c r="M63" s="345"/>
      <c r="N63" s="153"/>
      <c r="O63" s="261" t="s">
        <v>95</v>
      </c>
    </row>
    <row r="64" spans="1:15" ht="73.2" customHeight="1" thickBot="1">
      <c r="A64" s="267" t="s">
        <v>96</v>
      </c>
      <c r="B64" s="533" t="str">
        <f t="shared" si="1"/>
        <v>★</v>
      </c>
      <c r="C64" s="534"/>
      <c r="D64" s="535"/>
      <c r="E64" s="357">
        <v>2.5</v>
      </c>
      <c r="F64" s="357">
        <v>2.34</v>
      </c>
      <c r="G64" s="292">
        <f t="shared" si="0"/>
        <v>-0.16000000000000014</v>
      </c>
      <c r="H64" s="542"/>
      <c r="I64" s="543"/>
      <c r="J64" s="543"/>
      <c r="K64" s="543"/>
      <c r="L64" s="544"/>
      <c r="M64" s="152"/>
      <c r="N64" s="153"/>
      <c r="O64" s="261" t="s">
        <v>96</v>
      </c>
    </row>
    <row r="65" spans="1:18" ht="80.25" customHeight="1" thickBot="1">
      <c r="A65" s="267" t="s">
        <v>97</v>
      </c>
      <c r="B65" s="533" t="str">
        <f t="shared" si="1"/>
        <v>★</v>
      </c>
      <c r="C65" s="534"/>
      <c r="D65" s="535"/>
      <c r="E65" s="309">
        <v>7.29</v>
      </c>
      <c r="F65" s="309">
        <v>6.62</v>
      </c>
      <c r="G65" s="292">
        <f t="shared" si="0"/>
        <v>-0.66999999999999993</v>
      </c>
      <c r="H65" s="539"/>
      <c r="I65" s="540"/>
      <c r="J65" s="540"/>
      <c r="K65" s="540"/>
      <c r="L65" s="541"/>
      <c r="M65" s="412"/>
      <c r="N65" s="153"/>
      <c r="O65" s="261" t="s">
        <v>97</v>
      </c>
    </row>
    <row r="66" spans="1:18" ht="88.5" customHeight="1" thickBot="1">
      <c r="A66" s="267" t="s">
        <v>98</v>
      </c>
      <c r="B66" s="533" t="str">
        <f t="shared" si="1"/>
        <v>★</v>
      </c>
      <c r="C66" s="534"/>
      <c r="D66" s="535"/>
      <c r="E66" s="309">
        <v>8.11</v>
      </c>
      <c r="F66" s="309">
        <v>7.08</v>
      </c>
      <c r="G66" s="292">
        <f t="shared" si="0"/>
        <v>-1.0299999999999994</v>
      </c>
      <c r="H66" s="539"/>
      <c r="I66" s="540"/>
      <c r="J66" s="540"/>
      <c r="K66" s="540"/>
      <c r="L66" s="541"/>
      <c r="M66" s="152"/>
      <c r="N66" s="153"/>
      <c r="O66" s="261" t="s">
        <v>98</v>
      </c>
    </row>
    <row r="67" spans="1:18" ht="78.75" customHeight="1" thickBot="1">
      <c r="A67" s="267" t="s">
        <v>99</v>
      </c>
      <c r="B67" s="533" t="str">
        <f t="shared" si="1"/>
        <v>★</v>
      </c>
      <c r="C67" s="534"/>
      <c r="D67" s="535"/>
      <c r="E67" s="123">
        <v>5.44</v>
      </c>
      <c r="F67" s="123">
        <v>4.5599999999999996</v>
      </c>
      <c r="G67" s="292">
        <f t="shared" si="0"/>
        <v>-0.88000000000000078</v>
      </c>
      <c r="H67" s="536"/>
      <c r="I67" s="537"/>
      <c r="J67" s="537"/>
      <c r="K67" s="537"/>
      <c r="L67" s="538"/>
      <c r="M67" s="152"/>
      <c r="N67" s="153"/>
      <c r="O67" s="261" t="s">
        <v>99</v>
      </c>
    </row>
    <row r="68" spans="1:18" ht="63" customHeight="1" thickBot="1">
      <c r="A68" s="270" t="s">
        <v>100</v>
      </c>
      <c r="B68" s="533" t="str">
        <f>IF(G68&gt;5,"☆☆☆☆",IF(AND(G68&gt;=2.39,G68&lt;5),"☆☆☆",IF(AND(G68&gt;=1.39,G68&lt;2.4),"☆☆",IF(AND(G68&gt;0,G68&lt;1.4),"☆",IF(AND(G68&gt;=-1.39,G68&lt;0),"★",IF(AND(G68&gt;=-2.39,G68&lt;-1.39),"★★",IF(AND(G68&gt;=-3.39,G68&lt;-2.4),"★★★")))))))</f>
        <v>☆</v>
      </c>
      <c r="C68" s="534"/>
      <c r="D68" s="535"/>
      <c r="E68" s="123">
        <v>3.64</v>
      </c>
      <c r="F68" s="123">
        <v>4.3</v>
      </c>
      <c r="G68" s="292">
        <f t="shared" si="0"/>
        <v>0.6599999999999997</v>
      </c>
      <c r="H68" s="536"/>
      <c r="I68" s="537"/>
      <c r="J68" s="537"/>
      <c r="K68" s="537"/>
      <c r="L68" s="538"/>
      <c r="M68" s="321"/>
      <c r="N68" s="153"/>
      <c r="O68" s="261" t="s">
        <v>100</v>
      </c>
    </row>
    <row r="69" spans="1:18" ht="72.75" customHeight="1" thickBot="1">
      <c r="A69" s="268" t="s">
        <v>101</v>
      </c>
      <c r="B69" s="533" t="str">
        <f>IF(G69&gt;5,"☆☆☆☆",IF(AND(G69&gt;=2.39,G69&lt;5),"☆☆☆",IF(AND(G69&gt;=1.39,G69&lt;2.4),"☆☆",IF(AND(G69&gt;0,G69&lt;1.4),"☆",IF(AND(G69&gt;=-1.39,G69&lt;0),"★",IF(AND(G69&gt;=-2.39,G69&lt;-1.4),"★★",IF(AND(G69&gt;=-3.39,G69&lt;-2.4),"★★★")))))))</f>
        <v>☆</v>
      </c>
      <c r="C69" s="534"/>
      <c r="D69" s="535"/>
      <c r="E69" s="436">
        <v>1.74</v>
      </c>
      <c r="F69" s="436">
        <v>2.74</v>
      </c>
      <c r="G69" s="292">
        <f t="shared" si="0"/>
        <v>1.0000000000000002</v>
      </c>
      <c r="H69" s="539"/>
      <c r="I69" s="540"/>
      <c r="J69" s="540"/>
      <c r="K69" s="540"/>
      <c r="L69" s="541"/>
      <c r="M69" s="152"/>
      <c r="N69" s="153"/>
      <c r="O69" s="261" t="s">
        <v>101</v>
      </c>
    </row>
    <row r="70" spans="1:18" ht="58.5" customHeight="1" thickBot="1">
      <c r="A70" s="203" t="s">
        <v>102</v>
      </c>
      <c r="B70" s="575" t="str">
        <f t="shared" si="1"/>
        <v>★</v>
      </c>
      <c r="C70" s="576"/>
      <c r="D70" s="577"/>
      <c r="E70" s="123">
        <v>4.1399999999999997</v>
      </c>
      <c r="F70" s="123">
        <v>3.9</v>
      </c>
      <c r="G70" s="401">
        <f t="shared" si="0"/>
        <v>-0.23999999999999977</v>
      </c>
      <c r="H70" s="536"/>
      <c r="I70" s="537"/>
      <c r="J70" s="537"/>
      <c r="K70" s="537"/>
      <c r="L70" s="538"/>
      <c r="M70" s="204"/>
      <c r="N70" s="153"/>
      <c r="O70" s="261"/>
    </row>
    <row r="71" spans="1:18" ht="42.75" customHeight="1" thickBot="1">
      <c r="A71" s="205"/>
      <c r="B71" s="205"/>
      <c r="C71" s="205"/>
      <c r="D71" s="205"/>
      <c r="E71" s="578"/>
      <c r="F71" s="578"/>
      <c r="G71" s="578"/>
      <c r="H71" s="578"/>
      <c r="I71" s="578"/>
      <c r="J71" s="578"/>
      <c r="K71" s="578"/>
      <c r="L71" s="578"/>
      <c r="M71" s="55">
        <f>COUNTIF(E24:E69,"&gt;=10")</f>
        <v>0</v>
      </c>
      <c r="N71" s="55">
        <f>COUNTIF(F24:F69,"&gt;=10")</f>
        <v>0</v>
      </c>
      <c r="O71" s="55" t="s">
        <v>28</v>
      </c>
    </row>
    <row r="72" spans="1:18" ht="36.75" customHeight="1" thickBot="1">
      <c r="A72" s="68" t="s">
        <v>21</v>
      </c>
      <c r="B72" s="69"/>
      <c r="C72" s="115"/>
      <c r="D72" s="115"/>
      <c r="E72" s="579" t="s">
        <v>20</v>
      </c>
      <c r="F72" s="579"/>
      <c r="G72" s="579"/>
      <c r="H72" s="580" t="s">
        <v>184</v>
      </c>
      <c r="I72" s="581"/>
      <c r="J72" s="69"/>
      <c r="K72" s="70"/>
      <c r="L72" s="70"/>
      <c r="M72" s="71"/>
      <c r="N72" s="72"/>
    </row>
    <row r="73" spans="1:18" ht="36.75" customHeight="1" thickBot="1">
      <c r="A73" s="73"/>
      <c r="B73" s="206"/>
      <c r="C73" s="584" t="s">
        <v>177</v>
      </c>
      <c r="D73" s="585"/>
      <c r="E73" s="585"/>
      <c r="F73" s="586"/>
      <c r="G73" s="74">
        <f>+F70</f>
        <v>3.9</v>
      </c>
      <c r="H73" s="75" t="s">
        <v>103</v>
      </c>
      <c r="I73" s="582">
        <f>+G70</f>
        <v>-0.23999999999999977</v>
      </c>
      <c r="J73" s="583"/>
      <c r="K73" s="207"/>
      <c r="L73" s="207"/>
      <c r="M73" s="208"/>
      <c r="N73" s="76"/>
    </row>
    <row r="74" spans="1:18" ht="36.75" customHeight="1" thickBot="1">
      <c r="A74" s="73"/>
      <c r="B74" s="206"/>
      <c r="C74" s="545" t="s">
        <v>104</v>
      </c>
      <c r="D74" s="546"/>
      <c r="E74" s="546"/>
      <c r="F74" s="547"/>
      <c r="G74" s="77">
        <f>+F35</f>
        <v>4.5</v>
      </c>
      <c r="H74" s="78" t="s">
        <v>103</v>
      </c>
      <c r="I74" s="548">
        <f>+G35</f>
        <v>4.0000000000000036E-2</v>
      </c>
      <c r="J74" s="549"/>
      <c r="K74" s="207"/>
      <c r="L74" s="207"/>
      <c r="M74" s="208"/>
      <c r="N74" s="76"/>
      <c r="R74" s="245" t="s">
        <v>21</v>
      </c>
    </row>
    <row r="75" spans="1:18" ht="36.75" customHeight="1" thickBot="1">
      <c r="A75" s="73"/>
      <c r="B75" s="206"/>
      <c r="C75" s="550" t="s">
        <v>105</v>
      </c>
      <c r="D75" s="551"/>
      <c r="E75" s="551"/>
      <c r="F75" s="79" t="str">
        <f>VLOOKUP(G75,F:P,10,0)</f>
        <v>大分県</v>
      </c>
      <c r="G75" s="80">
        <f>MAX(F23:F70)</f>
        <v>7.08</v>
      </c>
      <c r="H75" s="552" t="s">
        <v>106</v>
      </c>
      <c r="I75" s="553"/>
      <c r="J75" s="553"/>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54">
        <v>2</v>
      </c>
      <c r="B79" s="557" t="s">
        <v>181</v>
      </c>
      <c r="C79" s="558"/>
      <c r="D79" s="558"/>
      <c r="E79" s="558"/>
      <c r="F79" s="559"/>
      <c r="G79" s="566" t="s">
        <v>182</v>
      </c>
      <c r="H79" s="567"/>
      <c r="I79" s="567"/>
      <c r="J79" s="567"/>
      <c r="K79" s="567"/>
      <c r="L79" s="567"/>
      <c r="M79" s="567"/>
      <c r="N79" s="568"/>
    </row>
    <row r="80" spans="1:18" ht="24.75" customHeight="1">
      <c r="A80" s="555"/>
      <c r="B80" s="560"/>
      <c r="C80" s="561"/>
      <c r="D80" s="561"/>
      <c r="E80" s="561"/>
      <c r="F80" s="562"/>
      <c r="G80" s="569"/>
      <c r="H80" s="570"/>
      <c r="I80" s="570"/>
      <c r="J80" s="570"/>
      <c r="K80" s="570"/>
      <c r="L80" s="570"/>
      <c r="M80" s="570"/>
      <c r="N80" s="571"/>
      <c r="O80" s="215" t="s">
        <v>28</v>
      </c>
      <c r="P80" s="215"/>
    </row>
    <row r="81" spans="1:16" ht="24.75" customHeight="1">
      <c r="A81" s="555"/>
      <c r="B81" s="560"/>
      <c r="C81" s="561"/>
      <c r="D81" s="561"/>
      <c r="E81" s="561"/>
      <c r="F81" s="562"/>
      <c r="G81" s="569"/>
      <c r="H81" s="570"/>
      <c r="I81" s="570"/>
      <c r="J81" s="570"/>
      <c r="K81" s="570"/>
      <c r="L81" s="570"/>
      <c r="M81" s="570"/>
      <c r="N81" s="571"/>
      <c r="O81" s="215" t="s">
        <v>21</v>
      </c>
      <c r="P81" s="215" t="s">
        <v>108</v>
      </c>
    </row>
    <row r="82" spans="1:16" ht="24.75" customHeight="1">
      <c r="A82" s="555"/>
      <c r="B82" s="560"/>
      <c r="C82" s="561"/>
      <c r="D82" s="561"/>
      <c r="E82" s="561"/>
      <c r="F82" s="562"/>
      <c r="G82" s="569"/>
      <c r="H82" s="570"/>
      <c r="I82" s="570"/>
      <c r="J82" s="570"/>
      <c r="K82" s="570"/>
      <c r="L82" s="570"/>
      <c r="M82" s="570"/>
      <c r="N82" s="571"/>
      <c r="O82" s="216"/>
      <c r="P82" s="215"/>
    </row>
    <row r="83" spans="1:16" ht="46.2" customHeight="1" thickBot="1">
      <c r="A83" s="556"/>
      <c r="B83" s="563"/>
      <c r="C83" s="564"/>
      <c r="D83" s="564"/>
      <c r="E83" s="564"/>
      <c r="F83" s="565"/>
      <c r="G83" s="572"/>
      <c r="H83" s="573"/>
      <c r="I83" s="573"/>
      <c r="J83" s="573"/>
      <c r="K83" s="573"/>
      <c r="L83" s="573"/>
      <c r="M83" s="573"/>
      <c r="N83" s="57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8386A-523D-431F-9996-EE635836F1F4}">
  <sheetPr>
    <pageSetUpPr fitToPage="1"/>
  </sheetPr>
  <dimension ref="A1:Q46"/>
  <sheetViews>
    <sheetView view="pageBreakPreview" zoomScale="95" zoomScaleNormal="75" zoomScaleSheetLayoutView="95" workbookViewId="0">
      <selection activeCell="Q10" sqref="Q10"/>
    </sheetView>
  </sheetViews>
  <sheetFormatPr defaultColWidth="9" defaultRowHeight="13.2"/>
  <cols>
    <col min="1" max="1" width="4.88671875" style="450" customWidth="1"/>
    <col min="2" max="8" width="9" style="450"/>
    <col min="9" max="10" width="14.109375" style="450" customWidth="1"/>
    <col min="11" max="11" width="18.44140625" style="450" customWidth="1"/>
    <col min="12" max="12" width="16.109375" style="450" customWidth="1"/>
    <col min="13" max="13" width="4.21875" style="450" customWidth="1"/>
    <col min="14" max="14" width="3.44140625" style="450" customWidth="1"/>
    <col min="15" max="16384" width="9" style="450"/>
  </cols>
  <sheetData>
    <row r="1" spans="1:17" ht="23.4">
      <c r="A1" s="620" t="s">
        <v>216</v>
      </c>
      <c r="B1" s="620"/>
      <c r="C1" s="620"/>
      <c r="D1" s="620"/>
      <c r="E1" s="620"/>
      <c r="F1" s="620"/>
      <c r="G1" s="620"/>
      <c r="H1" s="620"/>
      <c r="I1" s="620"/>
      <c r="J1" s="621"/>
      <c r="K1" s="621"/>
      <c r="L1" s="621"/>
      <c r="M1" s="621"/>
    </row>
    <row r="2" spans="1:17" ht="19.2">
      <c r="A2" s="622" t="s">
        <v>366</v>
      </c>
      <c r="B2" s="622"/>
      <c r="C2" s="622"/>
      <c r="D2" s="622"/>
      <c r="E2" s="622"/>
      <c r="F2" s="622"/>
      <c r="G2" s="622"/>
      <c r="H2" s="622"/>
      <c r="I2" s="622"/>
      <c r="J2" s="623"/>
      <c r="K2" s="623"/>
      <c r="L2" s="623"/>
      <c r="M2" s="623"/>
      <c r="N2" s="469"/>
      <c r="P2" s="451"/>
    </row>
    <row r="3" spans="1:17" ht="33.75" customHeight="1">
      <c r="A3" s="624" t="s">
        <v>367</v>
      </c>
      <c r="B3" s="624"/>
      <c r="C3" s="624"/>
      <c r="D3" s="624"/>
      <c r="E3" s="624"/>
      <c r="F3" s="624"/>
      <c r="G3" s="624"/>
      <c r="H3" s="624"/>
      <c r="I3" s="624"/>
      <c r="J3" s="625"/>
      <c r="K3" s="625"/>
      <c r="L3" s="625"/>
      <c r="M3" s="625"/>
      <c r="N3" s="626"/>
      <c r="O3" s="452"/>
      <c r="P3" s="452"/>
    </row>
    <row r="4" spans="1:17" ht="16.2">
      <c r="A4" s="627" t="s">
        <v>232</v>
      </c>
      <c r="B4" s="627"/>
      <c r="C4" s="627"/>
      <c r="D4" s="627"/>
      <c r="E4" s="627"/>
      <c r="F4" s="627"/>
      <c r="G4" s="627"/>
      <c r="H4" s="627"/>
      <c r="I4" s="627"/>
      <c r="J4" s="628"/>
      <c r="K4" s="628"/>
      <c r="L4" s="628"/>
      <c r="M4" s="628"/>
      <c r="N4" s="626"/>
      <c r="P4" s="1"/>
    </row>
    <row r="5" spans="1:17" ht="17.399999999999999">
      <c r="A5" s="508"/>
      <c r="B5" s="509"/>
      <c r="C5" s="509"/>
      <c r="D5" s="509"/>
      <c r="E5" s="509"/>
      <c r="F5" s="509"/>
      <c r="G5" s="509"/>
      <c r="H5" s="509"/>
      <c r="I5" s="509"/>
      <c r="J5" s="509"/>
      <c r="K5" s="509"/>
      <c r="L5" s="509"/>
      <c r="M5" s="509"/>
      <c r="N5" s="626"/>
      <c r="P5" s="1"/>
      <c r="Q5" s="452"/>
    </row>
    <row r="6" spans="1:17" ht="17.399999999999999">
      <c r="A6" s="509"/>
      <c r="B6" s="629"/>
      <c r="C6" s="630"/>
      <c r="D6" s="630"/>
      <c r="E6" s="630"/>
      <c r="F6" s="509"/>
      <c r="G6" s="509"/>
      <c r="H6" s="632" t="s">
        <v>368</v>
      </c>
      <c r="I6" s="633"/>
      <c r="J6" s="633"/>
      <c r="K6" s="633"/>
      <c r="L6" s="633"/>
      <c r="M6" s="509"/>
      <c r="N6" s="626"/>
      <c r="O6" s="452"/>
      <c r="P6" s="1"/>
      <c r="Q6" s="1"/>
    </row>
    <row r="7" spans="1:17" ht="16.2">
      <c r="A7" s="509"/>
      <c r="B7" s="630"/>
      <c r="C7" s="630"/>
      <c r="D7" s="630"/>
      <c r="E7" s="630"/>
      <c r="F7" s="509"/>
      <c r="G7" s="509"/>
      <c r="H7" s="633"/>
      <c r="I7" s="633"/>
      <c r="J7" s="633"/>
      <c r="K7" s="633"/>
      <c r="L7" s="633"/>
      <c r="M7" s="509"/>
      <c r="N7" s="626"/>
      <c r="O7" s="450" t="s">
        <v>21</v>
      </c>
      <c r="P7" s="1"/>
      <c r="Q7" s="1"/>
    </row>
    <row r="8" spans="1:17" ht="17.399999999999999">
      <c r="A8" s="509"/>
      <c r="B8" s="630"/>
      <c r="C8" s="630"/>
      <c r="D8" s="630"/>
      <c r="E8" s="630"/>
      <c r="F8" s="509"/>
      <c r="G8" s="509"/>
      <c r="H8" s="633"/>
      <c r="I8" s="633"/>
      <c r="J8" s="633"/>
      <c r="K8" s="633"/>
      <c r="L8" s="633"/>
      <c r="M8" s="509"/>
      <c r="O8" s="452"/>
      <c r="P8" s="1"/>
      <c r="Q8" s="1"/>
    </row>
    <row r="9" spans="1:17" ht="16.2">
      <c r="A9" s="509"/>
      <c r="B9" s="630"/>
      <c r="C9" s="630"/>
      <c r="D9" s="630"/>
      <c r="E9" s="630"/>
      <c r="F9" s="509"/>
      <c r="G9" s="509"/>
      <c r="H9" s="633"/>
      <c r="I9" s="633"/>
      <c r="J9" s="633"/>
      <c r="K9" s="633"/>
      <c r="L9" s="633"/>
      <c r="M9" s="509"/>
      <c r="P9" s="1"/>
      <c r="Q9" s="1"/>
    </row>
    <row r="10" spans="1:17" ht="16.2">
      <c r="A10" s="509"/>
      <c r="B10" s="630"/>
      <c r="C10" s="630"/>
      <c r="D10" s="630"/>
      <c r="E10" s="630"/>
      <c r="F10" s="509"/>
      <c r="G10" s="509"/>
      <c r="H10" s="633"/>
      <c r="I10" s="633"/>
      <c r="J10" s="633"/>
      <c r="K10" s="633"/>
      <c r="L10" s="633"/>
      <c r="M10" s="509"/>
      <c r="P10" s="1"/>
      <c r="Q10" s="1"/>
    </row>
    <row r="11" spans="1:17" ht="16.2">
      <c r="A11" s="509"/>
      <c r="B11" s="630"/>
      <c r="C11" s="630"/>
      <c r="D11" s="630"/>
      <c r="E11" s="630"/>
      <c r="F11" s="510"/>
      <c r="G11" s="510"/>
      <c r="H11" s="633"/>
      <c r="I11" s="633"/>
      <c r="J11" s="633"/>
      <c r="K11" s="633"/>
      <c r="L11" s="633"/>
      <c r="M11" s="509"/>
      <c r="P11" s="1"/>
      <c r="Q11" s="1"/>
    </row>
    <row r="12" spans="1:17" ht="16.2">
      <c r="A12" s="509"/>
      <c r="B12" s="630"/>
      <c r="C12" s="630"/>
      <c r="D12" s="630"/>
      <c r="E12" s="630"/>
      <c r="F12" s="511"/>
      <c r="G12" s="511"/>
      <c r="H12" s="633"/>
      <c r="I12" s="633"/>
      <c r="J12" s="633"/>
      <c r="K12" s="633"/>
      <c r="L12" s="633"/>
      <c r="M12" s="509"/>
      <c r="P12" s="1"/>
      <c r="Q12" s="470" t="s">
        <v>21</v>
      </c>
    </row>
    <row r="13" spans="1:17" ht="16.2">
      <c r="A13" s="509"/>
      <c r="B13" s="631"/>
      <c r="C13" s="631"/>
      <c r="D13" s="631"/>
      <c r="E13" s="631"/>
      <c r="F13" s="511"/>
      <c r="G13" s="511"/>
      <c r="H13" s="633"/>
      <c r="I13" s="633"/>
      <c r="J13" s="633"/>
      <c r="K13" s="633"/>
      <c r="L13" s="633"/>
      <c r="M13" s="509"/>
      <c r="P13" s="470" t="s">
        <v>21</v>
      </c>
      <c r="Q13" s="302"/>
    </row>
    <row r="14" spans="1:17" ht="36" customHeight="1">
      <c r="A14" s="509"/>
      <c r="B14" s="631"/>
      <c r="C14" s="631"/>
      <c r="D14" s="631"/>
      <c r="E14" s="631"/>
      <c r="F14" s="510"/>
      <c r="G14" s="510"/>
      <c r="H14" s="633"/>
      <c r="I14" s="633"/>
      <c r="J14" s="633"/>
      <c r="K14" s="633"/>
      <c r="L14" s="633"/>
      <c r="M14" s="509"/>
      <c r="P14" s="452"/>
      <c r="Q14" s="470" t="s">
        <v>21</v>
      </c>
    </row>
    <row r="15" spans="1:17" ht="16.2">
      <c r="A15" s="509"/>
      <c r="B15" s="509"/>
      <c r="C15" s="509"/>
      <c r="D15" s="509"/>
      <c r="E15" s="509"/>
      <c r="F15" s="509"/>
      <c r="G15" s="509"/>
      <c r="H15" s="509" t="s">
        <v>21</v>
      </c>
      <c r="I15" s="509"/>
      <c r="J15" s="509"/>
      <c r="K15" s="509"/>
      <c r="L15" s="509"/>
      <c r="M15" s="509"/>
      <c r="P15" s="470" t="s">
        <v>21</v>
      </c>
      <c r="Q15" s="1"/>
    </row>
    <row r="16" spans="1:17">
      <c r="A16" s="512"/>
      <c r="B16" s="513"/>
      <c r="C16" s="512"/>
      <c r="D16" s="512"/>
      <c r="E16" s="512"/>
      <c r="F16" s="512"/>
      <c r="G16" s="512"/>
      <c r="H16" s="512"/>
      <c r="I16" s="512"/>
      <c r="J16" s="512"/>
      <c r="K16" s="512"/>
      <c r="L16" s="512"/>
      <c r="M16" s="512"/>
      <c r="P16" s="1"/>
      <c r="Q16" s="1"/>
    </row>
    <row r="17" spans="1:17">
      <c r="A17" s="619"/>
      <c r="B17" s="619"/>
      <c r="C17" s="619"/>
      <c r="D17" s="619"/>
      <c r="E17" s="619"/>
      <c r="F17" s="619"/>
      <c r="G17" s="619"/>
      <c r="H17" s="619"/>
      <c r="I17" s="619"/>
      <c r="J17" s="619"/>
      <c r="K17" s="619"/>
      <c r="L17" s="512"/>
      <c r="M17" s="512"/>
      <c r="P17" s="1"/>
      <c r="Q17" s="1"/>
    </row>
    <row r="18" spans="1:17">
      <c r="A18" s="619"/>
      <c r="B18" s="619"/>
      <c r="C18" s="619"/>
      <c r="D18" s="619"/>
      <c r="E18" s="619"/>
      <c r="F18" s="619"/>
      <c r="G18" s="619"/>
      <c r="H18" s="619"/>
      <c r="I18" s="619"/>
      <c r="J18" s="619"/>
      <c r="K18" s="619"/>
      <c r="L18" s="512"/>
      <c r="M18" s="512"/>
      <c r="P18" s="1"/>
      <c r="Q18" s="1"/>
    </row>
    <row r="19" spans="1:17">
      <c r="A19" s="619"/>
      <c r="B19" s="619"/>
      <c r="C19" s="619"/>
      <c r="D19" s="619"/>
      <c r="E19" s="619"/>
      <c r="F19" s="619"/>
      <c r="G19" s="619"/>
      <c r="H19" s="619"/>
      <c r="I19" s="619"/>
      <c r="J19" s="619"/>
      <c r="K19" s="619"/>
      <c r="L19" s="512"/>
      <c r="M19" s="512"/>
      <c r="P19" s="1"/>
      <c r="Q19" s="1"/>
    </row>
    <row r="20" spans="1:17">
      <c r="A20" s="619"/>
      <c r="B20" s="619"/>
      <c r="C20" s="619"/>
      <c r="D20" s="619"/>
      <c r="E20" s="619"/>
      <c r="F20" s="619"/>
      <c r="G20" s="619"/>
      <c r="H20" s="619"/>
      <c r="I20" s="619"/>
      <c r="J20" s="619"/>
      <c r="K20" s="619"/>
      <c r="L20" s="512"/>
      <c r="M20" s="512"/>
      <c r="P20" s="1"/>
      <c r="Q20" s="1"/>
    </row>
    <row r="21" spans="1:17">
      <c r="A21" s="619"/>
      <c r="B21" s="619"/>
      <c r="C21" s="619"/>
      <c r="D21" s="619"/>
      <c r="E21" s="619"/>
      <c r="F21" s="619"/>
      <c r="G21" s="619"/>
      <c r="H21" s="619"/>
      <c r="I21" s="619"/>
      <c r="J21" s="619"/>
      <c r="K21" s="619"/>
      <c r="L21" s="512"/>
      <c r="M21" s="512"/>
    </row>
    <row r="22" spans="1:17">
      <c r="A22" s="619"/>
      <c r="B22" s="619"/>
      <c r="C22" s="619"/>
      <c r="D22" s="619"/>
      <c r="E22" s="619"/>
      <c r="F22" s="619"/>
      <c r="G22" s="619"/>
      <c r="H22" s="619"/>
      <c r="I22" s="619"/>
      <c r="J22" s="619"/>
      <c r="K22" s="619"/>
      <c r="L22" s="512"/>
      <c r="M22" s="512"/>
      <c r="P22" s="1"/>
    </row>
    <row r="23" spans="1:17">
      <c r="A23" s="619"/>
      <c r="B23" s="619"/>
      <c r="C23" s="619"/>
      <c r="D23" s="619"/>
      <c r="E23" s="619"/>
      <c r="F23" s="619"/>
      <c r="G23" s="619"/>
      <c r="H23" s="619"/>
      <c r="I23" s="619"/>
      <c r="J23" s="619"/>
      <c r="K23" s="619"/>
      <c r="L23" s="512"/>
      <c r="M23" s="512"/>
      <c r="P23" s="1"/>
    </row>
    <row r="24" spans="1:17">
      <c r="A24" s="619"/>
      <c r="B24" s="619"/>
      <c r="C24" s="619"/>
      <c r="D24" s="619"/>
      <c r="E24" s="619"/>
      <c r="F24" s="619"/>
      <c r="G24" s="619"/>
      <c r="H24" s="619"/>
      <c r="I24" s="619"/>
      <c r="J24" s="619"/>
      <c r="K24" s="619"/>
      <c r="L24" s="512"/>
      <c r="M24" s="512"/>
      <c r="P24" s="1"/>
    </row>
    <row r="25" spans="1:17">
      <c r="A25" s="619"/>
      <c r="B25" s="619"/>
      <c r="C25" s="619"/>
      <c r="D25" s="619"/>
      <c r="E25" s="619"/>
      <c r="F25" s="619"/>
      <c r="G25" s="619"/>
      <c r="H25" s="619"/>
      <c r="I25" s="619"/>
      <c r="J25" s="619"/>
      <c r="K25" s="619"/>
      <c r="L25" s="512"/>
      <c r="M25" s="512"/>
      <c r="P25" s="1"/>
    </row>
    <row r="26" spans="1:17">
      <c r="A26" s="619"/>
      <c r="B26" s="619"/>
      <c r="C26" s="619"/>
      <c r="D26" s="619"/>
      <c r="E26" s="619"/>
      <c r="F26" s="619"/>
      <c r="G26" s="619"/>
      <c r="H26" s="619"/>
      <c r="I26" s="619"/>
      <c r="J26" s="619"/>
      <c r="K26" s="619"/>
      <c r="L26" s="512"/>
      <c r="M26" s="512"/>
      <c r="P26" s="1"/>
    </row>
    <row r="27" spans="1:17">
      <c r="A27" s="619"/>
      <c r="B27" s="619"/>
      <c r="C27" s="619"/>
      <c r="D27" s="619"/>
      <c r="E27" s="619"/>
      <c r="F27" s="619"/>
      <c r="G27" s="619"/>
      <c r="H27" s="619"/>
      <c r="I27" s="619"/>
      <c r="J27" s="619"/>
      <c r="K27" s="619"/>
      <c r="L27" s="512"/>
      <c r="M27" s="512"/>
      <c r="P27" s="1"/>
    </row>
    <row r="28" spans="1:17" ht="14.25" customHeight="1">
      <c r="A28" s="512"/>
      <c r="B28" s="512"/>
      <c r="C28" s="512"/>
      <c r="D28" s="512"/>
      <c r="E28" s="512"/>
      <c r="F28" s="512"/>
      <c r="G28" s="512"/>
      <c r="H28" s="512"/>
      <c r="I28" s="512"/>
      <c r="J28" s="512"/>
      <c r="K28" s="512"/>
      <c r="L28" s="512"/>
      <c r="M28" s="512"/>
      <c r="P28" s="1"/>
    </row>
    <row r="29" spans="1:17" ht="13.5" customHeight="1">
      <c r="A29" s="512"/>
      <c r="B29" s="512"/>
      <c r="C29" s="512"/>
      <c r="D29" s="512"/>
      <c r="E29" s="512"/>
      <c r="F29" s="512"/>
      <c r="G29" s="512"/>
      <c r="H29" s="512"/>
      <c r="I29" s="512"/>
      <c r="J29" s="512"/>
      <c r="K29" s="512"/>
      <c r="L29" s="512"/>
      <c r="M29" s="512"/>
      <c r="P29" s="1"/>
    </row>
    <row r="30" spans="1:17" ht="13.5" customHeight="1">
      <c r="A30" s="512"/>
      <c r="B30" s="512"/>
      <c r="C30" s="512"/>
      <c r="D30" s="512"/>
      <c r="E30" s="512"/>
      <c r="F30" s="512"/>
      <c r="G30" s="512"/>
      <c r="H30" s="512"/>
      <c r="I30" s="512"/>
      <c r="J30" s="512"/>
      <c r="K30" s="512"/>
      <c r="L30" s="512"/>
      <c r="M30" s="512"/>
      <c r="P30" s="1"/>
    </row>
    <row r="31" spans="1:17" ht="13.5" customHeight="1">
      <c r="A31" s="512"/>
      <c r="B31" s="514"/>
      <c r="C31" s="512"/>
      <c r="D31" s="512"/>
      <c r="E31" s="512"/>
      <c r="F31" s="512"/>
      <c r="G31" s="512"/>
      <c r="H31" s="512"/>
      <c r="I31" s="512"/>
      <c r="J31" s="512"/>
      <c r="K31" s="512"/>
      <c r="L31" s="512"/>
      <c r="M31" s="512"/>
      <c r="P31" s="1"/>
    </row>
    <row r="32" spans="1:17" ht="13.5" customHeight="1">
      <c r="A32" s="512"/>
      <c r="B32" s="512"/>
      <c r="C32" s="512"/>
      <c r="D32" s="512"/>
      <c r="E32" s="512"/>
      <c r="F32" s="512"/>
      <c r="G32" s="512"/>
      <c r="H32" s="512"/>
      <c r="I32" s="512"/>
      <c r="J32" s="512"/>
      <c r="K32" s="512"/>
      <c r="L32" s="512"/>
      <c r="M32" s="512"/>
      <c r="P32" s="1"/>
    </row>
    <row r="33" spans="1:16" ht="13.5" customHeight="1">
      <c r="A33" s="512"/>
      <c r="B33" s="512"/>
      <c r="C33" s="512"/>
      <c r="D33" s="512"/>
      <c r="E33" s="512"/>
      <c r="F33" s="512"/>
      <c r="G33" s="512"/>
      <c r="H33" s="512"/>
      <c r="I33" s="512"/>
      <c r="J33" s="512"/>
      <c r="K33" s="512"/>
      <c r="L33" s="512"/>
      <c r="M33" s="512"/>
      <c r="P33" s="1"/>
    </row>
    <row r="34" spans="1:16" ht="13.5" customHeight="1">
      <c r="P34" s="1"/>
    </row>
    <row r="35" spans="1:16" ht="13.5" customHeight="1">
      <c r="P35" s="1"/>
    </row>
    <row r="36" spans="1:16" ht="13.5" customHeight="1">
      <c r="P36" s="1"/>
    </row>
    <row r="37" spans="1:16" ht="13.5" customHeight="1">
      <c r="P37" s="1"/>
    </row>
    <row r="46" spans="1:16" ht="17.399999999999999">
      <c r="P46" s="452"/>
    </row>
  </sheetData>
  <mergeCells count="8">
    <mergeCell ref="A17:K27"/>
    <mergeCell ref="A1:M1"/>
    <mergeCell ref="A2:M2"/>
    <mergeCell ref="A3:M3"/>
    <mergeCell ref="N3:N7"/>
    <mergeCell ref="A4:M4"/>
    <mergeCell ref="B6:E14"/>
    <mergeCell ref="H6:L14"/>
  </mergeCells>
  <phoneticPr fontId="86"/>
  <pageMargins left="0.75" right="0.75" top="1" bottom="1" header="0.51200000000000001" footer="0.51200000000000001"/>
  <pageSetup paperSize="9" scale="9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0"/>
  <sheetViews>
    <sheetView showGridLines="0" zoomScale="98" zoomScaleNormal="98" zoomScaleSheetLayoutView="79" workbookViewId="0"/>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238</v>
      </c>
      <c r="B1" s="166" t="s">
        <v>0</v>
      </c>
      <c r="C1" s="167" t="s">
        <v>1</v>
      </c>
      <c r="D1" s="281" t="s">
        <v>2</v>
      </c>
    </row>
    <row r="2" spans="1:4" s="42" customFormat="1" ht="44.25" customHeight="1" thickTop="1">
      <c r="A2" s="162" t="s">
        <v>241</v>
      </c>
      <c r="B2" s="297"/>
      <c r="C2" s="649" t="s">
        <v>244</v>
      </c>
      <c r="D2" s="301"/>
    </row>
    <row r="3" spans="1:4" s="42" customFormat="1" ht="117.6" customHeight="1">
      <c r="A3" s="455" t="s">
        <v>242</v>
      </c>
      <c r="B3" s="311" t="s">
        <v>334</v>
      </c>
      <c r="C3" s="650"/>
      <c r="D3" s="299">
        <v>45123</v>
      </c>
    </row>
    <row r="4" spans="1:4" s="42" customFormat="1" ht="36.6" customHeight="1" thickBot="1">
      <c r="A4" s="163" t="s">
        <v>243</v>
      </c>
      <c r="B4" s="295"/>
      <c r="C4" s="651"/>
      <c r="D4" s="300"/>
    </row>
    <row r="5" spans="1:4" s="42" customFormat="1" ht="44.25" customHeight="1" thickTop="1">
      <c r="A5" s="162" t="s">
        <v>329</v>
      </c>
      <c r="B5" s="297"/>
      <c r="C5" s="649" t="s">
        <v>332</v>
      </c>
      <c r="D5" s="301"/>
    </row>
    <row r="6" spans="1:4" s="42" customFormat="1" ht="81" customHeight="1">
      <c r="A6" s="455" t="s">
        <v>330</v>
      </c>
      <c r="B6" s="311" t="s">
        <v>333</v>
      </c>
      <c r="C6" s="650"/>
      <c r="D6" s="299">
        <v>45128</v>
      </c>
    </row>
    <row r="7" spans="1:4" s="42" customFormat="1" ht="36.6" customHeight="1" thickBot="1">
      <c r="A7" s="163" t="s">
        <v>331</v>
      </c>
      <c r="B7" s="295"/>
      <c r="C7" s="651"/>
      <c r="D7" s="300"/>
    </row>
    <row r="8" spans="1:4" s="42" customFormat="1" ht="44.25" customHeight="1" thickTop="1">
      <c r="A8" s="363" t="s">
        <v>335</v>
      </c>
      <c r="B8" s="297"/>
      <c r="C8" s="649" t="s">
        <v>340</v>
      </c>
      <c r="D8" s="301" t="s">
        <v>339</v>
      </c>
    </row>
    <row r="9" spans="1:4" s="42" customFormat="1" ht="234" customHeight="1" thickBot="1">
      <c r="A9" s="493" t="s">
        <v>336</v>
      </c>
      <c r="B9" s="303" t="s">
        <v>338</v>
      </c>
      <c r="C9" s="650"/>
      <c r="D9" s="299">
        <v>45125</v>
      </c>
    </row>
    <row r="10" spans="1:4" s="42" customFormat="1" ht="36.6" customHeight="1" thickTop="1" thickBot="1">
      <c r="A10" s="414" t="s">
        <v>337</v>
      </c>
      <c r="B10" s="295"/>
      <c r="C10" s="651"/>
      <c r="D10" s="300"/>
    </row>
    <row r="11" spans="1:4" s="42" customFormat="1" ht="43.8" customHeight="1" thickTop="1">
      <c r="A11" s="304" t="s">
        <v>341</v>
      </c>
      <c r="B11" s="353"/>
      <c r="C11" s="646" t="s">
        <v>344</v>
      </c>
      <c r="D11" s="643">
        <v>45125</v>
      </c>
    </row>
    <row r="12" spans="1:4" s="42" customFormat="1" ht="159" customHeight="1">
      <c r="A12" s="455" t="s">
        <v>342</v>
      </c>
      <c r="B12" s="303" t="s">
        <v>338</v>
      </c>
      <c r="C12" s="647"/>
      <c r="D12" s="644"/>
    </row>
    <row r="13" spans="1:4" s="42" customFormat="1" ht="44.4" customHeight="1" thickBot="1">
      <c r="A13" s="163" t="s">
        <v>343</v>
      </c>
      <c r="B13" s="161"/>
      <c r="C13" s="648"/>
      <c r="D13" s="645"/>
    </row>
    <row r="14" spans="1:4" s="42" customFormat="1" ht="52.8" customHeight="1" thickTop="1">
      <c r="A14" s="471" t="s">
        <v>345</v>
      </c>
      <c r="B14" s="297"/>
      <c r="C14" s="649" t="s">
        <v>346</v>
      </c>
      <c r="D14" s="298"/>
    </row>
    <row r="15" spans="1:4" s="42" customFormat="1" ht="117" customHeight="1">
      <c r="A15" s="455" t="s">
        <v>347</v>
      </c>
      <c r="B15" s="311" t="s">
        <v>349</v>
      </c>
      <c r="C15" s="650"/>
      <c r="D15" s="299">
        <v>45129</v>
      </c>
    </row>
    <row r="16" spans="1:4" s="42" customFormat="1" ht="36.6" customHeight="1" thickBot="1">
      <c r="A16" s="163" t="s">
        <v>348</v>
      </c>
      <c r="B16" s="295"/>
      <c r="C16" s="651"/>
      <c r="D16" s="300"/>
    </row>
    <row r="17" spans="1:4" s="42" customFormat="1" ht="44.25" hidden="1" customHeight="1" thickTop="1">
      <c r="A17" s="404"/>
      <c r="B17" s="297"/>
      <c r="C17" s="649"/>
      <c r="D17" s="301"/>
    </row>
    <row r="18" spans="1:4" s="42" customFormat="1" ht="183" hidden="1" customHeight="1">
      <c r="A18" s="488"/>
      <c r="B18" s="311"/>
      <c r="C18" s="650"/>
      <c r="D18" s="299"/>
    </row>
    <row r="19" spans="1:4" s="42" customFormat="1" ht="44.4" hidden="1" customHeight="1" thickBot="1">
      <c r="A19" s="433"/>
      <c r="B19" s="295"/>
      <c r="C19" s="651"/>
      <c r="D19" s="300"/>
    </row>
    <row r="20" spans="1:4" s="42" customFormat="1" ht="44.25" hidden="1" customHeight="1" thickTop="1">
      <c r="A20" s="404"/>
      <c r="B20" s="297"/>
      <c r="C20" s="649"/>
      <c r="D20" s="301"/>
    </row>
    <row r="21" spans="1:4" s="42" customFormat="1" ht="384.6" hidden="1" customHeight="1">
      <c r="A21" s="494"/>
      <c r="B21" s="311"/>
      <c r="C21" s="650"/>
      <c r="D21" s="299"/>
    </row>
    <row r="22" spans="1:4" s="42" customFormat="1" ht="42" hidden="1" customHeight="1" thickBot="1">
      <c r="A22" s="163"/>
      <c r="B22" s="295"/>
      <c r="C22" s="651"/>
      <c r="D22" s="300"/>
    </row>
    <row r="23" spans="1:4" s="42" customFormat="1" ht="48.6" hidden="1" customHeight="1" thickTop="1">
      <c r="A23" s="287"/>
      <c r="B23" s="661"/>
      <c r="C23" s="637"/>
      <c r="D23" s="634"/>
    </row>
    <row r="24" spans="1:4" s="42" customFormat="1" ht="77.400000000000006" hidden="1" customHeight="1">
      <c r="A24" s="489"/>
      <c r="B24" s="662"/>
      <c r="C24" s="638"/>
      <c r="D24" s="635"/>
    </row>
    <row r="25" spans="1:4" s="42" customFormat="1" ht="43.2" hidden="1" customHeight="1" thickBot="1">
      <c r="A25" s="346"/>
      <c r="B25" s="663"/>
      <c r="C25" s="639"/>
      <c r="D25" s="636"/>
    </row>
    <row r="26" spans="1:4" s="42" customFormat="1" ht="48.6" hidden="1" customHeight="1" thickTop="1">
      <c r="A26" s="287"/>
      <c r="B26" s="661"/>
      <c r="C26" s="637"/>
      <c r="D26" s="634"/>
    </row>
    <row r="27" spans="1:4" s="42" customFormat="1" ht="188.4" hidden="1" customHeight="1">
      <c r="A27" s="489"/>
      <c r="B27" s="662"/>
      <c r="C27" s="638"/>
      <c r="D27" s="635"/>
    </row>
    <row r="28" spans="1:4" s="42" customFormat="1" ht="43.2" hidden="1" customHeight="1" thickBot="1">
      <c r="A28" s="346"/>
      <c r="B28" s="663"/>
      <c r="C28" s="639"/>
      <c r="D28" s="636"/>
    </row>
    <row r="29" spans="1:4" s="42" customFormat="1" ht="51" hidden="1" customHeight="1" thickTop="1" thickBot="1">
      <c r="A29" s="347"/>
      <c r="B29" s="664"/>
      <c r="C29" s="664"/>
      <c r="D29" s="640"/>
    </row>
    <row r="30" spans="1:4" s="42" customFormat="1" ht="163.19999999999999" hidden="1" customHeight="1" thickBot="1">
      <c r="A30" s="490"/>
      <c r="B30" s="665"/>
      <c r="C30" s="665"/>
      <c r="D30" s="641"/>
    </row>
    <row r="31" spans="1:4" s="42" customFormat="1" ht="39" hidden="1" customHeight="1" thickBot="1">
      <c r="A31" s="293"/>
      <c r="B31" s="666"/>
      <c r="C31" s="666"/>
      <c r="D31" s="641"/>
    </row>
    <row r="32" spans="1:4" s="42" customFormat="1" ht="48.6" hidden="1" customHeight="1" thickTop="1" thickBot="1">
      <c r="A32" s="164"/>
      <c r="B32" s="658"/>
      <c r="C32" s="652"/>
      <c r="D32" s="640"/>
    </row>
    <row r="33" spans="1:5" s="42" customFormat="1" ht="184.8" hidden="1" customHeight="1" thickBot="1">
      <c r="A33" s="495"/>
      <c r="B33" s="659"/>
      <c r="C33" s="653"/>
      <c r="D33" s="641"/>
    </row>
    <row r="34" spans="1:5" s="42" customFormat="1" ht="40.950000000000003" hidden="1" customHeight="1" thickBot="1">
      <c r="A34" s="290"/>
      <c r="B34" s="660"/>
      <c r="C34" s="654"/>
      <c r="D34" s="642"/>
    </row>
    <row r="35" spans="1:5" s="42" customFormat="1" ht="48.6" hidden="1" customHeight="1" thickTop="1" thickBot="1">
      <c r="A35" s="164"/>
      <c r="B35" s="658"/>
      <c r="C35" s="652"/>
      <c r="D35" s="640"/>
    </row>
    <row r="36" spans="1:5" s="42" customFormat="1" ht="148.80000000000001" hidden="1" customHeight="1" thickBot="1">
      <c r="A36" s="434"/>
      <c r="B36" s="659"/>
      <c r="C36" s="653"/>
      <c r="D36" s="641"/>
    </row>
    <row r="37" spans="1:5" s="42" customFormat="1" ht="40.950000000000003" hidden="1" customHeight="1" thickBot="1">
      <c r="A37" s="290"/>
      <c r="B37" s="660"/>
      <c r="C37" s="654"/>
      <c r="D37" s="642"/>
    </row>
    <row r="38" spans="1:5" s="42" customFormat="1" ht="40.950000000000003" hidden="1" customHeight="1" thickTop="1" thickBot="1">
      <c r="A38" s="164"/>
      <c r="B38" s="658"/>
      <c r="C38" s="652"/>
      <c r="D38" s="640"/>
    </row>
    <row r="39" spans="1:5" s="42" customFormat="1" ht="114.6" hidden="1" customHeight="1" thickBot="1">
      <c r="A39" s="434"/>
      <c r="B39" s="659"/>
      <c r="C39" s="653"/>
      <c r="D39" s="641"/>
    </row>
    <row r="40" spans="1:5" s="42" customFormat="1" ht="40.950000000000003" hidden="1" customHeight="1" thickBot="1">
      <c r="A40" s="290"/>
      <c r="B40" s="660"/>
      <c r="C40" s="654"/>
      <c r="D40" s="642"/>
    </row>
    <row r="41" spans="1:5" s="42" customFormat="1" ht="47.4" hidden="1" customHeight="1" thickTop="1" thickBot="1">
      <c r="A41" s="163"/>
      <c r="B41" s="297"/>
      <c r="C41" s="649"/>
      <c r="D41" s="301"/>
    </row>
    <row r="42" spans="1:5" s="42" customFormat="1" ht="120.6" hidden="1" customHeight="1">
      <c r="A42" s="359"/>
      <c r="B42" s="311"/>
      <c r="C42" s="650"/>
      <c r="D42" s="299"/>
      <c r="E42" s="42" t="s">
        <v>192</v>
      </c>
    </row>
    <row r="43" spans="1:5" s="42" customFormat="1" ht="37.200000000000003" hidden="1" customHeight="1" thickBot="1">
      <c r="A43" s="163"/>
      <c r="B43" s="295"/>
      <c r="C43" s="651"/>
      <c r="D43" s="300"/>
    </row>
    <row r="44" spans="1:5" s="42" customFormat="1" ht="47.4" hidden="1" customHeight="1" thickTop="1">
      <c r="A44" s="296"/>
      <c r="B44" s="297"/>
      <c r="C44" s="655"/>
      <c r="D44" s="301"/>
    </row>
    <row r="45" spans="1:5" s="42" customFormat="1" ht="145.80000000000001" hidden="1" customHeight="1">
      <c r="A45" s="360"/>
      <c r="B45" s="303"/>
      <c r="C45" s="650"/>
      <c r="D45" s="299"/>
    </row>
    <row r="46" spans="1:5" s="42" customFormat="1" ht="37.200000000000003" hidden="1" customHeight="1" thickBot="1">
      <c r="A46" s="354"/>
      <c r="B46" s="295"/>
      <c r="C46" s="651"/>
      <c r="D46" s="300"/>
    </row>
    <row r="47" spans="1:5" ht="44.4" hidden="1" customHeight="1" thickTop="1">
      <c r="A47" s="296"/>
      <c r="B47" s="297"/>
      <c r="C47" s="655"/>
      <c r="D47" s="301"/>
    </row>
    <row r="48" spans="1:5" ht="117" hidden="1" customHeight="1">
      <c r="A48" s="415"/>
      <c r="B48" s="303"/>
      <c r="C48" s="656"/>
      <c r="D48" s="299"/>
    </row>
    <row r="49" spans="1:4" ht="37.200000000000003" hidden="1" customHeight="1" thickBot="1">
      <c r="A49" s="420"/>
      <c r="B49" s="423"/>
      <c r="C49" s="657"/>
      <c r="D49" s="424"/>
    </row>
    <row r="50" spans="1:4" ht="56.4" hidden="1" customHeight="1" thickTop="1">
      <c r="A50" s="296"/>
      <c r="B50" s="421"/>
      <c r="C50" s="656"/>
      <c r="D50" s="422"/>
    </row>
    <row r="51" spans="1:4" ht="353.4" hidden="1" customHeight="1">
      <c r="A51" s="360"/>
      <c r="B51" s="303"/>
      <c r="C51" s="650"/>
      <c r="D51" s="299"/>
    </row>
    <row r="52" spans="1:4" ht="40.200000000000003" hidden="1" customHeight="1" thickBot="1">
      <c r="A52" s="354"/>
      <c r="B52" s="295"/>
      <c r="C52" s="651"/>
      <c r="D52" s="300"/>
    </row>
    <row r="53" spans="1:4" ht="46.8" hidden="1" customHeight="1" thickTop="1">
      <c r="A53" s="296"/>
      <c r="B53" s="297"/>
      <c r="C53" s="655"/>
      <c r="D53" s="301"/>
    </row>
    <row r="54" spans="1:4" ht="139.80000000000001" hidden="1" customHeight="1">
      <c r="A54" s="360"/>
      <c r="B54" s="303"/>
      <c r="C54" s="650"/>
      <c r="D54" s="299"/>
    </row>
    <row r="55" spans="1:4" ht="43.8" hidden="1" customHeight="1" thickBot="1">
      <c r="A55" s="354"/>
      <c r="B55" s="295"/>
      <c r="C55" s="651"/>
      <c r="D55" s="300"/>
    </row>
    <row r="56" spans="1:4" ht="46.8" hidden="1" customHeight="1" thickTop="1">
      <c r="A56" s="296"/>
      <c r="B56" s="297"/>
      <c r="C56" s="655"/>
      <c r="D56" s="301"/>
    </row>
    <row r="57" spans="1:4" ht="93" hidden="1" customHeight="1">
      <c r="A57" s="360"/>
      <c r="B57" s="303"/>
      <c r="C57" s="650"/>
      <c r="D57" s="299"/>
    </row>
    <row r="58" spans="1:4" ht="43.8" hidden="1" customHeight="1" thickBot="1">
      <c r="A58" s="354"/>
      <c r="B58" s="295"/>
      <c r="C58" s="651"/>
      <c r="D58" s="300"/>
    </row>
    <row r="59" spans="1:4" ht="42.6" customHeight="1"/>
    <row r="60" spans="1:4" ht="42.6" customHeight="1"/>
  </sheetData>
  <mergeCells count="32">
    <mergeCell ref="C2:C4"/>
    <mergeCell ref="B23:B25"/>
    <mergeCell ref="C23:C25"/>
    <mergeCell ref="C5:C7"/>
    <mergeCell ref="C32:C34"/>
    <mergeCell ref="C8:C10"/>
    <mergeCell ref="C29:C31"/>
    <mergeCell ref="C41:C43"/>
    <mergeCell ref="B38:B40"/>
    <mergeCell ref="B26:B28"/>
    <mergeCell ref="B32:B34"/>
    <mergeCell ref="B29:B31"/>
    <mergeCell ref="B35:B37"/>
    <mergeCell ref="C47:C49"/>
    <mergeCell ref="C56:C58"/>
    <mergeCell ref="C53:C55"/>
    <mergeCell ref="C50:C52"/>
    <mergeCell ref="C44:C46"/>
    <mergeCell ref="D26:D28"/>
    <mergeCell ref="C26:C28"/>
    <mergeCell ref="D38:D40"/>
    <mergeCell ref="D29:D31"/>
    <mergeCell ref="D11:D13"/>
    <mergeCell ref="C11:C13"/>
    <mergeCell ref="C14:C16"/>
    <mergeCell ref="C17:C19"/>
    <mergeCell ref="D35:D37"/>
    <mergeCell ref="C20:C22"/>
    <mergeCell ref="D23:D25"/>
    <mergeCell ref="D32:D34"/>
    <mergeCell ref="C35:C37"/>
    <mergeCell ref="C38:C40"/>
  </mergeCells>
  <phoneticPr fontId="16"/>
  <hyperlinks>
    <hyperlink ref="A4" r:id="rId1" xr:uid="{344EC9FD-2BD8-40B1-98D0-D7C7F58E6C85}"/>
    <hyperlink ref="A7" r:id="rId2" xr:uid="{FCC551DE-8C9F-4012-86F1-8F6BAE62D2D3}"/>
    <hyperlink ref="A10" r:id="rId3" xr:uid="{B3678301-9008-4430-B0EC-92B0916A24E8}"/>
    <hyperlink ref="A13" r:id="rId4" xr:uid="{D617FDC0-12A8-423D-8DB6-D7168CEEC5D1}"/>
    <hyperlink ref="A16" r:id="rId5" xr:uid="{FB430D7B-4AB6-4B4F-954F-98D119EC4284}"/>
  </hyperlinks>
  <pageMargins left="0" right="0" top="0.19685039370078741" bottom="0.39370078740157483" header="0" footer="0.19685039370078741"/>
  <pageSetup paperSize="8" scale="28" orientation="portrait" horizontalDpi="300" verticalDpi="300" r:id="rId6"/>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4"/>
  <sheetViews>
    <sheetView defaultGridColor="0" view="pageBreakPreview" colorId="56" zoomScale="91" zoomScaleNormal="66" zoomScaleSheetLayoutView="91" workbookViewId="0">
      <selection sqref="A1:A1048576"/>
    </sheetView>
  </sheetViews>
  <sheetFormatPr defaultColWidth="9" defaultRowHeight="19.2"/>
  <cols>
    <col min="1" max="1" width="193.5546875" style="289" customWidth="1"/>
    <col min="2" max="2" width="18" style="135" customWidth="1"/>
    <col min="3" max="3" width="20.109375" style="136" customWidth="1"/>
    <col min="4" max="16384" width="9" style="38"/>
  </cols>
  <sheetData>
    <row r="1" spans="1:3" ht="58.95" customHeight="1" thickBot="1">
      <c r="A1" s="37" t="s">
        <v>400</v>
      </c>
      <c r="B1" s="278" t="s">
        <v>24</v>
      </c>
      <c r="C1" s="279" t="s">
        <v>2</v>
      </c>
    </row>
    <row r="2" spans="1:3" ht="39" customHeight="1">
      <c r="A2" s="125" t="s">
        <v>401</v>
      </c>
      <c r="B2" s="130"/>
      <c r="C2" s="131"/>
    </row>
    <row r="3" spans="1:3" ht="153" customHeight="1">
      <c r="A3" s="496" t="s">
        <v>381</v>
      </c>
      <c r="B3" s="294" t="s">
        <v>391</v>
      </c>
      <c r="C3" s="132">
        <v>45124</v>
      </c>
    </row>
    <row r="4" spans="1:3" ht="33" customHeight="1" thickBot="1">
      <c r="A4" s="291" t="s">
        <v>372</v>
      </c>
      <c r="B4" s="133"/>
      <c r="C4" s="134"/>
    </row>
    <row r="5" spans="1:3" ht="48.6" customHeight="1">
      <c r="A5" s="125" t="s">
        <v>402</v>
      </c>
      <c r="B5" s="130"/>
      <c r="C5" s="131"/>
    </row>
    <row r="6" spans="1:3" ht="191.4" customHeight="1">
      <c r="A6" s="351" t="s">
        <v>382</v>
      </c>
      <c r="B6" s="294" t="s">
        <v>392</v>
      </c>
      <c r="C6" s="132">
        <v>45124</v>
      </c>
    </row>
    <row r="7" spans="1:3" ht="35.4" customHeight="1" thickBot="1">
      <c r="A7" s="291" t="s">
        <v>373</v>
      </c>
      <c r="B7" s="133"/>
      <c r="C7" s="134"/>
    </row>
    <row r="8" spans="1:3" ht="48.6" hidden="1" customHeight="1">
      <c r="A8" s="125" t="s">
        <v>403</v>
      </c>
      <c r="B8" s="130"/>
      <c r="C8" s="131"/>
    </row>
    <row r="9" spans="1:3" ht="242.4" hidden="1" customHeight="1">
      <c r="A9" s="358" t="s">
        <v>371</v>
      </c>
      <c r="B9" s="348"/>
      <c r="C9" s="132"/>
    </row>
    <row r="10" spans="1:3" ht="35.4" hidden="1" customHeight="1" thickBot="1">
      <c r="A10" s="291"/>
      <c r="B10" s="133"/>
      <c r="C10" s="134"/>
    </row>
    <row r="11" spans="1:3" ht="48.6" customHeight="1">
      <c r="A11" s="125" t="s">
        <v>404</v>
      </c>
      <c r="B11" s="130"/>
      <c r="C11" s="131"/>
    </row>
    <row r="12" spans="1:3" ht="376.2" customHeight="1">
      <c r="A12" s="432" t="s">
        <v>383</v>
      </c>
      <c r="B12" s="294" t="s">
        <v>393</v>
      </c>
      <c r="C12" s="132">
        <v>45125</v>
      </c>
    </row>
    <row r="13" spans="1:3" ht="35.4" customHeight="1" thickBot="1">
      <c r="A13" s="291" t="s">
        <v>374</v>
      </c>
      <c r="B13" s="133"/>
      <c r="C13" s="134"/>
    </row>
    <row r="14" spans="1:3" ht="48.6" customHeight="1">
      <c r="A14" s="125" t="s">
        <v>405</v>
      </c>
      <c r="B14" s="130"/>
      <c r="C14" s="131"/>
    </row>
    <row r="15" spans="1:3" ht="127.2" customHeight="1">
      <c r="A15" s="351" t="s">
        <v>385</v>
      </c>
      <c r="B15" s="294" t="s">
        <v>394</v>
      </c>
      <c r="C15" s="132">
        <v>45125</v>
      </c>
    </row>
    <row r="16" spans="1:3" ht="35.4" customHeight="1" thickBot="1">
      <c r="A16" s="291" t="s">
        <v>384</v>
      </c>
      <c r="B16" s="133"/>
      <c r="C16" s="134"/>
    </row>
    <row r="17" spans="1:3" ht="48.6" customHeight="1">
      <c r="A17" s="125" t="s">
        <v>386</v>
      </c>
      <c r="B17" s="130"/>
      <c r="C17" s="131"/>
    </row>
    <row r="18" spans="1:3" ht="188.4" customHeight="1">
      <c r="A18" s="351" t="s">
        <v>387</v>
      </c>
      <c r="B18" s="348" t="s">
        <v>395</v>
      </c>
      <c r="C18" s="132">
        <v>45125</v>
      </c>
    </row>
    <row r="19" spans="1:3" ht="35.4" customHeight="1" thickBot="1">
      <c r="A19" s="291" t="s">
        <v>375</v>
      </c>
      <c r="B19" s="133"/>
      <c r="C19" s="134"/>
    </row>
    <row r="20" spans="1:3" s="405" customFormat="1" ht="25.2" customHeight="1">
      <c r="A20" s="125" t="s">
        <v>406</v>
      </c>
      <c r="B20" s="130"/>
      <c r="C20" s="131"/>
    </row>
    <row r="21" spans="1:3" s="405" customFormat="1" ht="409.2" customHeight="1">
      <c r="A21" s="496" t="s">
        <v>388</v>
      </c>
      <c r="B21" s="294" t="s">
        <v>396</v>
      </c>
      <c r="C21" s="132">
        <v>45125</v>
      </c>
    </row>
    <row r="22" spans="1:3" ht="37.799999999999997" customHeight="1" thickBot="1">
      <c r="A22" s="291" t="s">
        <v>376</v>
      </c>
      <c r="B22" s="133"/>
      <c r="C22" s="134"/>
    </row>
    <row r="23" spans="1:3" s="405" customFormat="1" ht="52.2" customHeight="1">
      <c r="A23" s="125" t="s">
        <v>407</v>
      </c>
      <c r="B23" s="130"/>
      <c r="C23" s="131"/>
    </row>
    <row r="24" spans="1:3" s="405" customFormat="1" ht="141.6" customHeight="1">
      <c r="A24" s="351" t="s">
        <v>389</v>
      </c>
      <c r="B24" s="294" t="s">
        <v>397</v>
      </c>
      <c r="C24" s="132">
        <v>45125</v>
      </c>
    </row>
    <row r="25" spans="1:3" ht="38.4" customHeight="1" thickBot="1">
      <c r="A25" s="462" t="s">
        <v>377</v>
      </c>
      <c r="B25" s="456"/>
      <c r="C25" s="132"/>
    </row>
    <row r="26" spans="1:3" ht="52.2" customHeight="1">
      <c r="A26" s="465" t="s">
        <v>408</v>
      </c>
      <c r="B26" s="457"/>
      <c r="C26" s="458"/>
    </row>
    <row r="27" spans="1:3" ht="367.2" customHeight="1">
      <c r="A27" s="464" t="s">
        <v>390</v>
      </c>
      <c r="B27" s="466" t="s">
        <v>399</v>
      </c>
      <c r="C27" s="459">
        <v>45124</v>
      </c>
    </row>
    <row r="28" spans="1:3" ht="36" customHeight="1" thickBot="1">
      <c r="A28" s="463" t="s">
        <v>378</v>
      </c>
      <c r="B28" s="467"/>
      <c r="C28" s="461"/>
    </row>
    <row r="29" spans="1:3" ht="52.2" customHeight="1">
      <c r="A29" s="465" t="s">
        <v>409</v>
      </c>
      <c r="B29" s="468"/>
      <c r="C29" s="458"/>
    </row>
    <row r="30" spans="1:3" ht="213" customHeight="1">
      <c r="A30" s="464" t="s">
        <v>380</v>
      </c>
      <c r="B30" s="466" t="s">
        <v>398</v>
      </c>
      <c r="C30" s="459">
        <v>45124</v>
      </c>
    </row>
    <row r="31" spans="1:3" ht="36" customHeight="1" thickBot="1">
      <c r="A31" s="463" t="s">
        <v>379</v>
      </c>
      <c r="B31" s="460"/>
      <c r="C31" s="461"/>
    </row>
    <row r="32" spans="1:3" ht="22.2" hidden="1">
      <c r="A32" s="465"/>
      <c r="B32" s="468"/>
      <c r="C32" s="458"/>
    </row>
    <row r="33" spans="1:3" ht="110.4" hidden="1" customHeight="1">
      <c r="A33" s="464"/>
      <c r="B33" s="466"/>
      <c r="C33" s="459"/>
    </row>
    <row r="34" spans="1:3" ht="28.8" hidden="1" customHeight="1" thickBot="1">
      <c r="A34" s="463"/>
      <c r="B34" s="460"/>
      <c r="C34" s="461"/>
    </row>
  </sheetData>
  <phoneticPr fontId="86"/>
  <hyperlinks>
    <hyperlink ref="A4" r:id="rId1" xr:uid="{CB20CDD8-7D3F-43CF-8658-25D40BCAC515}"/>
    <hyperlink ref="A7" r:id="rId2" xr:uid="{9A38B2C7-13F1-4FC7-9718-CC1B69079D7F}"/>
    <hyperlink ref="A13" r:id="rId3" xr:uid="{D6911FDB-0B09-4338-8020-7F5338577387}"/>
    <hyperlink ref="A22" r:id="rId4" xr:uid="{23B50B1B-5FD1-4BF2-9C4A-4BF1B2B3A249}"/>
    <hyperlink ref="A25" r:id="rId5" xr:uid="{829D5281-7054-4D0B-8922-EB2B4C88FD65}"/>
    <hyperlink ref="A28" r:id="rId6" xr:uid="{E75FCBE6-02C8-4E95-993D-7D3635EDF9E4}"/>
    <hyperlink ref="A31" r:id="rId7" xr:uid="{7ACA5538-97CD-497E-93E9-FEA755FE4504}"/>
    <hyperlink ref="A16" r:id="rId8" xr:uid="{E6E2220E-4790-4386-94EB-60DF641860E5}"/>
    <hyperlink ref="A19" r:id="rId9" xr:uid="{92E5DDE6-9C9C-478A-BB3C-62DF529297BC}"/>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14" zoomScaleNormal="100" zoomScaleSheetLayoutView="100" workbookViewId="0">
      <selection activeCell="N63" sqref="N63"/>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70" t="s">
        <v>3</v>
      </c>
      <c r="B1" s="671"/>
      <c r="C1" s="671"/>
      <c r="D1" s="671"/>
      <c r="E1" s="671"/>
      <c r="F1" s="671"/>
      <c r="G1" s="671"/>
      <c r="H1" s="671"/>
      <c r="I1" s="671"/>
      <c r="J1" s="671"/>
      <c r="K1" s="671"/>
      <c r="L1" s="671"/>
      <c r="M1" s="671"/>
      <c r="N1" s="672"/>
      <c r="P1" s="673" t="s">
        <v>4</v>
      </c>
      <c r="Q1" s="674"/>
      <c r="R1" s="674"/>
      <c r="S1" s="674"/>
      <c r="T1" s="674"/>
      <c r="U1" s="674"/>
      <c r="V1" s="674"/>
      <c r="W1" s="674"/>
      <c r="X1" s="674"/>
      <c r="Y1" s="674"/>
      <c r="Z1" s="674"/>
      <c r="AA1" s="674"/>
      <c r="AB1" s="674"/>
      <c r="AC1" s="675"/>
    </row>
    <row r="2" spans="1:29" ht="18" customHeight="1" thickBot="1">
      <c r="A2" s="676" t="s">
        <v>5</v>
      </c>
      <c r="B2" s="677"/>
      <c r="C2" s="677"/>
      <c r="D2" s="677"/>
      <c r="E2" s="677"/>
      <c r="F2" s="677"/>
      <c r="G2" s="677"/>
      <c r="H2" s="677"/>
      <c r="I2" s="677"/>
      <c r="J2" s="677"/>
      <c r="K2" s="677"/>
      <c r="L2" s="677"/>
      <c r="M2" s="677"/>
      <c r="N2" s="678"/>
      <c r="P2" s="679" t="s">
        <v>6</v>
      </c>
      <c r="Q2" s="677"/>
      <c r="R2" s="677"/>
      <c r="S2" s="677"/>
      <c r="T2" s="677"/>
      <c r="U2" s="677"/>
      <c r="V2" s="677"/>
      <c r="W2" s="677"/>
      <c r="X2" s="677"/>
      <c r="Y2" s="677"/>
      <c r="Z2" s="677"/>
      <c r="AA2" s="677"/>
      <c r="AB2" s="677"/>
      <c r="AC2" s="680"/>
    </row>
    <row r="3" spans="1:29" ht="13.8" thickBot="1">
      <c r="A3" s="6"/>
      <c r="B3" s="141" t="s">
        <v>167</v>
      </c>
      <c r="C3" s="141" t="s">
        <v>7</v>
      </c>
      <c r="D3" s="141" t="s">
        <v>8</v>
      </c>
      <c r="E3" s="141" t="s">
        <v>9</v>
      </c>
      <c r="F3" s="141" t="s">
        <v>10</v>
      </c>
      <c r="G3" s="141" t="s">
        <v>11</v>
      </c>
      <c r="H3" s="138" t="s">
        <v>12</v>
      </c>
      <c r="I3" s="141" t="s">
        <v>13</v>
      </c>
      <c r="J3" s="141" t="s">
        <v>14</v>
      </c>
      <c r="K3" s="141" t="s">
        <v>15</v>
      </c>
      <c r="L3" s="141" t="s">
        <v>16</v>
      </c>
      <c r="M3" s="141" t="s">
        <v>17</v>
      </c>
      <c r="N3" s="7" t="s">
        <v>18</v>
      </c>
      <c r="P3" s="8"/>
      <c r="Q3" s="141" t="s">
        <v>167</v>
      </c>
      <c r="R3" s="141" t="s">
        <v>7</v>
      </c>
      <c r="S3" s="141" t="s">
        <v>8</v>
      </c>
      <c r="T3" s="141" t="s">
        <v>9</v>
      </c>
      <c r="U3" s="141" t="s">
        <v>10</v>
      </c>
      <c r="V3" s="141" t="s">
        <v>11</v>
      </c>
      <c r="W3" s="138" t="s">
        <v>12</v>
      </c>
      <c r="X3" s="141" t="s">
        <v>13</v>
      </c>
      <c r="Y3" s="141" t="s">
        <v>14</v>
      </c>
      <c r="Z3" s="141" t="s">
        <v>15</v>
      </c>
      <c r="AA3" s="141" t="s">
        <v>16</v>
      </c>
      <c r="AB3" s="141" t="s">
        <v>17</v>
      </c>
      <c r="AC3" s="9" t="s">
        <v>19</v>
      </c>
    </row>
    <row r="4" spans="1:29" ht="19.8" thickBot="1">
      <c r="A4" s="342" t="s">
        <v>165</v>
      </c>
      <c r="B4" s="343">
        <f>AVERAGE(B7:B18)</f>
        <v>68.083333333333329</v>
      </c>
      <c r="C4" s="343">
        <f t="shared" ref="C4:M4" si="0">AVERAGE(C7:C18)</f>
        <v>56.083333333333336</v>
      </c>
      <c r="D4" s="343">
        <f t="shared" si="0"/>
        <v>67.333333333333329</v>
      </c>
      <c r="E4" s="343">
        <f t="shared" si="0"/>
        <v>103.25</v>
      </c>
      <c r="F4" s="343">
        <f t="shared" si="0"/>
        <v>188.08333333333334</v>
      </c>
      <c r="G4" s="343">
        <f t="shared" si="0"/>
        <v>415.16666666666669</v>
      </c>
      <c r="H4" s="343">
        <f t="shared" si="0"/>
        <v>584.91666666666663</v>
      </c>
      <c r="I4" s="343">
        <f t="shared" si="0"/>
        <v>875.18181818181813</v>
      </c>
      <c r="J4" s="343">
        <f t="shared" si="0"/>
        <v>564.72727272727275</v>
      </c>
      <c r="K4" s="343">
        <f t="shared" si="0"/>
        <v>363.72727272727275</v>
      </c>
      <c r="L4" s="343">
        <f t="shared" si="0"/>
        <v>207</v>
      </c>
      <c r="M4" s="343">
        <f t="shared" si="0"/>
        <v>134.81818181818181</v>
      </c>
      <c r="N4" s="343">
        <f>AVERAGE(N7:N18)</f>
        <v>3639.7272727272725</v>
      </c>
      <c r="O4" s="10"/>
      <c r="P4" s="344" t="str">
        <f>+A4</f>
        <v>12-21年月平均</v>
      </c>
      <c r="Q4" s="343">
        <f>AVERAGE(Q7:Q18)</f>
        <v>8.1666666666666661</v>
      </c>
      <c r="R4" s="343">
        <f t="shared" ref="R4:AC4" si="1">AVERAGE(R7:R18)</f>
        <v>8.75</v>
      </c>
      <c r="S4" s="343">
        <f t="shared" si="1"/>
        <v>13.25</v>
      </c>
      <c r="T4" s="343">
        <f t="shared" si="1"/>
        <v>6.5</v>
      </c>
      <c r="U4" s="343">
        <f t="shared" si="1"/>
        <v>9.1666666666666661</v>
      </c>
      <c r="V4" s="343">
        <f t="shared" si="1"/>
        <v>8.9166666666666661</v>
      </c>
      <c r="W4" s="343">
        <f t="shared" si="1"/>
        <v>7.833333333333333</v>
      </c>
      <c r="X4" s="343">
        <f t="shared" si="1"/>
        <v>11.545454545454545</v>
      </c>
      <c r="Y4" s="343">
        <f t="shared" si="1"/>
        <v>9.9090909090909083</v>
      </c>
      <c r="Z4" s="343">
        <f t="shared" si="1"/>
        <v>19.818181818181817</v>
      </c>
      <c r="AA4" s="343">
        <f t="shared" si="1"/>
        <v>11.636363636363637</v>
      </c>
      <c r="AB4" s="343">
        <f t="shared" si="1"/>
        <v>12.181818181818182</v>
      </c>
      <c r="AC4" s="343">
        <f t="shared" si="1"/>
        <v>131.45454545454547</v>
      </c>
    </row>
    <row r="5" spans="1:29" ht="19.8" customHeight="1" thickBot="1">
      <c r="A5" s="251"/>
      <c r="B5" s="251"/>
      <c r="C5" s="251"/>
      <c r="D5" s="251"/>
      <c r="E5" s="251"/>
      <c r="F5" s="251"/>
      <c r="G5" s="251"/>
      <c r="H5" s="11" t="s">
        <v>20</v>
      </c>
      <c r="I5" s="105"/>
      <c r="J5" s="105"/>
      <c r="K5" s="105"/>
      <c r="L5" s="105"/>
      <c r="M5" s="105"/>
      <c r="N5" s="218"/>
      <c r="O5" s="106"/>
      <c r="P5" s="139"/>
      <c r="Q5" s="139"/>
      <c r="R5" s="139"/>
      <c r="S5" s="251"/>
      <c r="T5" s="251"/>
      <c r="U5" s="251"/>
      <c r="V5" s="251"/>
      <c r="W5" s="11" t="s">
        <v>20</v>
      </c>
      <c r="X5" s="105"/>
      <c r="Y5" s="105"/>
      <c r="Z5" s="105"/>
      <c r="AA5" s="105"/>
      <c r="AB5" s="105"/>
      <c r="AC5" s="218"/>
    </row>
    <row r="6" spans="1:29" ht="19.8" customHeight="1" thickBot="1">
      <c r="A6" s="251"/>
      <c r="B6" s="251"/>
      <c r="C6" s="251"/>
      <c r="D6" s="251"/>
      <c r="E6" s="251"/>
      <c r="F6" s="251"/>
      <c r="G6" s="251"/>
      <c r="H6" s="332">
        <v>123</v>
      </c>
      <c r="I6" s="331"/>
      <c r="J6" s="331"/>
      <c r="K6" s="331"/>
      <c r="L6" s="331"/>
      <c r="M6" s="331"/>
      <c r="N6" s="325"/>
      <c r="O6" s="106"/>
      <c r="P6" s="139"/>
      <c r="Q6" s="139"/>
      <c r="R6" s="139"/>
      <c r="S6" s="251"/>
      <c r="T6" s="251"/>
      <c r="U6" s="251"/>
      <c r="V6" s="251"/>
      <c r="W6" s="332">
        <v>3</v>
      </c>
      <c r="X6" s="331"/>
      <c r="Y6" s="331"/>
      <c r="Z6" s="331"/>
      <c r="AA6" s="331"/>
      <c r="AB6" s="331"/>
      <c r="AC6" s="325"/>
    </row>
    <row r="7" spans="1:29" ht="18" customHeight="1" thickBot="1">
      <c r="A7" s="326" t="s">
        <v>172</v>
      </c>
      <c r="B7" s="339">
        <v>82</v>
      </c>
      <c r="C7" s="337">
        <v>62</v>
      </c>
      <c r="D7" s="400">
        <v>99</v>
      </c>
      <c r="E7" s="337">
        <v>112</v>
      </c>
      <c r="F7" s="337">
        <v>224</v>
      </c>
      <c r="G7" s="487">
        <v>524</v>
      </c>
      <c r="H7" s="337">
        <v>255</v>
      </c>
      <c r="I7" s="337"/>
      <c r="J7" s="337"/>
      <c r="K7" s="337"/>
      <c r="L7" s="337"/>
      <c r="M7" s="340"/>
      <c r="N7" s="338"/>
      <c r="O7" s="10"/>
      <c r="P7" s="330" t="s">
        <v>172</v>
      </c>
      <c r="Q7" s="485">
        <v>1</v>
      </c>
      <c r="R7" s="486">
        <v>1</v>
      </c>
      <c r="S7" s="486">
        <v>4</v>
      </c>
      <c r="T7" s="486">
        <v>2</v>
      </c>
      <c r="U7" s="486">
        <v>2</v>
      </c>
      <c r="V7" s="337">
        <v>7</v>
      </c>
      <c r="W7" s="337">
        <v>4</v>
      </c>
      <c r="X7" s="337"/>
      <c r="Y7" s="337"/>
      <c r="Z7" s="337"/>
      <c r="AA7" s="337"/>
      <c r="AB7" s="341"/>
      <c r="AC7" s="338"/>
    </row>
    <row r="8" spans="1:29" ht="18" customHeight="1" thickBot="1">
      <c r="A8" s="326" t="s">
        <v>166</v>
      </c>
      <c r="B8" s="333">
        <v>81</v>
      </c>
      <c r="C8" s="334">
        <v>39</v>
      </c>
      <c r="D8" s="334">
        <v>72</v>
      </c>
      <c r="E8" s="335">
        <v>89</v>
      </c>
      <c r="F8" s="335">
        <v>258</v>
      </c>
      <c r="G8" s="335">
        <v>416</v>
      </c>
      <c r="H8" s="335">
        <v>554</v>
      </c>
      <c r="I8" s="335">
        <v>568</v>
      </c>
      <c r="J8" s="335">
        <v>578</v>
      </c>
      <c r="K8" s="335">
        <v>337</v>
      </c>
      <c r="L8" s="335">
        <v>169</v>
      </c>
      <c r="M8" s="335">
        <v>168</v>
      </c>
      <c r="N8" s="336">
        <f t="shared" ref="N8:N19" si="2">SUM(B8:M8)</f>
        <v>3329</v>
      </c>
      <c r="O8" s="111" t="s">
        <v>21</v>
      </c>
      <c r="P8" s="479" t="s">
        <v>166</v>
      </c>
      <c r="Q8" s="480">
        <v>0</v>
      </c>
      <c r="R8" s="481">
        <v>5</v>
      </c>
      <c r="S8" s="481">
        <v>4</v>
      </c>
      <c r="T8" s="481">
        <v>1</v>
      </c>
      <c r="U8" s="481">
        <v>1</v>
      </c>
      <c r="V8" s="481">
        <v>1</v>
      </c>
      <c r="W8" s="481">
        <v>1</v>
      </c>
      <c r="X8" s="481">
        <v>1</v>
      </c>
      <c r="Y8" s="480">
        <v>0</v>
      </c>
      <c r="Z8" s="480">
        <v>0</v>
      </c>
      <c r="AA8" s="480">
        <v>0</v>
      </c>
      <c r="AB8" s="480">
        <v>2</v>
      </c>
      <c r="AC8" s="482">
        <f t="shared" ref="AC8:AC19" si="3">SUM(Q8:AB8)</f>
        <v>16</v>
      </c>
    </row>
    <row r="9" spans="1:29" ht="18" customHeight="1" thickBot="1">
      <c r="A9" s="252" t="s">
        <v>149</v>
      </c>
      <c r="B9" s="272">
        <v>81</v>
      </c>
      <c r="C9" s="272">
        <v>48</v>
      </c>
      <c r="D9" s="273">
        <v>71</v>
      </c>
      <c r="E9" s="272">
        <v>128</v>
      </c>
      <c r="F9" s="272">
        <v>171</v>
      </c>
      <c r="G9" s="272">
        <v>350</v>
      </c>
      <c r="H9" s="272">
        <v>569</v>
      </c>
      <c r="I9" s="272">
        <v>553</v>
      </c>
      <c r="J9" s="272">
        <v>458</v>
      </c>
      <c r="K9" s="272">
        <v>306</v>
      </c>
      <c r="L9" s="272">
        <v>220</v>
      </c>
      <c r="M9" s="273">
        <v>229</v>
      </c>
      <c r="N9" s="312">
        <f t="shared" si="2"/>
        <v>3184</v>
      </c>
      <c r="O9" s="250"/>
      <c r="P9" s="479" t="s">
        <v>148</v>
      </c>
      <c r="Q9" s="483">
        <v>1</v>
      </c>
      <c r="R9" s="483">
        <v>2</v>
      </c>
      <c r="S9" s="483">
        <v>1</v>
      </c>
      <c r="T9" s="483">
        <v>0</v>
      </c>
      <c r="U9" s="483">
        <v>0</v>
      </c>
      <c r="V9" s="483">
        <v>0</v>
      </c>
      <c r="W9" s="483">
        <v>1</v>
      </c>
      <c r="X9" s="483">
        <v>1</v>
      </c>
      <c r="Y9" s="483">
        <v>0</v>
      </c>
      <c r="Z9" s="483">
        <v>1</v>
      </c>
      <c r="AA9" s="483">
        <v>0</v>
      </c>
      <c r="AB9" s="483">
        <v>0</v>
      </c>
      <c r="AC9" s="484">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7"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8"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9"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9"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9"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81" t="s">
        <v>219</v>
      </c>
      <c r="B21" s="682"/>
      <c r="C21" s="682"/>
      <c r="D21" s="682"/>
      <c r="E21" s="682"/>
      <c r="F21" s="682"/>
      <c r="G21" s="682"/>
      <c r="H21" s="682"/>
      <c r="I21" s="682"/>
      <c r="J21" s="682"/>
      <c r="K21" s="682"/>
      <c r="L21" s="682"/>
      <c r="M21" s="682"/>
      <c r="N21" s="683"/>
      <c r="O21" s="10"/>
      <c r="P21" s="681" t="str">
        <f>+A21</f>
        <v>※2023年 第27週（7/3～7/9） 現在</v>
      </c>
      <c r="Q21" s="682"/>
      <c r="R21" s="682"/>
      <c r="S21" s="682"/>
      <c r="T21" s="682"/>
      <c r="U21" s="682"/>
      <c r="V21" s="682"/>
      <c r="W21" s="682"/>
      <c r="X21" s="682"/>
      <c r="Y21" s="682"/>
      <c r="Z21" s="682"/>
      <c r="AA21" s="682"/>
      <c r="AB21" s="682"/>
      <c r="AC21" s="683"/>
    </row>
    <row r="22" spans="1:31" ht="13.8" thickBot="1">
      <c r="A22" s="307" t="s">
        <v>150</v>
      </c>
      <c r="B22" s="10"/>
      <c r="C22" s="10"/>
      <c r="D22" s="10"/>
      <c r="E22" s="10"/>
      <c r="F22" s="10"/>
      <c r="G22" s="10" t="s">
        <v>21</v>
      </c>
      <c r="H22" s="10"/>
      <c r="I22" s="10"/>
      <c r="J22" s="10"/>
      <c r="K22" s="10"/>
      <c r="L22" s="10"/>
      <c r="M22" s="10"/>
      <c r="N22" s="25"/>
      <c r="O22" s="10"/>
      <c r="P22" s="308"/>
      <c r="Q22" s="10"/>
      <c r="R22" s="10"/>
      <c r="S22" s="10"/>
      <c r="T22" s="10"/>
      <c r="U22" s="10"/>
      <c r="V22" s="10"/>
      <c r="W22" s="10"/>
      <c r="X22" s="10"/>
      <c r="Y22" s="10"/>
      <c r="Z22" s="10"/>
      <c r="AA22" s="10"/>
      <c r="AB22" s="10"/>
      <c r="AC22" s="27"/>
    </row>
    <row r="23" spans="1:31" ht="17.25" customHeight="1" thickBot="1">
      <c r="A23" s="24"/>
      <c r="B23" s="243" t="s">
        <v>159</v>
      </c>
      <c r="C23" s="10"/>
      <c r="D23" s="305" t="s">
        <v>220</v>
      </c>
      <c r="E23" s="28"/>
      <c r="F23" s="10"/>
      <c r="G23" s="10" t="s">
        <v>21</v>
      </c>
      <c r="H23" s="10"/>
      <c r="I23" s="10"/>
      <c r="J23" s="10"/>
      <c r="K23" s="10"/>
      <c r="L23" s="10"/>
      <c r="M23" s="10"/>
      <c r="N23" s="25"/>
      <c r="O23" s="111" t="s">
        <v>21</v>
      </c>
      <c r="P23" s="151"/>
      <c r="Q23" s="413" t="s">
        <v>160</v>
      </c>
      <c r="R23" s="667" t="s">
        <v>328</v>
      </c>
      <c r="S23" s="668"/>
      <c r="T23" s="669"/>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150</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61" t="s">
        <v>179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161</v>
      </c>
      <c r="R38" s="122"/>
      <c r="S38" s="122"/>
      <c r="T38" s="122"/>
      <c r="U38" s="122"/>
      <c r="V38" s="122"/>
      <c r="W38" s="122"/>
      <c r="X38" s="122"/>
    </row>
    <row r="39" spans="1:29">
      <c r="Q39" s="122" t="s">
        <v>162</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96" zoomScaleNormal="112" zoomScaleSheetLayoutView="96" workbookViewId="0">
      <selection activeCell="C9" sqref="C9:D9"/>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222</v>
      </c>
      <c r="D2" s="689"/>
      <c r="E2" s="621"/>
    </row>
    <row r="3" spans="1:7" ht="16.5" customHeight="1" thickBot="1">
      <c r="B3" s="91" t="s">
        <v>110</v>
      </c>
      <c r="C3" s="181" t="s">
        <v>111</v>
      </c>
      <c r="D3" s="140" t="s">
        <v>154</v>
      </c>
    </row>
    <row r="4" spans="1:7" ht="17.25" customHeight="1" thickBot="1">
      <c r="B4" s="92" t="s">
        <v>112</v>
      </c>
      <c r="C4" s="114" t="s">
        <v>221</v>
      </c>
      <c r="D4" s="93"/>
    </row>
    <row r="5" spans="1:7" ht="17.25" customHeight="1">
      <c r="B5" s="690" t="s">
        <v>146</v>
      </c>
      <c r="C5" s="693" t="s">
        <v>151</v>
      </c>
      <c r="D5" s="694"/>
    </row>
    <row r="6" spans="1:7" ht="19.2" customHeight="1">
      <c r="B6" s="691"/>
      <c r="C6" s="695" t="s">
        <v>152</v>
      </c>
      <c r="D6" s="696"/>
      <c r="G6" s="154"/>
    </row>
    <row r="7" spans="1:7" ht="19.95" customHeight="1">
      <c r="B7" s="691"/>
      <c r="C7" s="182" t="s">
        <v>153</v>
      </c>
      <c r="D7" s="183"/>
      <c r="G7" s="154"/>
    </row>
    <row r="8" spans="1:7" ht="25.2" customHeight="1" thickBot="1">
      <c r="B8" s="692"/>
      <c r="C8" s="156" t="s">
        <v>155</v>
      </c>
      <c r="D8" s="155"/>
      <c r="G8" s="154"/>
    </row>
    <row r="9" spans="1:7" ht="49.2" customHeight="1" thickBot="1">
      <c r="B9" s="94" t="s">
        <v>196</v>
      </c>
      <c r="C9" s="697" t="s">
        <v>223</v>
      </c>
      <c r="D9" s="698"/>
    </row>
    <row r="10" spans="1:7" ht="69" customHeight="1" thickBot="1">
      <c r="B10" s="95" t="s">
        <v>113</v>
      </c>
      <c r="C10" s="699" t="s">
        <v>226</v>
      </c>
      <c r="D10" s="700"/>
    </row>
    <row r="11" spans="1:7" ht="59.4" customHeight="1" thickBot="1">
      <c r="B11" s="96"/>
      <c r="C11" s="97" t="s">
        <v>225</v>
      </c>
      <c r="D11" s="160" t="s">
        <v>224</v>
      </c>
      <c r="F11" s="1" t="s">
        <v>21</v>
      </c>
    </row>
    <row r="12" spans="1:7" ht="42.6" hidden="1" customHeight="1" thickBot="1">
      <c r="B12" s="94" t="s">
        <v>183</v>
      </c>
      <c r="C12" s="699" t="s">
        <v>198</v>
      </c>
      <c r="D12" s="700"/>
    </row>
    <row r="13" spans="1:7" ht="113.4" customHeight="1" thickBot="1">
      <c r="B13" s="98" t="s">
        <v>114</v>
      </c>
      <c r="C13" s="99" t="s">
        <v>227</v>
      </c>
      <c r="D13" s="137" t="s">
        <v>228</v>
      </c>
      <c r="F13" t="s">
        <v>28</v>
      </c>
    </row>
    <row r="14" spans="1:7" ht="79.2" customHeight="1" thickBot="1">
      <c r="A14" t="s">
        <v>150</v>
      </c>
      <c r="B14" s="100" t="s">
        <v>115</v>
      </c>
      <c r="C14" s="687" t="s">
        <v>229</v>
      </c>
      <c r="D14" s="688"/>
    </row>
    <row r="15" spans="1:7" ht="17.25" customHeight="1"/>
    <row r="16" spans="1:7" ht="17.25" customHeight="1">
      <c r="B16" s="684" t="s">
        <v>215</v>
      </c>
      <c r="C16" s="306"/>
      <c r="D16" s="1" t="s">
        <v>150</v>
      </c>
    </row>
    <row r="17" spans="2:5">
      <c r="B17" s="684"/>
      <c r="C17"/>
    </row>
    <row r="18" spans="2:5">
      <c r="B18" s="684"/>
      <c r="E18" s="1" t="s">
        <v>21</v>
      </c>
    </row>
    <row r="19" spans="2:5">
      <c r="B19" s="684"/>
    </row>
    <row r="20" spans="2:5">
      <c r="B20" s="684"/>
    </row>
    <row r="21" spans="2:5">
      <c r="B21" s="684"/>
    </row>
    <row r="22" spans="2:5">
      <c r="B22" s="684"/>
    </row>
    <row r="23" spans="2:5">
      <c r="B23" s="684"/>
      <c r="D23" s="685" t="s">
        <v>231</v>
      </c>
    </row>
    <row r="24" spans="2:5">
      <c r="B24" s="684"/>
      <c r="D24" s="686"/>
    </row>
    <row r="25" spans="2:5">
      <c r="B25" s="684"/>
      <c r="D25" s="686"/>
    </row>
    <row r="26" spans="2:5">
      <c r="B26" s="684"/>
      <c r="D26" s="686"/>
    </row>
    <row r="27" spans="2:5">
      <c r="B27" s="684"/>
      <c r="D27" s="686"/>
    </row>
    <row r="28" spans="2:5">
      <c r="B28" s="684"/>
    </row>
    <row r="29" spans="2:5">
      <c r="B29" s="684"/>
      <c r="D29" s="1" t="s">
        <v>150</v>
      </c>
    </row>
    <row r="30" spans="2:5">
      <c r="B30" s="684"/>
    </row>
    <row r="31" spans="2:5">
      <c r="B31" s="684"/>
    </row>
    <row r="32" spans="2:5">
      <c r="B32" s="684"/>
    </row>
    <row r="33" spans="2:2">
      <c r="B33" s="684"/>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188C-47C4-4662-A2C9-DB881534147D}">
  <dimension ref="B8:G31"/>
  <sheetViews>
    <sheetView workbookViewId="0">
      <selection activeCell="K31" sqref="K31"/>
    </sheetView>
  </sheetViews>
  <sheetFormatPr defaultRowHeight="13.2"/>
  <cols>
    <col min="2" max="6" width="11" customWidth="1"/>
  </cols>
  <sheetData>
    <row r="8" spans="2:7">
      <c r="B8" s="477" t="s">
        <v>206</v>
      </c>
      <c r="C8" s="477"/>
    </row>
    <row r="9" spans="2:7">
      <c r="B9" s="702" t="s">
        <v>204</v>
      </c>
      <c r="C9" s="702"/>
      <c r="D9" s="702"/>
      <c r="E9" s="701" t="s">
        <v>205</v>
      </c>
      <c r="F9" s="701"/>
      <c r="G9" s="701"/>
    </row>
    <row r="10" spans="2:7">
      <c r="B10" s="476" t="s">
        <v>201</v>
      </c>
      <c r="C10" s="42" t="s">
        <v>201</v>
      </c>
      <c r="D10" s="42" t="s">
        <v>199</v>
      </c>
      <c r="E10" s="476" t="s">
        <v>201</v>
      </c>
      <c r="F10" s="42" t="s">
        <v>201</v>
      </c>
      <c r="G10" s="42" t="s">
        <v>199</v>
      </c>
    </row>
    <row r="11" spans="2:7">
      <c r="B11" s="476" t="s">
        <v>202</v>
      </c>
      <c r="C11" s="42" t="s">
        <v>203</v>
      </c>
      <c r="D11" s="42" t="s">
        <v>200</v>
      </c>
      <c r="E11" s="476" t="s">
        <v>202</v>
      </c>
      <c r="F11" s="42" t="s">
        <v>203</v>
      </c>
      <c r="G11" s="42" t="s">
        <v>200</v>
      </c>
    </row>
    <row r="12" spans="2:7">
      <c r="B12" s="90">
        <v>6344</v>
      </c>
      <c r="C12" s="1">
        <v>3488</v>
      </c>
      <c r="D12" s="1">
        <v>2856</v>
      </c>
      <c r="E12">
        <v>27614</v>
      </c>
      <c r="F12">
        <v>13597</v>
      </c>
      <c r="G12">
        <v>14017</v>
      </c>
    </row>
    <row r="15" spans="2:7">
      <c r="B15" s="477" t="s">
        <v>207</v>
      </c>
      <c r="C15" s="477"/>
    </row>
    <row r="16" spans="2:7">
      <c r="B16" s="702" t="s">
        <v>204</v>
      </c>
      <c r="C16" s="702"/>
      <c r="D16" s="702"/>
      <c r="E16" s="701" t="s">
        <v>205</v>
      </c>
      <c r="F16" s="701"/>
      <c r="G16" s="701"/>
    </row>
    <row r="17" spans="2:7">
      <c r="B17" s="476" t="s">
        <v>201</v>
      </c>
      <c r="C17" s="42" t="s">
        <v>201</v>
      </c>
      <c r="D17" s="42" t="s">
        <v>199</v>
      </c>
      <c r="E17" s="476" t="s">
        <v>201</v>
      </c>
      <c r="F17" s="42" t="s">
        <v>201</v>
      </c>
      <c r="G17" s="42" t="s">
        <v>199</v>
      </c>
    </row>
    <row r="18" spans="2:7">
      <c r="B18" s="476" t="s">
        <v>202</v>
      </c>
      <c r="C18" s="42" t="s">
        <v>203</v>
      </c>
      <c r="D18" s="42" t="s">
        <v>200</v>
      </c>
      <c r="E18" s="476" t="s">
        <v>202</v>
      </c>
      <c r="F18" s="42" t="s">
        <v>203</v>
      </c>
      <c r="G18" s="42" t="s">
        <v>200</v>
      </c>
    </row>
    <row r="19" spans="2:7">
      <c r="B19">
        <v>5896</v>
      </c>
      <c r="C19">
        <v>3193</v>
      </c>
      <c r="D19">
        <v>2703</v>
      </c>
      <c r="E19">
        <v>30255</v>
      </c>
      <c r="F19">
        <v>14924</v>
      </c>
      <c r="G19">
        <v>15331</v>
      </c>
    </row>
    <row r="22" spans="2:7">
      <c r="B22" s="477" t="s">
        <v>230</v>
      </c>
      <c r="C22" s="477"/>
    </row>
    <row r="23" spans="2:7">
      <c r="B23" s="702" t="s">
        <v>204</v>
      </c>
      <c r="C23" s="702"/>
      <c r="D23" s="702"/>
      <c r="E23" s="701" t="s">
        <v>205</v>
      </c>
      <c r="F23" s="701"/>
      <c r="G23" s="701"/>
    </row>
    <row r="24" spans="2:7">
      <c r="B24" s="476" t="s">
        <v>201</v>
      </c>
      <c r="C24" s="42" t="s">
        <v>201</v>
      </c>
      <c r="D24" s="42" t="s">
        <v>199</v>
      </c>
      <c r="E24" s="476" t="s">
        <v>201</v>
      </c>
      <c r="F24" s="42" t="s">
        <v>201</v>
      </c>
      <c r="G24" s="42" t="s">
        <v>199</v>
      </c>
    </row>
    <row r="25" spans="2:7">
      <c r="B25" s="476" t="s">
        <v>202</v>
      </c>
      <c r="C25" s="42" t="s">
        <v>203</v>
      </c>
      <c r="D25" s="42" t="s">
        <v>200</v>
      </c>
      <c r="E25" s="476" t="s">
        <v>202</v>
      </c>
      <c r="F25" s="42" t="s">
        <v>203</v>
      </c>
      <c r="G25" s="42" t="s">
        <v>200</v>
      </c>
    </row>
    <row r="26" spans="2:7">
      <c r="B26">
        <v>6238</v>
      </c>
      <c r="C26">
        <v>3386</v>
      </c>
      <c r="D26">
        <v>2852</v>
      </c>
      <c r="E26">
        <v>35737</v>
      </c>
      <c r="F26">
        <v>17626</v>
      </c>
      <c r="G26">
        <v>18111</v>
      </c>
    </row>
    <row r="28" spans="2:7">
      <c r="B28" s="477" t="s">
        <v>208</v>
      </c>
      <c r="C28" s="477"/>
    </row>
    <row r="29" spans="2:7">
      <c r="B29" s="702" t="s">
        <v>204</v>
      </c>
      <c r="C29" s="702"/>
      <c r="D29" s="702"/>
      <c r="E29" s="701" t="s">
        <v>205</v>
      </c>
      <c r="F29" s="701"/>
      <c r="G29" s="701"/>
    </row>
    <row r="30" spans="2:7">
      <c r="B30" s="476" t="s">
        <v>209</v>
      </c>
      <c r="C30" s="42" t="s">
        <v>210</v>
      </c>
      <c r="D30" s="42" t="s">
        <v>211</v>
      </c>
      <c r="E30" s="476" t="s">
        <v>212</v>
      </c>
      <c r="F30" s="42" t="s">
        <v>213</v>
      </c>
      <c r="G30" s="42" t="s">
        <v>214</v>
      </c>
    </row>
    <row r="31" spans="2:7">
      <c r="B31" s="478">
        <f t="shared" ref="B31:G31" si="0">+B26/B19</f>
        <v>1.0580054274084125</v>
      </c>
      <c r="C31" s="478">
        <f t="shared" si="0"/>
        <v>1.0604447228311933</v>
      </c>
      <c r="D31" s="478">
        <f t="shared" si="0"/>
        <v>1.0551239363669995</v>
      </c>
      <c r="E31" s="478">
        <f t="shared" si="0"/>
        <v>1.1811931912080649</v>
      </c>
      <c r="F31" s="478">
        <f t="shared" si="0"/>
        <v>1.1810506566604129</v>
      </c>
      <c r="G31" s="478">
        <f t="shared" si="0"/>
        <v>1.181331941817233</v>
      </c>
    </row>
  </sheetData>
  <mergeCells count="8">
    <mergeCell ref="E9:G9"/>
    <mergeCell ref="B9:D9"/>
    <mergeCell ref="B16:D16"/>
    <mergeCell ref="E16:G16"/>
    <mergeCell ref="B29:D29"/>
    <mergeCell ref="E29:G29"/>
    <mergeCell ref="B23:D23"/>
    <mergeCell ref="E23:G23"/>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28　ノロウイルス関連情報 </vt:lpstr>
      <vt:lpstr>28  衛生訓話</vt:lpstr>
      <vt:lpstr>28　食中毒記事等 </vt:lpstr>
      <vt:lpstr>27　海外情報</vt:lpstr>
      <vt:lpstr>28　感染症統計</vt:lpstr>
      <vt:lpstr>26　感染症情報</vt:lpstr>
      <vt:lpstr>Sheet1</vt:lpstr>
      <vt:lpstr>28 食品回収</vt:lpstr>
      <vt:lpstr>28　食品表示</vt:lpstr>
      <vt:lpstr>28　残留農薬　等 </vt:lpstr>
      <vt:lpstr>'26　感染症情報'!Print_Area</vt:lpstr>
      <vt:lpstr>'27　海外情報'!Print_Area</vt:lpstr>
      <vt:lpstr>'28  衛生訓話'!Print_Area</vt:lpstr>
      <vt:lpstr>'28　ノロウイルス関連情報 '!Print_Area</vt:lpstr>
      <vt:lpstr>'28　感染症統計'!Print_Area</vt:lpstr>
      <vt:lpstr>'28　残留農薬　等 '!Print_Area</vt:lpstr>
      <vt:lpstr>'28　食中毒記事等 '!Print_Area</vt:lpstr>
      <vt:lpstr>'28 食品回収'!Print_Area</vt:lpstr>
      <vt:lpstr>'28　食品表示'!Print_Area</vt:lpstr>
      <vt:lpstr>スポンサー公告!Print_Area</vt:lpstr>
      <vt:lpstr>'28　残留農薬　等 '!Print_Titles</vt:lpstr>
      <vt:lpstr>'28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2023-07-23T06:22:05Z</dcterms:modified>
</cp:coreProperties>
</file>