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E0290270-1809-4571-846A-C4E7354C61C7}"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27" r:id="rId2"/>
    <sheet name="27　ノロウイルス関連情報 " sheetId="101" r:id="rId3"/>
    <sheet name="27  衛生訓話" sheetId="133" r:id="rId4"/>
    <sheet name="27　食中毒記事等 " sheetId="29" r:id="rId5"/>
    <sheet name="27　海外情報" sheetId="123" r:id="rId6"/>
    <sheet name="27　感染症統計" sheetId="125" r:id="rId7"/>
    <sheet name="26　感染症情報" sheetId="124" r:id="rId8"/>
    <sheet name="Sheet1" sheetId="131" state="hidden" r:id="rId9"/>
    <sheet name="27 食品回収" sheetId="60" r:id="rId10"/>
    <sheet name="27　食品表示" sheetId="34" r:id="rId11"/>
    <sheet name="27　残留農薬　等 " sheetId="35" r:id="rId12"/>
  </sheets>
  <definedNames>
    <definedName name="_xlnm._FilterDatabase" localSheetId="2" hidden="1">'27　ノロウイルス関連情報 '!$A$22:$G$75</definedName>
    <definedName name="_xlnm._FilterDatabase" localSheetId="11" hidden="1">'27　残留農薬　等 '!$A$1:$C$1</definedName>
    <definedName name="_xlnm._FilterDatabase" localSheetId="4" hidden="1">'27　食中毒記事等 '!$A$1:$D$1</definedName>
    <definedName name="_xlnm.Print_Area" localSheetId="7">'26　感染症情報'!$A$1:$D$33</definedName>
    <definedName name="_xlnm.Print_Area" localSheetId="3">'27  衛生訓話'!$A$1:$M$29</definedName>
    <definedName name="_xlnm.Print_Area" localSheetId="2">'27　ノロウイルス関連情報 '!$A$1:$N$84</definedName>
    <definedName name="_xlnm.Print_Area" localSheetId="5">'27　海外情報'!$A$1:$C$37</definedName>
    <definedName name="_xlnm.Print_Area" localSheetId="6">'27　感染症統計'!$A$1:$AC$37</definedName>
    <definedName name="_xlnm.Print_Area" localSheetId="11">'27　残留農薬　等 '!$A$1:$A$22</definedName>
    <definedName name="_xlnm.Print_Area" localSheetId="4">'27　食中毒記事等 '!$A$1:$D$42</definedName>
    <definedName name="_xlnm.Print_Area" localSheetId="9">'27 食品回収'!$A$1:$E$34</definedName>
    <definedName name="_xlnm.Print_Area" localSheetId="10">'27　食品表示'!$A$1:$N$13</definedName>
    <definedName name="_xlnm.Print_Area" localSheetId="1">スポンサー公告!$A$1:$P$26</definedName>
    <definedName name="_xlnm.Print_Titles" localSheetId="11">'27　残留農薬　等 '!$1:$1</definedName>
    <definedName name="_xlnm.Print_Titles" localSheetId="4">'27　食中毒記事等 '!$1:$1</definedName>
  </definedNames>
  <calcPr calcId="191029"/>
</workbook>
</file>

<file path=xl/calcChain.xml><?xml version="1.0" encoding="utf-8"?>
<calcChain xmlns="http://schemas.openxmlformats.org/spreadsheetml/2006/main">
  <c r="B22" i="78" l="1"/>
  <c r="G31" i="131" l="1"/>
  <c r="F31" i="131"/>
  <c r="E31" i="131"/>
  <c r="D31" i="131"/>
  <c r="C31" i="131"/>
  <c r="B31" i="131"/>
  <c r="B19" i="78"/>
  <c r="B18" i="78" l="1"/>
  <c r="B17"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<sst xmlns="http://schemas.openxmlformats.org/spreadsheetml/2006/main" count="613" uniqueCount="421">
  <si>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</si>
  <si>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</si>
  <si>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</si>
  <si>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</si>
  <si>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</si>
  <si>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</si>
  <si>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</si>
  <si>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</si>
  <si>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</si>
  <si>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</si>
  <si>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</si>
  <si>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</si>
  <si>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</si>
  <si>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</si>
  <si>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</si>
  <si>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</si>
  <si>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</si>
  <si>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</si>
  <si>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</si>
  <si>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</si>
  <si>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</si>
  <si>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</si>
  <si>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</si>
  <si>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</si>
  <si>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</si>
  <si>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</si>
  <si>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</si>
  <si>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</si>
  <si>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</si>
  <si>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</si>
  <si>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</si>
  <si>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</si>
  <si>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</si>
  <si>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</si>
  <si>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</si>
  <si>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</si>
  <si>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</si>
  <si>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</si>
  <si>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</si>
  <si>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</si>
  <si>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</si>
  <si>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</si>
  <si>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</si>
  <si>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</si>
  <si>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</si>
  <si>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</si>
  <si>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</si>
  <si>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</si>
  <si>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</si>
  <si>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</si>
  <si>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</si>
  <si>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</si>
  <si>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</si>
  <si>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</si>
  <si>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</si>
  <si>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</si>
  <si>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</si>
  <si>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</si>
  <si>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</si>
  <si>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</si>
  <si>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</si>
  <si>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</si>
  <si>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</si>
  <si>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</si>
  <si>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</si>
  <si>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</si>
  <si>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</si>
  <si>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</si>
  <si>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</si>
  <si>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</si>
  <si>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</si>
  <si>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</si>
  <si>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</si>
  <si>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</si>
  <si>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</si>
  <si>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</si>
  <si>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</si>
  <si>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</si>
  <si>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</si>
  <si>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</si>
  <si>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</si>
  <si>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</si>
  <si>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</si>
  <si>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</si>
  <si>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</si>
  <si>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</si>
  <si>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</si>
  <si>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</si>
  <si>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</si>
  <si>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</si>
  <si>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</si>
  <si>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</si>
  <si>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</si>
  <si>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</si>
  <si>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</si>
  <si>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</si>
  <si>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</si>
  <si>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</si>
  <si>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</si>
  <si>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</si>
  <si>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</si>
  <si>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</si>
  <si>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</si>
  <si>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</si>
  <si>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</si>
  <si>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</si>
  <si>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</si>
  <si>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</si>
  <si>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</si>
  <si>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</si>
  <si>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</si>
  <si>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</si>
  <si>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</si>
  <si>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</si>
  <si>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</si>
  <si>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</si>
  <si>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</si>
  <si>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</si>
  <si>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</si>
  <si>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</si>
  <si>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</si>
  <si>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</si>
  <si>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</si>
  <si>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</si>
  <si>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</si>
  <si>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</si>
  <si>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</si>
  <si>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</si>
  <si>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</si>
  <si>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</si>
  <si>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</si>
  <si>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</si>
  <si>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</si>
  <si>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</si>
  <si>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</si>
  <si>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</si>
  <si>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</si>
  <si>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</si>
  <si>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</si>
  <si>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</si>
  <si>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</si>
  <si>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</si>
  <si>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</si>
  <si>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</si>
  <si>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</si>
  <si>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</si>
  <si>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</si>
  <si>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</si>
  <si>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</si>
  <si>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</si>
  <si>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</si>
  <si>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</si>
  <si>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</si>
  <si>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</si>
  <si>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</si>
  <si>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</si>
  <si>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</si>
  <si>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</si>
  <si>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</si>
  <si>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</si>
  <si>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</si>
  <si>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</si>
  <si>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</si>
  <si>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</si>
  <si>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</si>
  <si>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</si>
  <si>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</si>
  <si>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</si>
  <si>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</si>
  <si>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</si>
  <si>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</si>
  <si>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</si>
  <si>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</si>
  <si>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</si>
  <si>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</si>
  <si>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</si>
  <si>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</si>
  <si>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</si>
  <si>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</si>
  <si>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7"/>
  </si>
  <si>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</si>
  <si>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</si>
  <si>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</si>
  <si>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</si>
  <si>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</si>
  <si>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</si>
  <si>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</si>
  <si>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</si>
  <si>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</si>
  <si>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</si>
  <si>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</si>
  <si>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</si>
  <si>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</si>
  <si>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★数年間で二番目に高い比率でノロウイルスが流行</t>
    <rPh sb="1" eb="4">
      <t>スウネンカン</t>
    </rPh>
    <rPh sb="5" eb="8">
      <t>ニバンメ</t>
    </rPh>
    <rPh sb="9" eb="10">
      <t>タカ</t>
    </rPh>
    <rPh sb="11" eb="13">
      <t>ヒリツ</t>
    </rPh>
    <rPh sb="21" eb="23">
      <t>リュウコウ</t>
    </rPh>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</si>
  <si>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</si>
  <si>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</si>
  <si>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</si>
  <si>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</si>
  <si>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</si>
  <si>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ファクトリーの食品安全E-ラーニング</t>
    <rPh sb="7" eb="11">
      <t>ショクヒンアンゼン</t>
    </rPh>
    <phoneticPr fontId="33"/>
  </si>
  <si>
    <t>福岡県</t>
    <rPh sb="0" eb="3">
      <t>フクオカケン</t>
    </rPh>
    <phoneticPr fontId="16"/>
  </si>
  <si>
    <t>コロナの影響無くなる</t>
    <rPh sb="4" eb="6">
      <t>エイキョウ</t>
    </rPh>
    <rPh sb="6" eb="7">
      <t>ナ</t>
    </rPh>
    <phoneticPr fontId="5"/>
  </si>
  <si>
    <t>旭川市の介護保険施設では６月２９日から７月２日にかけて６０代から９０代の入所者３８人と職員４人がノロウイルスに感染し無症状者を除く４０人がおう吐や下痢などの症状を訴えました。このうち一部の患者が医療機関を受診し、便を検査したところノロウイルスが検出されたということです。</t>
    <phoneticPr fontId="87"/>
  </si>
  <si>
    <t>北海道ニュース</t>
    <rPh sb="0" eb="3">
      <t>ホッカイドウ</t>
    </rPh>
    <phoneticPr fontId="87"/>
  </si>
  <si>
    <t>NHK</t>
    <phoneticPr fontId="16"/>
  </si>
  <si>
    <t>回収＆返金</t>
  </si>
  <si>
    <t>イトーヨーカ堂</t>
  </si>
  <si>
    <t>回収＆返金/交換</t>
  </si>
  <si>
    <t>回収＆交換</t>
  </si>
  <si>
    <t>イオンリテール</t>
  </si>
  <si>
    <t>腸チフス2例 感染地域：東京都1例、バングラデシュ1例</t>
    <phoneticPr fontId="87"/>
  </si>
  <si>
    <t>報告数</t>
    <phoneticPr fontId="87"/>
  </si>
  <si>
    <t>女性</t>
    <phoneticPr fontId="87"/>
  </si>
  <si>
    <t>報告数　　　</t>
    <phoneticPr fontId="87"/>
  </si>
  <si>
    <t>　総数　　　　</t>
    <phoneticPr fontId="5"/>
  </si>
  <si>
    <t>男性　　　　</t>
    <phoneticPr fontId="87"/>
  </si>
  <si>
    <t>インフルエンザ 新型</t>
    <phoneticPr fontId="87"/>
  </si>
  <si>
    <t xml:space="preserve">コロナウイルス感染症  </t>
    <phoneticPr fontId="87"/>
  </si>
  <si>
    <t>2023年第24週（再掲)</t>
    <phoneticPr fontId="87"/>
  </si>
  <si>
    <t>2023年第25週（再掲)</t>
    <phoneticPr fontId="87"/>
  </si>
  <si>
    <t>増減率</t>
    <rPh sb="0" eb="3">
      <t>ゾウゲンリツ</t>
    </rPh>
    <phoneticPr fontId="87"/>
  </si>
  <si>
    <t>　I総数　　　　</t>
    <phoneticPr fontId="5"/>
  </si>
  <si>
    <t>I男性　　　　</t>
    <phoneticPr fontId="87"/>
  </si>
  <si>
    <t>I女性</t>
    <phoneticPr fontId="87"/>
  </si>
  <si>
    <t>　NC総数　　　　</t>
    <phoneticPr fontId="5"/>
  </si>
  <si>
    <t>NC男性　　　　</t>
    <phoneticPr fontId="87"/>
  </si>
  <si>
    <t>NC女性</t>
    <phoneticPr fontId="87"/>
  </si>
  <si>
    <t>インフルエンザ
と
新型コロナ</t>
    <rPh sb="10" eb="12">
      <t>シンガタ</t>
    </rPh>
    <phoneticPr fontId="87"/>
  </si>
  <si>
    <t>毎週　　ひとつ　　覚えていきましょう</t>
    <phoneticPr fontId="5"/>
  </si>
  <si>
    <t xml:space="preserve"> GⅡ　26週　0例</t>
    <rPh sb="6" eb="7">
      <t>シュウ</t>
    </rPh>
    <phoneticPr fontId="5"/>
  </si>
  <si>
    <t xml:space="preserve"> GⅡ　27週　0例</t>
    <rPh sb="9" eb="10">
      <t>レイ</t>
    </rPh>
    <phoneticPr fontId="5"/>
  </si>
  <si>
    <t>今週のニュース（Noroｖｉｒｕｓ） (7/10-7/16)</t>
    <rPh sb="0" eb="2">
      <t>コンシュウ</t>
    </rPh>
    <phoneticPr fontId="5"/>
  </si>
  <si>
    <t>2023/26週</t>
    <phoneticPr fontId="87"/>
  </si>
  <si>
    <t>2023/27週</t>
  </si>
  <si>
    <t>茨城県は12日、同県龍ケ崎市長沖町のなないろ保育園で、感染性胃腸炎とみられる集団感染があったと発表した。同日までに園児と職員計32人が嘔吐(おうと)や下痢などの症状を訴えた。県衛生研究所で園児と職員5人ずつの検体を調べた結果、園児5人の検体からノロウイルスが検出された。重症者はなく、全員快方に向かっている。</t>
    <phoneticPr fontId="87"/>
  </si>
  <si>
    <t>茨城新聞</t>
    <rPh sb="0" eb="4">
      <t>イバラギシンブン</t>
    </rPh>
    <phoneticPr fontId="87"/>
  </si>
  <si>
    <t>食中毒情報 7/10-7/16</t>
    <rPh sb="0" eb="3">
      <t>ショクチュウドク</t>
    </rPh>
    <rPh sb="3" eb="5">
      <t>ジョウホウ</t>
    </rPh>
    <phoneticPr fontId="5"/>
  </si>
  <si>
    <t>海外情報 7/10-7/16</t>
    <rPh sb="0" eb="2">
      <t>カイガイ</t>
    </rPh>
    <rPh sb="2" eb="4">
      <t>ジョウホウ</t>
    </rPh>
    <phoneticPr fontId="5"/>
  </si>
  <si>
    <t>食品リコール・回収情報
7/10-7/16</t>
    <rPh sb="0" eb="2">
      <t>ショクヒン</t>
    </rPh>
    <rPh sb="7" eb="9">
      <t>カイシュウ</t>
    </rPh>
    <rPh sb="9" eb="11">
      <t>ジョウホウ</t>
    </rPh>
    <phoneticPr fontId="5"/>
  </si>
  <si>
    <t>食品表示7/10-7/16</t>
    <rPh sb="0" eb="2">
      <t>ショクヒン</t>
    </rPh>
    <rPh sb="2" eb="4">
      <t>ヒョウジ</t>
    </rPh>
    <phoneticPr fontId="5"/>
  </si>
  <si>
    <t>残留農薬 7/10-7/16</t>
    <phoneticPr fontId="16"/>
  </si>
  <si>
    <t>横浜十番館</t>
  </si>
  <si>
    <t>ヤマサン食品工業...</t>
  </si>
  <si>
    <t>ジェントス</t>
  </si>
  <si>
    <t>不二屋本店</t>
  </si>
  <si>
    <t>オーシャンシステ...</t>
  </si>
  <si>
    <t>和歌濵かまぼこ</t>
  </si>
  <si>
    <t>ホクビー</t>
  </si>
  <si>
    <t>レーブドウシエフ...</t>
  </si>
  <si>
    <t>柿安本店</t>
  </si>
  <si>
    <t>豚小間切れ 一部期限表示欠落</t>
  </si>
  <si>
    <t>生活協同組合連合...</t>
  </si>
  <si>
    <t>めぐみ野とまと 一部残留農薬基準超過</t>
  </si>
  <si>
    <t>一休堂</t>
  </si>
  <si>
    <t>りんごカップ 一部カビ発生の恐れ</t>
  </si>
  <si>
    <t>ガパオライス 一部ラベル誤貼付で表示欠落</t>
  </si>
  <si>
    <t>たいらや</t>
  </si>
  <si>
    <t>うなぎ長蒲焼 一部産地誤表示</t>
  </si>
  <si>
    <t>イオン九州</t>
  </si>
  <si>
    <t>彩り2色の北海丼 一部ラベル誤貼付で表示欠落</t>
  </si>
  <si>
    <t>丸富産業</t>
  </si>
  <si>
    <t>阿蘇のメイスイ 一部異物混入の恐れコメントあり</t>
  </si>
  <si>
    <t>戸田フーズ</t>
  </si>
  <si>
    <t>4種のフルーツサンド 一部消費期限誤表示コメントあり</t>
  </si>
  <si>
    <t>平庄</t>
  </si>
  <si>
    <t>早摘み生もずく 一部賞味期限誤表示</t>
  </si>
  <si>
    <t>西和賀産業公社</t>
  </si>
  <si>
    <t>蕎麦かりんとう 一部賞味期限誤表示</t>
  </si>
  <si>
    <t>ベイシア</t>
  </si>
  <si>
    <t>塩いくら軍艦 一部ラベル誤貼付で表示欠落</t>
  </si>
  <si>
    <t>ペッパー＆ハムマヨ 一部ラベル誤貼付で表示欠落</t>
  </si>
  <si>
    <t>ベルク</t>
  </si>
  <si>
    <t>うなぎ長蒲焼 一部消費期限誤表示</t>
  </si>
  <si>
    <t>おろし豚肉とろ焼肉弁当 一部ラベル誤貼付で表示欠落</t>
  </si>
  <si>
    <t>猪俣製麵</t>
  </si>
  <si>
    <t>ゆでめん 一部消費期限誤表示</t>
  </si>
  <si>
    <t>宮崎戸村</t>
  </si>
  <si>
    <t>宮崎戸村ドレッシング 一部乳酸菌混入による膨れコメントあり</t>
  </si>
  <si>
    <t>シャネル合同会社...</t>
  </si>
  <si>
    <t>チャンス ボディ クリーム他3品目 容器の蓋に不具合</t>
  </si>
  <si>
    <t>抹茶と大納言のパウンドケーキ 一部シーラー圧着不足</t>
  </si>
  <si>
    <t>味付ビビンバ 500g 一部賞味期限誤表記</t>
  </si>
  <si>
    <t>ブルーエレファント タイナッツ 一部(大豆)表示欠落</t>
  </si>
  <si>
    <t>うに醤油さきいか 一部特定原材料(小麦)表示欠落</t>
  </si>
  <si>
    <t>ササミチーズカツ 一部加熱不十分</t>
  </si>
  <si>
    <t>大板 一部大腸菌群検出の恐れ</t>
  </si>
  <si>
    <t>メルティークサガリ 一部サルモネラ属菌検出で基準超過</t>
  </si>
  <si>
    <t>チリ産銀さけ(冷凍・養殖) 一部消費期限誤表示</t>
  </si>
  <si>
    <t>ブラッドオレンジ(アイスミルク) 一部乳固形分が基準値下回る</t>
  </si>
  <si>
    <t>うなぎ長蒲焼 一部産地誤表示</t>
    <phoneticPr fontId="16"/>
  </si>
  <si>
    <t>【内容】2023年7月6日～7月7日に、たいらや高根沢店で販売した「うなぎ長蒲焼」において、中国産うなぎ長蒲焼を鹿児島県産と表示し販売してしまったため、回収する。これまで健康被害の報告はない。(リコールプラス編集部)(リコールプラス)
【対象】商品名:うなぎ長蒲焼
消費期限:2023年7月18日  
販売店舗:たいらや高根沢店
販売先　:消費者向けに小売り
販売日　:2023年7月6日～7月7日16時まで
販売数量:27パック
【対処方法】
【回収方法】・販売店舗での回収
【回収後の対応】・返品、返金対応
【関連URL】https://ifas.mhlw.go.jp/faspub/_link.do?i=IO_S020502&amp;p=RCL202301876</t>
    <phoneticPr fontId="16"/>
  </si>
  <si>
    <t>機能性表示食品ガイドライン改正へ、研究レビューの国際指針準拠を要求</t>
    <phoneticPr fontId="16"/>
  </si>
  <si>
    <r>
      <t>さくらフォレスト（株）による景品表示法違反事件で不適切な科学的根拠が問題視されるなど、機能性表示食品制度に対する信頼性が揺らいでいるなか、消費者庁の新井ゆたか長官は6日の定例記者会見で、制度の信頼性向上を目的に届出ガイドラインを改正すると発表した。近く改正案を示し、パブリックコメントの募集を開始する。
消費者庁の新井ゆたか長官
機能性表示食品は事業者の責任において表示の根拠となるデータを提出しそれに基づいて表示をするということであります。したがいまして、その根拠については、当然ながら事業者に責任を持っていただくということが前提です。しかしながら今のガイドラインでは</t>
    </r>
    <r>
      <rPr>
        <b/>
        <sz val="14"/>
        <color rgb="FFFF0000"/>
        <rFont val="游ゴシック"/>
        <family val="3"/>
        <charset val="128"/>
      </rPr>
      <t>根拠に関する内容が若干古かった</t>
    </r>
    <r>
      <rPr>
        <b/>
        <sz val="14"/>
        <color rgb="FF000000"/>
        <rFont val="游ゴシック"/>
        <family val="3"/>
        <charset val="128"/>
      </rPr>
      <t>ということでございまして、今回ガイドラインをPRISMAの2020年に準拠し、新しくすることで、</t>
    </r>
    <r>
      <rPr>
        <b/>
        <sz val="14"/>
        <color rgb="FFFF0000"/>
        <rFont val="游ゴシック"/>
        <family val="3"/>
        <charset val="128"/>
      </rPr>
      <t>PRISMA2020年の基準に従って自らの科学的な根拠はどうなのかということを示していただく</t>
    </r>
    <r>
      <rPr>
        <b/>
        <sz val="14"/>
        <color rgb="FF000000"/>
        <rFont val="游ゴシック"/>
        <family val="3"/>
        <charset val="128"/>
      </rPr>
      <t>ということで、消費者の方々にとって機能性表示食品の信頼性をより高めていくということで今回事業者の方々にお願いをしたいと考えています。
研究レビューの更新を促進するためにPRISMA2020年への準拠を求めるということであります。これは先ほど申し上げたように、機能性表示食品という事業者の皆様の届出によって成り立っている制度の、安心あるいは信頼性をより高めるということで消費者の需要に応えていくということだと考えています。届出の状況を見ますと、コロナ後の2020年、2021年大幅に増えているという実態が見られます。それは国民の方のいろんな意味での食に求める機能性というのがだんだん重要になってきて、期待感が高まっているということもあると思います。そのような中にあってはやはり信頼に応える制度にしていくということが必要ですので、今回はそれを目的にした届出ガイドラインの改正というふうに考えていただきたいと思います。</t>
    </r>
    <phoneticPr fontId="16"/>
  </si>
  <si>
    <t>【ジャガイモによる食中毒を予防するためにできること     ～動画「収穫・保管編」「調理編」のご紹介～】</t>
    <phoneticPr fontId="16"/>
  </si>
  <si>
    <t>新じゃがが獲れる季節になりました。ジャガイモには、栄養素が多く含まれており、ポテトサラダや肉じゃがなど色々な料理を楽しめます。この季節、ご家庭や学校の菜園で育てたジャガイモを収穫する方もいらっしゃるのではないでしょうか。自分で栽培した野菜を収穫して食べると、より一層おいしく感じますよね。
一方で、未熟なジャガイモや、ジャガイモの芽や皮には、天然毒素が多く含まれていることがあるので、収穫や保管、調理といった各工程で、食中毒を防ぐための注意が必要です。
農林水産省では、ジャガイモによる食中毒を予防するためのポイントをまとめた動画を紹介していますので、ご覧ください。
ジャガイモによる食中毒を予防するためにできること（収穫・保管編）
https://www.youtube.com/watch?v=jCNnsoVGyk8&amp;t=4s
ジャガイモによる食中毒を予防するためにできること（調理編）
https://www.youtube.com/watch?v=jk9YATmV0VA&amp;t=4s
リーフレット「じゃがいもによる食中毒を予防するためにできること」（農林水産省）
https://www.maff.go.jp/.../yobou/attach/pdf/yobou-9.pdf</t>
    <phoneticPr fontId="16"/>
  </si>
  <si>
    <t xml:space="preserve">めぐみ野とまと 一部残留農薬基準超過｜食品事故情報｜食の安全 - フーズチャネル </t>
    <phoneticPr fontId="16"/>
  </si>
  <si>
    <t>6月22日～7月5日に、みやぎ生協・コープふくしまの各店舗で販売した「めぐみ野とまと」において、残留農薬の自主検査により、当該生産者の6月27日収穫したトマトから「アレスリン」が、0.04ppm検出され、残留農薬基準(一律基準0.01ppm)を超えたため、自主回収する。これまで健康被害の報告はない。(リコールプラス編集部)(リコールプラス)
【対象商品】商品名:めぐみ野とまと
内容量  ・店舗:①4㎏箱入、②1㎏箱入、③500袋詰。
            ・宅配:④2㎏箱入、⑤1.2㎏箱入、⑥600袋詰。
【その他】・生産者指定の為、包材へ生産者名明記。
【販売地域】・宮城・福島県内
【販売先】・みやぎ生協・コープふくしまの各店舗から、一般消費者向けに販売。
                ・みやぎ生協・コープふくしまの宅配にて、配達契約メンバー(組合員)へ販売。
【販売期間】・店舗:6月22日～7月5日販売分   ・宅配:6月23日～7月5日納品分
【販売数量】・店舗:①4㎏箱入180箱、②1㎏箱入330箱、③500袋詰256袋   ・宅配:④2㎏箱入71箱、⑤1.2㎏箱入211箱、⑥600袋詰200袋</t>
    <phoneticPr fontId="16"/>
  </si>
  <si>
    <t>https://www.foods-ch.com/anzen/kt_46706/</t>
    <phoneticPr fontId="16"/>
  </si>
  <si>
    <t>愛知の老舗旅館、海保が家宅捜索　排水から基準値超えの大腸菌群</t>
    <phoneticPr fontId="16"/>
  </si>
  <si>
    <t>名古屋海上保安部は13日、基準値の8倍を超える大腸菌群を含む水を海に排出したとして、水質汚濁防止法違反容疑で、愛知県南知多町の老舗旅館「まるは食堂旅館」と関連会社を家宅捜索した。名古屋海保は同法違反容疑で法人としての旅館を書類送検する方針。健康被害の報告はないという。
　海保によると、巡回していた捜査員が旅館の排出口から海に濁った水が流れているのを見つけ、測定したところ基準値の8倍を超える大腸菌群を検出した。5月以降、測定を複数回行い、毎回検出されたという。　まるは食堂旅館のホームページによると、創業から70年を超える老舗。宿泊施設に食堂と温泉を併設している。</t>
    <phoneticPr fontId="16"/>
  </si>
  <si>
    <t>https://nordot.app/1052172794589610091?c=768367547562557440</t>
    <phoneticPr fontId="16"/>
  </si>
  <si>
    <t>冷凍パッションフルーツからシペルメトリン検出</t>
    <phoneticPr fontId="16"/>
  </si>
  <si>
    <t>ベトナムから輸入された冷凍パッションフルーツから、人の健康を損なうおそれのない量として定める量を超えて、シペルメトリンが検出されました。
シペルメトリンは、ピレスロイド系の殺虫剤で、国内では動物用医薬品として承認されていません。
人に対する健康被害としては、神経系の過剰刺激による症状が出現し、全身倦怠感や筋れん縮、軽度の運動失調などが生じるとされています。</t>
    <phoneticPr fontId="16"/>
  </si>
  <si>
    <t>https://www.shokukanken.com/news/safety/230712-0932.html</t>
    <phoneticPr fontId="16"/>
  </si>
  <si>
    <t>コストコが販売のチーズに発がん性物質 約139キロ回収／台湾</t>
    <phoneticPr fontId="16"/>
  </si>
  <si>
    <t>会員制量販店「コストコ」が米国から輸入し、販売したモッツァレラチーズから発がん性物質のエチレンオキシドが検出されたことが分かった。衛生福利部（保健省）食品薬物管理署は12日、計約914キログラムのうち、約139キログラムを回収したと明らかにした。
コストコが米国から輸入したモッツァレラチーズを巡っては、先月18日、水際検査でエチレンオキシドが検出され、約457キログラム全てが積み戻しまたは廃棄処分となった。これを受け、コストコが別の時期に輸入した賞味期限内の同商品を検査したところ、エチレンオキシドが検出された。
同商品はこれ以外に今年1月以降7ロット、約4798キログラム分が輸入されたが、いずれもすでに賞味期限が切れている。同署林金富副署長は定例会見で、食品安全衛生管理法の規定により、エチレンオキシドは台湾の食品に含まれてはならないと強調。すでにコストコに対して回収と廃棄処分を命じたと説明した。
またコストコが輸入するチーズ関連商品については、抜き取り検査の割合を20～50％に引き上げたと明かした。今後は高雄市政府衛生局が関連法に基づき、コストコに対して6万台湾元（約27万円）以上、2億元（約9億円）以下の過料を科すとした。</t>
    <phoneticPr fontId="16"/>
  </si>
  <si>
    <t>https://news.yahoo.co.jp/articles/aa5d24574f7cba4148ca17fb933d03e4ffa77267</t>
    <phoneticPr fontId="16"/>
  </si>
  <si>
    <t>国産なら安全と言えるの⁉ 残留農薬が多いとされる野菜とは？</t>
    <phoneticPr fontId="16"/>
  </si>
  <si>
    <t>野菜を選ぶとき多くの人が国産なら安全と思って手に取ることが多いかと思います。実は、海外に比べると日本の農薬使用の規制は緩く、日本は農薬大国などともいわれています。国産だから安全と考えてもいいのでしょうか？今回は「国産の野菜は本当に安全なのか？スーパーに並んでいるきれいで形の良い安価な野菜には農薬が残留している？」についてのお話です。
国産なら安全？農薬が残留している？
残念ながら、日本の農薬使用量は世界トップクラス、海外では禁止されているにもかかわらず日本では使用しているなど農薬使用の基準が緩いのが現状で、なんと中国に続き2位、アメリカの5倍、フランスの3倍もの農薬を使用しています。その理由として、温暖で雨が多く湿気により病害虫が発生しやすいから、また消費者は虫食いのあるものや形の悪い野菜を購入したがらないので売れないなどの理由があります。農薬にも使用することで害虫や菌を防ぎ病原菌、虫などから消費者が細菌感染するのを防げるというメリットがあるとも考えられています。
形が整ったきれいな野菜を買って、それを調理しようと水につけて置いといたら、油のようなものが浮いてきたなんて言う経験はありませんか？
その浮遊物、実は野菜に付着していた「残留農薬」と思われます。恐ろしいのは、見た目がきれいで整った形なだけに水につけて置いておかなければ気づかなかったというところです。
残留農薬を避けるためにできることとは・・・
農薬・化学肥料不使用の有機（オーガニック）を選ぶこと
産地や生産者、栽培方法が確認できるものを選ぶこと
旬のものを選ぶこと（旬でないと栽培の時に虫がつきやすいため）
など日頃から野菜の産地や育て方などを気にして健康意識を高める必要があると考えられます。</t>
    <phoneticPr fontId="16"/>
  </si>
  <si>
    <t>https://syouei-farm.net/anzen/kokusanyasai-nouyaku/</t>
    <phoneticPr fontId="16"/>
  </si>
  <si>
    <t>※2023年 第27週（7/3～7/9） 現在</t>
    <phoneticPr fontId="5"/>
  </si>
  <si>
    <t>やや少ない</t>
    <rPh sb="2" eb="3">
      <t>スク</t>
    </rPh>
    <phoneticPr fontId="87"/>
  </si>
  <si>
    <t>結核例　252</t>
    <phoneticPr fontId="5"/>
  </si>
  <si>
    <t>2023年第26週（6月26日〜7月2日）</t>
    <phoneticPr fontId="87"/>
  </si>
  <si>
    <t>細菌性赤痢2例 菌種：S. flexneri（B群）1例＿感染地域：インドネシア
　　　　　　　　　　　　　　S. sonnei（D群）1例＿感染地域：茨城県</t>
    <rPh sb="0" eb="3">
      <t>サイキンセイ</t>
    </rPh>
    <rPh sb="3" eb="5">
      <t>セキリ</t>
    </rPh>
    <rPh sb="6" eb="7">
      <t>レイ</t>
    </rPh>
    <rPh sb="8" eb="10">
      <t>キンシュ</t>
    </rPh>
    <rPh sb="24" eb="25">
      <t>グン</t>
    </rPh>
    <rPh sb="27" eb="28">
      <t>レイ</t>
    </rPh>
    <rPh sb="29" eb="31">
      <t>カンセン</t>
    </rPh>
    <rPh sb="31" eb="33">
      <t>チイキ</t>
    </rPh>
    <rPh sb="66" eb="67">
      <t>グン</t>
    </rPh>
    <rPh sb="69" eb="70">
      <t>レイ</t>
    </rPh>
    <rPh sb="71" eb="73">
      <t>カンセン</t>
    </rPh>
    <rPh sb="73" eb="75">
      <t>チイキ</t>
    </rPh>
    <rPh sb="76" eb="78">
      <t>イバラキ</t>
    </rPh>
    <rPh sb="78" eb="79">
      <t>ケン</t>
    </rPh>
    <phoneticPr fontId="87"/>
  </si>
  <si>
    <t>血清群・毒素型：‌O157 VT2（73例）、O157 VT1・VT2（21例）、O26 VT1（14例）、O1 VT2（1例）、O103VT1（1例）、
O115 VT1（1例）、その他・不明（28例）
累積報告数：1,099例（有症者710例、うちHUS 14例．死亡2例）</t>
    <phoneticPr fontId="87"/>
  </si>
  <si>
    <t xml:space="preserve">年齢群：‌1歳（6例）、2歳（10例）、3歳（5例）、4歳（12例）、5歳（14例）、
6歳（4例）、7歳（1例）、8歳（4例）、10代（11例）、20代（23例）、30代（12例）、
40代（9例）、50代（9例）、60代（9例）、70代（7例）、80代（3例）
</t>
    <phoneticPr fontId="87"/>
  </si>
  <si>
    <t xml:space="preserve">腸管出血性大腸菌感染症139例（有症者109例、うちHUS 3例）
感染地域：‌国内117例、韓国3例、インドネシア1例、国内・国外不明18例
国内の感染地域：島根県42例、東京都8例、岡山県7例、千葉県6例、愛知県4例、長崎県4例、栃木県3例、群馬県3例、神奈川県3例、静岡県3例、大阪府3例、北海道2例、宮城県2例、滋賀県2例、
兵庫県2例、福岡県2例、熊本県2例、茨城県1例、埼玉県1例、長野県1例、岐阜県1例、京都府1例、和歌山県1例、愛媛県1例、佐賀県1例、大分県1例、鹿児島県1例、沖縄県1例、
国内（都道府県不明）8例
</t>
    <phoneticPr fontId="87"/>
  </si>
  <si>
    <t>E型肝炎10例 感染地域（感染源）：‌東京都2例（豚レバー1例、
焼き肉/ステーキ1例）、北海道1例（牛肉/豚肉/鶏肉）、宮城県1例（牛タン）、
秋田県1例（豚肉）、埼玉県1例（不明）、千葉県1例（不明）、大分県1例
（不明）、国内・国外不明2例（不明2例）
A型肝炎3例 感染地域：岐阜県2例、バングラデシュ1例</t>
    <phoneticPr fontId="87"/>
  </si>
  <si>
    <t>レジオネラ症60例（肺炎型59例、ポンティアック型1例）
感染地域：‌福島県4例、宮城県3例、栃木県3例、大阪府3例、茨城県2例、千葉県2例、岐阜県2例、愛知県2例、
京都府2例、兵庫県2例、広島県2例、長崎県2例、熊本県2例、大分県2例、北海道1例、岩手県1例、山形県1例、
群馬県1例、埼玉県1例、東京都1例、石川県1例、福井県1例、静岡県1例、徳島県1例、香川県1例、福岡県1例、
鹿児島県1例、宮城県/山形県1例、国内（都道府県不明）2例、国内・国外不明11例
年齢群：‌40代（7例）、50代（7例）、60代（15例）、70代（21例）、80代（8例）、90代以上（2例）
累積報告数：976例</t>
    <phoneticPr fontId="87"/>
  </si>
  <si>
    <t>アメーバ赤痢5例（腸管アメーバ症5例）
感染地域：埼玉県1例、国内（都道府県不明）3例、国内・国外不明1例
感染経路：性的接触1例（異性間）、その他・不明4例</t>
    <phoneticPr fontId="87"/>
  </si>
  <si>
    <t>2023年第26週</t>
    <phoneticPr fontId="87"/>
  </si>
  <si>
    <r>
      <t>対前週
インフルエンザ</t>
    </r>
    <r>
      <rPr>
        <b/>
        <sz val="14"/>
        <rFont val="ＭＳ Ｐゴシック"/>
        <family val="3"/>
        <charset val="128"/>
      </rPr>
      <t>5.8%増加</t>
    </r>
    <r>
      <rPr>
        <b/>
        <sz val="11"/>
        <rFont val="ＭＳ Ｐゴシック"/>
        <family val="3"/>
        <charset val="128"/>
      </rPr>
      <t>、
新型コロナウイルス</t>
    </r>
    <r>
      <rPr>
        <b/>
        <sz val="14"/>
        <rFont val="ＭＳ Ｐゴシック"/>
        <family val="3"/>
        <charset val="128"/>
      </rPr>
      <t>18.1%増加</t>
    </r>
    <r>
      <rPr>
        <b/>
        <sz val="11"/>
        <rFont val="ＭＳ Ｐゴシック"/>
        <family val="3"/>
        <charset val="128"/>
      </rPr>
      <t>　</t>
    </r>
    <rPh sb="0" eb="3">
      <t>タイゼンシュウ</t>
    </rPh>
    <rPh sb="15" eb="17">
      <t>ゾウカ</t>
    </rPh>
    <rPh sb="19" eb="21">
      <t>シンガタ</t>
    </rPh>
    <rPh sb="33" eb="35">
      <t>ゾウカ</t>
    </rPh>
    <phoneticPr fontId="87"/>
  </si>
  <si>
    <t>居酒屋で食事をした９人が食中毒の症状　岐阜・多治見市</t>
    <phoneticPr fontId="16"/>
  </si>
  <si>
    <t>岐阜県</t>
    <rPh sb="0" eb="3">
      <t>ギフケン</t>
    </rPh>
    <phoneticPr fontId="16"/>
  </si>
  <si>
    <t>食中毒が発生したのは多治見市白山町にある居酒屋「Ｓａｋｅ＆Ｄｉｎｉｎｇあひおひ」です。岐阜県によりますと今月１０日夜に刺身や天ぷらなどを食べた３グループ、合計１６人のうち、男女９人が下痢や嘔吐などの症状を訴えたということです。
症状があった人に共通する食事がこの居酒屋で提供されたもののみであったことや、医師から食中毒の届け出があったことから県はこの居酒屋で食中毒が発生したと断定し、当面の間、営業禁止にする処分を13日付けで出しました。食中毒の症状を訴えた９人は既に回復に向かっているということです。県は利用客らの検査などを続け、原因を調査するとしています。</t>
    <phoneticPr fontId="16"/>
  </si>
  <si>
    <t>中京テレビ</t>
    <rPh sb="0" eb="2">
      <t>チュウキョウ</t>
    </rPh>
    <phoneticPr fontId="16"/>
  </si>
  <si>
    <t>https://news.yahoo.co.jp/articles/d5c1490c2de7b0c3d959f0f0cf1b2d308f69175c</t>
    <phoneticPr fontId="16"/>
  </si>
  <si>
    <t>毎日新聞</t>
    <phoneticPr fontId="16"/>
  </si>
  <si>
    <t>左京の鳥料理店、5人食中毒症状 市、営業停止処分 ／京都</t>
    <phoneticPr fontId="16"/>
  </si>
  <si>
    <t>京都府</t>
    <rPh sb="0" eb="3">
      <t>キョウトフ</t>
    </rPh>
    <phoneticPr fontId="16"/>
  </si>
  <si>
    <t xml:space="preserve">京都市は12日、同市左京区の鳥料理店「八起庵」で6月30日に鶏の造りなどを食べた男性5人（46～74歳）に下痢、発熱などの症状が出たと発表した。うち3人から食中毒菌「カンピロバクター・ジェジュニ」が検出された。入院者はおらず、全員が快方に向かっているという。市は12～14日の3日間、同店を営業停止…
</t>
    <phoneticPr fontId="16"/>
  </si>
  <si>
    <t>https://mainichi.jp/articles/20230714/ddl/k26/040/179000c</t>
    <phoneticPr fontId="16"/>
  </si>
  <si>
    <t>TBS NEWS DIG</t>
    <phoneticPr fontId="16"/>
  </si>
  <si>
    <t xml:space="preserve">クルマダイの刺身食べた60代男性がアニサキス食中毒 金沢市内の鮮魚店を営業停止処分に </t>
    <phoneticPr fontId="16"/>
  </si>
  <si>
    <t>今月13日、金沢市内の鮮魚店で購入した刺身を食べた男性の体内から寄生虫のアニサキスが見つかりました。保健所はこの店で食中毒が発生したとして、営業停止1日を命じました。金沢市保健所によりますと13日午後、前の日の夜に金沢市香林坊の鮮魚専門店・海宝丸で購入したクルマダイの刺身を食べた60代の男性が、13日朝早くから腹痛を訴えて医療機関を受診したところ胃からアニサキスが摘出されました。男性が潜伏期間内に魚介類を食べたのは、この店で購入した刺身のみだったことから、保健所はこの店で食中毒が発生したと断定、7月15日の営業停止を命じるとともに魚介類の取り扱いについても改善するよう指示しました。</t>
    <phoneticPr fontId="16"/>
  </si>
  <si>
    <t>https://newsdig.tbs.co.jp/articles/-/605386?display=1</t>
    <phoneticPr fontId="16"/>
  </si>
  <si>
    <t xml:space="preserve">「すし銚子丸」アニサキスによる食中毒発生を謝罪 当該店舗で営業停止処分「事故を厳粛に ... </t>
    <phoneticPr fontId="16"/>
  </si>
  <si>
    <t>Yahoo!ニュース</t>
    <phoneticPr fontId="16"/>
  </si>
  <si>
    <t>石川県</t>
    <rPh sb="0" eb="3">
      <t>イシカワケン</t>
    </rPh>
    <phoneticPr fontId="16"/>
  </si>
  <si>
    <t>神奈川県</t>
    <rPh sb="0" eb="4">
      <t>カナガワケン</t>
    </rPh>
    <phoneticPr fontId="16"/>
  </si>
  <si>
    <r>
      <rPr>
        <b/>
        <sz val="14"/>
        <rFont val="游ゴシック"/>
        <family val="3"/>
        <charset val="128"/>
      </rPr>
      <t>回転ずし大手「すし銚子丸」で今月7日、アニサキスを原因とする食中毒が発生したことが分かった。同社は13日までに公式サイトを通じて公表し、一部店舗で営業停止処分を受けたことを報告。　同社は、「すし銚子丸　横浜都筑店」において、今月7日、飲食した1名の客にアニサキスを原因とする食中毒症状が見られたことを報告。同店舗は10日付て、横浜市保健所より営業停止処分を受けた。店舗は10日午後5時から休業し、11日の午前11時から通常営業を再開。「発症されたお客様におかれましては、多大な苦痛とご迷惑をお掛けし、また、同店舗をご利用いただいている他のお客様や関係者の皆様にも多大なご迷惑をお掛けし、重ねてお詫び申し上げます」と謝罪した。　今後について「弊社は、食中毒防止等、衛生管理体制の徹底に努めてまいりました」とし、「この度の事故を厳粛に受け止め、再発防止、安全強化を図り一層の衛生管理体制の確立及び弊社店舗に対する指導強化に尽力いたす所存であります」と、再発防止を誓った</t>
    </r>
    <r>
      <rPr>
        <b/>
        <sz val="16"/>
        <rFont val="游ゴシック"/>
        <family val="3"/>
        <charset val="128"/>
      </rPr>
      <t>。</t>
    </r>
    <phoneticPr fontId="16"/>
  </si>
  <si>
    <t>https://news.yahoo.co.jp/articles/a40a6da7ba39b586d6f6b5af1d5b2679e0225fcf</t>
    <phoneticPr fontId="16"/>
  </si>
  <si>
    <t>食中毒（疑い）が発生したので発表します</t>
    <phoneticPr fontId="16"/>
  </si>
  <si>
    <t>令和５年７月13日（木）、春日市の住民から、八女郡内の飲食店を利用したところ、食中毒様症状を呈し、医療機関を受診した旨、南筑後保健福祉環境事務所に連絡があった。同事務所が調査したところ、７月８日（土）18時30分頃に親族グループ８名が同郡内の飲食店を利用し、うち２名が腹痛、下痢等の症状を呈していることが判明した。なお、この２名以外についても体調不良を呈している旨の情報を得ている。現在、同事務所において、食中毒疑いとして調査を進めている。
発生日時　調査中　　　判明分：令和５年７月11日（火）12時頃
摂食者数　調査中　　　判明分：２名　　　５症状　　調査中　判明分：腹痛、下痢等
有症者数　調査中　　　判明分：２名（10代男性、50代男性）
　　　　　　　　　　　２名のうち１名が医療機関を受診している。重篤な症状を呈した者はいない。
原因施設、原因食品、原因物質　調査中</t>
    <phoneticPr fontId="16"/>
  </si>
  <si>
    <t>https://www.pref.fukuoka.lg.jp/press-release/syokuchudoku20230713.html</t>
    <phoneticPr fontId="16"/>
  </si>
  <si>
    <t>福岡県公表</t>
    <rPh sb="0" eb="5">
      <t>フクオカケンコウヒョウ</t>
    </rPh>
    <phoneticPr fontId="16"/>
  </si>
  <si>
    <t>中津市の介護サービス事業所で９人食中毒 食品管理徹底を指導</t>
    <phoneticPr fontId="16"/>
  </si>
  <si>
    <t>中津市にある介護サービス事業所で調理された給食を食べた利用者と職員あわせて９人が下痢やおう吐などの症状を訴え保健所はこの給食が原因の食中毒と断定し事業所に対し食品の管理の徹底などを指導しました。
県によりますと、今月６日、中津市内の介護サービス事業所で提供された昼の給食を食べた７０代から９０代の利用者８人と６０代の職員１人が下痢やおう吐などの症状を訴えました。このうち利用者７人が入院しましたが、１２日までに退院し、入院中の１人も回復に向かっているということです。保健所が調査したところ、患者７人の便と給食で出された「三色そぼろ丼」から「黄色ブドウ球菌」が検出されたということです。このため保健所は給食が原因の食中毒と断定しこの介護サービス事業所に対し食品の温度管理を徹底することや調理にあたる人の手洗いの徹底などを指導しました。県食品・生活衛生課は「今の時期は食中毒が増える時期なので、食品は低温で保存し、調理後はすぐに食べることを心がけてほしい」としています。</t>
    <phoneticPr fontId="16"/>
  </si>
  <si>
    <t>https://www3.nhk.or.jp/lnews/oita/20230712/5070016328.html</t>
    <phoneticPr fontId="16"/>
  </si>
  <si>
    <t>大分県</t>
    <rPh sb="0" eb="3">
      <t>オオイタケン</t>
    </rPh>
    <phoneticPr fontId="16"/>
  </si>
  <si>
    <t>ふぐによる食中毒の発生について</t>
    <phoneticPr fontId="16"/>
  </si>
  <si>
    <r>
      <t xml:space="preserve">このたび、ふぐによる食中毒が発生しましたのでお知らせします。
　ふぐを安全に食べるには、専門的な知識と技術が必要です。釣ったふぐを持ち帰って調理することは絶対にやめてください。
１　経過     ○令和５年７月６日（木曜日）　17時頃、大阪府内の医療機関から岸和田保健所に「自身で釣ったふぐを食べたところ、手足がしびれてきたという患者が来院予定である。」との連絡があった。当該患者は当日の早朝に釣りに行き、釣ったふぐを持ち帰り、自らふぐをそのまま煮込み喫食した。その後、口の中の違和感、ふらつき、手足及び口のしびれ等の症状を呈し、救急搬送された。
○令和５年７月７日（金曜日）　調査の結果、患者の尿及び血液からふぐ毒であるテトロドトキシンが検出されたこと、症状がふぐ毒による食中毒の症状と一致しており、診察した医師からふぐを喫食したことによる食中毒との届出があったことから、ふぐを原因とした食中毒と断定した。なお、患者は現在入院中であるが、回復傾向にある。
</t>
    </r>
    <r>
      <rPr>
        <b/>
        <sz val="11"/>
        <rFont val="游ゴシック"/>
        <family val="3"/>
        <charset val="128"/>
      </rPr>
      <t xml:space="preserve">２　発生状況
（１）喫食日時：令和５年７月６日　12時頃
（２）発症日時：令和５年７月６日　13時30分頃
（３）発生場所：患者自宅
（４）患者数：１名（男性70代）
（５）主症状：手足及び口のしびれ、ふらつき、倦怠感、嘔吐
（６）原因食品：ふぐ（詳しい種類は不明）
（７）病因物質：テトロドトキシン
</t>
    </r>
    <r>
      <rPr>
        <b/>
        <sz val="12"/>
        <rFont val="游ゴシック"/>
        <family val="3"/>
        <charset val="128"/>
      </rPr>
      <t>３　ふぐによる食中毒について 　ふぐ毒の主成分であるテトロドトキシンは熱に強いため通常の加熱調理では毒性はなくなりません。ふぐの内臓、特に肝臓や卵巣には高濃度のふぐ毒が蓄積されており、ふぐの種類によっては筋肉や皮にもふぐ毒が含まれています。
○中毒症状等   食後30分から５時間で発症します。唇や舌、手足のしびれに始まり、次いで頭痛、嘔吐、運動及び知覚の麻痺、症状が進むと血圧低下や呼吸困難が見られ、最悪の場合、死に至ることがあります。確実な治療法や解毒剤はなく対症療法しかありません。</t>
    </r>
    <phoneticPr fontId="16"/>
  </si>
  <si>
    <t>https://www.pref.osaka.lg.jp/hodo/index.php?site=fumin&amp;pageId=48352</t>
    <phoneticPr fontId="16"/>
  </si>
  <si>
    <t>大阪府</t>
    <rPh sb="0" eb="3">
      <t>オオサカフ</t>
    </rPh>
    <phoneticPr fontId="16"/>
  </si>
  <si>
    <t>大阪府公表</t>
    <rPh sb="0" eb="5">
      <t>オオサカフコウヒョウ</t>
    </rPh>
    <phoneticPr fontId="16"/>
  </si>
  <si>
    <t>広島市中区の飲食店で食中毒　3人からカンピロバクター検出</t>
    <phoneticPr fontId="16"/>
  </si>
  <si>
    <t>広島市は10日、中区中町の飲食店「いいかげんや　広島並木通り店」で食中毒が発生したとして、同店に営業禁止を命令した。市保健所によると、6月28日夜に同店で焼き鳥などを食べた1グループの3人全員が、30日朝から7月3日昼にかけて腹痛や下痢などの症状を訴えた。3人の便から食中毒菌カンピロバクターが検出された。全員が快方に向かっているという。</t>
    <phoneticPr fontId="16"/>
  </si>
  <si>
    <t>https://www.chugoku-np.co.jp/articles/-/330302</t>
    <phoneticPr fontId="16"/>
  </si>
  <si>
    <t>中国新聞</t>
    <rPh sb="0" eb="4">
      <t>チュウゴクシンブン</t>
    </rPh>
    <phoneticPr fontId="16"/>
  </si>
  <si>
    <t>広島県</t>
    <rPh sb="0" eb="3">
      <t>ヒロシマケン</t>
    </rPh>
    <phoneticPr fontId="16"/>
  </si>
  <si>
    <t>京都市 保育園児ら集団食中毒 給食施設を３日間使用停止</t>
    <phoneticPr fontId="16"/>
  </si>
  <si>
    <t>先月（６月）から今月（７月）にかけて、京都市北区の保育園で、給食を食べた園児や職員１３人から食中毒を引き起こす「カンピロバクター」という細菌が検出されたため、保健所は集団食中毒と断定し、１０日までの３日間、この園の給食施設の使用を停止するよう命じました。京都市保健所によりますと、北区の「紫野保育園」で先月２６日から今月２日にかけて、園児と職員が下痢や発熱、腹痛などの症状を訴えたため、保健所が調べたところ、１３人から食中毒を引き起こす「カンピロバクター」という細菌が検出されたということです。これまでのところ全員軽症で、回復に向かっているということです。
１３人は園の施設で調理された給食を食べていたということで、保健所は給食を原因とした集団食中毒と断定し、１０日までの３日間、この施設の使用を停止するよう命じました。気温や湿度が高くなり、食中毒が起きやすい時期を迎えていることから、保健所は、こまめな手洗いや、常温で食品を放置することを避けるなど、対策を徹底してほしいと呼びかけています。</t>
    <phoneticPr fontId="16"/>
  </si>
  <si>
    <t>https://www3.nhk.or.jp/lnews/kyoto/20230710/2010017769.html</t>
    <phoneticPr fontId="16"/>
  </si>
  <si>
    <t>園児25人に毒を盛った幼稚園教諭の死刑執行―中国</t>
    <phoneticPr fontId="16"/>
  </si>
  <si>
    <t>園児25人に毒を盛った幼稚園教諭の女の死刑が13日に執行された。中国メディアのVista看天下などが伝えた。報道によると、2019年3月、河南省焦作市の幼稚園で園児らが食中毒とみられる症状を訴えた。警察が調べた結果、教諭の女が食べ物に亜硝酸ナトリウムを混入したことによるものと発覚。園児25人が中毒を起こし、うち1人は多臓器不全となり、10カ月後に死亡した。
女は児童の管理問題で別の教諭とトラブルを抱えており、当日園内の台所に忍び込み、同教諭が受け持つクラスが食べる予定の八宝粥に、持ち込んだ亜硝酸ナトリウムを投入した。女は2017年2月にも、生活上の些細なトラブルから、ネットで購入した亜硝酸ナトリウムをこっそり夫のコップに入れ、飲ませたことがあった。夫は中毒症状を起こしたものの軽症だったという。
裁判では一審二審共に死刑判決が下り、（二審制のため）死刑が確定。今年7月13日に執行された。</t>
    <phoneticPr fontId="16"/>
  </si>
  <si>
    <t>https://news.nifty.com/article/world/china/12181-2444913/</t>
    <phoneticPr fontId="16"/>
  </si>
  <si>
    <t>中国</t>
    <rPh sb="0" eb="2">
      <t>チュウゴク</t>
    </rPh>
    <phoneticPr fontId="16"/>
  </si>
  <si>
    <t>RecordChina</t>
    <phoneticPr fontId="16"/>
  </si>
  <si>
    <t>レイキャビク公衆衛生局は、アイスランドのハンバーガーチェーンであるHamborgarafabrikkanの市内２店舗からノロウイルスの感染者が発生した旨を発表しました。感染者は現在までで約５０名に上っており、感染経路等の調査が進められています。
　同ハンバーガーショップは、大型商業施設クリングランに隣接する店舗と海岸沿いのホフディ・ハウス近隣にある店舗の２店舗が存在し、クリングランにある店舗は現在営業停止となっています。アイスランドでは、今月はじめにも東アイスランドにあるホテルでノロウイルスの集団感染が発生し、複数の死亡者や重症患者が発生しています。ノロウイルスに感染してしまった場合、回復や治療に努めることもさることながら、感染拡大を防ぐための措置等も重要ですので、嘔吐、下痢や腹痛などの感染を疑う症状がある場合には早急に医療機関へ相談するようにしてください。【厚生労働省 ノロウイルスに関するＱ＆Ａ】
https://www.mhlw.go.jp/stf/seisakunitsuite/bunya/kenkou_iryou/shokuhin/syokuchu/kanren/yobou/040204-1.html</t>
    <phoneticPr fontId="16"/>
  </si>
  <si>
    <t>https://www.anzen.mofa.go.jp/od/ryojiMailDetail.html?keyCd=143546</t>
    <phoneticPr fontId="16"/>
  </si>
  <si>
    <t>アイスランド</t>
    <phoneticPr fontId="16"/>
  </si>
  <si>
    <t>レイキャビク市内飲食店でのノロウイルスの発生</t>
    <phoneticPr fontId="16"/>
  </si>
  <si>
    <t>外務省公表</t>
    <rPh sb="0" eb="3">
      <t>ガイムショウ</t>
    </rPh>
    <rPh sb="3" eb="5">
      <t>コウヒョウ</t>
    </rPh>
    <phoneticPr fontId="16"/>
  </si>
  <si>
    <t>https://news.yahoo.co.jp/articles/8cf71ff86eabf2aa73ee1fb5ac0b367511234d2d</t>
  </si>
  <si>
    <t>https://news.nissyoku.co.jp/news/yamamoto20230705085254022</t>
    <phoneticPr fontId="87"/>
  </si>
  <si>
    <t>キユーピーはグループ会社キユーピーインドネシアで調味料の生産ラインを増設し、生産能力を現在の約2.6倍に高める。投資額は約32億円（23年6月末時点の為替レート）で、24年11月の稼働を予定する。東南アジア最大の人口を有し、経済成長を続けるインドネシアの供給体制を強化することで、事業展開を加速する。
　キユーピーインドネシアは13年に、キユーピーの東南アジア4ヵ国目の生産拠点として設立。現地では食の洋風化や外食産業の発展などを背景に創業以来業績は右肩</t>
    <phoneticPr fontId="87"/>
  </si>
  <si>
    <t>https://www.jetro.go.jp/biznews/2023/07/effe37dfa7bd8c6b.html</t>
    <phoneticPr fontId="87"/>
  </si>
  <si>
    <t>https://news.yahoo.co.jp/articles/f97fb4b9858f0610fbe6ef056185eebfdaf1aeec</t>
    <phoneticPr fontId="87"/>
  </si>
  <si>
    <t>（高雄中央社）賞味期限切れのタピオカ半製品の表示を書き換えて販売していたとして、台湾高雄地方検察署（地検）は12日、南部・屏東県九如郷の食品加工工場の責任者の男を食品安全衛生管理法違反や文書偽造、詐欺などの罪で起訴した。検察によれば、賞味期限を改ざんした商品は販売先の業者を通じて日本に輸出されており、輸出量は少なくとも27トンに上るとみられている。起訴状によれば、責任者の男は2019年からタピオカの原料を調達し、工場で半製品に加工して販売。赤字削減のため、昨年3月以降、賞味期限切れのタピオカを包装し直すよう従業員に指示し、賞味期限を書き換えてから下流の業者に販売していた。
屏東県政府衛生局が昨年末、検察に同行して捜索を行ったところ、期限切れの原料と食品36トンが見つかった。出荷記録によれば、少なくとも27トンの期限切れタピオカが輸出された。不当に得た利益は313万台湾元（約1400万円）余りに上るという。</t>
    <phoneticPr fontId="87"/>
  </si>
  <si>
    <t>欧州委員会は7月5日、欧州グリーン・ディールの一環として、EUの食料システムと農業経営を強化する主要な自然資源の持続可能な利用に関する政策パッケージを発表した（プレスリリース外部サイトへ、新しいウィンドウで開きます）。具体的には「自然資源の持続可能な利用に関するコミュニケーション（政策文書）PDFファイル(外部サイトへ、新しいウィンドウで開きます)」と、（1）土壌モニタリング指令案外部サイトへ、新しいウィンドウで開きます、（2）植物のための新ゲノム技術（NGT）に関する規則案外部サイトへ、新しいウィンドウで開きます、（3）植物繁殖材料（PRM）および（4）森林繁殖材料（FRM）に関する規則案外部サイトへ、新しいウィンドウで開きますの4つの法案、食品廃棄物削減の取り組み強化策外部サイトへ、新しいウィンドウで開きますから構成される。4つの法案の主な内容は次のとおり。
（1）は、2050年までにEU全域の土壌健全化に向け、土壌モニタリングの枠組みを定める。加盟国は土壌管理方法を明確にし、汚染可能性がある場所を特定して人間の健康や環境に甚大なリスクを与えないよう対処する。EUの土壌サンプルデータや衛星データ、加盟国や民間のデータを集約し、農業事業者や土地管理者に提供する。データ活用は任意だが、土壌改良、水や肥料の最小限の使用、干ばつなど災害防止に役立ててもらうのが狙い。健全な土壌とそこで生産される食料の価値を高めるため、農家や土地管理者はカーボンファーミング（注）に対して報酬を得られるようにする。
（2）はNGTのうち、標的遺伝子に異変を起こす技術（ゲノム編集）や交配可能な同種・近縁種の遺伝子を導入する技術（シスジェネシス）で作られた植物、それらに由来する食品・飼料を対象とする。欧州委は加盟国の要請を受け、ここ20年で急速に研究開発が進んだNGTについて調査し、現行の遺伝子組換え作物（GMO）関連法令ではNGT植物の環境への影響やEU市場での流通に対応できないと判断。規則案は、上記NGT植物のEU市場への上市（市場投入）に関する手続きを定める。また、NGT植物を公的データベースに登録し、農家の透明性と選択の自由を確保する。欧州委はこれらの規則を通じて、持続可能な作物の研究開発や農業・バイオテクノロジー関連投資の促進を目指す。なお、上記NGT植物以外は引き続きGMO関連法令で規制される。
（3）と（4）は、植物の繁殖に使用する種子や挿し木などのPRMと、森林の造成や植林に使用する植物などのFRMの育種と流通について、現行指令を全て廃止し規則化する。（3）では、PRMの上市に必要な品種登録手続きの簡素化や、オーガニック（有機）農業に適したPRMの品種登録枠組みの導入により登録品種を増やす。農業事業者は害虫や干ばつなどに強い種子を選択することができ、安定的な生産が実現する。（4）では、FRMの親木の病害への耐性や適応可能な気候条件など持続可能性をより厳しく評価し、FRMの品質を担保。林業事業者に的確な情報を提供し、適切な土地を選び植林することを促し、森林の持続可能性の向上や安定的な林業生産活動を目指す。また加盟国に対し、山火事などで損害を受けた森林へのFRM供給について対応策の策定を義務付ける。このほか政策パッケージでは、食品廃棄物削減の取り組み強化策が廃棄物枠組み指令の改正案として提案された（2023年7月13日記事参照）。
これらの法案は今後、EU理事会（閣僚理事会）と欧州議会で審議される。（注）土壌改善などにより、二酸化炭素（CO2）を土地に吸収させる農法。</t>
    <phoneticPr fontId="87"/>
  </si>
  <si>
    <t>https://www.jiji.com/jc/article?k=2023071100804</t>
    <phoneticPr fontId="87"/>
  </si>
  <si>
    <t>https://www.jetro.go.jp/biznews/2023/07/dbd82a677eaef585.html</t>
    <phoneticPr fontId="87"/>
  </si>
  <si>
    <t>https://news.yahoo.co.jp/articles/44e3947e83834e18a30a7fa640e05ec30c676f4e</t>
    <phoneticPr fontId="87"/>
  </si>
  <si>
    <t>https://jp.reuters.com/article/usa-schumer-energy-drink-idJPKBN2YR025</t>
    <phoneticPr fontId="87"/>
  </si>
  <si>
    <t>https://www.nna.jp/news/2540550?utm_source=newsletter&amp;utm_medium=email&amp;utm_campaign=club_bn&amp;country=idr&amp;type=5&amp;free=1</t>
    <phoneticPr fontId="87"/>
  </si>
  <si>
    <t>https://www3.nhk.or.jp/news/html/20230707/k10014121901000.html</t>
    <phoneticPr fontId="87"/>
  </si>
  <si>
    <t>https://www.jetro.go.jp/biznews/2023/07/4831bf58de236859.html</t>
    <phoneticPr fontId="87"/>
  </si>
  <si>
    <t>https://www.jetro.go.jp/biznews/2023/07/a2583c740a497db8.html</t>
    <phoneticPr fontId="87"/>
  </si>
  <si>
    <t>【香港時事】香港政府トップの李家超行政長官は１１日、東京電力福島第１原発の処理水が海洋放出された場合、日本からの「大量の水産物」の輸入を禁止すると明言した。香港は日本食品の輸出先第２位で、日本の水産業への打撃が懸念される。岸田首相、処理水で「環境整備」　韓国の尹氏と４カ月で４回目の会談
　李氏は記者会見で、計画されている処理水放出は前例のない規模で、リスクは「未知数だ」と問題視。放出が始まれば「現在の規模を超えて多くの水産物の輸入を禁止する」と述べた。　李氏は７日に「リスクの高い地域からの水産物と農産物の禁輸を検討している」と発言。処理水放出計画は「信頼性と合法性を証明していない」と日本を批判していた。　香港は現在、福島など５県産の食品を輸入規制の対象としており、水産物に対しては放射性物質の検査証明書の添付を義務付けている。福島県産の野菜や果物の輸入は停止している。　２０２２年の日本から香港への農林水産物・食品の輸出額は２０８６億円と、国・地域別で中国本土に次ぐ２位で、全体の１５．６％を占めた。香港では日本食品が広く普及しており、水産物が一部でも禁輸となれば、飲食店や小売店が大きな影響を受けるのは必至だ。</t>
    <phoneticPr fontId="87"/>
  </si>
  <si>
    <t>タイ保健省食品医薬品局（FDA）は6月29日、チョコレートと同製品に関する新告示、カカオ豆由来製品に関する新告示を官報に掲載、翌30日から施行した。7月5日にはFDAウェブサイト外部サイトへ、新しいウィンドウで開きますにも掲載した。両告示を巡っては、2020年9月と2021年9月に意見公募が行われた（2020年9月4日記事、2021年9月8日記事参照）。
保健省告示441号「チョコレート・チョコレート製品PDFファイル(外部サイトへ、新しいウィンドウで開きます)（英語仮訳PDFファイル(外部サイトへ、新しいウィンドウで開きます)）」は、従来の保健省告示83号「チョコレートPDFファイル(外部サイトへ、新しいウィンドウで開きます)（英語仮訳PDFファイル(外部サイトへ、新しいウィンドウで開きます)）」と保健省告示327号「チョコレート（第2版）」を廃止した上、新たにチョコレートとチョコレート製品の品質や規定、ラベル表示を定めるもの。国際基準や発展する食品製造技術に合わせ、ココアバター（cocoa butter）以外の植物油脂を使用する場合の規定や、アルコールを香味料として使用する場合の規定などを新たに設定している。保健省告示442号「カカオ豆由来の製品PDFファイル(外部サイトへ、新しいウィンドウで開きます)（英語仮訳PDFファイル(外部サイトへ、新しいウィンドウで開きます)）」は、カカオ豆由来製品の「ココアバター」「ココアマスまたはココアリカー」「ココアパウダー」「カカオパウダー」の品質や規定、ラベル表示を定めるもの。カカオ豆由来の製品については、従来は個別に定めた告示は存在しなかった。なお、施行日の6月30日より前に製造、輸入、販売の許可を得ていた商品については、施行日から2年以内は製造、輸入、販売が可能。また、チョコレート・チョコレート製品、カカオ豆由来の製品の製造、輸入許可申請手続きの詳細に関しては、FDAウェブサイト外部サイトへ、新しいウィンドウで開きますで確認できる。</t>
    <phoneticPr fontId="87"/>
  </si>
  <si>
    <t>中国の内閣府に当たる国務院が、立法権を持つ全国人民代表大会（全人代）常務委員会に「糧食安全保障法（食料安保法）」草案の審議を提案した。備蓄より農業生産を重視する方向を示し、種子の確保や耕地の保護、食料不足時の訓練などを盛り込んだ。家族農業や農協への支援も明記している。　中国は国際情勢が不安定化する中で、食料の自給を強化する方針を掲げる。特に農地や種苗を含む技術を重視する。政府として食料安全保障に特化した法律を新設し、食料確保の責任を明確にする狙いがあるとみられる。　草案は、11章69条で構成。総則では、穀物の基本的に自給するとし、特に米や小麦の主食では完全自給を掲げた。
　「食料生産」の章では、種子の確保を重視。国が種苗産業を振興することや、種子の遺伝資源庫の建設などを盛り込んだ。日本の県に当たる省級以上では、種子備蓄制度を設け、災害発生時の需要に対応する。家族農業や専門農協などを支援・育成する方針も盛り込んだ。耕地の保護のため、国による助成措置を明記。家族農業や専門農協などによる自主的な備蓄を奨励する。市町村に当たる県以上の行政では、定期的に食料不足時の訓練や研修を行うとした。
　生産、買い入れ、備蓄、運輸、加工、販売などの確保へ誰が責任を持つのか役割分担も示した。責任を果たさない場合の罰則も明記。農家では、特定の地域では奨励されている穀物以外を栽培し、改善指導に従わない場合などが該当する。草案公表を受け、中国国内の専門家からは、法律において備蓄重視から生産重視にシフトしたことを高く評価する声がある一方、農家に対する規制が厳しく「食料生産が減るのではないか」との声も出ている。</t>
    <phoneticPr fontId="87"/>
  </si>
  <si>
    <t xml:space="preserve"> 米上院民主党トップのシューマー院内総務は９日、人気インフルエンサーらが企画したエナジードリンク「プライム・エナジー」について、カフェインを多く含む飲料が子どもに販売されているとして米食品医薬品局（ＦＤＡ）に調査を要請した。プライムは、ユーチューバーのローガン・ポールさんとＫＳＩさんが昨年立ち上げた。カフェイン含有量は１２オンス当たり２００ミリグラムと、コカ・コーラ６缶分、エナジードリンク「レッドブル」２缶分に相当する。シューマー氏は記者会見で、「（メーカーが）販売攻勢をかけている子どもに深刻な健康上の懸念をもたらすため、購入者と保護者は警戒してほしい」と述べた。メーカーはウェブサイトの警告で、プライムは１８歳未満の子ども、妊娠中または授乳中の女性、カフェインに敏感な人々には勧められないとしている。プライムは類似のパッケージで、カフェインを含まない水分補給飲料も販売している。シューマー氏は両飲料のパッケージは非常によく似ており、保護者が知らずに子どもにカフェイン濃度の高い飲料を購入していると懸念を表明した。同社はロイターに対し声明で、プライム・エナジーの販売にあたりＦＤＡのガイドラインを順守しており、警告ラベルを商品パッケージと広告に掲載していると説明。その上で「消費者を保護するために必要な変更案について、ＦＤＡやその他の組織との協議を歓迎する」と述べた。</t>
    <phoneticPr fontId="87"/>
  </si>
  <si>
    <t>インドネシアのスナック類製造大手ガルーダフード・プトラ・プトリ・ジャヤは、伝統生薬ジャムーの販売事業に進出すると発表した。子会社で飲食品販売会社のシナールニアガ・スジャトラ（ＳＮＳ）が手がける。ガルーダフードが７日、インドネシア証券取引所（ＩＤＸ）に子会社の新規事業に関する情報を開示した。それによれば、新規事業への進出にあたり、昨年12月31日に事業化調査を実施した。2027年までの財務面での影響などを加味して、新規事業への参入が妥当と判断した。
８月15日に開催するガルーダフードの臨時株主総会で株主の承認を得る予定。
インドネシア国内のジャムー製造業界では、インダストリ・ジャム・ダン・ファルマシ・シド・ムンチュルが最大手。22年12月期の連結決算では、売上高は前期比3.9％減の３兆8,655億ルピア（約363億円）、純利益は12.4％減の１兆1,047億ルピアとなり減収減益だった。</t>
    <phoneticPr fontId="87"/>
  </si>
  <si>
    <t>東京電力福島第一原子力発電所にたまる処理水を薄めて海に放出する計画について、中国の税関当局は、「事態の推移を見ながらあらゆる措置をとる」と強調し、日本を強くけん制し日本から輸入する食品への規制強化を示唆しました。福島第一原発にたまる処理水を、基準を下回る濃度に薄めて海に放出する計画をめぐり、IAEA＝国際原子力機関は今月4日「国際的な安全基準に合致している」とする報告書を公表しました。これについて、中国の税関総署は、7日、談話を発表し「IAEAの報告書は評価に参加した専門家の意見を完全に反映しておらず、関連する結論もすべての専門家が認めたものではない」などと主張しました。その上で「中国の消費者は日本から輸入される食品の安全性を憂慮しており、食の安全を確保するため事態の推移を見ながらあらゆる措置をとる」として、日本を強くけん制し日本から輸入する食品への規制強化を示唆しました。
中国は、福島第一原発の事故のあと、一部の地域で生産される食品の輸入を停止するなど、輸入規制を続けています。
今回の談話を受けて、それ以外の地域の水産物などの食品についても放射線物質の検査が厳しくなるのではないかと懸念する声も出ています。</t>
    <phoneticPr fontId="87"/>
  </si>
  <si>
    <t>米国食品医薬品局（FDA）は6月26日、「特定の食品のトレーサビリティーに関する追加的な要件に関する規則」についてのQ＆Aを更新外部サイトへ、新しいウィンドウで開きますした。FDAは2022年11月に最終規則を公表して以降（2022年11月24日記事参照）、Q＆Aの公表やウェビナーの実施などを通じて規則への理解増進を図ってきた（注）。今回のQ＆A更新は、FDAに寄せられた質問などを基に、規則が特定の状況でどのように適用されるかを明確にするために行ったとしている。
更新したQ＆Aでは、最終規則では明記されていない事項や規則の施行に向けたFDAの取り組みに関する次のような事項が含まれる。
外国食品企業にも立ち入り査察を行う可能性がある。
FDAが記録の提出を求めた場合、専用メールボックスやオンライン報告システムでも提出可能とするよう検討している。
FDAは食中毒発生時などの緊急事態以外にも、必要な記録の保管に関する定期査察を実施する予定。定期査察では記録の保管状況の確認は行われるものの、記録をソート可能な電子データとして提出することは求めない。企業による規則違反が認められた場合、自主的な是正を促すものの、是正されない場合には連邦政府が民事または刑事の訴訟を提起する可能性がある。ジェトロは最終規則の日本語仮訳PDFファイル(630KB)（2022年12月）を公表したが、上記の記録保管に関する義務が2026年1月20日から生ずることとされており、FDAから公表される情報などを引き続き注視していく。
（注）最終規則やFDAが実施したウェビナー資料などの日本語仮訳は、農林水産省HP外部サイトへ、新しいウィンドウで開きますを参照。</t>
    <phoneticPr fontId="87"/>
  </si>
  <si>
    <t>中国で「食糧安全保障法」の草案が6月26日に公表外部サイトへ、新しいウィンドウで開きますされた。28日から7月27日までパブリックコメントを募集している。草案は、北京市で開催された第14期全国人民代表大会（国会に相当）常務委員会第3回会議で初めて審議されていた。草案は11章69条の条文から構成されている。食糧の有効な供給や食糧安全保障を確保するために、耕地の保護、食糧の生産・備蓄・流通・加工、食糧緊急事態への対応、食糧の節約などの面について具体的に定めた。
耕地の保護については、耕地と永久基本農地保護のレッドライン（最低基準）、生態保護のレッドライン、都市開発の境界を画定・徹底、耕地保護に対する補償制度の構築、耕地の林地・草地・園地などへの転用規制、耕地の用途管理の強化、高水準な農地の建設強化、耕地の質を向上させることなどが盛り込まれた。
また、食糧の生産・備蓄・流通・加工能力を向上させるために、国家農業遺伝資源バンクの建設・育種システムの整備、種子備蓄制度の構築、食糧生産機械化技術の普及、農業技術普及システムの構築、政府の食糧備蓄システムの構築、食糧流通にかかるインフラ建設・保護の強化などについて具体的に規定された。食糧緊急事態への対応力強化については、緊急対応システムの構築、緊急時対応計画の策定、食糧市場に異常な変動が生じた際の報告制度の導入などとした。このほか、国家安全保障に影響する、あるいは影響する可能性のある外資系企業による食糧生産経営への投資については、国家の関連規定に基づき、外商投資安全審査を実施するものとされた（第59条、注）。
中国政府は従来、最重要課題として食糧の安全保障に取り組んでいる。国家発展改革委員会副主任で国家食糧・物資備蓄局長でもある叢亮氏は5月11日の記者会見で、中国の稲と小麦の自給率は100％以上、穀物の自給率は95％以上となったと言及した（「中国新聞網」5月11日）。
海関総署の統計によると、2022年の中国の食糧輸入量は1億4,687万トンで、2021年より10.7％減少したものの、過去2位の高水準となった（「第一財経」1月14日）。うち、大豆の輸入量は9,108万トンで、全体の6割以上を占めた。
（注）外商投資安全審査は2021年1月18日から施行された「外商投資安全審査弁法」（2021年1月14日記事参照）に基づくもの。</t>
    <phoneticPr fontId="87"/>
  </si>
  <si>
    <t>欧州委、持続可能な自然資源の利用と食料システムの強化に向けた政策パッケージを発表(EU) ｜- ジェトロ</t>
  </si>
  <si>
    <t xml:space="preserve">期限切れのタピオカ、表示改ざんして日本に輸出 責任者を起訴／台湾・高雄地検（中央社フォーカス台湾） </t>
  </si>
  <si>
    <t xml:space="preserve">韓国えびせん「セウカン」からマイクロプラスチック検出、一日平均摂取量の70倍（朝鮮日報日本語版） </t>
  </si>
  <si>
    <t>香港「大量の水産物」禁輸へ　日本の産地に打撃―処理水放出：時事ドットコム</t>
  </si>
  <si>
    <t>保健省、チョコレート・同製品とカカオ豆由来製品に関する新告示を施行(タイ) ｜ジェトロ</t>
  </si>
  <si>
    <t>中国が「食料安保法」草案　生産重視へ、種子確保や耕地保護（日本農業新聞） - Yahoo!ニュース</t>
  </si>
  <si>
    <t>米上院院内総務、ＦＤＡにエナジードリンク「プライム」の調査要請 ｜ ロイター</t>
  </si>
  <si>
    <t>インドネシア・食品ガルーダフード、伝統生薬の販売に参入（無料公開）</t>
  </si>
  <si>
    <t>中国 日本食品の輸入規制強化を示唆 原発の処理水放出で ｜ NHK ｜ 福島第一原発 処理水</t>
  </si>
  <si>
    <t>米FDA、食品トレーサビリティー規則のQ＆Aを更新(米国) ｜  - ジェトロ</t>
  </si>
  <si>
    <t>「食糧安全保障法」（草案）公表、食糧事情などに基づいた食糧安全保障システム構築(中国) ｜  - ジェトロ</t>
  </si>
  <si>
    <t>キユーピー、インドネシア事業を加速　調味料生産ライン増設 - 日本食糧新聞電子版</t>
  </si>
  <si>
    <t>欧州</t>
    <rPh sb="0" eb="2">
      <t>オウシュウ</t>
    </rPh>
    <phoneticPr fontId="87"/>
  </si>
  <si>
    <t>台湾</t>
    <rPh sb="0" eb="2">
      <t>タイワン</t>
    </rPh>
    <phoneticPr fontId="87"/>
  </si>
  <si>
    <t>香港</t>
    <rPh sb="0" eb="2">
      <t>ホンコン</t>
    </rPh>
    <phoneticPr fontId="87"/>
  </si>
  <si>
    <t>タイ</t>
    <phoneticPr fontId="87"/>
  </si>
  <si>
    <t>中国</t>
    <rPh sb="0" eb="2">
      <t>チュウゴク</t>
    </rPh>
    <phoneticPr fontId="87"/>
  </si>
  <si>
    <t>米国</t>
    <rPh sb="0" eb="2">
      <t>ベイコク</t>
    </rPh>
    <phoneticPr fontId="87"/>
  </si>
  <si>
    <t>インドネシア</t>
    <phoneticPr fontId="87"/>
  </si>
  <si>
    <t>今週のお題　(揚げ油の煙が出たら要注意!)</t>
    <rPh sb="7" eb="8">
      <t>ア</t>
    </rPh>
    <rPh sb="9" eb="10">
      <t>アブラ</t>
    </rPh>
    <rPh sb="11" eb="12">
      <t>ケムリ</t>
    </rPh>
    <rPh sb="13" eb="14">
      <t>デ</t>
    </rPh>
    <rPh sb="16" eb="19">
      <t>ヨウチュウイ</t>
    </rPh>
    <phoneticPr fontId="5"/>
  </si>
  <si>
    <r>
      <t>　　なぜ　!？　　</t>
    </r>
    <r>
      <rPr>
        <b/>
        <u/>
        <sz val="16"/>
        <rFont val="ＭＳ Ｐゴシック"/>
        <family val="3"/>
        <charset val="128"/>
      </rPr>
      <t>揚げ油は色や匂い、泡の立ち方を注意しないと駄目なの?</t>
    </r>
    <rPh sb="9" eb="10">
      <t>ア</t>
    </rPh>
    <rPh sb="11" eb="12">
      <t>アブラ</t>
    </rPh>
    <rPh sb="13" eb="14">
      <t>イロ</t>
    </rPh>
    <rPh sb="15" eb="16">
      <t>ニオ</t>
    </rPh>
    <rPh sb="18" eb="19">
      <t>アワ</t>
    </rPh>
    <rPh sb="20" eb="21">
      <t>タ</t>
    </rPh>
    <rPh sb="22" eb="23">
      <t>カタ</t>
    </rPh>
    <rPh sb="24" eb="26">
      <t>チュウイ</t>
    </rPh>
    <rPh sb="30" eb="32">
      <t>ダメ</t>
    </rPh>
    <phoneticPr fontId="5"/>
  </si>
  <si>
    <t>　↓　職場の先輩は以下のことを理解して　わかり易く　指導しましょう　↓</t>
    <phoneticPr fontId="5"/>
  </si>
  <si>
    <t>★揚げ油は使用するたびに徐々に劣化します。
★油は酸化、過酸化物価、粘度を調べることで品質の評価ができます。現場で使用できる簡易な検査試薬も市販されています。★毎日揚げ油を使っている人は、色や泡の立ち方、煙の立ち上がり方で揚げ油の品質が評価できます。フライの適温は160-180℃です。精製度の良い油は、220-230℃でも色、臭いに変化がなく、煙は立ち上がりません。
★揚げ物を揚げるときに煙が立つような油は、既に交換の時期を過ぎていると判断して下さい。カラリと揚がらず食感も良くないはずです。</t>
    <rPh sb="1" eb="2">
      <t>ア</t>
    </rPh>
    <rPh sb="3" eb="4">
      <t>アブラ</t>
    </rPh>
    <rPh sb="12" eb="14">
      <t>ジョジョ</t>
    </rPh>
    <rPh sb="15" eb="17">
      <t>レッカ</t>
    </rPh>
    <rPh sb="23" eb="24">
      <t>アブラ</t>
    </rPh>
    <rPh sb="25" eb="27">
      <t>サンカ</t>
    </rPh>
    <rPh sb="31" eb="33">
      <t>ブッカ</t>
    </rPh>
    <rPh sb="34" eb="36">
      <t>ネンド</t>
    </rPh>
    <rPh sb="37" eb="38">
      <t>シラ</t>
    </rPh>
    <rPh sb="43" eb="45">
      <t>ヒンシツ</t>
    </rPh>
    <rPh sb="46" eb="48">
      <t>ヒョウカ</t>
    </rPh>
    <rPh sb="54" eb="56">
      <t>ゲンバ</t>
    </rPh>
    <rPh sb="57" eb="59">
      <t>シヨウ</t>
    </rPh>
    <rPh sb="62" eb="64">
      <t>カンイ</t>
    </rPh>
    <rPh sb="65" eb="67">
      <t>ケンサ</t>
    </rPh>
    <rPh sb="67" eb="69">
      <t>シヤク</t>
    </rPh>
    <rPh sb="70" eb="72">
      <t>シハン</t>
    </rPh>
    <rPh sb="80" eb="82">
      <t>マイニチ</t>
    </rPh>
    <rPh sb="82" eb="83">
      <t>ア</t>
    </rPh>
    <rPh sb="84" eb="85">
      <t>アブラ</t>
    </rPh>
    <rPh sb="86" eb="87">
      <t>ツカ</t>
    </rPh>
    <rPh sb="91" eb="92">
      <t>ヒト</t>
    </rPh>
    <rPh sb="94" eb="95">
      <t>イロ</t>
    </rPh>
    <rPh sb="96" eb="97">
      <t>アワ</t>
    </rPh>
    <rPh sb="98" eb="99">
      <t>タ</t>
    </rPh>
    <rPh sb="100" eb="101">
      <t>カタ</t>
    </rPh>
    <rPh sb="102" eb="103">
      <t>ケムリ</t>
    </rPh>
    <rPh sb="104" eb="105">
      <t>タ</t>
    </rPh>
    <rPh sb="106" eb="107">
      <t>ア</t>
    </rPh>
    <rPh sb="109" eb="110">
      <t>カタ</t>
    </rPh>
    <rPh sb="111" eb="112">
      <t>ア</t>
    </rPh>
    <rPh sb="113" eb="114">
      <t>アブラ</t>
    </rPh>
    <rPh sb="115" eb="117">
      <t>ヒンシツ</t>
    </rPh>
    <rPh sb="118" eb="120">
      <t>ヒョウカ</t>
    </rPh>
    <rPh sb="129" eb="131">
      <t>テキオン</t>
    </rPh>
    <rPh sb="143" eb="146">
      <t>セイセイド</t>
    </rPh>
    <rPh sb="147" eb="148">
      <t>ヨ</t>
    </rPh>
    <rPh sb="149" eb="150">
      <t>アブラ</t>
    </rPh>
    <rPh sb="162" eb="163">
      <t>イロ</t>
    </rPh>
    <rPh sb="164" eb="165">
      <t>ニオ</t>
    </rPh>
    <rPh sb="167" eb="169">
      <t>ヘンカ</t>
    </rPh>
    <rPh sb="173" eb="174">
      <t>ケムリ</t>
    </rPh>
    <rPh sb="175" eb="176">
      <t>タ</t>
    </rPh>
    <rPh sb="177" eb="178">
      <t>ア</t>
    </rPh>
    <rPh sb="186" eb="187">
      <t>ア</t>
    </rPh>
    <rPh sb="188" eb="189">
      <t>モノ</t>
    </rPh>
    <rPh sb="190" eb="191">
      <t>ア</t>
    </rPh>
    <rPh sb="196" eb="197">
      <t>ケムリ</t>
    </rPh>
    <rPh sb="198" eb="199">
      <t>タ</t>
    </rPh>
    <rPh sb="203" eb="204">
      <t>アブラ</t>
    </rPh>
    <rPh sb="206" eb="207">
      <t>スデ</t>
    </rPh>
    <rPh sb="208" eb="210">
      <t>コウカン</t>
    </rPh>
    <rPh sb="211" eb="213">
      <t>ジキ</t>
    </rPh>
    <rPh sb="214" eb="215">
      <t>ス</t>
    </rPh>
    <rPh sb="220" eb="222">
      <t>ハンダン</t>
    </rPh>
    <rPh sb="224" eb="225">
      <t>クダ</t>
    </rPh>
    <rPh sb="232" eb="233">
      <t>ア</t>
    </rPh>
    <rPh sb="236" eb="238">
      <t>ショッカン</t>
    </rPh>
    <rPh sb="239" eb="240">
      <t>ヨ</t>
    </rPh>
    <phoneticPr fontId="5"/>
  </si>
  <si>
    <r>
      <rPr>
        <b/>
        <u/>
        <sz val="12"/>
        <rFont val="ＭＳ Ｐゴシック"/>
        <family val="3"/>
        <charset val="128"/>
      </rPr>
      <t>フライオイルの劣化は、使用している</t>
    </r>
    <r>
      <rPr>
        <b/>
        <u/>
        <sz val="14"/>
        <rFont val="ＭＳ Ｐゴシック"/>
        <family val="3"/>
        <charset val="128"/>
      </rPr>
      <t>油の色調、発泡、発煙、臭い</t>
    </r>
    <r>
      <rPr>
        <b/>
        <u/>
        <sz val="12"/>
        <rFont val="ＭＳ Ｐゴシック"/>
        <family val="3"/>
        <charset val="128"/>
      </rPr>
      <t>の4点から判断することが大切です。</t>
    </r>
    <r>
      <rPr>
        <b/>
        <sz val="12"/>
        <rFont val="ＭＳ Ｐゴシック"/>
        <family val="3"/>
        <charset val="128"/>
      </rPr>
      <t xml:space="preserve">
</t>
    </r>
    <r>
      <rPr>
        <b/>
        <sz val="11"/>
        <rFont val="ＭＳ Ｐゴシック"/>
        <family val="3"/>
        <charset val="128"/>
      </rPr>
      <t>油が劣化していくと</t>
    </r>
    <r>
      <rPr>
        <b/>
        <sz val="12"/>
        <rFont val="ＭＳ Ｐゴシック"/>
        <family val="3"/>
        <charset val="128"/>
      </rPr>
      <t xml:space="preserve">
</t>
    </r>
    <r>
      <rPr>
        <b/>
        <sz val="14"/>
        <rFont val="ＭＳ Ｐゴシック"/>
        <family val="3"/>
        <charset val="128"/>
      </rPr>
      <t>・色調は徐々に黒ずみ不透明になります。
・発泡は油が新しいうちは大きな泡が出ますが、徐々に細かな泡が出る(カニ泡)状態になります。
・高温にならないと出なかった煙が、低い温度(150-160℃)でも出るようになります。
・新しいうちは臭いがないのに、使っているうちに徐々に油くさくなり、更に使い続けるとイオウ臭が漂うようになります。</t>
    </r>
    <r>
      <rPr>
        <b/>
        <sz val="13"/>
        <rFont val="ＭＳ Ｐゴシック"/>
        <family val="3"/>
        <charset val="128"/>
      </rPr>
      <t xml:space="preserve">
</t>
    </r>
    <r>
      <rPr>
        <b/>
        <sz val="12"/>
        <rFont val="ＭＳ Ｐゴシック"/>
        <family val="3"/>
        <charset val="128"/>
      </rPr>
      <t xml:space="preserve">  </t>
    </r>
    <r>
      <rPr>
        <b/>
        <sz val="11"/>
        <rFont val="ＭＳ Ｐゴシック"/>
        <family val="3"/>
        <charset val="128"/>
      </rPr>
      <t>油は定期的に揚げカスを取り除き、定期的に差し油しましょう。大量調理で劣化が進んだときには、全部交換しましょう。
●劣化の進んだ揚げ油を使い続けると、品質の悪い揚げ物になり、時に健康被害の原因にもなります。</t>
    </r>
    <rPh sb="7" eb="9">
      <t>レッカ</t>
    </rPh>
    <rPh sb="11" eb="13">
      <t>シヨウ</t>
    </rPh>
    <rPh sb="17" eb="18">
      <t>アブラ</t>
    </rPh>
    <rPh sb="19" eb="21">
      <t>シキチョウ</t>
    </rPh>
    <rPh sb="22" eb="24">
      <t>ハッポウ</t>
    </rPh>
    <rPh sb="25" eb="27">
      <t>ハツエン</t>
    </rPh>
    <rPh sb="28" eb="29">
      <t>ニオ</t>
    </rPh>
    <rPh sb="32" eb="33">
      <t>テン</t>
    </rPh>
    <rPh sb="35" eb="37">
      <t>ハンダン</t>
    </rPh>
    <rPh sb="42" eb="44">
      <t>タイセツ</t>
    </rPh>
    <rPh sb="48" eb="49">
      <t>アブラ</t>
    </rPh>
    <rPh sb="50" eb="52">
      <t>レツカ</t>
    </rPh>
    <rPh sb="59" eb="61">
      <t>シキチョウ</t>
    </rPh>
    <rPh sb="62" eb="64">
      <t>ジョジョ</t>
    </rPh>
    <rPh sb="65" eb="66">
      <t>クロ</t>
    </rPh>
    <rPh sb="68" eb="71">
      <t>フトウメイ</t>
    </rPh>
    <rPh sb="82" eb="83">
      <t>アブラ</t>
    </rPh>
    <rPh sb="84" eb="85">
      <t>アタラ</t>
    </rPh>
    <rPh sb="90" eb="91">
      <t>オオ</t>
    </rPh>
    <rPh sb="93" eb="94">
      <t>アワ</t>
    </rPh>
    <rPh sb="95" eb="96">
      <t>デ</t>
    </rPh>
    <rPh sb="100" eb="102">
      <t>ジョジョ</t>
    </rPh>
    <rPh sb="103" eb="104">
      <t>コマ</t>
    </rPh>
    <rPh sb="106" eb="107">
      <t>アワ</t>
    </rPh>
    <rPh sb="108" eb="109">
      <t>デ</t>
    </rPh>
    <rPh sb="115" eb="117">
      <t>ジョウタイ</t>
    </rPh>
    <rPh sb="125" eb="126">
      <t>タカ</t>
    </rPh>
    <rPh sb="133" eb="134">
      <t>デ</t>
    </rPh>
    <rPh sb="138" eb="139">
      <t>ケムリ</t>
    </rPh>
    <rPh sb="141" eb="142">
      <t>ヒク</t>
    </rPh>
    <rPh sb="143" eb="145">
      <t>オンド</t>
    </rPh>
    <rPh sb="157" eb="158">
      <t>デ</t>
    </rPh>
    <rPh sb="169" eb="170">
      <t>アタラ</t>
    </rPh>
    <rPh sb="175" eb="176">
      <t>ニオ</t>
    </rPh>
    <rPh sb="183" eb="184">
      <t>ツカ</t>
    </rPh>
    <rPh sb="191" eb="193">
      <t>ジョジョ</t>
    </rPh>
    <rPh sb="194" eb="195">
      <t>アブラ</t>
    </rPh>
    <rPh sb="201" eb="202">
      <t>サラ</t>
    </rPh>
    <rPh sb="203" eb="204">
      <t>ツカ</t>
    </rPh>
    <rPh sb="205" eb="206">
      <t>ツヅ</t>
    </rPh>
    <rPh sb="212" eb="213">
      <t>シュウ</t>
    </rPh>
    <rPh sb="214" eb="215">
      <t>タダヨ</t>
    </rPh>
    <rPh sb="227" eb="228">
      <t>アブラ</t>
    </rPh>
    <rPh sb="229" eb="232">
      <t>テイキテキ</t>
    </rPh>
    <rPh sb="233" eb="234">
      <t>ア</t>
    </rPh>
    <rPh sb="238" eb="239">
      <t>ト</t>
    </rPh>
    <rPh sb="240" eb="241">
      <t>ノゾ</t>
    </rPh>
    <rPh sb="243" eb="246">
      <t>テイキテキ</t>
    </rPh>
    <rPh sb="247" eb="248">
      <t>サ</t>
    </rPh>
    <rPh sb="249" eb="250">
      <t>アブラ</t>
    </rPh>
    <rPh sb="256" eb="258">
      <t>タイリョウ</t>
    </rPh>
    <rPh sb="258" eb="260">
      <t>チョウリ</t>
    </rPh>
    <rPh sb="261" eb="263">
      <t>レッカ</t>
    </rPh>
    <rPh sb="264" eb="265">
      <t>スス</t>
    </rPh>
    <rPh sb="272" eb="274">
      <t>ゼンブ</t>
    </rPh>
    <rPh sb="274" eb="276">
      <t>コウカン</t>
    </rPh>
    <rPh sb="284" eb="286">
      <t>レッカ</t>
    </rPh>
    <rPh sb="287" eb="288">
      <t>スス</t>
    </rPh>
    <rPh sb="290" eb="291">
      <t>ア</t>
    </rPh>
    <rPh sb="292" eb="293">
      <t>アブラ</t>
    </rPh>
    <rPh sb="294" eb="295">
      <t>ツカ</t>
    </rPh>
    <rPh sb="296" eb="297">
      <t>ツヅ</t>
    </rPh>
    <rPh sb="301" eb="303">
      <t>ヒンシツ</t>
    </rPh>
    <rPh sb="304" eb="305">
      <t>ワル</t>
    </rPh>
    <rPh sb="306" eb="307">
      <t>ア</t>
    </rPh>
    <rPh sb="308" eb="309">
      <t>モノ</t>
    </rPh>
    <rPh sb="313" eb="314">
      <t>トキ</t>
    </rPh>
    <rPh sb="315" eb="317">
      <t>ケンコウ</t>
    </rPh>
    <rPh sb="317" eb="319">
      <t>ヒガイ</t>
    </rPh>
    <rPh sb="320" eb="322">
      <t>ゲンイン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</si>
</sst>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3"/>
      <name val="游ゴシック"/>
      <family val="3"/>
      <charset val="128"/>
    </font>
    <font>
      <sz val="19"/>
      <color rgb="FF000000"/>
      <name val="ＭＳ Ｐ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4"/>
      <color indexed="18"/>
      <name val="游ゴシック"/>
      <family val="3"/>
      <charset val="128"/>
    </font>
    <font>
      <sz val="14"/>
      <color indexed="63"/>
      <name val="ＭＳ Ｐゴシック"/>
      <family val="3"/>
      <charset val="128"/>
    </font>
    <font>
      <b/>
      <sz val="9"/>
      <color indexed="81"/>
      <name val="ＭＳ Ｐゴシック"/>
      <family val="3"/>
      <charset val="128"/>
    </font>
    <font>
      <sz val="9"/>
      <color indexed="81"/>
      <name val="ＭＳ Ｐゴシック"/>
      <family val="3"/>
      <charset val="128"/>
    </font>
    <font>
      <b/>
      <sz val="10"/>
      <color indexed="62"/>
      <name val="ＭＳ Ｐゴシック"/>
      <family val="3"/>
      <charset val="128"/>
    </font>
    <font>
      <b/>
      <sz val="12"/>
      <name val="游ゴシック"/>
      <family val="3"/>
      <charset val="128"/>
    </font>
    <font>
      <b/>
      <sz val="14"/>
      <color rgb="FFFF0000"/>
      <name val="游ゴシック"/>
      <family val="3"/>
      <charset val="128"/>
    </font>
    <font>
      <b/>
      <u/>
      <sz val="16"/>
      <name val="ＭＳ Ｐゴシック"/>
      <family val="3"/>
      <charset val="128"/>
    </font>
    <font>
      <b/>
      <u/>
      <sz val="12"/>
      <name val="ＭＳ Ｐゴシック"/>
      <family val="3"/>
      <charset val="128"/>
    </font>
    <font>
      <b/>
      <sz val="13"/>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rgb="FF92D050"/>
        <bgColor indexed="64"/>
      </patternFill>
    </fill>
    <fill>
      <patternFill patternType="solid">
        <fgColor rgb="FF6DDDF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theme="9" tint="-0.249977111117893"/>
        <bgColor indexed="64"/>
      </patternFill>
    </fill>
    <fill>
      <patternFill patternType="solid">
        <fgColor indexed="45"/>
        <bgColor indexed="64"/>
      </patternFill>
    </fill>
    <fill>
      <patternFill patternType="solid">
        <fgColor theme="3"/>
        <bgColor indexed="64"/>
      </patternFill>
    </fill>
    <fill>
      <patternFill patternType="solid">
        <fgColor rgb="FFFFCC00"/>
        <bgColor indexed="64"/>
      </patternFill>
    </fill>
  </fills>
  <borders count="25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51"/>
      </left>
      <right/>
      <top style="thick">
        <color indexed="51"/>
      </top>
      <bottom/>
      <diagonal/>
    </border>
    <border>
      <left/>
      <right/>
      <top style="thick">
        <color indexed="51"/>
      </top>
      <bottom/>
      <diagonal/>
    </border>
    <border>
      <left/>
      <right style="thick">
        <color indexed="51"/>
      </right>
      <top style="thick">
        <color indexed="51"/>
      </top>
      <bottom/>
      <diagonal/>
    </border>
    <border>
      <left style="thick">
        <color indexed="51"/>
      </left>
      <right/>
      <top/>
      <bottom/>
      <diagonal/>
    </border>
    <border>
      <left/>
      <right style="thick">
        <color indexed="51"/>
      </right>
      <top/>
      <bottom/>
      <diagonal/>
    </border>
    <border>
      <left style="thick">
        <color indexed="51"/>
      </left>
      <right/>
      <top/>
      <bottom style="thick">
        <color indexed="51"/>
      </bottom>
      <diagonal/>
    </border>
    <border>
      <left/>
      <right/>
      <top/>
      <bottom style="thick">
        <color indexed="51"/>
      </bottom>
      <diagonal/>
    </border>
    <border>
      <left/>
      <right style="thick">
        <color indexed="51"/>
      </right>
      <top/>
      <bottom style="thick">
        <color indexed="5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4" fillId="0" borderId="0"/>
    <xf numFmtId="0" fontId="115" fillId="0" borderId="0" applyNumberFormat="0" applyFill="0" applyBorder="0" applyAlignment="0" applyProtection="0"/>
    <xf numFmtId="0" fontId="114" fillId="0" borderId="0"/>
    <xf numFmtId="0" fontId="1" fillId="0" borderId="0">
      <alignment vertical="center"/>
    </xf>
  </cellStyleXfs>
  <cellXfs count="765">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3"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5" fillId="19" borderId="8" xfId="0" applyFont="1" applyFill="1" applyBorder="1" applyAlignment="1">
      <alignment horizontal="center" vertical="center" wrapText="1"/>
    </xf>
    <xf numFmtId="177" fontId="106" fillId="19" borderId="8" xfId="2" applyNumberFormat="1" applyFont="1" applyFill="1" applyBorder="1" applyAlignment="1">
      <alignment horizontal="center" vertical="center" shrinkToFit="1"/>
    </xf>
    <xf numFmtId="0" fontId="6" fillId="0" borderId="0" xfId="2" applyAlignment="1">
      <alignment horizontal="left" vertical="center"/>
    </xf>
    <xf numFmtId="0" fontId="107" fillId="5" borderId="68" xfId="0" applyFont="1" applyFill="1" applyBorder="1">
      <alignment vertical="center"/>
    </xf>
    <xf numFmtId="0" fontId="107" fillId="5" borderId="0" xfId="0" applyFont="1" applyFill="1" applyAlignment="1">
      <alignment horizontal="left" vertical="center"/>
    </xf>
    <xf numFmtId="0" fontId="107" fillId="5" borderId="0" xfId="0" applyFont="1" applyFill="1">
      <alignment vertical="center"/>
    </xf>
    <xf numFmtId="176" fontId="107" fillId="5" borderId="0" xfId="0" applyNumberFormat="1" applyFont="1" applyFill="1" applyAlignment="1">
      <alignment horizontal="left" vertical="center"/>
    </xf>
    <xf numFmtId="183" fontId="107" fillId="5" borderId="0" xfId="0" applyNumberFormat="1" applyFont="1" applyFill="1" applyAlignment="1">
      <alignment horizontal="center" vertical="center"/>
    </xf>
    <xf numFmtId="0" fontId="107" fillId="5" borderId="68" xfId="0" applyFont="1" applyFill="1" applyBorder="1" applyAlignment="1">
      <alignment vertical="top"/>
    </xf>
    <xf numFmtId="0" fontId="107" fillId="5" borderId="0" xfId="0" applyFont="1" applyFill="1" applyAlignment="1">
      <alignment vertical="top"/>
    </xf>
    <xf numFmtId="14" fontId="107" fillId="5" borderId="0" xfId="0" applyNumberFormat="1" applyFont="1" applyFill="1" applyAlignment="1">
      <alignment horizontal="left" vertical="center"/>
    </xf>
    <xf numFmtId="14" fontId="107" fillId="0" borderId="0" xfId="0" applyNumberFormat="1" applyFont="1">
      <alignment vertical="center"/>
    </xf>
    <xf numFmtId="0" fontId="108"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9"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5" fillId="19" borderId="137" xfId="0" applyFont="1" applyFill="1" applyBorder="1" applyAlignment="1">
      <alignment horizontal="center" vertical="center" wrapText="1"/>
    </xf>
    <xf numFmtId="0" fontId="105"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7" fillId="5" borderId="0" xfId="0" applyFont="1" applyFill="1" applyAlignment="1">
      <alignment horizontal="left" vertical="top"/>
    </xf>
    <xf numFmtId="0" fontId="120" fillId="21" borderId="162" xfId="1" applyFont="1" applyFill="1" applyBorder="1" applyAlignment="1" applyProtection="1">
      <alignment horizontal="center" vertical="center" wrapText="1"/>
    </xf>
    <xf numFmtId="0" fontId="119"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3"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7" fillId="5" borderId="17" xfId="2" applyFont="1" applyFill="1" applyBorder="1">
      <alignment vertical="center"/>
    </xf>
    <xf numFmtId="0" fontId="72" fillId="0" borderId="0" xfId="0" applyFont="1">
      <alignment vertical="center"/>
    </xf>
    <xf numFmtId="0" fontId="130" fillId="5" borderId="14" xfId="2" applyFont="1" applyFill="1" applyBorder="1">
      <alignment vertical="center"/>
    </xf>
    <xf numFmtId="0" fontId="129" fillId="0" borderId="136" xfId="0" applyFont="1" applyBorder="1">
      <alignment vertical="center"/>
    </xf>
    <xf numFmtId="0" fontId="86" fillId="35" borderId="122" xfId="0" applyFont="1" applyFill="1" applyBorder="1" applyAlignment="1">
      <alignment horizontal="center" vertical="center" wrapText="1"/>
    </xf>
    <xf numFmtId="0" fontId="128"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1"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8" fillId="5" borderId="0" xfId="0" applyFont="1" applyFill="1">
      <alignment vertical="center"/>
    </xf>
    <xf numFmtId="0" fontId="109"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1" fillId="19" borderId="206" xfId="2" applyFont="1" applyFill="1" applyBorder="1" applyAlignment="1">
      <alignment horizontal="center" vertical="center"/>
    </xf>
    <xf numFmtId="177" fontId="141" fillId="19" borderId="206" xfId="2" applyNumberFormat="1" applyFont="1" applyFill="1" applyBorder="1" applyAlignment="1">
      <alignment horizontal="center" vertical="center" shrinkToFit="1"/>
    </xf>
    <xf numFmtId="0" fontId="142"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3" fillId="21" borderId="0" xfId="0" applyFont="1" applyFill="1" applyAlignment="1">
      <alignment horizontal="center" vertical="center" wrapText="1"/>
    </xf>
    <xf numFmtId="0" fontId="123" fillId="3" borderId="9" xfId="2" applyFont="1" applyFill="1" applyBorder="1" applyAlignment="1">
      <alignment horizontal="center" vertical="center" wrapText="1"/>
    </xf>
    <xf numFmtId="0" fontId="120" fillId="28" borderId="208" xfId="1" applyFont="1" applyFill="1" applyBorder="1" applyAlignment="1" applyProtection="1">
      <alignment horizontal="center" vertical="center" wrapText="1"/>
    </xf>
    <xf numFmtId="0" fontId="111" fillId="26" borderId="178" xfId="2" applyFont="1" applyFill="1" applyBorder="1" applyAlignment="1">
      <alignment horizontal="left" vertical="center" shrinkToFit="1"/>
    </xf>
    <xf numFmtId="0" fontId="144" fillId="0" borderId="201" xfId="1" applyFont="1" applyFill="1" applyBorder="1" applyAlignment="1" applyProtection="1">
      <alignment vertical="top" wrapText="1"/>
    </xf>
    <xf numFmtId="0" fontId="0" fillId="36" borderId="0" xfId="0" applyFill="1">
      <alignment vertical="center"/>
    </xf>
    <xf numFmtId="0" fontId="92"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5" fillId="0" borderId="201" xfId="1" applyFont="1" applyFill="1" applyBorder="1" applyAlignment="1" applyProtection="1">
      <alignment vertical="top" wrapText="1"/>
    </xf>
    <xf numFmtId="0" fontId="144" fillId="0" borderId="30" xfId="1" applyFont="1" applyBorder="1" applyAlignment="1" applyProtection="1">
      <alignment horizontal="left" vertical="top" wrapText="1"/>
    </xf>
    <xf numFmtId="0" fontId="122" fillId="0" borderId="158" xfId="1" applyFont="1" applyFill="1" applyBorder="1" applyAlignment="1" applyProtection="1">
      <alignment vertical="top" wrapText="1"/>
    </xf>
    <xf numFmtId="0" fontId="147" fillId="0" borderId="139" xfId="0" applyFont="1" applyBorder="1" applyAlignment="1">
      <alignment horizontal="left" vertical="top" wrapText="1"/>
    </xf>
    <xf numFmtId="0" fontId="148" fillId="0" borderId="0" xfId="0" applyFont="1">
      <alignment vertical="center"/>
    </xf>
    <xf numFmtId="0" fontId="121" fillId="19" borderId="180" xfId="0" applyFont="1" applyFill="1" applyBorder="1" applyAlignment="1">
      <alignment horizontal="left" vertical="center"/>
    </xf>
    <xf numFmtId="0" fontId="150"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4"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7"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1" fillId="19" borderId="221" xfId="0" applyFont="1" applyFill="1" applyBorder="1" applyAlignment="1">
      <alignment horizontal="left" vertical="center"/>
    </xf>
    <xf numFmtId="0" fontId="95" fillId="19" borderId="0" xfId="0" applyFont="1" applyFill="1" applyAlignment="1">
      <alignment horizontal="center" vertical="center"/>
    </xf>
    <xf numFmtId="0" fontId="157" fillId="21" borderId="156" xfId="2" applyFont="1" applyFill="1" applyBorder="1" applyAlignment="1">
      <alignment horizontal="center" vertical="center" wrapText="1"/>
    </xf>
    <xf numFmtId="0" fontId="25" fillId="19" borderId="0" xfId="2" applyFont="1" applyFill="1">
      <alignment vertical="center"/>
    </xf>
    <xf numFmtId="0" fontId="159" fillId="0" borderId="0" xfId="0" applyFont="1" applyAlignment="1">
      <alignment vertical="top" wrapText="1"/>
    </xf>
    <xf numFmtId="0" fontId="158" fillId="32" borderId="0" xfId="0" applyFont="1" applyFill="1" applyAlignment="1">
      <alignment horizontal="center" vertical="center" wrapText="1"/>
    </xf>
    <xf numFmtId="0" fontId="144"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4"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47" fillId="0" borderId="215" xfId="0" applyFont="1" applyBorder="1" applyAlignment="1">
      <alignment horizontal="left" vertical="top" wrapText="1"/>
    </xf>
    <xf numFmtId="14" fontId="121" fillId="19" borderId="180" xfId="0" applyNumberFormat="1" applyFont="1" applyFill="1" applyBorder="1" applyAlignment="1">
      <alignment horizontal="center" vertical="center"/>
    </xf>
    <xf numFmtId="14" fontId="121" fillId="19" borderId="199" xfId="0" applyNumberFormat="1" applyFont="1" applyFill="1" applyBorder="1" applyAlignment="1">
      <alignment horizontal="center" vertical="center"/>
    </xf>
    <xf numFmtId="14" fontId="121" fillId="19" borderId="222" xfId="0" applyNumberFormat="1" applyFont="1" applyFill="1" applyBorder="1" applyAlignment="1">
      <alignment horizontal="center" vertical="center"/>
    </xf>
    <xf numFmtId="0" fontId="102"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183" fontId="107"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01"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4" fillId="19" borderId="134" xfId="17" applyNumberFormat="1" applyFont="1" applyFill="1" applyBorder="1" applyAlignment="1">
      <alignment horizontal="center" vertical="center" wrapText="1"/>
    </xf>
    <xf numFmtId="0" fontId="160" fillId="0" borderId="201" xfId="1" applyFont="1" applyFill="1" applyBorder="1" applyAlignment="1" applyProtection="1">
      <alignment vertical="top" wrapText="1"/>
    </xf>
    <xf numFmtId="0" fontId="8" fillId="0" borderId="232" xfId="1" applyBorder="1" applyAlignment="1" applyProtection="1">
      <alignment horizontal="left" vertical="center"/>
    </xf>
    <xf numFmtId="0" fontId="122" fillId="0" borderId="189" xfId="2" applyFont="1" applyBorder="1" applyAlignment="1">
      <alignment horizontal="left" vertical="top" wrapText="1"/>
    </xf>
    <xf numFmtId="14" fontId="94" fillId="19" borderId="135" xfId="17" applyNumberFormat="1" applyFont="1" applyFill="1" applyBorder="1" applyAlignment="1">
      <alignment horizontal="center" vertical="center" wrapText="1"/>
    </xf>
    <xf numFmtId="0" fontId="86" fillId="0" borderId="137" xfId="0" applyFont="1" applyBorder="1" applyAlignment="1">
      <alignment horizontal="center" vertical="center" wrapText="1"/>
    </xf>
    <xf numFmtId="0" fontId="0" fillId="32" borderId="0" xfId="0" applyFill="1">
      <alignment vertical="center"/>
    </xf>
    <xf numFmtId="0" fontId="131" fillId="32" borderId="0" xfId="0" applyFont="1" applyFill="1">
      <alignment vertical="center"/>
    </xf>
    <xf numFmtId="0" fontId="152" fillId="32" borderId="0" xfId="0" applyFont="1" applyFill="1">
      <alignment vertical="center"/>
    </xf>
    <xf numFmtId="0" fontId="153" fillId="32" borderId="0" xfId="0" applyFont="1" applyFill="1">
      <alignment vertical="center"/>
    </xf>
    <xf numFmtId="0" fontId="151" fillId="32" borderId="0" xfId="0" applyFont="1" applyFill="1">
      <alignment vertical="center"/>
    </xf>
    <xf numFmtId="0" fontId="118" fillId="32" borderId="0" xfId="0" applyFont="1" applyFill="1">
      <alignment vertical="center"/>
    </xf>
    <xf numFmtId="0" fontId="149" fillId="32" borderId="0" xfId="0" applyFont="1" applyFill="1">
      <alignment vertical="center"/>
    </xf>
    <xf numFmtId="0" fontId="156" fillId="32" borderId="0" xfId="0" applyFont="1" applyFill="1">
      <alignment vertical="center"/>
    </xf>
    <xf numFmtId="0" fontId="71" fillId="32" borderId="0" xfId="0" applyFont="1" applyFill="1">
      <alignment vertical="center"/>
    </xf>
    <xf numFmtId="0" fontId="139" fillId="32" borderId="0" xfId="0" applyFont="1" applyFill="1" applyAlignment="1">
      <alignment vertical="center" wrapText="1"/>
    </xf>
    <xf numFmtId="0" fontId="154" fillId="32" borderId="0" xfId="0" applyFont="1" applyFill="1">
      <alignment vertical="center"/>
    </xf>
    <xf numFmtId="0" fontId="155" fillId="32" borderId="0" xfId="0" applyFont="1" applyFill="1">
      <alignment vertical="center"/>
    </xf>
    <xf numFmtId="0" fontId="126" fillId="32" borderId="0" xfId="1" applyFont="1" applyFill="1" applyAlignment="1" applyProtection="1">
      <alignment vertical="center"/>
    </xf>
    <xf numFmtId="0" fontId="125" fillId="32" borderId="0" xfId="0" applyFont="1" applyFill="1">
      <alignment vertical="center"/>
    </xf>
    <xf numFmtId="0" fontId="6" fillId="0" borderId="0" xfId="4"/>
    <xf numFmtId="0" fontId="164" fillId="0" borderId="0" xfId="25" applyFont="1">
      <alignment vertical="center"/>
    </xf>
    <xf numFmtId="0" fontId="164" fillId="0" borderId="0" xfId="2" applyFont="1">
      <alignment vertical="center"/>
    </xf>
    <xf numFmtId="14" fontId="132" fillId="19" borderId="135" xfId="0" applyNumberFormat="1" applyFont="1" applyFill="1" applyBorder="1" applyAlignment="1">
      <alignment horizontal="center" vertical="center"/>
    </xf>
    <xf numFmtId="0" fontId="146" fillId="0" borderId="121" xfId="1" applyFont="1" applyFill="1" applyBorder="1" applyAlignment="1" applyProtection="1">
      <alignment horizontal="left" vertical="top" wrapText="1"/>
    </xf>
    <xf numFmtId="0" fontId="144" fillId="0" borderId="158" xfId="1" applyFont="1" applyFill="1" applyBorder="1" applyAlignment="1" applyProtection="1">
      <alignment vertical="top" wrapText="1"/>
    </xf>
    <xf numFmtId="0" fontId="92" fillId="3" borderId="9" xfId="2" applyFont="1" applyFill="1" applyBorder="1" applyAlignment="1">
      <alignment horizontal="center" vertical="center"/>
    </xf>
    <xf numFmtId="0" fontId="93" fillId="21" borderId="233" xfId="2" applyFont="1" applyFill="1" applyBorder="1" applyAlignment="1">
      <alignment horizontal="center" vertical="center"/>
    </xf>
    <xf numFmtId="14" fontId="92" fillId="21" borderId="233" xfId="2" applyNumberFormat="1" applyFont="1" applyFill="1" applyBorder="1" applyAlignment="1">
      <alignment horizontal="center" vertical="center"/>
    </xf>
    <xf numFmtId="14" fontId="92" fillId="21" borderId="234" xfId="2" applyNumberFormat="1" applyFont="1" applyFill="1" applyBorder="1" applyAlignment="1">
      <alignment horizontal="center" vertical="center"/>
    </xf>
    <xf numFmtId="0" fontId="93" fillId="21" borderId="235" xfId="2" applyFont="1" applyFill="1" applyBorder="1" applyAlignment="1">
      <alignment horizontal="center" vertical="center"/>
    </xf>
    <xf numFmtId="14" fontId="92" fillId="21" borderId="235" xfId="2" applyNumberFormat="1" applyFont="1" applyFill="1" applyBorder="1" applyAlignment="1">
      <alignment horizontal="center" vertical="center"/>
    </xf>
    <xf numFmtId="0" fontId="8" fillId="0" borderId="236" xfId="1" applyFill="1" applyBorder="1" applyAlignment="1" applyProtection="1">
      <alignment vertical="center" wrapText="1"/>
    </xf>
    <xf numFmtId="0" fontId="8" fillId="0" borderId="239" xfId="1" applyBorder="1" applyAlignment="1" applyProtection="1">
      <alignment vertical="top" wrapText="1"/>
    </xf>
    <xf numFmtId="0" fontId="144" fillId="0" borderId="238" xfId="2" applyFont="1" applyBorder="1" applyAlignment="1">
      <alignment vertical="top" wrapText="1"/>
    </xf>
    <xf numFmtId="0" fontId="32" fillId="23" borderId="237" xfId="2" applyFont="1" applyFill="1" applyBorder="1" applyAlignment="1">
      <alignment horizontal="center" vertical="center" wrapText="1"/>
    </xf>
    <xf numFmtId="0" fontId="169" fillId="21" borderId="234" xfId="2" applyFont="1" applyFill="1" applyBorder="1" applyAlignment="1">
      <alignment horizontal="center" vertical="center"/>
    </xf>
    <xf numFmtId="0" fontId="169" fillId="21" borderId="235" xfId="2" applyFont="1" applyFill="1" applyBorder="1" applyAlignment="1">
      <alignment horizontal="center" vertical="center"/>
    </xf>
    <xf numFmtId="0" fontId="169" fillId="21" borderId="233" xfId="2" applyFont="1" applyFill="1" applyBorder="1" applyAlignment="1">
      <alignment horizontal="center" vertical="center"/>
    </xf>
    <xf numFmtId="0" fontId="163" fillId="0" borderId="0" xfId="2" applyFont="1">
      <alignment vertical="center"/>
    </xf>
    <xf numFmtId="0" fontId="170" fillId="0" borderId="0" xfId="2" applyFont="1">
      <alignment vertical="center"/>
    </xf>
    <xf numFmtId="0" fontId="32" fillId="21" borderId="156" xfId="2" applyFont="1" applyFill="1" applyBorder="1" applyAlignment="1">
      <alignment horizontal="center" vertical="center" wrapText="1"/>
    </xf>
    <xf numFmtId="0" fontId="121" fillId="19" borderId="240" xfId="0" applyFont="1" applyFill="1" applyBorder="1" applyAlignment="1">
      <alignment horizontal="left" vertical="center"/>
    </xf>
    <xf numFmtId="0" fontId="121" fillId="19" borderId="241" xfId="0" applyFont="1" applyFill="1" applyBorder="1" applyAlignment="1">
      <alignment horizontal="left" vertical="center"/>
    </xf>
    <xf numFmtId="14" fontId="121" fillId="19" borderId="241" xfId="0" applyNumberFormat="1" applyFont="1" applyFill="1" applyBorder="1" applyAlignment="1">
      <alignment horizontal="center" vertical="center"/>
    </xf>
    <xf numFmtId="14" fontId="121" fillId="19" borderId="242" xfId="0" applyNumberFormat="1" applyFont="1" applyFill="1" applyBorder="1" applyAlignment="1">
      <alignment horizontal="center" vertical="center"/>
    </xf>
    <xf numFmtId="0" fontId="121" fillId="21" borderId="180" xfId="0" applyFont="1" applyFill="1" applyBorder="1" applyAlignment="1">
      <alignment horizontal="left" vertical="center"/>
    </xf>
    <xf numFmtId="0" fontId="121" fillId="21" borderId="241" xfId="0" applyFont="1" applyFill="1" applyBorder="1" applyAlignment="1">
      <alignment horizontal="left" vertical="center"/>
    </xf>
    <xf numFmtId="0" fontId="121" fillId="39" borderId="180" xfId="0" applyFont="1" applyFill="1" applyBorder="1" applyAlignment="1">
      <alignment horizontal="left" vertical="center"/>
    </xf>
    <xf numFmtId="0" fontId="121" fillId="40" borderId="180" xfId="0" applyFont="1" applyFill="1" applyBorder="1" applyAlignment="1">
      <alignment horizontal="left" vertical="center"/>
    </xf>
    <xf numFmtId="0" fontId="121" fillId="40" borderId="241" xfId="0" applyFont="1" applyFill="1" applyBorder="1" applyAlignment="1">
      <alignment horizontal="left" vertical="center"/>
    </xf>
    <xf numFmtId="0" fontId="121" fillId="29" borderId="241" xfId="0" applyFont="1" applyFill="1" applyBorder="1" applyAlignment="1">
      <alignment horizontal="left" vertical="center"/>
    </xf>
    <xf numFmtId="0" fontId="121" fillId="29" borderId="180" xfId="0" applyFont="1" applyFill="1" applyBorder="1" applyAlignment="1">
      <alignment horizontal="left" vertical="center"/>
    </xf>
    <xf numFmtId="0" fontId="121" fillId="41" borderId="180" xfId="0" applyFont="1" applyFill="1" applyBorder="1" applyAlignment="1">
      <alignment horizontal="left" vertical="center"/>
    </xf>
    <xf numFmtId="0" fontId="6" fillId="0" borderId="0" xfId="2" applyAlignment="1">
      <alignment horizontal="center" vertical="center" wrapText="1"/>
    </xf>
    <xf numFmtId="0" fontId="0" fillId="42" borderId="0" xfId="0" applyFill="1">
      <alignment vertical="center"/>
    </xf>
    <xf numFmtId="184" fontId="0" fillId="43" borderId="0" xfId="0" applyNumberFormat="1" applyFill="1">
      <alignment vertical="center"/>
    </xf>
    <xf numFmtId="0" fontId="23" fillId="45" borderId="8" xfId="2" applyFont="1" applyFill="1" applyBorder="1" applyAlignment="1">
      <alignment horizontal="left" vertical="center"/>
    </xf>
    <xf numFmtId="0" fontId="141" fillId="45" borderId="10" xfId="2" applyFont="1" applyFill="1" applyBorder="1" applyAlignment="1">
      <alignment horizontal="center" vertical="center"/>
    </xf>
    <xf numFmtId="177" fontId="141" fillId="45" borderId="10" xfId="2" applyNumberFormat="1" applyFont="1" applyFill="1" applyBorder="1" applyAlignment="1">
      <alignment horizontal="center" vertical="center" shrinkToFit="1"/>
    </xf>
    <xf numFmtId="177" fontId="10" fillId="45" borderId="10" xfId="2" applyNumberFormat="1" applyFont="1" applyFill="1" applyBorder="1" applyAlignment="1">
      <alignment horizontal="center" vertical="center" wrapText="1"/>
    </xf>
    <xf numFmtId="177" fontId="116" fillId="45" borderId="8" xfId="2" applyNumberFormat="1" applyFont="1" applyFill="1" applyBorder="1" applyAlignment="1">
      <alignment horizontal="center" vertical="center" shrinkToFit="1"/>
    </xf>
    <xf numFmtId="177" fontId="117" fillId="45" borderId="8" xfId="2" applyNumberFormat="1" applyFont="1" applyFill="1" applyBorder="1" applyAlignment="1">
      <alignment horizontal="center" vertical="center" wrapText="1"/>
    </xf>
    <xf numFmtId="0" fontId="23" fillId="45" borderId="205" xfId="2" applyFont="1" applyFill="1" applyBorder="1" applyAlignment="1">
      <alignment horizontal="center" vertical="center" wrapText="1"/>
    </xf>
    <xf numFmtId="177" fontId="23" fillId="45" borderId="205" xfId="2" applyNumberFormat="1" applyFont="1" applyFill="1" applyBorder="1" applyAlignment="1">
      <alignment horizontal="center" vertical="center" shrinkToFit="1"/>
    </xf>
    <xf numFmtId="177" fontId="23" fillId="33" borderId="205" xfId="2" applyNumberFormat="1" applyFont="1" applyFill="1" applyBorder="1" applyAlignment="1">
      <alignment horizontal="center" vertical="center" shrinkToFit="1"/>
    </xf>
    <xf numFmtId="0" fontId="144" fillId="0" borderId="0" xfId="0" applyFont="1" applyAlignment="1">
      <alignment vertical="top" wrapText="1"/>
    </xf>
    <xf numFmtId="0" fontId="144" fillId="0" borderId="151" xfId="0" applyFont="1" applyBorder="1" applyAlignment="1">
      <alignment horizontal="left" vertical="top" wrapText="1"/>
    </xf>
    <xf numFmtId="0" fontId="144" fillId="19" borderId="151" xfId="1" applyFont="1" applyFill="1" applyBorder="1" applyAlignment="1" applyProtection="1">
      <alignment horizontal="left" vertical="top" wrapText="1"/>
    </xf>
    <xf numFmtId="14" fontId="102" fillId="19" borderId="135" xfId="17" applyNumberFormat="1" applyFont="1" applyFill="1" applyBorder="1" applyAlignment="1">
      <alignment horizontal="center" vertical="center" wrapText="1"/>
    </xf>
    <xf numFmtId="0" fontId="94" fillId="21" borderId="134" xfId="17" applyFont="1" applyFill="1" applyBorder="1" applyAlignment="1">
      <alignment horizontal="center" vertical="center" wrapText="1"/>
    </xf>
    <xf numFmtId="14" fontId="94" fillId="21" borderId="135" xfId="17" applyNumberFormat="1" applyFont="1" applyFill="1" applyBorder="1" applyAlignment="1">
      <alignment horizontal="center" vertical="center"/>
    </xf>
    <xf numFmtId="0" fontId="121" fillId="41" borderId="241" xfId="0" applyFont="1" applyFill="1" applyBorder="1" applyAlignment="1">
      <alignment horizontal="left" vertical="center"/>
    </xf>
    <xf numFmtId="0" fontId="121" fillId="43" borderId="180" xfId="0" applyFont="1" applyFill="1" applyBorder="1" applyAlignment="1">
      <alignment horizontal="left" vertical="center"/>
    </xf>
    <xf numFmtId="0" fontId="25" fillId="0" borderId="218" xfId="1" applyFont="1" applyBorder="1" applyAlignment="1" applyProtection="1">
      <alignment vertical="top" wrapText="1"/>
    </xf>
    <xf numFmtId="0" fontId="145" fillId="0" borderId="196" xfId="1" applyFont="1" applyFill="1" applyBorder="1" applyAlignment="1" applyProtection="1">
      <alignment vertical="top" wrapText="1"/>
    </xf>
    <xf numFmtId="0" fontId="174" fillId="0" borderId="158" xfId="1" applyFont="1" applyFill="1" applyBorder="1" applyAlignment="1" applyProtection="1">
      <alignment vertical="top" wrapText="1"/>
    </xf>
    <xf numFmtId="0" fontId="144" fillId="0" borderId="189" xfId="2" applyFont="1" applyBorder="1" applyAlignment="1">
      <alignment horizontal="left" vertical="top" wrapText="1"/>
    </xf>
    <xf numFmtId="0" fontId="174" fillId="0" borderId="201" xfId="1" applyFont="1" applyFill="1" applyBorder="1" applyAlignment="1" applyProtection="1">
      <alignment vertical="top" wrapText="1"/>
    </xf>
    <xf numFmtId="0" fontId="7" fillId="46" borderId="0" xfId="4" applyFont="1" applyFill="1" applyAlignment="1">
      <alignment vertical="top"/>
    </xf>
    <xf numFmtId="0" fontId="7" fillId="46" borderId="0" xfId="2" applyFont="1" applyFill="1" applyAlignment="1">
      <alignment vertical="top"/>
    </xf>
    <xf numFmtId="0" fontId="168" fillId="46" borderId="0" xfId="2" applyFont="1" applyFill="1" applyAlignment="1">
      <alignment vertical="top"/>
    </xf>
    <xf numFmtId="0" fontId="34" fillId="46" borderId="0" xfId="2" applyFont="1" applyFill="1" applyAlignment="1">
      <alignment vertical="top"/>
    </xf>
    <xf numFmtId="0" fontId="35" fillId="49" borderId="0" xfId="4" applyFont="1" applyFill="1"/>
    <xf numFmtId="0" fontId="138" fillId="49" borderId="0" xfId="4" applyFont="1" applyFill="1"/>
    <xf numFmtId="0" fontId="6" fillId="49" borderId="0" xfId="4" applyFill="1"/>
    <xf numFmtId="0" fontId="75" fillId="0" borderId="0" xfId="0" applyFont="1" applyAlignment="1">
      <alignment horizontal="left" vertical="center" wrapText="1"/>
    </xf>
    <xf numFmtId="0" fontId="79" fillId="0" borderId="0" xfId="0" applyFont="1" applyAlignment="1">
      <alignment horizontal="left" vertical="center" wrapText="1"/>
    </xf>
    <xf numFmtId="0" fontId="78"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76"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7" fillId="5" borderId="0" xfId="0" applyFont="1" applyFill="1" applyAlignment="1">
      <alignment horizontal="left" vertical="center" wrapText="1"/>
    </xf>
    <xf numFmtId="0" fontId="107" fillId="5" borderId="70" xfId="0" applyFont="1" applyFill="1" applyBorder="1" applyAlignment="1">
      <alignment horizontal="left" vertical="center" wrapText="1"/>
    </xf>
    <xf numFmtId="0" fontId="107" fillId="5" borderId="0" xfId="0" applyFont="1" applyFill="1" applyAlignment="1">
      <alignment horizontal="left" vertical="center"/>
    </xf>
    <xf numFmtId="0" fontId="107" fillId="5" borderId="0" xfId="0" applyFont="1" applyFill="1" applyAlignment="1">
      <alignment horizontal="left" vertical="top" wrapText="1"/>
    </xf>
    <xf numFmtId="0" fontId="8" fillId="0" borderId="0" xfId="1" applyAlignment="1" applyProtection="1">
      <alignment horizontal="center" vertical="center" wrapText="1"/>
    </xf>
    <xf numFmtId="0" fontId="110"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3" fillId="19" borderId="166" xfId="17" applyFont="1" applyFill="1" applyBorder="1" applyAlignment="1">
      <alignment horizontal="left" vertical="top" wrapText="1"/>
    </xf>
    <xf numFmtId="0" fontId="113" fillId="19" borderId="167" xfId="17" applyFont="1" applyFill="1" applyBorder="1" applyAlignment="1">
      <alignment horizontal="left" vertical="top" wrapText="1"/>
    </xf>
    <xf numFmtId="0" fontId="113"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13" fillId="23" borderId="243" xfId="4" applyFont="1" applyFill="1" applyBorder="1" applyAlignment="1">
      <alignment horizontal="left" vertical="center" wrapText="1" indent="1"/>
    </xf>
    <xf numFmtId="0" fontId="13" fillId="23" borderId="244" xfId="4" applyFont="1" applyFill="1" applyBorder="1" applyAlignment="1">
      <alignment horizontal="left" vertical="center" wrapText="1" indent="1"/>
    </xf>
    <xf numFmtId="0" fontId="13" fillId="23" borderId="245" xfId="4" applyFont="1" applyFill="1" applyBorder="1" applyAlignment="1">
      <alignment horizontal="left" vertical="center" wrapText="1" indent="1"/>
    </xf>
    <xf numFmtId="0" fontId="13" fillId="23" borderId="246" xfId="4" applyFont="1" applyFill="1" applyBorder="1" applyAlignment="1">
      <alignment horizontal="left" vertical="center" wrapText="1" indent="1"/>
    </xf>
    <xf numFmtId="0" fontId="13" fillId="23" borderId="0" xfId="4" applyFont="1" applyFill="1" applyAlignment="1">
      <alignment horizontal="left" vertical="center" wrapText="1" indent="1"/>
    </xf>
    <xf numFmtId="0" fontId="13" fillId="23" borderId="247" xfId="4" applyFont="1" applyFill="1" applyBorder="1" applyAlignment="1">
      <alignment horizontal="left" vertical="center" wrapText="1" indent="1"/>
    </xf>
    <xf numFmtId="0" fontId="13" fillId="23" borderId="248" xfId="4" applyFont="1" applyFill="1" applyBorder="1" applyAlignment="1">
      <alignment horizontal="left" vertical="center" wrapText="1" indent="1"/>
    </xf>
    <xf numFmtId="0" fontId="13" fillId="23" borderId="249" xfId="4" applyFont="1" applyFill="1" applyBorder="1" applyAlignment="1">
      <alignment horizontal="left" vertical="center" wrapText="1" indent="1"/>
    </xf>
    <xf numFmtId="0" fontId="13" fillId="23" borderId="250" xfId="4" applyFont="1" applyFill="1" applyBorder="1" applyAlignment="1">
      <alignment horizontal="left" vertical="center" wrapText="1" indent="1"/>
    </xf>
    <xf numFmtId="0" fontId="23" fillId="0" borderId="0" xfId="4" applyFont="1" applyAlignment="1">
      <alignment horizontal="left" vertical="center" wrapText="1"/>
    </xf>
    <xf numFmtId="0" fontId="23" fillId="0" borderId="0" xfId="2" applyFont="1" applyAlignment="1">
      <alignment horizontal="left" vertical="center" wrapText="1"/>
    </xf>
    <xf numFmtId="0" fontId="162" fillId="38" borderId="0" xfId="2" applyFont="1" applyFill="1" applyAlignment="1">
      <alignment horizontal="center" vertical="center"/>
    </xf>
    <xf numFmtId="0" fontId="6" fillId="0" borderId="0" xfId="2">
      <alignment vertical="center"/>
    </xf>
    <xf numFmtId="0" fontId="88" fillId="0" borderId="0" xfId="2" applyFont="1" applyAlignment="1">
      <alignment horizontal="center" vertical="center"/>
    </xf>
    <xf numFmtId="0" fontId="21" fillId="0" borderId="0" xfId="2" applyFont="1" applyAlignment="1">
      <alignment horizontal="center" vertical="center"/>
    </xf>
    <xf numFmtId="0" fontId="88" fillId="47" borderId="0" xfId="2" applyFont="1" applyFill="1" applyAlignment="1">
      <alignment horizontal="center" vertical="center" wrapText="1" shrinkToFit="1"/>
    </xf>
    <xf numFmtId="0" fontId="21" fillId="47" borderId="0" xfId="2" applyFont="1" applyFill="1" applyAlignment="1">
      <alignment horizontal="center" vertical="center" wrapText="1" shrinkToFit="1"/>
    </xf>
    <xf numFmtId="0" fontId="165" fillId="0" borderId="0" xfId="2" applyFont="1">
      <alignment vertical="center"/>
    </xf>
    <xf numFmtId="0" fontId="34" fillId="46" borderId="0" xfId="2" applyFont="1" applyFill="1" applyAlignment="1">
      <alignment horizontal="center" vertical="center"/>
    </xf>
    <xf numFmtId="0" fontId="17" fillId="46" borderId="0" xfId="2" applyFont="1" applyFill="1" applyAlignment="1">
      <alignment horizontal="center" vertical="center"/>
    </xf>
    <xf numFmtId="0" fontId="173" fillId="46" borderId="0" xfId="2" applyFont="1" applyFill="1" applyAlignment="1">
      <alignment vertical="top" wrapText="1"/>
    </xf>
    <xf numFmtId="0" fontId="166" fillId="46" borderId="0" xfId="2" applyFont="1" applyFill="1" applyAlignment="1">
      <alignment vertical="top" wrapText="1"/>
    </xf>
    <xf numFmtId="0" fontId="6" fillId="46" borderId="0" xfId="2" applyFill="1" applyAlignment="1">
      <alignment vertical="top" wrapText="1"/>
    </xf>
    <xf numFmtId="0" fontId="51" fillId="48" borderId="243" xfId="2" applyFont="1" applyFill="1" applyBorder="1" applyAlignment="1">
      <alignment horizontal="left" vertical="center" wrapText="1" indent="1"/>
    </xf>
    <xf numFmtId="0" fontId="167" fillId="48" borderId="244" xfId="2" applyFont="1" applyFill="1" applyBorder="1" applyAlignment="1">
      <alignment horizontal="left" vertical="center" wrapText="1" indent="1"/>
    </xf>
    <xf numFmtId="0" fontId="167" fillId="48" borderId="245" xfId="2" applyFont="1" applyFill="1" applyBorder="1" applyAlignment="1">
      <alignment horizontal="left" vertical="center" wrapText="1" indent="1"/>
    </xf>
    <xf numFmtId="0" fontId="167" fillId="48" borderId="246" xfId="2" applyFont="1" applyFill="1" applyBorder="1" applyAlignment="1">
      <alignment horizontal="left" vertical="center" wrapText="1" indent="1"/>
    </xf>
    <xf numFmtId="0" fontId="167" fillId="48" borderId="0" xfId="2" applyFont="1" applyFill="1" applyAlignment="1">
      <alignment horizontal="left" vertical="center" wrapText="1" indent="1"/>
    </xf>
    <xf numFmtId="0" fontId="167" fillId="48" borderId="247" xfId="2" applyFont="1" applyFill="1" applyBorder="1" applyAlignment="1">
      <alignment horizontal="left" vertical="center" wrapText="1" indent="1"/>
    </xf>
    <xf numFmtId="0" fontId="6" fillId="48" borderId="248" xfId="2" applyFill="1" applyBorder="1" applyAlignment="1">
      <alignment horizontal="left" vertical="center" wrapText="1" indent="1"/>
    </xf>
    <xf numFmtId="0" fontId="6" fillId="48" borderId="249" xfId="2" applyFill="1" applyBorder="1" applyAlignment="1">
      <alignment horizontal="left" vertical="center" wrapText="1" indent="1"/>
    </xf>
    <xf numFmtId="0" fontId="6" fillId="48" borderId="250" xfId="2" applyFill="1" applyBorder="1" applyAlignment="1">
      <alignment horizontal="left" vertical="center" wrapText="1" inden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44" borderId="0" xfId="2" applyFont="1" applyFill="1" applyAlignment="1">
      <alignment horizontal="left" vertical="center" wrapText="1"/>
    </xf>
    <xf numFmtId="0" fontId="23" fillId="4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72" fillId="30" borderId="0" xfId="0" applyFont="1" applyFill="1" applyAlignment="1">
      <alignment horizontal="center" vertical="center"/>
    </xf>
    <xf numFmtId="0" fontId="0" fillId="23" borderId="0" xfId="0" applyFill="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4"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4"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35" fillId="30" borderId="95" xfId="2" applyFont="1" applyFill="1" applyBorder="1" applyAlignment="1">
      <alignment vertical="top" wrapText="1"/>
    </xf>
    <xf numFmtId="0" fontId="35" fillId="30" borderId="96" xfId="2" applyFont="1" applyFill="1" applyBorder="1" applyAlignment="1">
      <alignment vertical="top" wrapText="1"/>
    </xf>
    <xf numFmtId="0" fontId="16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6"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9FC924BD-4568-4D60-8D6F-0B181AB9AEA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CC00"/>
      <color rgb="FF6DDDF7"/>
      <color rgb="FFD4FDC3"/>
      <color rgb="FF6EF729"/>
      <color rgb="FFFAFEC2"/>
      <color rgb="FF66CCFF"/>
      <color rgb="FFFF99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'27　感染症統計'!$A$7</c:f>
              <c:strCache>
                <c:ptCount val="1"/>
                <c:pt idx="0">
                  <c:v>2023年</c:v>
                </c:pt>
              </c:strCache>
            </c:strRef>
          </c:tx>
          <c:spPr>
            <a:ln w="63500" cap="rnd">
              <a:solidFill>
                <a:srgbClr val="FF0000"/>
              </a:solidFill>
              <a:round/>
            </a:ln>
            <a:effectLst/>
          </c:spPr>
          <c:marker>
            <c:symbol val="none"/>
          </c:marker>
          <c:val>
            <c:numRef>
              <c:f>'27　感染症統計'!$B$7:$M$7</c:f>
              <c:numCache>
                <c:formatCode>#,##0_ </c:formatCode>
                <c:ptCount val="12"/>
                <c:pt idx="0" formatCode="General">
                  <c:v>82</c:v>
                </c:pt>
                <c:pt idx="1">
                  <c:v>62</c:v>
                </c:pt>
                <c:pt idx="2">
                  <c:v>99</c:v>
                </c:pt>
                <c:pt idx="3">
                  <c:v>112</c:v>
                </c:pt>
                <c:pt idx="4">
                  <c:v>224</c:v>
                </c:pt>
                <c:pt idx="5">
                  <c:v>524</c:v>
                </c:pt>
                <c:pt idx="6">
                  <c:v>132</c:v>
                </c:pt>
              </c:numCache>
            </c:numRef>
          </c:val>
          <c:smooth val="0"/>
          <c:extLst>
            <c:ext xmlns:c16="http://schemas.microsoft.com/office/drawing/2014/chart" uri="{C3380CC4-5D6E-409C-BE32-E72D297353CC}">
              <c16:uniqueId val="{00000000-EF25-4824-8530-875CCEE0B185}"/>
            </c:ext>
          </c:extLst>
        </c:ser>
        <c:ser>
          <c:idx val="7"/>
          <c:order val="1"/>
          <c:tx>
            <c:strRef>
              <c:f>'27　感染症統計'!$A$8</c:f>
              <c:strCache>
                <c:ptCount val="1"/>
                <c:pt idx="0">
                  <c:v>2022年</c:v>
                </c:pt>
              </c:strCache>
            </c:strRef>
          </c:tx>
          <c:spPr>
            <a:ln w="25400" cap="rnd">
              <a:solidFill>
                <a:schemeClr val="accent6">
                  <a:lumMod val="75000"/>
                </a:schemeClr>
              </a:solidFill>
              <a:round/>
            </a:ln>
            <a:effectLst/>
          </c:spPr>
          <c:marker>
            <c:symbol val="none"/>
          </c:marker>
          <c:val>
            <c:numRef>
              <c:f>'27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'27　感染症統計'!$A$9</c:f>
              <c:strCache>
                <c:ptCount val="1"/>
                <c:pt idx="0">
                  <c:v>2021年</c:v>
                </c:pt>
              </c:strCache>
            </c:strRef>
          </c:tx>
          <c:spPr>
            <a:ln w="28575" cap="rnd">
              <a:solidFill>
                <a:schemeClr val="accent6"/>
              </a:solidFill>
              <a:round/>
            </a:ln>
            <a:effectLst/>
          </c:spPr>
          <c:marker>
            <c:symbol val="none"/>
          </c:marker>
          <c:val>
            <c:numRef>
              <c:f>'27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'27　感染症統計'!$A$10</c:f>
              <c:strCache>
                <c:ptCount val="1"/>
                <c:pt idx="0">
                  <c:v>2020年</c:v>
                </c:pt>
              </c:strCache>
            </c:strRef>
          </c:tx>
          <c:spPr>
            <a:ln w="12700" cap="rnd">
              <a:solidFill>
                <a:srgbClr val="FF0066"/>
              </a:solidFill>
              <a:round/>
            </a:ln>
            <a:effectLst/>
          </c:spPr>
          <c:marker>
            <c:symbol val="none"/>
          </c:marker>
          <c:val>
            <c:numRef>
              <c:f>'27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'27　感染症統計'!$A$11</c:f>
              <c:strCache>
                <c:ptCount val="1"/>
                <c:pt idx="0">
                  <c:v>2019年</c:v>
                </c:pt>
              </c:strCache>
            </c:strRef>
          </c:tx>
          <c:spPr>
            <a:ln w="19050" cap="rnd">
              <a:solidFill>
                <a:srgbClr val="0070C0"/>
              </a:solidFill>
              <a:round/>
            </a:ln>
            <a:effectLst/>
          </c:spPr>
          <c:marker>
            <c:symbol val="none"/>
          </c:marker>
          <c:val>
            <c:numRef>
              <c:f>'27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'27　感染症統計'!$A$12</c:f>
              <c:strCache>
                <c:ptCount val="1"/>
                <c:pt idx="0">
                  <c:v>2018年</c:v>
                </c:pt>
              </c:strCache>
            </c:strRef>
          </c:tx>
          <c:spPr>
            <a:ln w="12700" cap="rnd">
              <a:solidFill>
                <a:schemeClr val="accent4"/>
              </a:solidFill>
              <a:round/>
            </a:ln>
            <a:effectLst/>
          </c:spPr>
          <c:marker>
            <c:symbol val="none"/>
          </c:marker>
          <c:val>
            <c:numRef>
              <c:f>'27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'27　感染症統計'!$A$13</c:f>
              <c:strCache>
                <c:ptCount val="1"/>
                <c:pt idx="0">
                  <c:v>2017年</c:v>
                </c:pt>
              </c:strCache>
            </c:strRef>
          </c:tx>
          <c:spPr>
            <a:ln w="12700" cap="rnd">
              <a:solidFill>
                <a:schemeClr val="accent5"/>
              </a:solidFill>
              <a:round/>
            </a:ln>
            <a:effectLst/>
          </c:spPr>
          <c:marker>
            <c:symbol val="none"/>
          </c:marker>
          <c:val>
            <c:numRef>
              <c:f>'27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'27　感染症統計'!$A$14</c:f>
              <c:strCache>
                <c:ptCount val="1"/>
                <c:pt idx="0">
                  <c:v>2016年</c:v>
                </c:pt>
              </c:strCache>
            </c:strRef>
          </c:tx>
          <c:spPr>
            <a:ln w="12700" cap="rnd">
              <a:solidFill>
                <a:schemeClr val="tx2"/>
              </a:solidFill>
              <a:round/>
            </a:ln>
            <a:effectLst/>
          </c:spPr>
          <c:marker>
            <c:symbol val="none"/>
          </c:marker>
          <c:val>
            <c:numRef>
              <c:f>'27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'27　感染症統計'!$A$15</c:f>
              <c:strCache>
                <c:ptCount val="1"/>
                <c:pt idx="0">
                  <c:v>2015年</c:v>
                </c:pt>
              </c:strCache>
            </c:strRef>
          </c:tx>
          <c:spPr>
            <a:ln w="28575" cap="rnd">
              <a:solidFill>
                <a:schemeClr val="accent3">
                  <a:lumMod val="60000"/>
                </a:schemeClr>
              </a:solidFill>
              <a:round/>
            </a:ln>
            <a:effectLst/>
          </c:spPr>
          <c:marker>
            <c:symbol val="none"/>
          </c:marker>
          <c:val>
            <c:numRef>
              <c:f>'27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'27　感染症統計'!$P$7</c:f>
              <c:strCache>
                <c:ptCount val="1"/>
                <c:pt idx="0">
                  <c:v>2023年</c:v>
                </c:pt>
              </c:strCache>
            </c:strRef>
          </c:tx>
          <c:spPr>
            <a:ln w="63500" cap="rnd">
              <a:solidFill>
                <a:srgbClr val="FF0000"/>
              </a:solidFill>
              <a:round/>
            </a:ln>
            <a:effectLst/>
          </c:spPr>
          <c:marker>
            <c:symbol val="none"/>
          </c:marker>
          <c:val>
            <c:numRef>
              <c:f>'27　感染症統計'!$Q$7:$AB$7</c:f>
              <c:numCache>
                <c:formatCode>#,##0_ </c:formatCode>
                <c:ptCount val="12"/>
                <c:pt idx="0" formatCode="General">
                  <c:v>1</c:v>
                </c:pt>
                <c:pt idx="1">
                  <c:v>1</c:v>
                </c:pt>
                <c:pt idx="2">
                  <c:v>4</c:v>
                </c:pt>
                <c:pt idx="3">
                  <c:v>2</c:v>
                </c:pt>
                <c:pt idx="4">
                  <c:v>2</c:v>
                </c:pt>
                <c:pt idx="5">
                  <c:v>7</c:v>
                </c:pt>
                <c:pt idx="6">
                  <c:v>1</c:v>
                </c:pt>
              </c:numCache>
            </c:numRef>
          </c:val>
          <c:smooth val="0"/>
          <c:extLst>
            <c:ext xmlns:c16="http://schemas.microsoft.com/office/drawing/2014/chart" uri="{C3380CC4-5D6E-409C-BE32-E72D297353CC}">
              <c16:uniqueId val="{00000000-691A-4A61-BF12-3A5977548A2F}"/>
            </c:ext>
          </c:extLst>
        </c:ser>
        <c:ser>
          <c:idx val="7"/>
          <c:order val="1"/>
          <c:tx>
            <c:strRef>
              <c:f>'27　感染症統計'!$P$8</c:f>
              <c:strCache>
                <c:ptCount val="1"/>
                <c:pt idx="0">
                  <c:v>2022年</c:v>
                </c:pt>
              </c:strCache>
            </c:strRef>
          </c:tx>
          <c:spPr>
            <a:ln w="25400" cap="rnd">
              <a:solidFill>
                <a:schemeClr val="accent6">
                  <a:lumMod val="75000"/>
                </a:schemeClr>
              </a:solidFill>
              <a:round/>
            </a:ln>
            <a:effectLst/>
          </c:spPr>
          <c:marker>
            <c:symbol val="none"/>
          </c:marker>
          <c:val>
            <c:numRef>
              <c:f>'27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'27　感染症統計'!$P$9</c:f>
              <c:strCache>
                <c:ptCount val="1"/>
                <c:pt idx="0">
                  <c:v>2021年</c:v>
                </c:pt>
              </c:strCache>
            </c:strRef>
          </c:tx>
          <c:spPr>
            <a:ln w="28575" cap="rnd">
              <a:solidFill>
                <a:srgbClr val="FF0066"/>
              </a:solidFill>
              <a:round/>
            </a:ln>
            <a:effectLst/>
          </c:spPr>
          <c:marker>
            <c:symbol val="none"/>
          </c:marker>
          <c:val>
            <c:numRef>
              <c:f>'27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'27　感染症統計'!$P$10</c:f>
              <c:strCache>
                <c:ptCount val="1"/>
                <c:pt idx="0">
                  <c:v>2020年</c:v>
                </c:pt>
              </c:strCache>
            </c:strRef>
          </c:tx>
          <c:spPr>
            <a:ln w="28575" cap="rnd">
              <a:solidFill>
                <a:schemeClr val="accent2"/>
              </a:solidFill>
              <a:round/>
            </a:ln>
            <a:effectLst/>
          </c:spPr>
          <c:marker>
            <c:symbol val="none"/>
          </c:marker>
          <c:val>
            <c:numRef>
              <c:f>'27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'27　感染症統計'!$P$11</c:f>
              <c:strCache>
                <c:ptCount val="1"/>
                <c:pt idx="0">
                  <c:v>2019年</c:v>
                </c:pt>
              </c:strCache>
            </c:strRef>
          </c:tx>
          <c:spPr>
            <a:ln w="28575" cap="rnd">
              <a:solidFill>
                <a:schemeClr val="accent3">
                  <a:lumMod val="50000"/>
                </a:schemeClr>
              </a:solidFill>
              <a:round/>
            </a:ln>
            <a:effectLst/>
          </c:spPr>
          <c:marker>
            <c:symbol val="none"/>
          </c:marker>
          <c:val>
            <c:numRef>
              <c:f>'27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'27　感染症統計'!$P$12</c:f>
              <c:strCache>
                <c:ptCount val="1"/>
                <c:pt idx="0">
                  <c:v>2018年</c:v>
                </c:pt>
              </c:strCache>
            </c:strRef>
          </c:tx>
          <c:spPr>
            <a:ln w="28575" cap="rnd">
              <a:solidFill>
                <a:schemeClr val="accent4">
                  <a:lumMod val="75000"/>
                </a:schemeClr>
              </a:solidFill>
              <a:round/>
            </a:ln>
            <a:effectLst/>
          </c:spPr>
          <c:marker>
            <c:symbol val="none"/>
          </c:marker>
          <c:val>
            <c:numRef>
              <c:f>'27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'27　感染症統計'!$P$13</c:f>
              <c:strCache>
                <c:ptCount val="1"/>
                <c:pt idx="0">
                  <c:v>2017年</c:v>
                </c:pt>
              </c:strCache>
            </c:strRef>
          </c:tx>
          <c:spPr>
            <a:ln w="28575" cap="rnd">
              <a:solidFill>
                <a:schemeClr val="accent5"/>
              </a:solidFill>
              <a:round/>
            </a:ln>
            <a:effectLst/>
          </c:spPr>
          <c:marker>
            <c:symbol val="none"/>
          </c:marker>
          <c:val>
            <c:numRef>
              <c:f>'27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'27　感染症統計'!$P$14</c:f>
              <c:strCache>
                <c:ptCount val="1"/>
                <c:pt idx="0">
                  <c:v>2016年</c:v>
                </c:pt>
              </c:strCache>
            </c:strRef>
          </c:tx>
          <c:spPr>
            <a:ln w="28575" cap="rnd">
              <a:solidFill>
                <a:srgbClr val="3399FF"/>
              </a:solidFill>
              <a:round/>
            </a:ln>
            <a:effectLst/>
          </c:spPr>
          <c:marker>
            <c:symbol val="none"/>
          </c:marker>
          <c:val>
            <c:numRef>
              <c:f>'27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41444</xdr:colOff>
      <xdr:row>25</xdr:row>
      <xdr:rowOff>152400</xdr:rowOff>
    </xdr:to>
    <xdr:pic>
      <xdr:nvPicPr>
        <xdr:cNvPr id="8" name="図 7">
          <a:extLst>
            <a:ext uri="{FF2B5EF4-FFF2-40B4-BE49-F238E27FC236}">
              <a16:creationId xmlns:a16="http://schemas.microsoft.com/office/drawing/2014/main" id="{ED033F35-DA74-2EC0-1A97-818DCF41BE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115584" cy="49453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190500</xdr:colOff>
      <xdr:row>18</xdr:row>
      <xdr:rowOff>0</xdr:rowOff>
    </xdr:to>
    <xdr:pic>
      <xdr:nvPicPr>
        <xdr:cNvPr id="29" name="図 28" descr="感染性胃腸炎患者報告数　直近5シーズン">
          <a:extLst>
            <a:ext uri="{FF2B5EF4-FFF2-40B4-BE49-F238E27FC236}">
              <a16:creationId xmlns:a16="http://schemas.microsoft.com/office/drawing/2014/main" id="{6878EC9E-A38B-3F81-93B2-CF53BBBD9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8378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4.13</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03193"/>
            <a:gd name="adj6" fmla="val 2570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1029424</xdr:colOff>
      <xdr:row>14</xdr:row>
      <xdr:rowOff>54467</xdr:rowOff>
    </xdr:from>
    <xdr:to>
      <xdr:col>11</xdr:col>
      <xdr:colOff>1352242</xdr:colOff>
      <xdr:row>16</xdr:row>
      <xdr:rowOff>30480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310584" y="2774807"/>
          <a:ext cx="322818" cy="311293"/>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18</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9FF6574C-6205-4C1C-B059-DDD3A6F30C44}"/>
            </a:ext>
          </a:extLst>
        </xdr:cNvPr>
        <xdr:cNvSpPr>
          <a:spLocks noChangeAspect="1" noChangeArrowheads="1"/>
        </xdr:cNvSpPr>
      </xdr:nvSpPr>
      <xdr:spPr bwMode="auto">
        <a:xfrm>
          <a:off x="4655820" y="4114800"/>
          <a:ext cx="304800" cy="299085"/>
        </a:xfrm>
        <a:prstGeom prst="rect">
          <a:avLst/>
        </a:prstGeom>
        <a:noFill/>
        <a:ln w="9525">
          <a:noFill/>
          <a:miter lim="800000"/>
          <a:headEnd/>
          <a:tailEnd/>
        </a:ln>
      </xdr:spPr>
    </xdr:sp>
    <xdr:clientData/>
  </xdr:twoCellAnchor>
  <xdr:twoCellAnchor>
    <xdr:from>
      <xdr:col>5</xdr:col>
      <xdr:colOff>304800</xdr:colOff>
      <xdr:row>7</xdr:row>
      <xdr:rowOff>228600</xdr:rowOff>
    </xdr:from>
    <xdr:to>
      <xdr:col>6</xdr:col>
      <xdr:colOff>533400</xdr:colOff>
      <xdr:row>11</xdr:row>
      <xdr:rowOff>76200</xdr:rowOff>
    </xdr:to>
    <xdr:sp macro="" textlink="">
      <xdr:nvSpPr>
        <xdr:cNvPr id="3" name="右矢印 2">
          <a:extLst>
            <a:ext uri="{FF2B5EF4-FFF2-40B4-BE49-F238E27FC236}">
              <a16:creationId xmlns:a16="http://schemas.microsoft.com/office/drawing/2014/main" id="{0DFE8CBF-8B73-469F-BCE8-4FF196939F73}"/>
            </a:ext>
          </a:extLst>
        </xdr:cNvPr>
        <xdr:cNvSpPr>
          <a:spLocks noChangeArrowheads="1"/>
        </xdr:cNvSpPr>
      </xdr:nvSpPr>
      <xdr:spPr bwMode="auto">
        <a:xfrm>
          <a:off x="3108960" y="2057400"/>
          <a:ext cx="845820" cy="708660"/>
        </a:xfrm>
        <a:prstGeom prst="rightArrow">
          <a:avLst>
            <a:gd name="adj1" fmla="val 50000"/>
            <a:gd name="adj2" fmla="val 49863"/>
          </a:avLst>
        </a:prstGeom>
        <a:solidFill>
          <a:srgbClr val="4F81BD"/>
        </a:solidFill>
        <a:ln w="25400" algn="ctr">
          <a:solidFill>
            <a:srgbClr val="385D8A"/>
          </a:solidFill>
          <a:miter lim="800000"/>
          <a:headEnd/>
          <a:tailEnd/>
        </a:ln>
        <a:effectLst>
          <a:outerShdw dist="56061" dir="2700000" algn="tl" rotWithShape="0">
            <a:srgbClr val="FFFFFF">
              <a:alpha val="39999"/>
            </a:srgbClr>
          </a:outerShdw>
        </a:effectLst>
      </xdr:spPr>
      <xdr:txBody>
        <a:bodyPr/>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2D7398B-8E8E-4001-9141-829BF684581C}"/>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175D3429-C3D3-47B9-A071-8D1B69FF2008}"/>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CF191CC4-575F-410C-AEE0-B46C0D8F79F3}"/>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22</xdr:col>
      <xdr:colOff>161925</xdr:colOff>
      <xdr:row>65</xdr:row>
      <xdr:rowOff>114300</xdr:rowOff>
    </xdr:from>
    <xdr:to>
      <xdr:col>26</xdr:col>
      <xdr:colOff>613410</xdr:colOff>
      <xdr:row>76</xdr:row>
      <xdr:rowOff>28575</xdr:rowOff>
    </xdr:to>
    <xdr:pic>
      <xdr:nvPicPr>
        <xdr:cNvPr id="7" name="図 3">
          <a:extLst>
            <a:ext uri="{FF2B5EF4-FFF2-40B4-BE49-F238E27FC236}">
              <a16:creationId xmlns:a16="http://schemas.microsoft.com/office/drawing/2014/main" id="{2D1D258F-3C0A-41E7-ACB6-16077B0D4F0F}"/>
            </a:ext>
          </a:extLst>
        </xdr:cNvPr>
        <xdr:cNvPicPr>
          <a:picLocks noChangeAspect="1"/>
        </xdr:cNvPicPr>
      </xdr:nvPicPr>
      <xdr:blipFill>
        <a:blip xmlns:r="http://schemas.openxmlformats.org/officeDocument/2006/relationships" r:embed="rId4" cstate="print"/>
        <a:srcRect/>
        <a:stretch>
          <a:fillRect/>
        </a:stretch>
      </xdr:blipFill>
      <xdr:spPr bwMode="auto">
        <a:xfrm>
          <a:off x="14159865" y="12473940"/>
          <a:ext cx="2920365" cy="1758315"/>
        </a:xfrm>
        <a:prstGeom prst="rect">
          <a:avLst/>
        </a:prstGeom>
        <a:noFill/>
        <a:ln w="9525">
          <a:noFill/>
          <a:miter lim="800000"/>
          <a:headEnd/>
          <a:tailEnd/>
        </a:ln>
      </xdr:spPr>
    </xdr:pic>
    <xdr:clientData/>
  </xdr:twoCellAnchor>
  <xdr:twoCellAnchor editAs="oneCell">
    <xdr:from>
      <xdr:col>1</xdr:col>
      <xdr:colOff>9524</xdr:colOff>
      <xdr:row>4</xdr:row>
      <xdr:rowOff>38100</xdr:rowOff>
    </xdr:from>
    <xdr:to>
      <xdr:col>5</xdr:col>
      <xdr:colOff>121920</xdr:colOff>
      <xdr:row>12</xdr:row>
      <xdr:rowOff>190500</xdr:rowOff>
    </xdr:to>
    <xdr:pic>
      <xdr:nvPicPr>
        <xdr:cNvPr id="8" name="Picture 112" descr="ANd9GcQSq7BADIZesByAz7UHNV01S5D3JqS-FfeVelucsemA3wef4u2X">
          <a:extLst>
            <a:ext uri="{FF2B5EF4-FFF2-40B4-BE49-F238E27FC236}">
              <a16:creationId xmlns:a16="http://schemas.microsoft.com/office/drawing/2014/main" id="{9801C377-891C-46E3-B069-D26A811CD696}"/>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4" y="1211580"/>
          <a:ext cx="2581276" cy="1874520"/>
        </a:xfrm>
        <a:prstGeom prst="rect">
          <a:avLst/>
        </a:prstGeom>
        <a:noFill/>
        <a:ln w="9525">
          <a:noFill/>
          <a:miter lim="800000"/>
          <a:headEnd/>
          <a:tailEnd/>
        </a:ln>
        <a:effectLst>
          <a:outerShdw dist="131028" dir="2935797" algn="tl" rotWithShape="0">
            <a:srgbClr val="FFFF99">
              <a:alpha val="64999"/>
            </a:srgbClr>
          </a:outerShdw>
        </a:effectLst>
      </xdr:spPr>
    </xdr:pic>
    <xdr:clientData/>
  </xdr:twoCellAnchor>
  <xdr:twoCellAnchor editAs="oneCell">
    <xdr:from>
      <xdr:col>0</xdr:col>
      <xdr:colOff>297180</xdr:colOff>
      <xdr:row>12</xdr:row>
      <xdr:rowOff>53636</xdr:rowOff>
    </xdr:from>
    <xdr:to>
      <xdr:col>5</xdr:col>
      <xdr:colOff>177192</xdr:colOff>
      <xdr:row>15</xdr:row>
      <xdr:rowOff>15240</xdr:rowOff>
    </xdr:to>
    <xdr:pic>
      <xdr:nvPicPr>
        <xdr:cNvPr id="9" name="Picture 113" descr="ANd9GcR5ydTqeNGTDDaXSsAN6EaWIVAwumQgiDtC0IXmol8Sh5sd4Q8O">
          <a:extLst>
            <a:ext uri="{FF2B5EF4-FFF2-40B4-BE49-F238E27FC236}">
              <a16:creationId xmlns:a16="http://schemas.microsoft.com/office/drawing/2014/main" id="{0ECAFF8E-AC73-4F0A-845F-25A19A0C1BAC}"/>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297180" y="2949236"/>
          <a:ext cx="2684172" cy="75408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30480</xdr:colOff>
      <xdr:row>45</xdr:row>
      <xdr:rowOff>91440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406053" cy="38390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6</xdr:col>
      <xdr:colOff>426720</xdr:colOff>
      <xdr:row>44</xdr:row>
      <xdr:rowOff>99060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350281" cy="368305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55563</xdr:colOff>
      <xdr:row>14</xdr:row>
      <xdr:rowOff>206375</xdr:rowOff>
    </xdr:from>
    <xdr:to>
      <xdr:col>2</xdr:col>
      <xdr:colOff>4700713</xdr:colOff>
      <xdr:row>32</xdr:row>
      <xdr:rowOff>134937</xdr:rowOff>
    </xdr:to>
    <xdr:pic>
      <xdr:nvPicPr>
        <xdr:cNvPr id="3" name="図 2">
          <a:extLst>
            <a:ext uri="{FF2B5EF4-FFF2-40B4-BE49-F238E27FC236}">
              <a16:creationId xmlns:a16="http://schemas.microsoft.com/office/drawing/2014/main" id="{B79C23C1-A68C-A434-4DDA-7E430747596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val="0"/>
            </a:ext>
          </a:extLst>
        </a:blip>
        <a:stretch>
          <a:fillRect/>
        </a:stretch>
      </xdr:blipFill>
      <xdr:spPr>
        <a:xfrm>
          <a:off x="2166938" y="6810375"/>
          <a:ext cx="4645150" cy="30241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news/safety/230712-0932.html" TargetMode="External"/><Relationship Id="rId2" Type="http://schemas.openxmlformats.org/officeDocument/2006/relationships/hyperlink" Target="https://nordot.app/1052172794589610091?c=768367547562557440" TargetMode="External"/><Relationship Id="rId1" Type="http://schemas.openxmlformats.org/officeDocument/2006/relationships/hyperlink" Target="https://www.foods-ch.com/anzen/kt_46706/" TargetMode="External"/><Relationship Id="rId6" Type="http://schemas.openxmlformats.org/officeDocument/2006/relationships/printerSettings" Target="../printerSettings/printerSettings11.bin"/><Relationship Id="rId5" Type="http://schemas.openxmlformats.org/officeDocument/2006/relationships/hyperlink" Target="https://syouei-farm.net/anzen/kokusanyasai-nouyaku/" TargetMode="External"/><Relationship Id="rId4" Type="http://schemas.openxmlformats.org/officeDocument/2006/relationships/hyperlink" Target="https://news.yahoo.co.jp/articles/aa5d24574f7cba4148ca17fb933d03e4ffa772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hugoku-np.co.jp/articles/-/330302" TargetMode="External"/><Relationship Id="rId3" Type="http://schemas.openxmlformats.org/officeDocument/2006/relationships/hyperlink" Target="https://newsdig.tbs.co.jp/articles/-/605386?display=1" TargetMode="External"/><Relationship Id="rId7" Type="http://schemas.openxmlformats.org/officeDocument/2006/relationships/hyperlink" Target="https://www.pref.osaka.lg.jp/hodo/index.php?site=fumin&amp;pageId=48352" TargetMode="External"/><Relationship Id="rId12" Type="http://schemas.openxmlformats.org/officeDocument/2006/relationships/printerSettings" Target="../printerSettings/printerSettings5.bin"/><Relationship Id="rId2" Type="http://schemas.openxmlformats.org/officeDocument/2006/relationships/hyperlink" Target="https://mainichi.jp/articles/20230714/ddl/k26/040/179000c" TargetMode="External"/><Relationship Id="rId1" Type="http://schemas.openxmlformats.org/officeDocument/2006/relationships/hyperlink" Target="https://news.yahoo.co.jp/articles/d5c1490c2de7b0c3d959f0f0cf1b2d308f69175c" TargetMode="External"/><Relationship Id="rId6" Type="http://schemas.openxmlformats.org/officeDocument/2006/relationships/hyperlink" Target="https://www3.nhk.or.jp/lnews/oita/20230712/5070016328.html" TargetMode="External"/><Relationship Id="rId11" Type="http://schemas.openxmlformats.org/officeDocument/2006/relationships/hyperlink" Target="https://www.anzen.mofa.go.jp/od/ryojiMailDetail.html?keyCd=143546" TargetMode="External"/><Relationship Id="rId5" Type="http://schemas.openxmlformats.org/officeDocument/2006/relationships/hyperlink" Target="https://www.pref.fukuoka.lg.jp/press-release/syokuchudoku20230713.html" TargetMode="External"/><Relationship Id="rId10" Type="http://schemas.openxmlformats.org/officeDocument/2006/relationships/hyperlink" Target="https://news.nifty.com/article/world/china/12181-2444913/" TargetMode="External"/><Relationship Id="rId4" Type="http://schemas.openxmlformats.org/officeDocument/2006/relationships/hyperlink" Target="https://news.yahoo.co.jp/articles/a40a6da7ba39b586d6f6b5af1d5b2679e0225fcf" TargetMode="External"/><Relationship Id="rId9" Type="http://schemas.openxmlformats.org/officeDocument/2006/relationships/hyperlink" Target="https://www3.nhk.or.jp/lnews/kyoto/20230710/2010017769.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na.jp/news/2540550?utm_source=newsletter&amp;utm_medium=email&amp;utm_campaign=club_bn&amp;country=idr&amp;type=5&amp;free=1" TargetMode="External"/><Relationship Id="rId3" Type="http://schemas.openxmlformats.org/officeDocument/2006/relationships/hyperlink" Target="https://news.yahoo.co.jp/articles/f97fb4b9858f0610fbe6ef056185eebfdaf1aeec" TargetMode="External"/><Relationship Id="rId7" Type="http://schemas.openxmlformats.org/officeDocument/2006/relationships/hyperlink" Target="https://jp.reuters.com/article/usa-schumer-energy-drink-idJPKBN2YR025" TargetMode="External"/><Relationship Id="rId12" Type="http://schemas.openxmlformats.org/officeDocument/2006/relationships/printerSettings" Target="../printerSettings/printerSettings6.bin"/><Relationship Id="rId2" Type="http://schemas.openxmlformats.org/officeDocument/2006/relationships/hyperlink" Target="https://www.jetro.go.jp/biznews/2023/07/effe37dfa7bd8c6b.html" TargetMode="External"/><Relationship Id="rId1" Type="http://schemas.openxmlformats.org/officeDocument/2006/relationships/hyperlink" Target="https://news.nissyoku.co.jp/news/yamamoto20230705085254022" TargetMode="External"/><Relationship Id="rId6" Type="http://schemas.openxmlformats.org/officeDocument/2006/relationships/hyperlink" Target="https://news.yahoo.co.jp/articles/44e3947e83834e18a30a7fa640e05ec30c676f4e" TargetMode="External"/><Relationship Id="rId11" Type="http://schemas.openxmlformats.org/officeDocument/2006/relationships/hyperlink" Target="https://www.jetro.go.jp/biznews/2023/07/a2583c740a497db8.html" TargetMode="External"/><Relationship Id="rId5" Type="http://schemas.openxmlformats.org/officeDocument/2006/relationships/hyperlink" Target="https://www.jetro.go.jp/biznews/2023/07/dbd82a677eaef585.html" TargetMode="External"/><Relationship Id="rId10" Type="http://schemas.openxmlformats.org/officeDocument/2006/relationships/hyperlink" Target="https://www.jetro.go.jp/biznews/2023/07/4831bf58de236859.html" TargetMode="External"/><Relationship Id="rId4" Type="http://schemas.openxmlformats.org/officeDocument/2006/relationships/hyperlink" Target="https://www.jiji.com/jc/article?k=2023071100804" TargetMode="External"/><Relationship Id="rId9" Type="http://schemas.openxmlformats.org/officeDocument/2006/relationships/hyperlink" Target="https://www3.nhk.or.jp/news/html/20230707/k10014121901000.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6" zoomScaleNormal="100" workbookViewId="0">
      <selection activeCell="G22" sqref="A14:H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169</v>
      </c>
      <c r="B1" s="143"/>
      <c r="C1" s="143" t="s">
        <v>168</v>
      </c>
      <c r="D1" s="143"/>
      <c r="E1" s="143"/>
      <c r="F1" s="143"/>
      <c r="G1" s="143"/>
      <c r="H1" s="143"/>
      <c r="I1" s="101"/>
    </row>
    <row r="2" spans="1:9">
      <c r="A2" s="144" t="s">
        <v>116</v>
      </c>
      <c r="B2" s="145"/>
      <c r="C2" s="145"/>
      <c r="D2" s="145"/>
      <c r="E2" s="145"/>
      <c r="F2" s="145"/>
      <c r="G2" s="145"/>
      <c r="H2" s="145"/>
      <c r="I2" s="101"/>
    </row>
    <row r="3" spans="1:9" ht="15.75" customHeight="1">
      <c r="A3" s="526" t="s">
        <v>28</v>
      </c>
      <c r="B3" s="527"/>
      <c r="C3" s="527"/>
      <c r="D3" s="527"/>
      <c r="E3" s="527"/>
      <c r="F3" s="527"/>
      <c r="G3" s="527"/>
      <c r="H3" s="528"/>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76" t="s">
        <v>180</v>
      </c>
      <c r="C9" s="174"/>
      <c r="D9" s="174"/>
      <c r="E9" s="174"/>
      <c r="F9" s="174"/>
      <c r="G9" s="174"/>
      <c r="H9" s="174"/>
      <c r="I9" s="101"/>
    </row>
    <row r="10" spans="1:9" ht="15" customHeight="1">
      <c r="A10" s="376" t="s">
        <v>185</v>
      </c>
      <c r="B10" s="173"/>
      <c r="C10" s="174"/>
      <c r="D10" s="174"/>
      <c r="E10" s="174"/>
      <c r="F10" s="174"/>
      <c r="G10" s="174"/>
      <c r="H10" s="174"/>
      <c r="I10" s="101"/>
    </row>
    <row r="11" spans="1:9" ht="15" customHeight="1">
      <c r="A11" s="376" t="s">
        <v>186</v>
      </c>
      <c r="B11" s="173"/>
      <c r="C11" s="174"/>
      <c r="D11" s="174"/>
      <c r="E11" s="174"/>
      <c r="F11" s="174"/>
      <c r="G11" s="174"/>
      <c r="H11" s="174"/>
      <c r="I11" s="101"/>
    </row>
    <row r="12" spans="1:9" ht="15" customHeight="1">
      <c r="A12" s="376" t="s">
        <v>187</v>
      </c>
      <c r="G12" s="174" t="s">
        <v>28</v>
      </c>
      <c r="H12" s="174"/>
      <c r="I12" s="101"/>
    </row>
    <row r="13" spans="1:9" ht="15" customHeight="1">
      <c r="A13" s="376"/>
      <c r="G13" s="174"/>
      <c r="H13" s="174"/>
      <c r="I13" s="101"/>
    </row>
    <row r="14" spans="1:9" ht="15" customHeight="1">
      <c r="A14" s="376" t="s">
        <v>188</v>
      </c>
      <c r="B14" s="173" t="str">
        <f>+'27　食中毒記事等 '!A5</f>
        <v>左京の鳥料理店、5人食中毒症状 市、営業停止処分 ／京都</v>
      </c>
      <c r="C14" s="173"/>
      <c r="D14" s="175"/>
      <c r="E14" s="173"/>
      <c r="F14" s="176"/>
      <c r="G14" s="174"/>
      <c r="H14" s="174"/>
      <c r="I14" s="101"/>
    </row>
    <row r="15" spans="1:9" ht="15" customHeight="1">
      <c r="A15" s="376" t="s">
        <v>189</v>
      </c>
      <c r="B15" s="173" t="s">
        <v>190</v>
      </c>
      <c r="C15" s="173"/>
      <c r="D15" s="173" t="s">
        <v>191</v>
      </c>
      <c r="E15" s="173"/>
      <c r="F15" s="175">
        <f>+'27　ノロウイルス関連情報 '!G73</f>
        <v>4.13</v>
      </c>
      <c r="G15" s="173" t="str">
        <f>+'27　ノロウイルス関連情報 '!H73</f>
        <v>　：先週より</v>
      </c>
      <c r="H15" s="428">
        <f>+'27　ノロウイルス関連情報 '!I73</f>
        <v>-0.50999999999999979</v>
      </c>
      <c r="I15" s="101"/>
    </row>
    <row r="16" spans="1:9" s="113" customFormat="1" ht="15" customHeight="1">
      <c r="A16" s="177" t="s">
        <v>120</v>
      </c>
      <c r="B16" s="532" t="str">
        <f>+'27　残留農薬　等 '!A2</f>
        <v xml:space="preserve">めぐみ野とまと 一部残留農薬基準超過｜食品事故情報｜食の安全 - フーズチャネル </v>
      </c>
      <c r="C16" s="532"/>
      <c r="D16" s="532"/>
      <c r="E16" s="532"/>
      <c r="F16" s="532"/>
      <c r="G16" s="532"/>
      <c r="H16" s="178"/>
      <c r="I16" s="112"/>
    </row>
    <row r="17" spans="1:16" ht="15" customHeight="1">
      <c r="A17" s="172" t="s">
        <v>121</v>
      </c>
      <c r="B17" s="173" t="str">
        <f>+'27　食品表示'!A4</f>
        <v>機能性表示食品ガイドライン改正へ、研究レビューの国際指針準拠を要求</v>
      </c>
      <c r="C17" s="174"/>
      <c r="D17" s="174"/>
      <c r="E17" s="174"/>
      <c r="F17" s="174"/>
      <c r="G17" s="174"/>
      <c r="H17" s="174"/>
      <c r="I17" s="101"/>
    </row>
    <row r="18" spans="1:16" ht="15" customHeight="1">
      <c r="A18" s="172" t="s">
        <v>122</v>
      </c>
      <c r="B18" s="174" t="str">
        <f>+'27　海外情報'!A2</f>
        <v>欧州委、持続可能な自然資源の利用と食料システムの強化に向けた政策パッケージを発表(EU) ｜- ジェトロ</v>
      </c>
      <c r="D18" s="174"/>
      <c r="E18" s="174"/>
      <c r="F18" s="174"/>
      <c r="G18" s="174"/>
      <c r="H18" s="174"/>
      <c r="I18" s="101"/>
    </row>
    <row r="19" spans="1:16" ht="15" customHeight="1">
      <c r="A19" s="179" t="s">
        <v>123</v>
      </c>
      <c r="B19" s="180" t="str">
        <f>+'27　海外情報'!A5</f>
        <v xml:space="preserve">期限切れのタピオカ、表示改ざんして日本に輸出 責任者を起訴／台湾・高雄地検（中央社フォーカス台湾） </v>
      </c>
      <c r="C19" s="529" t="s">
        <v>198</v>
      </c>
      <c r="D19" s="529"/>
      <c r="E19" s="529"/>
      <c r="F19" s="529"/>
      <c r="G19" s="529"/>
      <c r="H19" s="530"/>
      <c r="I19" s="101"/>
    </row>
    <row r="20" spans="1:16" ht="15" customHeight="1">
      <c r="A20" s="172" t="s">
        <v>124</v>
      </c>
      <c r="B20" s="173" t="str">
        <f>+'27　感染症統計'!A21</f>
        <v>※2023年 第27週（7/3～7/9） 現在</v>
      </c>
      <c r="C20" s="174"/>
      <c r="D20" s="173" t="s">
        <v>21</v>
      </c>
      <c r="E20" s="174"/>
      <c r="F20" s="174"/>
      <c r="G20" s="174"/>
      <c r="H20" s="174"/>
      <c r="I20" s="101"/>
    </row>
    <row r="21" spans="1:16" ht="15" customHeight="1">
      <c r="A21" s="172" t="s">
        <v>125</v>
      </c>
      <c r="B21" s="531" t="str">
        <f>+'26　感染症情報'!B2</f>
        <v>2023年第26週（6月26日〜7月2日）</v>
      </c>
      <c r="C21" s="531"/>
      <c r="D21" s="531"/>
      <c r="E21" s="531"/>
      <c r="F21" s="531"/>
      <c r="G21" s="531"/>
      <c r="H21" s="174"/>
      <c r="I21" s="101"/>
    </row>
    <row r="22" spans="1:16" ht="15" customHeight="1">
      <c r="A22" s="172" t="s">
        <v>164</v>
      </c>
      <c r="B22" s="287" t="str">
        <f>+'27  衛生訓話'!A2</f>
        <v>今週のお題　(揚げ油の煙が出たら要注意!)</v>
      </c>
      <c r="C22" s="174"/>
      <c r="D22" s="174"/>
      <c r="E22" s="174"/>
      <c r="F22" s="181"/>
      <c r="G22" s="174"/>
      <c r="H22" s="174"/>
      <c r="I22" s="101"/>
    </row>
    <row r="23" spans="1:16" ht="15" customHeight="1">
      <c r="A23" s="172" t="s">
        <v>129</v>
      </c>
      <c r="B23" s="325" t="s">
        <v>199</v>
      </c>
      <c r="C23" s="174"/>
      <c r="D23" s="174"/>
      <c r="E23" s="174"/>
      <c r="F23" s="174" t="s">
        <v>21</v>
      </c>
      <c r="G23" s="174"/>
      <c r="H23" s="174"/>
      <c r="I23" s="101"/>
      <c r="P23" t="s">
        <v>175</v>
      </c>
    </row>
    <row r="24" spans="1:16" ht="15" customHeight="1">
      <c r="A24" s="172" t="s">
        <v>21</v>
      </c>
      <c r="C24" s="174"/>
      <c r="D24" s="174"/>
      <c r="E24" s="174"/>
      <c r="F24" s="174"/>
      <c r="G24" s="174"/>
      <c r="H24" s="174"/>
      <c r="I24" s="101"/>
      <c r="L24" t="s">
        <v>176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33" t="s">
        <v>131</v>
      </c>
      <c r="B43" s="533"/>
      <c r="C43" s="533"/>
      <c r="D43" s="533"/>
      <c r="E43" s="533"/>
      <c r="F43" s="533"/>
      <c r="G43" s="533"/>
    </row>
    <row r="44" spans="1:9" ht="30.75" customHeight="1">
      <c r="A44" s="525" t="s">
        <v>132</v>
      </c>
      <c r="B44" s="525"/>
      <c r="C44" s="525"/>
      <c r="D44" s="525"/>
      <c r="E44" s="525"/>
      <c r="F44" s="525"/>
      <c r="G44" s="525"/>
    </row>
    <row r="45" spans="1:9" ht="15">
      <c r="A45" s="118"/>
    </row>
    <row r="46" spans="1:9" ht="69.75" customHeight="1">
      <c r="A46" s="520" t="s">
        <v>140</v>
      </c>
      <c r="B46" s="520"/>
      <c r="C46" s="520"/>
      <c r="D46" s="520"/>
      <c r="E46" s="520"/>
      <c r="F46" s="520"/>
      <c r="G46" s="520"/>
    </row>
    <row r="47" spans="1:9" ht="35.25" customHeight="1">
      <c r="A47" s="525" t="s">
        <v>133</v>
      </c>
      <c r="B47" s="525"/>
      <c r="C47" s="525"/>
      <c r="D47" s="525"/>
      <c r="E47" s="525"/>
      <c r="F47" s="525"/>
      <c r="G47" s="525"/>
    </row>
    <row r="48" spans="1:9" ht="59.25" customHeight="1">
      <c r="A48" s="520" t="s">
        <v>134</v>
      </c>
      <c r="B48" s="520"/>
      <c r="C48" s="520"/>
      <c r="D48" s="520"/>
      <c r="E48" s="520"/>
      <c r="F48" s="520"/>
      <c r="G48" s="520"/>
    </row>
    <row r="49" spans="1:7" ht="15">
      <c r="A49" s="119"/>
    </row>
    <row r="50" spans="1:7" ht="27.75" customHeight="1">
      <c r="A50" s="522" t="s">
        <v>135</v>
      </c>
      <c r="B50" s="522"/>
      <c r="C50" s="522"/>
      <c r="D50" s="522"/>
      <c r="E50" s="522"/>
      <c r="F50" s="522"/>
      <c r="G50" s="522"/>
    </row>
    <row r="51" spans="1:7" ht="53.25" customHeight="1">
      <c r="A51" s="521" t="s">
        <v>141</v>
      </c>
      <c r="B51" s="520"/>
      <c r="C51" s="520"/>
      <c r="D51" s="520"/>
      <c r="E51" s="520"/>
      <c r="F51" s="520"/>
      <c r="G51" s="520"/>
    </row>
    <row r="52" spans="1:7" ht="15">
      <c r="A52" s="119"/>
    </row>
    <row r="53" spans="1:7" ht="32.25" customHeight="1">
      <c r="A53" s="522" t="s">
        <v>136</v>
      </c>
      <c r="B53" s="522"/>
      <c r="C53" s="522"/>
      <c r="D53" s="522"/>
      <c r="E53" s="522"/>
      <c r="F53" s="522"/>
      <c r="G53" s="522"/>
    </row>
    <row r="54" spans="1:7" ht="15">
      <c r="A54" s="118"/>
    </row>
    <row r="55" spans="1:7" ht="87" customHeight="1">
      <c r="A55" s="521" t="s">
        <v>142</v>
      </c>
      <c r="B55" s="520"/>
      <c r="C55" s="520"/>
      <c r="D55" s="520"/>
      <c r="E55" s="520"/>
      <c r="F55" s="520"/>
      <c r="G55" s="520"/>
    </row>
    <row r="56" spans="1:7" ht="15">
      <c r="A56" s="119"/>
    </row>
    <row r="57" spans="1:7" ht="32.25" customHeight="1">
      <c r="A57" s="522" t="s">
        <v>137</v>
      </c>
      <c r="B57" s="522"/>
      <c r="C57" s="522"/>
      <c r="D57" s="522"/>
      <c r="E57" s="522"/>
      <c r="F57" s="522"/>
      <c r="G57" s="522"/>
    </row>
    <row r="58" spans="1:7" ht="29.25" customHeight="1">
      <c r="A58" s="520" t="s">
        <v>138</v>
      </c>
      <c r="B58" s="520"/>
      <c r="C58" s="520"/>
      <c r="D58" s="520"/>
      <c r="E58" s="520"/>
      <c r="F58" s="520"/>
      <c r="G58" s="520"/>
    </row>
    <row r="59" spans="1:7" ht="15">
      <c r="A59" s="119"/>
    </row>
    <row r="60" spans="1:7" s="113" customFormat="1" ht="110.25" customHeight="1">
      <c r="A60" s="523" t="s">
        <v>143</v>
      </c>
      <c r="B60" s="524"/>
      <c r="C60" s="524"/>
      <c r="D60" s="524"/>
      <c r="E60" s="524"/>
      <c r="F60" s="524"/>
      <c r="G60" s="524"/>
    </row>
    <row r="61" spans="1:7" ht="34.5" customHeight="1">
      <c r="A61" s="525" t="s">
        <v>139</v>
      </c>
      <c r="B61" s="525"/>
      <c r="C61" s="525"/>
      <c r="D61" s="525"/>
      <c r="E61" s="525"/>
      <c r="F61" s="525"/>
      <c r="G61" s="525"/>
    </row>
    <row r="62" spans="1:7" ht="114" customHeight="1">
      <c r="A62" s="521" t="s">
        <v>144</v>
      </c>
      <c r="B62" s="520"/>
      <c r="C62" s="520"/>
      <c r="D62" s="520"/>
      <c r="E62" s="520"/>
      <c r="F62" s="520"/>
      <c r="G62" s="520"/>
    </row>
    <row r="63" spans="1:7" ht="109.5" customHeight="1">
      <c r="A63" s="520"/>
      <c r="B63" s="520"/>
      <c r="C63" s="520"/>
      <c r="D63" s="520"/>
      <c r="E63" s="520"/>
      <c r="F63" s="520"/>
      <c r="G63" s="520"/>
    </row>
    <row r="64" spans="1:7" ht="15">
      <c r="A64" s="119"/>
    </row>
    <row r="65" spans="1:7" s="116" customFormat="1" ht="57.75" customHeight="1">
      <c r="A65" s="520"/>
      <c r="B65" s="520"/>
      <c r="C65" s="520"/>
      <c r="D65" s="520"/>
      <c r="E65" s="520"/>
      <c r="F65" s="520"/>
      <c r="G65" s="520"/>
    </row>
  </sheetData>
  <mergeCells count="20">
    <mergeCell ref="A3:H3"/>
    <mergeCell ref="C19:H19"/>
    <mergeCell ref="B21:G21"/>
    <mergeCell ref="B16:G16"/>
    <mergeCell ref="A43:G43"/>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4"/>
  <sheetViews>
    <sheetView view="pageBreakPreview" zoomScale="88" zoomScaleNormal="100" zoomScaleSheetLayoutView="88" workbookViewId="0">
      <selection activeCell="G28" sqref="G28"/>
    </sheetView>
  </sheetViews>
  <sheetFormatPr defaultColWidth="9" defaultRowHeight="13.2"/>
  <cols>
    <col min="1" max="1" width="21.33203125" style="42" customWidth="1"/>
    <col min="2" max="2" width="19.77734375" style="42" customWidth="1"/>
    <col min="3" max="3" width="80.21875" style="261"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5" t="s">
        <v>238</v>
      </c>
      <c r="B1" s="276" t="s">
        <v>158</v>
      </c>
      <c r="C1" s="352" t="s">
        <v>174</v>
      </c>
      <c r="D1" s="277" t="s">
        <v>25</v>
      </c>
      <c r="E1" s="278" t="s">
        <v>26</v>
      </c>
    </row>
    <row r="2" spans="1:5" s="106" customFormat="1" ht="22.95" customHeight="1">
      <c r="A2" s="405" t="s">
        <v>205</v>
      </c>
      <c r="B2" s="365" t="s">
        <v>278</v>
      </c>
      <c r="C2" s="365" t="s">
        <v>279</v>
      </c>
      <c r="D2" s="419">
        <v>45120</v>
      </c>
      <c r="E2" s="421">
        <v>45121</v>
      </c>
    </row>
    <row r="3" spans="1:5" s="106" customFormat="1" ht="22.95" customHeight="1">
      <c r="A3" s="320" t="s">
        <v>208</v>
      </c>
      <c r="B3" s="365" t="s">
        <v>241</v>
      </c>
      <c r="C3" s="365" t="s">
        <v>280</v>
      </c>
      <c r="D3" s="419">
        <v>45120</v>
      </c>
      <c r="E3" s="420">
        <v>45121</v>
      </c>
    </row>
    <row r="4" spans="1:5" s="106" customFormat="1" ht="22.95" customHeight="1">
      <c r="A4" s="320" t="s">
        <v>208</v>
      </c>
      <c r="B4" s="365" t="s">
        <v>242</v>
      </c>
      <c r="C4" s="480" t="s">
        <v>281</v>
      </c>
      <c r="D4" s="419">
        <v>45120</v>
      </c>
      <c r="E4" s="420">
        <v>45121</v>
      </c>
    </row>
    <row r="5" spans="1:5" s="106" customFormat="1" ht="22.95" customHeight="1">
      <c r="A5" s="405" t="s">
        <v>205</v>
      </c>
      <c r="B5" s="365" t="s">
        <v>243</v>
      </c>
      <c r="C5" s="482" t="s">
        <v>282</v>
      </c>
      <c r="D5" s="419">
        <v>45120</v>
      </c>
      <c r="E5" s="421">
        <v>45121</v>
      </c>
    </row>
    <row r="6" spans="1:5" s="106" customFormat="1" ht="22.95" customHeight="1">
      <c r="A6" s="405" t="s">
        <v>205</v>
      </c>
      <c r="B6" s="365" t="s">
        <v>244</v>
      </c>
      <c r="C6" s="482" t="s">
        <v>283</v>
      </c>
      <c r="D6" s="419">
        <v>45120</v>
      </c>
      <c r="E6" s="421">
        <v>45120</v>
      </c>
    </row>
    <row r="7" spans="1:5" s="106" customFormat="1" ht="22.95" customHeight="1">
      <c r="A7" s="405" t="s">
        <v>205</v>
      </c>
      <c r="B7" s="365" t="s">
        <v>245</v>
      </c>
      <c r="C7" s="487" t="s">
        <v>284</v>
      </c>
      <c r="D7" s="419">
        <v>45119</v>
      </c>
      <c r="E7" s="421">
        <v>45120</v>
      </c>
    </row>
    <row r="8" spans="1:5" s="106" customFormat="1" ht="22.95" customHeight="1">
      <c r="A8" s="405" t="s">
        <v>205</v>
      </c>
      <c r="B8" s="365" t="s">
        <v>246</v>
      </c>
      <c r="C8" s="487" t="s">
        <v>285</v>
      </c>
      <c r="D8" s="419">
        <v>45119</v>
      </c>
      <c r="E8" s="421">
        <v>45120</v>
      </c>
    </row>
    <row r="9" spans="1:5" s="106" customFormat="1" ht="22.95" customHeight="1">
      <c r="A9" s="405" t="s">
        <v>207</v>
      </c>
      <c r="B9" s="365" t="s">
        <v>247</v>
      </c>
      <c r="C9" s="487" t="s">
        <v>286</v>
      </c>
      <c r="D9" s="419">
        <v>45119</v>
      </c>
      <c r="E9" s="421">
        <v>45120</v>
      </c>
    </row>
    <row r="10" spans="1:5" s="106" customFormat="1" ht="22.95" customHeight="1">
      <c r="A10" s="405" t="s">
        <v>205</v>
      </c>
      <c r="B10" s="365" t="s">
        <v>209</v>
      </c>
      <c r="C10" s="480" t="s">
        <v>287</v>
      </c>
      <c r="D10" s="419">
        <v>45119</v>
      </c>
      <c r="E10" s="421">
        <v>45120</v>
      </c>
    </row>
    <row r="11" spans="1:5" s="106" customFormat="1" ht="22.95" customHeight="1">
      <c r="A11" s="405" t="s">
        <v>208</v>
      </c>
      <c r="B11" s="365" t="s">
        <v>248</v>
      </c>
      <c r="C11" s="365" t="s">
        <v>288</v>
      </c>
      <c r="D11" s="419">
        <v>45119</v>
      </c>
      <c r="E11" s="421">
        <v>45120</v>
      </c>
    </row>
    <row r="12" spans="1:5" s="106" customFormat="1" ht="22.95" customHeight="1">
      <c r="A12" s="405" t="s">
        <v>207</v>
      </c>
      <c r="B12" s="365" t="s">
        <v>249</v>
      </c>
      <c r="C12" s="480" t="s">
        <v>250</v>
      </c>
      <c r="D12" s="419">
        <v>45119</v>
      </c>
      <c r="E12" s="421">
        <v>45119</v>
      </c>
    </row>
    <row r="13" spans="1:5" s="106" customFormat="1" ht="22.95" customHeight="1">
      <c r="A13" s="405" t="s">
        <v>205</v>
      </c>
      <c r="B13" s="365" t="s">
        <v>251</v>
      </c>
      <c r="C13" s="507" t="s">
        <v>252</v>
      </c>
      <c r="D13" s="419">
        <v>45119</v>
      </c>
      <c r="E13" s="421">
        <v>45119</v>
      </c>
    </row>
    <row r="14" spans="1:5" s="106" customFormat="1" ht="22.95" customHeight="1">
      <c r="A14" s="405" t="s">
        <v>205</v>
      </c>
      <c r="B14" s="365" t="s">
        <v>253</v>
      </c>
      <c r="C14" s="486" t="s">
        <v>254</v>
      </c>
      <c r="D14" s="419">
        <v>45118</v>
      </c>
      <c r="E14" s="421">
        <v>45119</v>
      </c>
    </row>
    <row r="15" spans="1:5" s="106" customFormat="1" ht="22.95" customHeight="1">
      <c r="A15" s="405" t="s">
        <v>207</v>
      </c>
      <c r="B15" s="365" t="s">
        <v>206</v>
      </c>
      <c r="C15" s="483" t="s">
        <v>255</v>
      </c>
      <c r="D15" s="419">
        <v>45118</v>
      </c>
      <c r="E15" s="421">
        <v>45119</v>
      </c>
    </row>
    <row r="16" spans="1:5" s="106" customFormat="1" ht="22.95" customHeight="1">
      <c r="A16" s="476" t="s">
        <v>205</v>
      </c>
      <c r="B16" s="477" t="s">
        <v>256</v>
      </c>
      <c r="C16" s="484" t="s">
        <v>257</v>
      </c>
      <c r="D16" s="478">
        <v>45118</v>
      </c>
      <c r="E16" s="479">
        <v>45119</v>
      </c>
    </row>
    <row r="17" spans="1:11" s="106" customFormat="1" ht="22.95" customHeight="1">
      <c r="A17" s="476" t="s">
        <v>205</v>
      </c>
      <c r="B17" s="477" t="s">
        <v>258</v>
      </c>
      <c r="C17" s="484" t="s">
        <v>259</v>
      </c>
      <c r="D17" s="478">
        <v>45118</v>
      </c>
      <c r="E17" s="479">
        <v>45119</v>
      </c>
    </row>
    <row r="18" spans="1:11" s="106" customFormat="1" ht="22.95" customHeight="1">
      <c r="A18" s="476" t="s">
        <v>205</v>
      </c>
      <c r="B18" s="477" t="s">
        <v>260</v>
      </c>
      <c r="C18" s="485" t="s">
        <v>261</v>
      </c>
      <c r="D18" s="478">
        <v>45118</v>
      </c>
      <c r="E18" s="479">
        <v>45119</v>
      </c>
    </row>
    <row r="19" spans="1:11" s="106" customFormat="1" ht="22.95" customHeight="1">
      <c r="A19" s="476" t="s">
        <v>205</v>
      </c>
      <c r="B19" s="477" t="s">
        <v>262</v>
      </c>
      <c r="C19" s="481" t="s">
        <v>263</v>
      </c>
      <c r="D19" s="478">
        <v>45118</v>
      </c>
      <c r="E19" s="479">
        <v>45119</v>
      </c>
    </row>
    <row r="20" spans="1:11" s="106" customFormat="1" ht="22.95" customHeight="1">
      <c r="A20" s="476" t="s">
        <v>205</v>
      </c>
      <c r="B20" s="477" t="s">
        <v>264</v>
      </c>
      <c r="C20" s="481" t="s">
        <v>265</v>
      </c>
      <c r="D20" s="478">
        <v>45118</v>
      </c>
      <c r="E20" s="479">
        <v>45119</v>
      </c>
    </row>
    <row r="21" spans="1:11" s="106" customFormat="1" ht="22.95" customHeight="1">
      <c r="A21" s="476" t="s">
        <v>208</v>
      </c>
      <c r="B21" s="477" t="s">
        <v>266</v>
      </c>
      <c r="C21" s="481" t="s">
        <v>267</v>
      </c>
      <c r="D21" s="478">
        <v>45118</v>
      </c>
      <c r="E21" s="479">
        <v>45119</v>
      </c>
    </row>
    <row r="22" spans="1:11" s="106" customFormat="1" ht="22.95" customHeight="1">
      <c r="A22" s="476" t="s">
        <v>205</v>
      </c>
      <c r="B22" s="477" t="s">
        <v>268</v>
      </c>
      <c r="C22" s="484" t="s">
        <v>269</v>
      </c>
      <c r="D22" s="478">
        <v>45118</v>
      </c>
      <c r="E22" s="479">
        <v>45118</v>
      </c>
    </row>
    <row r="23" spans="1:11" s="106" customFormat="1" ht="22.95" customHeight="1">
      <c r="A23" s="476" t="s">
        <v>205</v>
      </c>
      <c r="B23" s="477" t="s">
        <v>209</v>
      </c>
      <c r="C23" s="484" t="s">
        <v>270</v>
      </c>
      <c r="D23" s="478">
        <v>45117</v>
      </c>
      <c r="E23" s="479">
        <v>45118</v>
      </c>
    </row>
    <row r="24" spans="1:11" s="106" customFormat="1" ht="22.95" customHeight="1">
      <c r="A24" s="476" t="s">
        <v>205</v>
      </c>
      <c r="B24" s="477" t="s">
        <v>271</v>
      </c>
      <c r="C24" s="481" t="s">
        <v>272</v>
      </c>
      <c r="D24" s="478">
        <v>45117</v>
      </c>
      <c r="E24" s="479">
        <v>45118</v>
      </c>
    </row>
    <row r="25" spans="1:11" s="106" customFormat="1" ht="22.95" customHeight="1">
      <c r="A25" s="476" t="s">
        <v>205</v>
      </c>
      <c r="B25" s="477" t="s">
        <v>209</v>
      </c>
      <c r="C25" s="484" t="s">
        <v>273</v>
      </c>
      <c r="D25" s="478">
        <v>45116</v>
      </c>
      <c r="E25" s="479">
        <v>45117</v>
      </c>
    </row>
    <row r="26" spans="1:11" s="106" customFormat="1" ht="22.95" customHeight="1">
      <c r="A26" s="476" t="s">
        <v>207</v>
      </c>
      <c r="B26" s="477" t="s">
        <v>274</v>
      </c>
      <c r="C26" s="481" t="s">
        <v>275</v>
      </c>
      <c r="D26" s="478">
        <v>45114</v>
      </c>
      <c r="E26" s="479">
        <v>45117</v>
      </c>
    </row>
    <row r="27" spans="1:11" s="106" customFormat="1" ht="22.95" customHeight="1">
      <c r="A27" s="476" t="s">
        <v>207</v>
      </c>
      <c r="B27" s="477" t="s">
        <v>276</v>
      </c>
      <c r="C27" s="506" t="s">
        <v>277</v>
      </c>
      <c r="D27" s="478">
        <v>45114</v>
      </c>
      <c r="E27" s="479">
        <v>45117</v>
      </c>
    </row>
    <row r="28" spans="1:11" s="106" customFormat="1" ht="22.95" customHeight="1">
      <c r="A28" s="405"/>
      <c r="B28" s="365"/>
      <c r="C28" s="365"/>
      <c r="D28" s="419"/>
      <c r="E28" s="421"/>
    </row>
    <row r="29" spans="1:11" s="106" customFormat="1" ht="22.95" customHeight="1">
      <c r="A29" s="405"/>
      <c r="B29" s="365"/>
      <c r="C29" s="365"/>
      <c r="D29" s="419"/>
      <c r="E29" s="421"/>
    </row>
    <row r="30" spans="1:11" ht="20.25" customHeight="1">
      <c r="A30" s="315"/>
      <c r="B30" s="316"/>
      <c r="C30" s="259"/>
      <c r="D30" s="317"/>
      <c r="E30" s="317"/>
      <c r="J30" s="124"/>
      <c r="K30" s="124"/>
    </row>
    <row r="31" spans="1:11" ht="20.25" customHeight="1">
      <c r="A31" s="39"/>
      <c r="B31" s="40"/>
      <c r="C31" s="259" t="s">
        <v>170</v>
      </c>
      <c r="D31" s="41"/>
      <c r="E31" s="41"/>
      <c r="J31" s="124"/>
      <c r="K31" s="124"/>
    </row>
    <row r="32" spans="1:11" ht="20.25" customHeight="1">
      <c r="A32" s="315"/>
      <c r="B32" s="316"/>
      <c r="C32" s="259"/>
      <c r="D32" s="317"/>
      <c r="E32" s="317"/>
      <c r="J32" s="124"/>
      <c r="K32" s="124"/>
    </row>
    <row r="33" spans="1:5">
      <c r="A33" s="260" t="s">
        <v>145</v>
      </c>
      <c r="B33" s="260"/>
      <c r="C33" s="260"/>
      <c r="D33" s="318"/>
      <c r="E33" s="318"/>
    </row>
    <row r="34" spans="1:5">
      <c r="A34" s="726" t="s">
        <v>27</v>
      </c>
      <c r="B34" s="726"/>
      <c r="C34" s="726"/>
      <c r="D34" s="319"/>
      <c r="E34" s="319"/>
    </row>
  </sheetData>
  <mergeCells count="1">
    <mergeCell ref="A34:C3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L19" sqref="L19"/>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27" t="s">
        <v>239</v>
      </c>
      <c r="B1" s="728"/>
      <c r="C1" s="728"/>
      <c r="D1" s="728"/>
      <c r="E1" s="728"/>
      <c r="F1" s="728"/>
      <c r="G1" s="728"/>
      <c r="H1" s="728"/>
      <c r="I1" s="728"/>
      <c r="J1" s="728"/>
      <c r="K1" s="728"/>
      <c r="L1" s="728"/>
      <c r="M1" s="728"/>
      <c r="N1" s="729"/>
    </row>
    <row r="2" spans="1:16" ht="47.4" customHeight="1">
      <c r="A2" s="730" t="s">
        <v>289</v>
      </c>
      <c r="B2" s="731"/>
      <c r="C2" s="731"/>
      <c r="D2" s="731"/>
      <c r="E2" s="731"/>
      <c r="F2" s="731"/>
      <c r="G2" s="731"/>
      <c r="H2" s="731"/>
      <c r="I2" s="731"/>
      <c r="J2" s="731"/>
      <c r="K2" s="731"/>
      <c r="L2" s="731"/>
      <c r="M2" s="731"/>
      <c r="N2" s="732"/>
    </row>
    <row r="3" spans="1:16" ht="297" customHeight="1" thickBot="1">
      <c r="A3" s="733" t="s">
        <v>290</v>
      </c>
      <c r="B3" s="734"/>
      <c r="C3" s="734"/>
      <c r="D3" s="734"/>
      <c r="E3" s="734"/>
      <c r="F3" s="734"/>
      <c r="G3" s="734"/>
      <c r="H3" s="734"/>
      <c r="I3" s="734"/>
      <c r="J3" s="734"/>
      <c r="K3" s="734"/>
      <c r="L3" s="734"/>
      <c r="M3" s="734"/>
      <c r="N3" s="735"/>
      <c r="P3" s="304"/>
    </row>
    <row r="4" spans="1:16" ht="54.6" customHeight="1">
      <c r="A4" s="739" t="s">
        <v>291</v>
      </c>
      <c r="B4" s="740"/>
      <c r="C4" s="740"/>
      <c r="D4" s="740"/>
      <c r="E4" s="740"/>
      <c r="F4" s="740"/>
      <c r="G4" s="740"/>
      <c r="H4" s="740"/>
      <c r="I4" s="740"/>
      <c r="J4" s="740"/>
      <c r="K4" s="740"/>
      <c r="L4" s="740"/>
      <c r="M4" s="740"/>
      <c r="N4" s="741"/>
    </row>
    <row r="5" spans="1:16" ht="284.39999999999998" customHeight="1" thickBot="1">
      <c r="A5" s="736" t="s">
        <v>292</v>
      </c>
      <c r="B5" s="737"/>
      <c r="C5" s="737"/>
      <c r="D5" s="737"/>
      <c r="E5" s="737"/>
      <c r="F5" s="737"/>
      <c r="G5" s="737"/>
      <c r="H5" s="737"/>
      <c r="I5" s="737"/>
      <c r="J5" s="737"/>
      <c r="K5" s="737"/>
      <c r="L5" s="737"/>
      <c r="M5" s="737"/>
      <c r="N5" s="738"/>
    </row>
    <row r="6" spans="1:16" ht="54.6" customHeight="1" thickBot="1">
      <c r="A6" s="742" t="s">
        <v>293</v>
      </c>
      <c r="B6" s="743"/>
      <c r="C6" s="743"/>
      <c r="D6" s="743"/>
      <c r="E6" s="743"/>
      <c r="F6" s="743"/>
      <c r="G6" s="743"/>
      <c r="H6" s="743"/>
      <c r="I6" s="743"/>
      <c r="J6" s="743"/>
      <c r="K6" s="743"/>
      <c r="L6" s="743"/>
      <c r="M6" s="743"/>
      <c r="N6" s="744"/>
    </row>
    <row r="7" spans="1:16" ht="235.2" customHeight="1" thickBot="1">
      <c r="A7" s="745" t="s">
        <v>294</v>
      </c>
      <c r="B7" s="746"/>
      <c r="C7" s="746"/>
      <c r="D7" s="746"/>
      <c r="E7" s="746"/>
      <c r="F7" s="746"/>
      <c r="G7" s="746"/>
      <c r="H7" s="746"/>
      <c r="I7" s="746"/>
      <c r="J7" s="746"/>
      <c r="K7" s="746"/>
      <c r="L7" s="746"/>
      <c r="M7" s="746"/>
      <c r="N7" s="747"/>
      <c r="O7" s="44" t="s">
        <v>194</v>
      </c>
    </row>
    <row r="8" spans="1:16" ht="50.4" hidden="1" customHeight="1" thickBot="1">
      <c r="A8" s="751"/>
      <c r="B8" s="752"/>
      <c r="C8" s="752"/>
      <c r="D8" s="752"/>
      <c r="E8" s="752"/>
      <c r="F8" s="752"/>
      <c r="G8" s="752"/>
      <c r="H8" s="752"/>
      <c r="I8" s="752"/>
      <c r="J8" s="752"/>
      <c r="K8" s="752"/>
      <c r="L8" s="752"/>
      <c r="M8" s="752"/>
      <c r="N8" s="753"/>
      <c r="O8" s="47"/>
    </row>
    <row r="9" spans="1:16" ht="168" hidden="1" customHeight="1" thickBot="1">
      <c r="A9" s="754"/>
      <c r="B9" s="755"/>
      <c r="C9" s="755"/>
      <c r="D9" s="755"/>
      <c r="E9" s="755"/>
      <c r="F9" s="755"/>
      <c r="G9" s="755"/>
      <c r="H9" s="755"/>
      <c r="I9" s="755"/>
      <c r="J9" s="755"/>
      <c r="K9" s="755"/>
      <c r="L9" s="755"/>
      <c r="M9" s="755"/>
      <c r="N9" s="756"/>
      <c r="O9" s="47"/>
    </row>
    <row r="10" spans="1:16" s="106" customFormat="1" ht="36" customHeight="1">
      <c r="A10" s="757"/>
      <c r="B10" s="758"/>
      <c r="C10" s="758"/>
      <c r="D10" s="758"/>
      <c r="E10" s="758"/>
      <c r="F10" s="758"/>
      <c r="G10" s="758"/>
      <c r="H10" s="758"/>
      <c r="I10" s="758"/>
      <c r="J10" s="758"/>
      <c r="K10" s="758"/>
      <c r="L10" s="758"/>
      <c r="M10" s="758"/>
      <c r="N10" s="759"/>
      <c r="O10" s="281"/>
    </row>
    <row r="11" spans="1:16" s="106" customFormat="1" ht="28.2" customHeight="1" thickBot="1">
      <c r="A11" s="760"/>
      <c r="B11" s="761"/>
      <c r="C11" s="761"/>
      <c r="D11" s="761"/>
      <c r="E11" s="761"/>
      <c r="F11" s="761"/>
      <c r="G11" s="761"/>
      <c r="H11" s="761"/>
      <c r="I11" s="761"/>
      <c r="J11" s="761"/>
      <c r="K11" s="761"/>
      <c r="L11" s="761"/>
      <c r="M11" s="761"/>
      <c r="N11" s="762"/>
      <c r="O11" s="281"/>
    </row>
    <row r="12" spans="1:16" ht="39.6" customHeight="1">
      <c r="A12" s="750" t="s">
        <v>28</v>
      </c>
      <c r="B12" s="750"/>
      <c r="C12" s="750"/>
      <c r="D12" s="750"/>
      <c r="E12" s="750"/>
      <c r="F12" s="750"/>
      <c r="G12" s="750"/>
      <c r="H12" s="750"/>
      <c r="I12" s="750"/>
      <c r="J12" s="750"/>
      <c r="K12" s="750"/>
      <c r="L12" s="750"/>
      <c r="M12" s="750"/>
      <c r="N12" s="750"/>
    </row>
    <row r="13" spans="1:16" ht="34.799999999999997" customHeight="1">
      <c r="A13" s="748" t="s">
        <v>27</v>
      </c>
      <c r="B13" s="749"/>
      <c r="C13" s="749"/>
      <c r="D13" s="749"/>
      <c r="E13" s="749"/>
      <c r="F13" s="749"/>
      <c r="G13" s="749"/>
      <c r="H13" s="749"/>
      <c r="I13" s="749"/>
      <c r="J13" s="749"/>
      <c r="K13" s="749"/>
      <c r="L13" s="749"/>
      <c r="M13" s="749"/>
      <c r="N13" s="749"/>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17" sqref="A17:XFD18"/>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240</v>
      </c>
      <c r="B1" s="45" t="s">
        <v>0</v>
      </c>
      <c r="C1" s="46" t="s">
        <v>2</v>
      </c>
    </row>
    <row r="2" spans="1:3" ht="40.799999999999997" customHeight="1">
      <c r="A2" s="312" t="s">
        <v>295</v>
      </c>
      <c r="B2" s="2"/>
      <c r="C2" s="763"/>
    </row>
    <row r="3" spans="1:3" ht="248.4" customHeight="1">
      <c r="A3" s="361" t="s">
        <v>296</v>
      </c>
      <c r="B3" s="48"/>
      <c r="C3" s="764"/>
    </row>
    <row r="4" spans="1:3" ht="34.799999999999997" customHeight="1" thickBot="1">
      <c r="A4" s="120" t="s">
        <v>297</v>
      </c>
      <c r="B4" s="1"/>
      <c r="C4" s="1"/>
    </row>
    <row r="5" spans="1:3" ht="41.4" customHeight="1" thickBot="1">
      <c r="A5" s="351" t="s">
        <v>298</v>
      </c>
      <c r="B5" s="2"/>
      <c r="C5" s="763"/>
    </row>
    <row r="6" spans="1:3" ht="100.2" customHeight="1">
      <c r="A6" s="409" t="s">
        <v>299</v>
      </c>
      <c r="B6" s="48"/>
      <c r="C6" s="764"/>
    </row>
    <row r="7" spans="1:3" ht="34.799999999999997" customHeight="1">
      <c r="A7" s="304" t="s">
        <v>300</v>
      </c>
      <c r="B7" s="1"/>
      <c r="C7" s="1"/>
    </row>
    <row r="8" spans="1:3" ht="43.2" customHeight="1">
      <c r="A8" s="410" t="s">
        <v>301</v>
      </c>
      <c r="B8" s="157"/>
      <c r="C8" s="763"/>
    </row>
    <row r="9" spans="1:3" ht="77.400000000000006" customHeight="1" thickBot="1">
      <c r="A9" s="458" t="s">
        <v>302</v>
      </c>
      <c r="B9" s="158"/>
      <c r="C9" s="764"/>
    </row>
    <row r="10" spans="1:3" ht="35.4" customHeight="1">
      <c r="A10" s="367" t="s">
        <v>303</v>
      </c>
      <c r="B10" s="1"/>
      <c r="C10" s="1"/>
    </row>
    <row r="11" spans="1:3" s="370" customFormat="1" ht="42.6" customHeight="1">
      <c r="A11" s="368" t="s">
        <v>304</v>
      </c>
      <c r="B11" s="369"/>
      <c r="C11" s="369"/>
    </row>
    <row r="12" spans="1:3" ht="187.2" customHeight="1" thickBot="1">
      <c r="A12" s="411" t="s">
        <v>305</v>
      </c>
      <c r="B12" s="371"/>
      <c r="C12" s="371"/>
    </row>
    <row r="13" spans="1:3" s="373" customFormat="1" ht="34.200000000000003" customHeight="1">
      <c r="A13" s="372" t="s">
        <v>306</v>
      </c>
    </row>
    <row r="14" spans="1:3" s="370" customFormat="1" ht="42.6" customHeight="1">
      <c r="A14" s="368" t="s">
        <v>307</v>
      </c>
      <c r="B14" s="369"/>
      <c r="C14" s="369"/>
    </row>
    <row r="15" spans="1:3" ht="222" customHeight="1" thickBot="1">
      <c r="A15" s="508" t="s">
        <v>308</v>
      </c>
      <c r="B15" s="371"/>
      <c r="C15" s="371"/>
    </row>
    <row r="16" spans="1:3" ht="33.6" customHeight="1">
      <c r="A16" s="375" t="s">
        <v>309</v>
      </c>
      <c r="B16" s="374"/>
      <c r="C16" s="374"/>
    </row>
    <row r="17" spans="1:3" ht="33.6" hidden="1" customHeight="1">
      <c r="A17" s="412"/>
      <c r="B17" s="374"/>
      <c r="C17" s="374"/>
    </row>
    <row r="18" spans="1:3" s="373" customFormat="1" ht="126.6" hidden="1" customHeight="1">
      <c r="A18" s="414"/>
    </row>
    <row r="19" spans="1:3" ht="29.4" customHeight="1">
      <c r="A19" s="413"/>
      <c r="B19" s="1"/>
      <c r="C19" s="1"/>
    </row>
    <row r="20" spans="1:3" ht="29.4" customHeight="1">
      <c r="A20" s="413"/>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F84C63B7-D793-4C35-8FE0-F10A1A4FD19B}"/>
    <hyperlink ref="A7" r:id="rId2" xr:uid="{119E761A-47F9-4B74-A067-DE2CAC1A6D7B}"/>
    <hyperlink ref="A10" r:id="rId3" xr:uid="{7B257201-5EC2-4CF1-A784-621A8E656D75}"/>
    <hyperlink ref="A13" r:id="rId4" xr:uid="{5F9CEF4F-C202-4227-A205-7AC3BF1B0875}"/>
    <hyperlink ref="A16" r:id="rId5" xr:uid="{9E4960A0-65A4-4263-95F1-19EF9ED8A9B4}"/>
  </hyperlinks>
  <pageMargins left="0" right="0" top="0.19685039370078741" bottom="0.39370078740157483" header="0" footer="0.19685039370078741"/>
  <pageSetup paperSize="9" scale="66" orientation="portrait" r:id="rId6"/>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S58"/>
  <sheetViews>
    <sheetView view="pageBreakPreview" topLeftCell="A4" zoomScaleNormal="100" zoomScaleSheetLayoutView="100" workbookViewId="0"/>
  </sheetViews>
  <sheetFormatPr defaultRowHeight="13.2"/>
  <cols>
    <col min="7" max="7" width="8.88671875" customWidth="1"/>
    <col min="8" max="8" width="8.88671875" hidden="1" customWidth="1"/>
    <col min="9" max="9" width="0.77734375" customWidth="1"/>
  </cols>
  <sheetData>
    <row r="1" spans="1:17" ht="24.6" customHeight="1">
      <c r="A1" s="440"/>
      <c r="B1" s="440"/>
      <c r="C1" s="440"/>
      <c r="D1" s="440"/>
      <c r="E1" s="440"/>
      <c r="F1" s="440"/>
      <c r="G1" s="440"/>
      <c r="H1" s="440"/>
      <c r="I1" s="440"/>
      <c r="J1" s="440"/>
      <c r="K1" s="440"/>
      <c r="L1" s="440"/>
      <c r="M1" s="440"/>
      <c r="N1" s="440"/>
      <c r="O1" s="440"/>
      <c r="P1" s="440"/>
      <c r="Q1" s="303"/>
    </row>
    <row r="2" spans="1:17" ht="24.6" customHeight="1">
      <c r="A2" s="441"/>
      <c r="B2" s="442"/>
      <c r="C2" s="443"/>
      <c r="D2" s="443"/>
      <c r="E2" s="443"/>
      <c r="F2" s="443"/>
      <c r="G2" s="443"/>
      <c r="H2" s="443"/>
      <c r="I2" s="443"/>
      <c r="J2" s="443"/>
      <c r="K2" s="443"/>
      <c r="L2" s="443"/>
      <c r="M2" s="443"/>
      <c r="N2" s="443"/>
      <c r="O2" s="444"/>
      <c r="P2" s="440"/>
    </row>
    <row r="3" spans="1:17" ht="24.6" customHeight="1">
      <c r="A3" s="440"/>
      <c r="B3" s="445"/>
      <c r="C3" s="446"/>
      <c r="D3" s="446"/>
      <c r="E3" s="446"/>
      <c r="F3" s="446"/>
      <c r="G3" s="446"/>
      <c r="H3" s="446"/>
      <c r="I3" s="446"/>
      <c r="J3" s="446"/>
      <c r="K3" s="446"/>
      <c r="L3" s="447"/>
      <c r="M3" s="447"/>
      <c r="N3" s="447"/>
      <c r="O3" s="447"/>
      <c r="P3" s="448"/>
    </row>
    <row r="4" spans="1:17" ht="7.2" customHeight="1">
      <c r="A4" s="440"/>
      <c r="B4" s="445"/>
      <c r="C4" s="440"/>
      <c r="D4" s="440"/>
      <c r="E4" s="440"/>
      <c r="F4" s="440"/>
      <c r="G4" s="449"/>
      <c r="H4" s="449"/>
      <c r="I4" s="449"/>
      <c r="J4" s="449"/>
      <c r="K4" s="449"/>
      <c r="L4" s="449"/>
      <c r="M4" s="449"/>
      <c r="N4" s="449"/>
      <c r="O4" s="449"/>
      <c r="P4" s="449"/>
    </row>
    <row r="5" spans="1:17" ht="24.6" customHeight="1">
      <c r="A5" s="440"/>
      <c r="B5" s="450"/>
      <c r="C5" s="451"/>
      <c r="D5" s="451"/>
      <c r="E5" s="451"/>
      <c r="F5" s="451"/>
      <c r="G5" s="451"/>
      <c r="H5" s="451"/>
      <c r="I5" s="451"/>
      <c r="J5" s="451"/>
      <c r="K5" s="451"/>
      <c r="L5" s="451"/>
      <c r="M5" s="451"/>
      <c r="N5" s="451"/>
      <c r="O5" s="451"/>
      <c r="P5" s="449"/>
    </row>
    <row r="6" spans="1:17" ht="13.2" customHeight="1">
      <c r="A6" s="440"/>
      <c r="B6" s="440"/>
      <c r="C6" s="440"/>
      <c r="D6" s="440"/>
      <c r="E6" s="440"/>
      <c r="F6" s="440"/>
      <c r="G6" s="449"/>
      <c r="H6" s="449"/>
      <c r="I6" s="449"/>
      <c r="J6" s="449"/>
      <c r="K6" s="449"/>
      <c r="L6" s="449"/>
      <c r="M6" s="449"/>
      <c r="N6" s="449"/>
      <c r="O6" s="449"/>
      <c r="P6" s="449"/>
    </row>
    <row r="7" spans="1:17" ht="13.2" customHeight="1">
      <c r="A7" s="440"/>
      <c r="B7" s="440"/>
      <c r="C7" s="440"/>
      <c r="D7" s="440"/>
      <c r="E7" s="440"/>
      <c r="F7" s="440"/>
      <c r="G7" s="449"/>
      <c r="H7" s="449"/>
      <c r="I7" s="449"/>
      <c r="J7" s="449"/>
      <c r="K7" s="449"/>
      <c r="L7" s="449"/>
      <c r="M7" s="449"/>
      <c r="N7" s="449"/>
      <c r="O7" s="449"/>
      <c r="P7" s="449"/>
    </row>
    <row r="8" spans="1:17" ht="13.2" customHeight="1">
      <c r="A8" s="440"/>
      <c r="B8" s="440"/>
      <c r="C8" s="440"/>
      <c r="D8" s="440"/>
      <c r="E8" s="440"/>
      <c r="F8" s="440"/>
      <c r="G8" s="449"/>
      <c r="H8" s="449"/>
      <c r="I8" s="449"/>
      <c r="J8" s="449"/>
      <c r="K8" s="449"/>
      <c r="L8" s="449"/>
      <c r="M8" s="449"/>
      <c r="N8" s="449"/>
      <c r="O8" s="449"/>
      <c r="P8" s="449"/>
    </row>
    <row r="9" spans="1:17" ht="13.2" customHeight="1">
      <c r="A9" s="440"/>
      <c r="B9" s="440"/>
      <c r="C9" s="440"/>
      <c r="D9" s="440"/>
      <c r="E9" s="440"/>
      <c r="F9" s="440"/>
      <c r="G9" s="449"/>
      <c r="H9" s="449"/>
      <c r="I9" s="449"/>
      <c r="J9" s="449"/>
      <c r="K9" s="449"/>
      <c r="L9" s="449"/>
      <c r="M9" s="449"/>
      <c r="N9" s="449"/>
      <c r="O9" s="449"/>
      <c r="P9" s="449"/>
    </row>
    <row r="10" spans="1:17">
      <c r="A10" s="440"/>
      <c r="B10" s="440"/>
      <c r="C10" s="440"/>
      <c r="D10" s="440"/>
      <c r="E10" s="440"/>
      <c r="F10" s="440"/>
      <c r="G10" s="440"/>
      <c r="H10" s="440"/>
      <c r="I10" s="440"/>
      <c r="J10" s="440"/>
      <c r="K10" s="440"/>
      <c r="L10" s="440"/>
      <c r="M10" s="440"/>
      <c r="N10" s="440"/>
      <c r="O10" s="440"/>
      <c r="P10" s="440"/>
    </row>
    <row r="11" spans="1:17" ht="21" customHeight="1">
      <c r="A11" s="440"/>
      <c r="B11" s="440"/>
      <c r="C11" s="440"/>
      <c r="D11" s="440"/>
      <c r="E11" s="440"/>
      <c r="F11" s="440"/>
      <c r="G11" s="440"/>
      <c r="H11" s="440"/>
      <c r="I11" s="440"/>
      <c r="J11" s="440"/>
      <c r="K11" s="440"/>
      <c r="L11" s="440"/>
      <c r="M11" s="440"/>
      <c r="N11" s="440"/>
      <c r="O11" s="440"/>
      <c r="P11" s="440"/>
    </row>
    <row r="12" spans="1:17" ht="13.2" customHeight="1">
      <c r="A12" s="440"/>
      <c r="B12" s="440"/>
      <c r="C12" s="440"/>
      <c r="D12" s="440"/>
      <c r="E12" s="440"/>
      <c r="F12" s="440"/>
      <c r="G12" s="440"/>
      <c r="H12" s="440"/>
      <c r="I12" s="440"/>
      <c r="J12" s="440"/>
      <c r="K12" s="440"/>
      <c r="L12" s="440"/>
      <c r="M12" s="440"/>
      <c r="N12" s="440"/>
      <c r="O12" s="440"/>
      <c r="P12" s="440"/>
    </row>
    <row r="13" spans="1:17" ht="13.2" customHeight="1">
      <c r="A13" s="440"/>
      <c r="B13" s="440"/>
      <c r="C13" s="440"/>
      <c r="D13" s="440"/>
      <c r="E13" s="440"/>
      <c r="F13" s="440"/>
      <c r="G13" s="440"/>
      <c r="H13" s="440"/>
      <c r="I13" s="440"/>
      <c r="J13" s="440"/>
      <c r="K13" s="440"/>
      <c r="L13" s="440"/>
      <c r="M13" s="440"/>
      <c r="N13" s="440"/>
      <c r="O13" s="440"/>
      <c r="P13" s="440"/>
    </row>
    <row r="14" spans="1:17">
      <c r="A14" s="440"/>
      <c r="B14" s="440"/>
      <c r="C14" s="440"/>
      <c r="D14" s="440"/>
      <c r="E14" s="440"/>
      <c r="F14" s="440"/>
      <c r="G14" s="440"/>
      <c r="H14" s="440"/>
      <c r="I14" s="440"/>
      <c r="J14" s="440"/>
      <c r="K14" s="440"/>
      <c r="L14" s="440"/>
      <c r="M14" s="440"/>
      <c r="N14" s="440"/>
      <c r="O14" s="440"/>
      <c r="P14" s="440"/>
    </row>
    <row r="15" spans="1:17">
      <c r="A15" s="440"/>
      <c r="B15" s="440"/>
      <c r="C15" s="440"/>
      <c r="D15" s="440"/>
      <c r="E15" s="440"/>
      <c r="F15" s="440"/>
      <c r="G15" s="440"/>
      <c r="H15" s="440"/>
      <c r="I15" s="440"/>
      <c r="J15" s="440"/>
      <c r="K15" s="440"/>
      <c r="L15" s="440"/>
      <c r="M15" s="440"/>
      <c r="N15" s="440"/>
      <c r="O15" s="440"/>
      <c r="P15" s="440"/>
    </row>
    <row r="16" spans="1:17">
      <c r="A16" s="440"/>
      <c r="B16" s="440"/>
      <c r="C16" s="440"/>
      <c r="D16" s="440"/>
      <c r="E16" s="440"/>
      <c r="F16" s="440"/>
      <c r="G16" s="440"/>
      <c r="H16" s="440"/>
      <c r="I16" s="440"/>
      <c r="J16" s="440"/>
      <c r="K16" s="440"/>
      <c r="L16" s="440"/>
      <c r="M16" s="440"/>
      <c r="N16" s="440"/>
      <c r="O16" s="440"/>
      <c r="P16" s="440"/>
    </row>
    <row r="17" spans="1:19">
      <c r="A17" s="534"/>
      <c r="B17" s="534"/>
      <c r="C17" s="534"/>
      <c r="D17" s="534"/>
      <c r="E17" s="534"/>
      <c r="F17" s="534"/>
      <c r="G17" s="440"/>
      <c r="H17" s="440"/>
      <c r="I17" s="440"/>
      <c r="J17" s="440"/>
      <c r="K17" s="440"/>
      <c r="L17" s="440"/>
      <c r="M17" s="440"/>
      <c r="N17" s="440"/>
      <c r="O17" s="440"/>
      <c r="P17" s="440"/>
      <c r="S17" s="304"/>
    </row>
    <row r="18" spans="1:19">
      <c r="A18" s="534"/>
      <c r="B18" s="534"/>
      <c r="C18" s="534"/>
      <c r="D18" s="534"/>
      <c r="E18" s="534"/>
      <c r="F18" s="534"/>
      <c r="G18" s="440"/>
      <c r="H18" s="440"/>
      <c r="I18" s="440"/>
      <c r="J18" s="440"/>
      <c r="K18" s="440"/>
      <c r="L18" s="440"/>
      <c r="M18" s="440"/>
      <c r="N18" s="440"/>
      <c r="O18" s="440"/>
      <c r="P18" s="440"/>
    </row>
    <row r="19" spans="1:19">
      <c r="A19" s="534"/>
      <c r="B19" s="534"/>
      <c r="C19" s="534"/>
      <c r="D19" s="534"/>
      <c r="E19" s="534"/>
      <c r="F19" s="534"/>
      <c r="G19" s="440"/>
      <c r="H19" s="440"/>
      <c r="I19" s="440"/>
      <c r="J19" s="440"/>
      <c r="K19" s="440"/>
      <c r="L19" s="440"/>
      <c r="M19" s="440"/>
      <c r="N19" s="440"/>
      <c r="O19" s="440"/>
      <c r="P19" s="440"/>
    </row>
    <row r="20" spans="1:19">
      <c r="A20" s="534"/>
      <c r="B20" s="534"/>
      <c r="C20" s="534"/>
      <c r="D20" s="534"/>
      <c r="E20" s="534"/>
      <c r="F20" s="534"/>
      <c r="G20" s="440"/>
      <c r="H20" s="440"/>
      <c r="I20" s="440"/>
      <c r="J20" s="440"/>
      <c r="K20" s="440"/>
      <c r="L20" s="440"/>
      <c r="M20" s="440"/>
      <c r="N20" s="440"/>
      <c r="O20" s="440"/>
      <c r="P20" s="440"/>
    </row>
    <row r="21" spans="1:19">
      <c r="A21" s="534"/>
      <c r="B21" s="534"/>
      <c r="C21" s="534"/>
      <c r="D21" s="534"/>
      <c r="E21" s="534"/>
      <c r="F21" s="534"/>
      <c r="G21" s="440"/>
      <c r="H21" s="440"/>
      <c r="I21" s="440"/>
      <c r="J21" s="440"/>
      <c r="K21" s="440"/>
      <c r="L21" s="440"/>
      <c r="M21" s="440"/>
      <c r="N21" s="440"/>
      <c r="O21" s="440"/>
      <c r="P21" s="440"/>
    </row>
    <row r="22" spans="1:19">
      <c r="A22" s="534"/>
      <c r="B22" s="534"/>
      <c r="C22" s="534"/>
      <c r="D22" s="534"/>
      <c r="E22" s="534"/>
      <c r="F22" s="534"/>
      <c r="G22" s="440"/>
      <c r="H22" s="440"/>
      <c r="I22" s="440"/>
      <c r="J22" s="440"/>
      <c r="K22" s="440"/>
      <c r="L22" s="440"/>
      <c r="M22" s="440"/>
      <c r="N22" s="440"/>
      <c r="O22" s="440"/>
      <c r="P22" s="440"/>
    </row>
    <row r="23" spans="1:19">
      <c r="A23" s="534"/>
      <c r="B23" s="534"/>
      <c r="C23" s="534"/>
      <c r="D23" s="534"/>
      <c r="E23" s="534"/>
      <c r="F23" s="534"/>
      <c r="G23" s="440"/>
      <c r="H23" s="440"/>
      <c r="I23" s="440"/>
      <c r="J23" s="440"/>
      <c r="K23" s="440"/>
      <c r="L23" s="440"/>
      <c r="M23" s="440"/>
      <c r="N23" s="440"/>
      <c r="O23" s="440"/>
      <c r="P23" s="440"/>
    </row>
    <row r="24" spans="1:19">
      <c r="A24" s="534"/>
      <c r="B24" s="534"/>
      <c r="C24" s="534"/>
      <c r="D24" s="534"/>
      <c r="E24" s="534"/>
      <c r="F24" s="534"/>
      <c r="G24" s="440"/>
      <c r="H24" s="440"/>
      <c r="I24" s="440"/>
      <c r="J24" s="440"/>
      <c r="K24" s="440"/>
      <c r="L24" s="440"/>
      <c r="M24" s="440"/>
      <c r="N24" s="440"/>
      <c r="O24" s="440"/>
      <c r="P24" s="440"/>
    </row>
    <row r="25" spans="1:19">
      <c r="A25" s="534"/>
      <c r="B25" s="534"/>
      <c r="C25" s="534"/>
      <c r="D25" s="534"/>
      <c r="E25" s="534"/>
      <c r="F25" s="534"/>
      <c r="G25" s="440"/>
      <c r="H25" s="440"/>
      <c r="I25" s="440"/>
      <c r="J25" s="440"/>
      <c r="K25" s="440"/>
      <c r="L25" s="440"/>
      <c r="M25" s="440"/>
      <c r="N25" s="440"/>
      <c r="O25" s="440"/>
      <c r="P25" s="440"/>
    </row>
    <row r="26" spans="1:19">
      <c r="A26" s="534"/>
      <c r="B26" s="534"/>
      <c r="C26" s="534"/>
      <c r="D26" s="534"/>
      <c r="E26" s="534"/>
      <c r="F26" s="534"/>
      <c r="G26" s="440"/>
      <c r="H26" s="440"/>
      <c r="I26" s="440"/>
      <c r="J26" s="440"/>
      <c r="K26" s="440"/>
      <c r="L26" s="440"/>
      <c r="M26" s="440"/>
      <c r="N26" s="440"/>
      <c r="O26" s="440"/>
      <c r="P26" s="440"/>
    </row>
    <row r="27" spans="1:19">
      <c r="A27" s="534"/>
      <c r="B27" s="534"/>
      <c r="C27" s="534"/>
      <c r="D27" s="534"/>
      <c r="E27" s="534"/>
      <c r="F27" s="534"/>
      <c r="G27" s="440"/>
      <c r="H27" s="440"/>
      <c r="I27" s="440"/>
      <c r="J27" s="440"/>
      <c r="K27" s="440"/>
      <c r="L27" s="440"/>
      <c r="M27" s="440"/>
      <c r="N27" s="440"/>
      <c r="O27" s="440"/>
      <c r="P27" s="440"/>
    </row>
    <row r="28" spans="1:19">
      <c r="A28" s="440"/>
      <c r="B28" s="440"/>
      <c r="C28" s="440"/>
      <c r="D28" s="440"/>
      <c r="E28" s="440"/>
      <c r="F28" s="440"/>
      <c r="G28" s="440"/>
      <c r="H28" s="440"/>
      <c r="I28" s="440"/>
      <c r="J28" s="440"/>
      <c r="K28" s="440"/>
      <c r="L28" s="440"/>
      <c r="M28" s="440"/>
      <c r="N28" s="440"/>
      <c r="O28" s="440"/>
      <c r="P28" s="440"/>
    </row>
    <row r="29" spans="1:19" ht="16.2">
      <c r="A29" s="452"/>
      <c r="B29" s="453"/>
      <c r="C29" s="453"/>
      <c r="D29" s="453"/>
      <c r="E29" s="453"/>
      <c r="F29" s="453"/>
      <c r="G29" s="453"/>
      <c r="H29" s="440"/>
      <c r="I29" s="440"/>
      <c r="J29" s="440"/>
      <c r="K29" s="440"/>
      <c r="L29" s="440"/>
      <c r="M29" s="440"/>
      <c r="N29" s="440"/>
      <c r="O29" s="440"/>
      <c r="P29" s="440"/>
    </row>
    <row r="30" spans="1:19">
      <c r="A30" s="440"/>
      <c r="B30" s="440"/>
      <c r="C30" s="440"/>
      <c r="D30" s="440"/>
      <c r="E30" s="440"/>
      <c r="F30" s="440"/>
      <c r="G30" s="440"/>
      <c r="H30" s="440"/>
      <c r="I30" s="440"/>
      <c r="J30" s="440"/>
      <c r="K30" s="440"/>
      <c r="L30" s="440"/>
      <c r="M30" s="440"/>
      <c r="N30" s="440"/>
      <c r="O30" s="440"/>
      <c r="P30" s="440"/>
    </row>
    <row r="31" spans="1:19">
      <c r="A31" s="440"/>
      <c r="B31" s="440"/>
      <c r="C31" s="440"/>
      <c r="D31" s="440"/>
      <c r="E31" s="440"/>
      <c r="F31" s="440"/>
      <c r="G31" s="440"/>
      <c r="H31" s="440"/>
      <c r="I31" s="440"/>
      <c r="J31" s="440"/>
      <c r="K31" s="440"/>
      <c r="L31" s="440"/>
      <c r="M31" s="440"/>
      <c r="N31" s="440"/>
      <c r="O31" s="440"/>
      <c r="P31" s="440"/>
    </row>
    <row r="32" spans="1:19">
      <c r="A32" s="440"/>
      <c r="B32" s="440"/>
      <c r="C32" s="440"/>
      <c r="D32" s="440"/>
      <c r="E32" s="440"/>
      <c r="F32" s="440"/>
      <c r="G32" s="440"/>
      <c r="H32" s="440"/>
      <c r="I32" s="440"/>
      <c r="J32" s="440"/>
      <c r="K32" s="440"/>
      <c r="L32" s="440"/>
      <c r="M32" s="440"/>
      <c r="N32" s="440"/>
      <c r="O32" s="440"/>
      <c r="P32" s="440"/>
    </row>
    <row r="33" spans="1:16">
      <c r="A33" s="440"/>
      <c r="B33" s="440"/>
      <c r="C33" s="440"/>
      <c r="D33" s="440"/>
      <c r="E33" s="440"/>
      <c r="F33" s="440"/>
      <c r="G33" s="440"/>
      <c r="H33" s="440"/>
      <c r="I33" s="440"/>
      <c r="J33" s="440"/>
      <c r="K33" s="440"/>
      <c r="L33" s="440"/>
      <c r="M33" s="440"/>
      <c r="N33" s="440"/>
      <c r="O33" s="440"/>
      <c r="P33" s="440"/>
    </row>
    <row r="34" spans="1:16">
      <c r="A34" s="440"/>
      <c r="B34" s="440"/>
      <c r="C34" s="440"/>
      <c r="D34" s="440"/>
      <c r="E34" s="440"/>
      <c r="F34" s="440"/>
      <c r="G34" s="440"/>
      <c r="H34" s="440"/>
      <c r="I34" s="440"/>
      <c r="J34" s="440"/>
      <c r="K34" s="440"/>
      <c r="L34" s="440"/>
      <c r="M34" s="440"/>
      <c r="N34" s="440"/>
      <c r="O34" s="440"/>
      <c r="P34" s="440"/>
    </row>
    <row r="35" spans="1:16">
      <c r="A35" s="107"/>
      <c r="B35" s="107"/>
      <c r="C35" s="107"/>
      <c r="D35" s="107"/>
      <c r="E35" s="107"/>
      <c r="F35" s="107"/>
      <c r="G35" s="107"/>
      <c r="H35" s="107"/>
      <c r="I35" s="107"/>
      <c r="J35" s="107"/>
      <c r="K35" s="107"/>
      <c r="L35" s="440"/>
      <c r="M35" s="440"/>
      <c r="N35" s="440"/>
      <c r="O35" s="440"/>
      <c r="P35" s="440"/>
    </row>
    <row r="36" spans="1:16">
      <c r="A36" s="107"/>
      <c r="B36" s="107"/>
      <c r="C36" s="107"/>
      <c r="D36" s="107"/>
      <c r="E36" s="107"/>
      <c r="F36" s="107"/>
      <c r="G36" s="107"/>
      <c r="H36" s="107"/>
      <c r="I36" s="107"/>
      <c r="J36" s="107"/>
      <c r="K36" s="107"/>
      <c r="L36" s="440"/>
      <c r="M36" s="440"/>
      <c r="N36" s="440"/>
      <c r="O36" s="440"/>
      <c r="P36" s="440"/>
    </row>
    <row r="37" spans="1:16">
      <c r="A37" s="107"/>
      <c r="B37" s="107"/>
      <c r="C37" s="107"/>
      <c r="D37" s="107"/>
      <c r="E37" s="107"/>
      <c r="F37" s="107"/>
      <c r="G37" s="107"/>
      <c r="H37" s="107"/>
      <c r="I37" s="107"/>
      <c r="J37" s="107"/>
      <c r="K37" s="107"/>
      <c r="L37" s="440"/>
      <c r="M37" s="440"/>
      <c r="N37" s="440"/>
      <c r="O37" s="440"/>
      <c r="P37" s="440"/>
    </row>
    <row r="38" spans="1:16">
      <c r="A38" s="440"/>
      <c r="B38" s="440"/>
      <c r="C38" s="440"/>
      <c r="D38" s="440"/>
      <c r="E38" s="440"/>
      <c r="F38" s="440"/>
      <c r="G38" s="440"/>
      <c r="H38" s="440"/>
      <c r="I38" s="440"/>
      <c r="J38" s="440"/>
      <c r="K38" s="440"/>
      <c r="L38" s="440"/>
      <c r="M38" s="440"/>
      <c r="N38" s="440"/>
      <c r="O38" s="440"/>
      <c r="P38" s="440"/>
    </row>
    <row r="39" spans="1:16">
      <c r="A39" s="440"/>
      <c r="B39" s="440"/>
      <c r="C39" s="440"/>
      <c r="D39" s="440"/>
      <c r="E39" s="440"/>
      <c r="F39" s="440"/>
      <c r="G39" s="440"/>
      <c r="H39" s="440"/>
      <c r="I39" s="440"/>
      <c r="J39" s="440"/>
      <c r="K39" s="440"/>
      <c r="L39" s="440"/>
      <c r="M39" s="440"/>
      <c r="N39" s="440"/>
      <c r="O39" s="440"/>
      <c r="P39" s="440"/>
    </row>
    <row r="40" spans="1:16">
      <c r="A40" s="440"/>
      <c r="B40" s="440"/>
      <c r="C40" s="440"/>
      <c r="D40" s="440"/>
      <c r="E40" s="440"/>
      <c r="F40" s="440"/>
      <c r="G40" s="440"/>
      <c r="H40" s="440"/>
      <c r="I40" s="440"/>
      <c r="J40" s="440"/>
      <c r="K40" s="440"/>
      <c r="L40" s="440"/>
      <c r="M40" s="440"/>
      <c r="N40" s="440"/>
      <c r="O40" s="440"/>
      <c r="P40" s="440"/>
    </row>
    <row r="41" spans="1:16">
      <c r="A41" s="354"/>
      <c r="B41" s="354"/>
      <c r="C41" s="354"/>
      <c r="D41" s="354"/>
      <c r="E41" s="354"/>
      <c r="F41" s="354"/>
      <c r="G41" s="354"/>
      <c r="H41" s="354"/>
      <c r="I41" s="354"/>
      <c r="J41" s="354"/>
      <c r="K41" s="354"/>
      <c r="L41" s="354"/>
      <c r="M41" s="354"/>
      <c r="N41" s="354"/>
      <c r="O41" s="354"/>
      <c r="P41" s="354"/>
    </row>
    <row r="42" spans="1:16">
      <c r="A42" s="354"/>
      <c r="B42" s="354"/>
      <c r="C42" s="354"/>
      <c r="D42" s="354"/>
      <c r="E42" s="354"/>
      <c r="F42" s="354"/>
      <c r="G42" s="354"/>
      <c r="H42" s="354"/>
      <c r="I42" s="354"/>
      <c r="J42" s="354"/>
      <c r="K42" s="354"/>
      <c r="L42" s="354"/>
      <c r="M42" s="354"/>
      <c r="N42" s="354"/>
      <c r="O42" s="354"/>
      <c r="P42" s="354"/>
    </row>
    <row r="43" spans="1:16">
      <c r="A43" s="354"/>
      <c r="B43" s="354"/>
      <c r="C43" s="354"/>
      <c r="D43" s="354"/>
      <c r="E43" s="354"/>
      <c r="F43" s="354"/>
      <c r="G43" s="354"/>
      <c r="H43" s="354"/>
      <c r="I43" s="354"/>
      <c r="J43" s="354"/>
      <c r="K43" s="354"/>
      <c r="L43" s="354"/>
      <c r="M43" s="354"/>
      <c r="N43" s="354"/>
      <c r="O43" s="354"/>
      <c r="P43" s="354"/>
    </row>
    <row r="44" spans="1:16">
      <c r="A44" s="354"/>
      <c r="B44" s="354"/>
      <c r="C44" s="354"/>
      <c r="D44" s="354"/>
      <c r="E44" s="354"/>
      <c r="F44" s="354"/>
      <c r="G44" s="354"/>
      <c r="H44" s="354"/>
      <c r="I44" s="354"/>
      <c r="J44" s="354"/>
      <c r="K44" s="354"/>
      <c r="L44" s="354"/>
      <c r="M44" s="354"/>
      <c r="N44" s="354"/>
      <c r="O44" s="354"/>
      <c r="P44" s="354"/>
    </row>
    <row r="45" spans="1:16">
      <c r="A45" s="354"/>
      <c r="B45" s="354"/>
      <c r="C45" s="354"/>
      <c r="D45" s="354"/>
      <c r="E45" s="354"/>
      <c r="F45" s="354"/>
      <c r="G45" s="354"/>
      <c r="H45" s="354"/>
      <c r="I45" s="354"/>
      <c r="J45" s="354"/>
      <c r="K45" s="354"/>
      <c r="L45" s="354"/>
      <c r="M45" s="354"/>
      <c r="N45" s="354"/>
      <c r="O45" s="354"/>
      <c r="P45" s="354"/>
    </row>
    <row r="46" spans="1:16">
      <c r="A46" s="354"/>
      <c r="B46" s="354"/>
      <c r="C46" s="354"/>
      <c r="D46" s="354"/>
      <c r="E46" s="354"/>
      <c r="F46" s="354"/>
      <c r="G46" s="354"/>
      <c r="H46" s="354"/>
      <c r="I46" s="354"/>
      <c r="J46" s="354"/>
      <c r="K46" s="354"/>
      <c r="L46" s="354"/>
      <c r="M46" s="354"/>
      <c r="N46" s="354"/>
      <c r="O46" s="354"/>
      <c r="P46" s="354"/>
    </row>
    <row r="47" spans="1:16">
      <c r="A47" s="354"/>
      <c r="B47" s="354"/>
      <c r="C47" s="354"/>
      <c r="D47" s="354"/>
      <c r="E47" s="354"/>
      <c r="F47" s="354"/>
      <c r="G47" s="354"/>
      <c r="H47" s="354"/>
      <c r="I47" s="354"/>
      <c r="J47" s="354"/>
      <c r="K47" s="354"/>
      <c r="L47" s="354"/>
      <c r="M47" s="354"/>
      <c r="N47" s="354"/>
      <c r="O47" s="354"/>
      <c r="P47" s="354"/>
    </row>
    <row r="48" spans="1:16">
      <c r="A48" s="354"/>
      <c r="B48" s="354"/>
      <c r="C48" s="354"/>
      <c r="D48" s="354"/>
      <c r="E48" s="354"/>
      <c r="F48" s="354"/>
      <c r="G48" s="354"/>
      <c r="H48" s="354"/>
      <c r="I48" s="354"/>
      <c r="J48" s="354"/>
      <c r="K48" s="354"/>
      <c r="L48" s="354"/>
      <c r="M48" s="354"/>
      <c r="N48" s="354"/>
      <c r="O48" s="354"/>
      <c r="P48" s="354"/>
    </row>
    <row r="49" spans="1:16">
      <c r="A49" s="354"/>
      <c r="B49" s="354"/>
      <c r="C49" s="354"/>
      <c r="D49" s="354"/>
      <c r="E49" s="354"/>
      <c r="F49" s="354"/>
      <c r="G49" s="354"/>
      <c r="H49" s="354"/>
      <c r="I49" s="354"/>
      <c r="J49" s="354"/>
      <c r="K49" s="354"/>
      <c r="L49" s="354"/>
      <c r="M49" s="354"/>
      <c r="N49" s="354"/>
      <c r="O49" s="354"/>
      <c r="P49" s="354"/>
    </row>
    <row r="50" spans="1:16">
      <c r="A50" s="354"/>
      <c r="B50" s="354"/>
      <c r="C50" s="354"/>
      <c r="D50" s="354"/>
      <c r="E50" s="354"/>
      <c r="F50" s="354"/>
      <c r="G50" s="354"/>
      <c r="H50" s="354"/>
      <c r="I50" s="354"/>
      <c r="J50" s="354"/>
      <c r="K50" s="354"/>
      <c r="L50" s="354"/>
      <c r="M50" s="354"/>
      <c r="N50" s="354"/>
      <c r="O50" s="354"/>
      <c r="P50" s="354"/>
    </row>
    <row r="51" spans="1:16">
      <c r="A51" s="354"/>
      <c r="B51" s="354"/>
      <c r="C51" s="354"/>
      <c r="D51" s="354"/>
      <c r="E51" s="354"/>
      <c r="F51" s="354"/>
      <c r="G51" s="354"/>
      <c r="H51" s="354"/>
      <c r="I51" s="354"/>
      <c r="J51" s="354"/>
      <c r="K51" s="354"/>
      <c r="L51" s="354"/>
      <c r="M51" s="354"/>
      <c r="N51" s="354"/>
      <c r="O51" s="354"/>
      <c r="P51" s="354"/>
    </row>
    <row r="52" spans="1:16">
      <c r="A52" s="354"/>
      <c r="B52" s="354"/>
      <c r="C52" s="354"/>
      <c r="D52" s="354"/>
      <c r="E52" s="354"/>
      <c r="F52" s="354"/>
      <c r="G52" s="354"/>
      <c r="H52" s="354"/>
      <c r="I52" s="354"/>
      <c r="J52" s="354"/>
      <c r="K52" s="354"/>
      <c r="L52" s="354"/>
      <c r="M52" s="354"/>
      <c r="N52" s="354"/>
      <c r="O52" s="354"/>
      <c r="P52" s="354"/>
    </row>
    <row r="53" spans="1:16">
      <c r="A53" s="354"/>
      <c r="B53" s="354"/>
      <c r="C53" s="354"/>
      <c r="D53" s="354"/>
      <c r="E53" s="354"/>
      <c r="F53" s="354"/>
      <c r="G53" s="354"/>
      <c r="H53" s="354"/>
      <c r="I53" s="354"/>
      <c r="J53" s="354"/>
      <c r="K53" s="354"/>
      <c r="L53" s="354"/>
      <c r="M53" s="354"/>
      <c r="N53" s="354"/>
      <c r="O53" s="354"/>
      <c r="P53" s="354"/>
    </row>
    <row r="54" spans="1:16">
      <c r="A54" s="354"/>
      <c r="B54" s="354"/>
      <c r="C54" s="354"/>
      <c r="D54" s="354"/>
      <c r="E54" s="354"/>
      <c r="F54" s="354"/>
      <c r="G54" s="354"/>
      <c r="H54" s="354"/>
      <c r="I54" s="354"/>
      <c r="J54" s="354"/>
      <c r="K54" s="354"/>
      <c r="L54" s="354"/>
      <c r="M54" s="354"/>
      <c r="N54" s="354"/>
      <c r="O54" s="354"/>
      <c r="P54" s="354"/>
    </row>
    <row r="55" spans="1:16">
      <c r="A55" s="354"/>
      <c r="B55" s="354"/>
      <c r="C55" s="354"/>
      <c r="D55" s="354"/>
      <c r="E55" s="354"/>
      <c r="F55" s="354"/>
      <c r="G55" s="354"/>
      <c r="H55" s="354"/>
      <c r="I55" s="354"/>
      <c r="J55" s="354"/>
      <c r="K55" s="354"/>
      <c r="L55" s="354"/>
      <c r="M55" s="354"/>
      <c r="N55" s="354"/>
      <c r="O55" s="354"/>
      <c r="P55" s="354"/>
    </row>
    <row r="56" spans="1:16">
      <c r="A56" s="354"/>
      <c r="B56" s="354"/>
      <c r="C56" s="354"/>
      <c r="D56" s="354"/>
      <c r="E56" s="354"/>
      <c r="F56" s="354"/>
      <c r="G56" s="354"/>
      <c r="H56" s="354"/>
      <c r="I56" s="354"/>
      <c r="J56" s="354"/>
      <c r="K56" s="354"/>
      <c r="L56" s="354"/>
      <c r="M56" s="354"/>
      <c r="N56" s="354"/>
      <c r="O56" s="354"/>
      <c r="P56" s="354"/>
    </row>
    <row r="57" spans="1:16">
      <c r="A57" s="354"/>
      <c r="B57" s="354"/>
      <c r="C57" s="354"/>
      <c r="D57" s="354"/>
      <c r="E57" s="354"/>
      <c r="F57" s="354"/>
      <c r="G57" s="354"/>
      <c r="H57" s="354"/>
      <c r="I57" s="354"/>
      <c r="J57" s="354"/>
      <c r="K57" s="354"/>
      <c r="L57" s="354"/>
      <c r="M57" s="354"/>
      <c r="N57" s="354"/>
      <c r="O57" s="354"/>
      <c r="P57" s="354"/>
    </row>
    <row r="58" spans="1:16">
      <c r="A58" s="354"/>
      <c r="B58" s="354"/>
      <c r="C58" s="354"/>
      <c r="D58" s="354"/>
      <c r="E58" s="354"/>
      <c r="F58" s="354"/>
      <c r="G58" s="354"/>
      <c r="H58" s="354"/>
      <c r="I58" s="354"/>
      <c r="J58" s="354"/>
      <c r="K58" s="354"/>
      <c r="L58" s="354"/>
      <c r="M58" s="354"/>
      <c r="N58" s="354"/>
      <c r="O58" s="354"/>
      <c r="P58" s="354"/>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1" sqref="H21:L21"/>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173</v>
      </c>
      <c r="B1" s="50"/>
      <c r="C1" s="50"/>
      <c r="D1" s="51"/>
      <c r="E1" s="51"/>
      <c r="F1" s="52"/>
      <c r="G1" s="53"/>
      <c r="H1" s="377"/>
      <c r="I1" s="378" t="s">
        <v>37</v>
      </c>
      <c r="J1" s="379"/>
      <c r="K1" s="380"/>
      <c r="L1" s="381"/>
      <c r="M1" s="382"/>
    </row>
    <row r="2" spans="1:16" ht="17.399999999999999">
      <c r="A2" s="56"/>
      <c r="B2" s="185"/>
      <c r="C2" s="185"/>
      <c r="D2" s="185"/>
      <c r="E2" s="185"/>
      <c r="F2" s="185"/>
      <c r="G2" s="57"/>
      <c r="H2" s="383"/>
      <c r="I2" s="621" t="s">
        <v>195</v>
      </c>
      <c r="J2" s="621"/>
      <c r="K2" s="621"/>
      <c r="L2" s="621"/>
      <c r="M2" s="621"/>
      <c r="N2" s="159"/>
      <c r="P2" s="121"/>
    </row>
    <row r="3" spans="1:16" ht="17.399999999999999">
      <c r="A3" s="186" t="s">
        <v>28</v>
      </c>
      <c r="B3" s="187"/>
      <c r="D3" s="188"/>
      <c r="E3" s="188"/>
      <c r="F3" s="188"/>
      <c r="G3" s="58"/>
      <c r="H3" s="107"/>
      <c r="I3" s="386"/>
      <c r="J3" s="387"/>
      <c r="K3" s="388"/>
      <c r="L3" s="380"/>
      <c r="M3" s="389"/>
    </row>
    <row r="4" spans="1:16" ht="17.399999999999999">
      <c r="A4" s="60"/>
      <c r="B4" s="187"/>
      <c r="C4" s="89"/>
      <c r="D4" s="188"/>
      <c r="E4" s="188"/>
      <c r="F4" s="189"/>
      <c r="G4" s="61"/>
      <c r="H4" s="390"/>
      <c r="I4" s="390"/>
      <c r="J4" s="379"/>
      <c r="K4" s="388"/>
      <c r="L4" s="380"/>
      <c r="M4" s="389"/>
      <c r="N4" s="249"/>
    </row>
    <row r="5" spans="1:16">
      <c r="A5" s="190"/>
      <c r="D5" s="188"/>
      <c r="E5" s="62"/>
      <c r="F5" s="191"/>
      <c r="G5" s="63"/>
      <c r="H5"/>
      <c r="I5" s="391"/>
      <c r="J5" s="379"/>
      <c r="K5" s="388"/>
      <c r="L5" s="388"/>
      <c r="M5" s="389"/>
    </row>
    <row r="6" spans="1:16" ht="17.399999999999999">
      <c r="A6" s="190"/>
      <c r="D6" s="188"/>
      <c r="E6" s="191"/>
      <c r="F6" s="191"/>
      <c r="G6" s="63"/>
      <c r="H6" s="383"/>
      <c r="I6" s="392"/>
      <c r="J6" s="379"/>
      <c r="K6" s="388"/>
      <c r="L6" s="388"/>
      <c r="M6" s="389"/>
    </row>
    <row r="7" spans="1:16">
      <c r="A7" s="190"/>
      <c r="D7" s="188"/>
      <c r="E7" s="191"/>
      <c r="F7" s="191"/>
      <c r="G7" s="63"/>
      <c r="H7" s="393"/>
      <c r="I7" s="391"/>
      <c r="J7" s="379"/>
      <c r="K7" s="388"/>
      <c r="L7" s="388"/>
      <c r="M7" s="389"/>
    </row>
    <row r="8" spans="1:16">
      <c r="A8" s="190"/>
      <c r="D8" s="188"/>
      <c r="E8" s="191"/>
      <c r="F8" s="191"/>
      <c r="G8" s="63"/>
      <c r="H8" s="384"/>
      <c r="I8" s="394"/>
      <c r="J8" s="394"/>
      <c r="K8" s="394"/>
      <c r="L8" s="388"/>
      <c r="M8" s="395"/>
    </row>
    <row r="9" spans="1:16">
      <c r="A9" s="190"/>
      <c r="D9" s="188"/>
      <c r="E9" s="191"/>
      <c r="F9" s="191"/>
      <c r="G9" s="63"/>
      <c r="H9" s="394"/>
      <c r="I9" s="394"/>
      <c r="J9" s="394"/>
      <c r="K9" s="394"/>
      <c r="L9" s="388"/>
      <c r="M9" s="395"/>
      <c r="N9" s="65"/>
    </row>
    <row r="10" spans="1:16">
      <c r="A10" s="190"/>
      <c r="D10" s="188"/>
      <c r="E10" s="191"/>
      <c r="F10" s="191"/>
      <c r="G10" s="63"/>
      <c r="H10" s="394"/>
      <c r="I10" s="394"/>
      <c r="J10" s="394"/>
      <c r="K10" s="394"/>
      <c r="L10" s="388"/>
      <c r="M10" s="395"/>
      <c r="N10" s="65" t="s">
        <v>38</v>
      </c>
    </row>
    <row r="11" spans="1:16">
      <c r="A11" s="190"/>
      <c r="D11" s="188"/>
      <c r="E11" s="191"/>
      <c r="F11" s="191"/>
      <c r="G11" s="63"/>
      <c r="H11" s="394"/>
      <c r="I11" s="394"/>
      <c r="J11" s="394"/>
      <c r="K11" s="394"/>
      <c r="L11" s="388"/>
      <c r="M11" s="395"/>
    </row>
    <row r="12" spans="1:16">
      <c r="A12" s="190"/>
      <c r="D12" s="188"/>
      <c r="E12" s="191"/>
      <c r="F12" s="191"/>
      <c r="G12" s="63"/>
      <c r="H12" s="394"/>
      <c r="I12" s="394"/>
      <c r="J12" s="394"/>
      <c r="K12" s="394"/>
      <c r="L12" s="388"/>
      <c r="M12" s="395"/>
      <c r="N12" s="65" t="s">
        <v>39</v>
      </c>
      <c r="O12" s="286"/>
    </row>
    <row r="13" spans="1:16">
      <c r="A13" s="190"/>
      <c r="D13" s="188"/>
      <c r="E13" s="191"/>
      <c r="F13" s="191"/>
      <c r="G13" s="63"/>
      <c r="H13" s="394"/>
      <c r="I13" s="394"/>
      <c r="J13" s="394"/>
      <c r="K13" s="394"/>
      <c r="L13" s="388"/>
      <c r="M13" s="395"/>
    </row>
    <row r="14" spans="1:16">
      <c r="A14" s="190"/>
      <c r="D14" s="188"/>
      <c r="E14" s="191"/>
      <c r="F14" s="191"/>
      <c r="G14" s="63"/>
      <c r="H14" s="394"/>
      <c r="I14" s="394"/>
      <c r="J14" s="394"/>
      <c r="K14" s="394"/>
      <c r="L14" s="388"/>
      <c r="M14" s="395"/>
      <c r="N14" s="326" t="s">
        <v>40</v>
      </c>
    </row>
    <row r="15" spans="1:16">
      <c r="A15" s="190"/>
      <c r="D15" s="188"/>
      <c r="E15" s="188" t="s">
        <v>21</v>
      </c>
      <c r="F15" s="189"/>
      <c r="G15" s="58"/>
      <c r="H15" s="393"/>
      <c r="I15" s="391"/>
      <c r="J15" s="384"/>
      <c r="K15" s="388"/>
      <c r="L15" s="388"/>
      <c r="M15" s="395"/>
    </row>
    <row r="16" spans="1:16">
      <c r="A16" s="190"/>
      <c r="D16" s="188"/>
      <c r="E16" s="188"/>
      <c r="F16" s="189"/>
      <c r="G16" s="58"/>
      <c r="H16" s="379"/>
      <c r="I16" s="391"/>
      <c r="J16" s="379"/>
      <c r="K16" s="388"/>
      <c r="L16" s="388"/>
      <c r="M16" s="395"/>
      <c r="N16" s="250" t="s">
        <v>171</v>
      </c>
    </row>
    <row r="17" spans="1:19" ht="20.25" customHeight="1" thickBot="1">
      <c r="A17" s="535" t="s">
        <v>229</v>
      </c>
      <c r="B17" s="536"/>
      <c r="C17" s="536"/>
      <c r="D17" s="193"/>
      <c r="E17" s="194"/>
      <c r="F17" s="536" t="s">
        <v>230</v>
      </c>
      <c r="G17" s="537"/>
      <c r="H17" s="393"/>
      <c r="I17" s="391"/>
      <c r="J17" s="384"/>
      <c r="K17" s="388"/>
      <c r="L17" s="385"/>
      <c r="M17" s="389"/>
      <c r="N17" s="192" t="s">
        <v>127</v>
      </c>
    </row>
    <row r="18" spans="1:19" ht="39" customHeight="1" thickTop="1">
      <c r="A18" s="538" t="s">
        <v>41</v>
      </c>
      <c r="B18" s="539"/>
      <c r="C18" s="540"/>
      <c r="D18" s="195" t="s">
        <v>42</v>
      </c>
      <c r="E18" s="196"/>
      <c r="F18" s="541" t="s">
        <v>43</v>
      </c>
      <c r="G18" s="542"/>
      <c r="H18" s="379"/>
      <c r="I18" s="391"/>
      <c r="J18" s="379"/>
      <c r="K18" s="388"/>
      <c r="L18" s="388"/>
      <c r="M18" s="389"/>
      <c r="Q18" s="54" t="s">
        <v>28</v>
      </c>
      <c r="S18" s="54" t="s">
        <v>21</v>
      </c>
    </row>
    <row r="19" spans="1:19" ht="30" customHeight="1">
      <c r="A19" s="543" t="s">
        <v>193</v>
      </c>
      <c r="B19" s="543"/>
      <c r="C19" s="543"/>
      <c r="D19" s="543"/>
      <c r="E19" s="543"/>
      <c r="F19" s="543"/>
      <c r="G19" s="543"/>
      <c r="H19" s="396"/>
      <c r="I19" s="397" t="s">
        <v>44</v>
      </c>
      <c r="J19" s="397"/>
      <c r="K19" s="397"/>
      <c r="L19" s="385"/>
      <c r="M19" s="389"/>
    </row>
    <row r="20" spans="1:19" ht="17.399999999999999">
      <c r="E20" s="197" t="s">
        <v>45</v>
      </c>
      <c r="F20" s="198" t="s">
        <v>46</v>
      </c>
      <c r="H20" s="289" t="s">
        <v>150</v>
      </c>
      <c r="I20" s="391"/>
      <c r="J20" s="379" t="s">
        <v>21</v>
      </c>
      <c r="K20" s="398" t="s">
        <v>21</v>
      </c>
      <c r="L20" s="388"/>
      <c r="M20" s="389"/>
    </row>
    <row r="21" spans="1:19" ht="16.8" thickBot="1">
      <c r="A21" s="199"/>
      <c r="B21" s="544">
        <v>45123</v>
      </c>
      <c r="C21" s="545"/>
      <c r="D21" s="200" t="s">
        <v>47</v>
      </c>
      <c r="E21" s="546" t="s">
        <v>48</v>
      </c>
      <c r="F21" s="547"/>
      <c r="G21" s="59" t="s">
        <v>49</v>
      </c>
      <c r="H21" s="554" t="s">
        <v>231</v>
      </c>
      <c r="I21" s="555"/>
      <c r="J21" s="555"/>
      <c r="K21" s="555"/>
      <c r="L21" s="555"/>
      <c r="M21" s="399" t="s">
        <v>150</v>
      </c>
      <c r="N21" s="401"/>
    </row>
    <row r="22" spans="1:19" ht="36" customHeight="1" thickTop="1" thickBot="1">
      <c r="A22" s="201" t="s">
        <v>50</v>
      </c>
      <c r="B22" s="556" t="s">
        <v>51</v>
      </c>
      <c r="C22" s="557"/>
      <c r="D22" s="558"/>
      <c r="E22" s="67" t="s">
        <v>232</v>
      </c>
      <c r="F22" s="67" t="s">
        <v>233</v>
      </c>
      <c r="G22" s="202" t="s">
        <v>52</v>
      </c>
      <c r="H22" s="559" t="s">
        <v>196</v>
      </c>
      <c r="I22" s="560"/>
      <c r="J22" s="560"/>
      <c r="K22" s="560"/>
      <c r="L22" s="561"/>
      <c r="M22" s="400" t="s">
        <v>53</v>
      </c>
      <c r="N22" s="402" t="s">
        <v>54</v>
      </c>
      <c r="R22" s="54" t="s">
        <v>28</v>
      </c>
    </row>
    <row r="23" spans="1:19" ht="79.2" customHeight="1" thickBot="1">
      <c r="A23" s="357" t="s">
        <v>55</v>
      </c>
      <c r="B23" s="548" t="str">
        <f>IF(G23&gt;5,"☆☆☆☆",IF(AND(G23&gt;=2.39,G23&lt;5),"☆☆☆",IF(AND(G23&gt;=1.39,G23&lt;2.4),"☆☆",IF(AND(G23&gt;0,G23&lt;1.4),"☆",IF(AND(G23&gt;=-1.39,G23&lt;0),"★",IF(AND(G23&gt;=-2.39,G23&lt;-1.4),"★★",IF(AND(G23&gt;=-3.39,G23&lt;-2.4),"★★★")))))))</f>
        <v>☆</v>
      </c>
      <c r="C23" s="549"/>
      <c r="D23" s="550"/>
      <c r="E23" s="359">
        <v>1.8</v>
      </c>
      <c r="F23" s="359">
        <v>2.62</v>
      </c>
      <c r="G23" s="358">
        <f>F23-E23</f>
        <v>0.82000000000000006</v>
      </c>
      <c r="H23" s="552" t="s">
        <v>202</v>
      </c>
      <c r="I23" s="552"/>
      <c r="J23" s="552"/>
      <c r="K23" s="552"/>
      <c r="L23" s="553"/>
      <c r="M23" s="422" t="s">
        <v>203</v>
      </c>
      <c r="N23" s="503">
        <v>45111</v>
      </c>
      <c r="O23" s="262" t="s">
        <v>163</v>
      </c>
    </row>
    <row r="24" spans="1:19" ht="66" customHeight="1" thickBot="1">
      <c r="A24" s="203" t="s">
        <v>56</v>
      </c>
      <c r="B24" s="548" t="str">
        <f>IF(G24&gt;5,"☆☆☆☆",IF(AND(G24&gt;=2.39,G24&lt;5),"☆☆☆",IF(AND(G24&gt;=1.39,G24&lt;2.4),"☆☆",IF(AND(G24&gt;0,G24&lt;1.4),"☆",IF(AND(G24&gt;=-1.39,G24&lt;0),"★",IF(AND(G24&gt;=-2.39,G24&lt;-1.4),"★★",IF(AND(G24&gt;=-3.39,G24&lt;-2.4),"★★★")))))))</f>
        <v>☆</v>
      </c>
      <c r="C24" s="549"/>
      <c r="D24" s="550"/>
      <c r="E24" s="359">
        <v>2.74</v>
      </c>
      <c r="F24" s="123">
        <v>3.05</v>
      </c>
      <c r="G24" s="293">
        <f t="shared" ref="G24:G70" si="0">F24-E24</f>
        <v>0.30999999999999961</v>
      </c>
      <c r="H24" s="562"/>
      <c r="I24" s="563"/>
      <c r="J24" s="563"/>
      <c r="K24" s="563"/>
      <c r="L24" s="564"/>
      <c r="M24" s="152"/>
      <c r="N24" s="153"/>
      <c r="O24" s="262" t="s">
        <v>56</v>
      </c>
      <c r="Q24" s="54" t="s">
        <v>28</v>
      </c>
    </row>
    <row r="25" spans="1:19" ht="81" customHeight="1" thickBot="1">
      <c r="A25" s="268" t="s">
        <v>57</v>
      </c>
      <c r="B25" s="548" t="str">
        <f>IF(G25&gt;5,"☆☆☆☆",IF(AND(G25&gt;=2.39,G25&lt;5),"☆☆☆",IF(AND(G25&gt;=1.39,G25&lt;2.4),"☆☆",IF(AND(G25&gt;0,G25&lt;1.4),"☆",IF(AND(G25&gt;=-1.39,G25&lt;0),"★",IF(AND(G25&gt;=-2.39,G25&lt;-1.4),"★★",IF(AND(G25&gt;=-3.39,G25&lt;-2.4),"★★★")))))))</f>
        <v>★</v>
      </c>
      <c r="C25" s="549"/>
      <c r="D25" s="550"/>
      <c r="E25" s="123">
        <v>5.35</v>
      </c>
      <c r="F25" s="123">
        <v>5.33</v>
      </c>
      <c r="G25" s="293">
        <f t="shared" si="0"/>
        <v>-1.9999999999999574E-2</v>
      </c>
      <c r="H25" s="551"/>
      <c r="I25" s="552"/>
      <c r="J25" s="552"/>
      <c r="K25" s="552"/>
      <c r="L25" s="553"/>
      <c r="M25" s="422"/>
      <c r="N25" s="153"/>
      <c r="O25" s="262" t="s">
        <v>57</v>
      </c>
    </row>
    <row r="26" spans="1:19" ht="83.25" customHeight="1" thickBot="1">
      <c r="A26" s="268" t="s">
        <v>58</v>
      </c>
      <c r="B26" s="548" t="str">
        <f>IF(G26&gt;5,"☆☆☆☆",IF(AND(G26&gt;=2.39,G26&lt;5),"☆☆☆",IF(AND(G26&gt;=1.39,G26&lt;2.4),"☆☆",IF(AND(G26&gt;0,G26&lt;1.4),"☆",IF(AND(G26&gt;=-1.39,G26&lt;0),"★",IF(AND(G26&gt;=-2.39,G26&lt;-1.4),"★★",IF(AND(G26&gt;=-3.39,G26&lt;-2.4),"★★★")))))))</f>
        <v>★</v>
      </c>
      <c r="C26" s="549"/>
      <c r="D26" s="550"/>
      <c r="E26" s="123">
        <v>3.56</v>
      </c>
      <c r="F26" s="359">
        <v>2.56</v>
      </c>
      <c r="G26" s="293">
        <f t="shared" si="0"/>
        <v>-1</v>
      </c>
      <c r="H26" s="551"/>
      <c r="I26" s="552"/>
      <c r="J26" s="552"/>
      <c r="K26" s="552"/>
      <c r="L26" s="553"/>
      <c r="M26" s="152"/>
      <c r="N26" s="153"/>
      <c r="O26" s="262" t="s">
        <v>58</v>
      </c>
    </row>
    <row r="27" spans="1:19" ht="78.599999999999994" customHeight="1" thickBot="1">
      <c r="A27" s="268" t="s">
        <v>59</v>
      </c>
      <c r="B27" s="548" t="str">
        <f t="shared" ref="B27:B70" si="1">IF(G27&gt;5,"☆☆☆☆",IF(AND(G27&gt;=2.39,G27&lt;5),"☆☆☆",IF(AND(G27&gt;=1.39,G27&lt;2.4),"☆☆",IF(AND(G27&gt;0,G27&lt;1.4),"☆",IF(AND(G27&gt;=-1.39,G27&lt;0),"★",IF(AND(G27&gt;=-2.39,G27&lt;-1.4),"★★",IF(AND(G27&gt;=-3.39,G27&lt;-2.4),"★★★")))))))</f>
        <v>★</v>
      </c>
      <c r="C27" s="549"/>
      <c r="D27" s="550"/>
      <c r="E27" s="359">
        <v>2.79</v>
      </c>
      <c r="F27" s="359">
        <v>2.21</v>
      </c>
      <c r="G27" s="293">
        <f t="shared" si="0"/>
        <v>-0.58000000000000007</v>
      </c>
      <c r="H27" s="551"/>
      <c r="I27" s="552"/>
      <c r="J27" s="552"/>
      <c r="K27" s="552"/>
      <c r="L27" s="553"/>
      <c r="M27" s="152"/>
      <c r="N27" s="153"/>
      <c r="O27" s="262" t="s">
        <v>59</v>
      </c>
    </row>
    <row r="28" spans="1:19" ht="87" customHeight="1" thickBot="1">
      <c r="A28" s="268" t="s">
        <v>60</v>
      </c>
      <c r="B28" s="548" t="str">
        <f t="shared" si="1"/>
        <v>☆</v>
      </c>
      <c r="C28" s="549"/>
      <c r="D28" s="550"/>
      <c r="E28" s="123">
        <v>3.29</v>
      </c>
      <c r="F28" s="123">
        <v>3.96</v>
      </c>
      <c r="G28" s="293">
        <f t="shared" si="0"/>
        <v>0.66999999999999993</v>
      </c>
      <c r="H28" s="551"/>
      <c r="I28" s="552"/>
      <c r="J28" s="552"/>
      <c r="K28" s="552"/>
      <c r="L28" s="553"/>
      <c r="M28" s="152"/>
      <c r="N28" s="153"/>
      <c r="O28" s="262" t="s">
        <v>60</v>
      </c>
    </row>
    <row r="29" spans="1:19" ht="81" customHeight="1" thickBot="1">
      <c r="A29" s="268" t="s">
        <v>61</v>
      </c>
      <c r="B29" s="548" t="str">
        <f t="shared" si="1"/>
        <v>★★</v>
      </c>
      <c r="C29" s="549"/>
      <c r="D29" s="550"/>
      <c r="E29" s="123">
        <v>4.33</v>
      </c>
      <c r="F29" s="359">
        <v>2.9</v>
      </c>
      <c r="G29" s="293">
        <f t="shared" si="0"/>
        <v>-1.4300000000000002</v>
      </c>
      <c r="H29" s="551"/>
      <c r="I29" s="552"/>
      <c r="J29" s="552"/>
      <c r="K29" s="552"/>
      <c r="L29" s="553"/>
      <c r="M29" s="152"/>
      <c r="N29" s="153"/>
      <c r="O29" s="262" t="s">
        <v>61</v>
      </c>
    </row>
    <row r="30" spans="1:19" ht="73.5" customHeight="1" thickBot="1">
      <c r="A30" s="268" t="s">
        <v>62</v>
      </c>
      <c r="B30" s="548" t="str">
        <f t="shared" si="1"/>
        <v>★</v>
      </c>
      <c r="C30" s="549"/>
      <c r="D30" s="550"/>
      <c r="E30" s="123">
        <v>4.55</v>
      </c>
      <c r="F30" s="123">
        <v>3.55</v>
      </c>
      <c r="G30" s="293">
        <f t="shared" si="0"/>
        <v>-1</v>
      </c>
      <c r="H30" s="565" t="s">
        <v>234</v>
      </c>
      <c r="I30" s="566"/>
      <c r="J30" s="566"/>
      <c r="K30" s="566"/>
      <c r="L30" s="567"/>
      <c r="M30" s="504" t="s">
        <v>235</v>
      </c>
      <c r="N30" s="505">
        <v>45119</v>
      </c>
      <c r="O30" s="262" t="s">
        <v>62</v>
      </c>
    </row>
    <row r="31" spans="1:19" ht="75.75" customHeight="1" thickBot="1">
      <c r="A31" s="268" t="s">
        <v>63</v>
      </c>
      <c r="B31" s="548" t="str">
        <f t="shared" si="1"/>
        <v>★</v>
      </c>
      <c r="C31" s="549"/>
      <c r="D31" s="550"/>
      <c r="E31" s="359">
        <v>1.77</v>
      </c>
      <c r="F31" s="359">
        <v>1.44</v>
      </c>
      <c r="G31" s="293">
        <f t="shared" si="0"/>
        <v>-0.33000000000000007</v>
      </c>
      <c r="H31" s="551"/>
      <c r="I31" s="552"/>
      <c r="J31" s="552"/>
      <c r="K31" s="552"/>
      <c r="L31" s="553"/>
      <c r="M31" s="152"/>
      <c r="N31" s="153"/>
      <c r="O31" s="262" t="s">
        <v>63</v>
      </c>
    </row>
    <row r="32" spans="1:19" ht="90" customHeight="1" thickBot="1">
      <c r="A32" s="269" t="s">
        <v>64</v>
      </c>
      <c r="B32" s="548" t="str">
        <f>IF(G32&gt;5,"☆☆☆☆",IF(AND(G32&gt;=2.39,G32&lt;5),"☆☆☆",IF(AND(G32&gt;=1.39,G32&lt;2.4),"☆☆",IF(AND(G32&gt;0,G32&lt;1.4),"☆",IF(AND(G32&gt;=-1.39,G32&lt;0),"★",IF(AND(G32&gt;=-2.39,G32&lt;-1.4),"★★",IF(AND(G32&gt;=-3.39,G32&lt;-2.4),"★★★")))))))</f>
        <v>★★</v>
      </c>
      <c r="C32" s="549"/>
      <c r="D32" s="550"/>
      <c r="E32" s="311">
        <v>6.13</v>
      </c>
      <c r="F32" s="123">
        <v>4.5</v>
      </c>
      <c r="G32" s="293">
        <f t="shared" si="0"/>
        <v>-1.63</v>
      </c>
      <c r="H32" s="551"/>
      <c r="I32" s="552"/>
      <c r="J32" s="552"/>
      <c r="K32" s="552"/>
      <c r="L32" s="553"/>
      <c r="M32" s="152"/>
      <c r="N32" s="153"/>
      <c r="O32" s="262" t="s">
        <v>64</v>
      </c>
    </row>
    <row r="33" spans="1:16" ht="74.400000000000006" customHeight="1" thickBot="1">
      <c r="A33" s="270" t="s">
        <v>65</v>
      </c>
      <c r="B33" s="548" t="str">
        <f t="shared" si="1"/>
        <v>★</v>
      </c>
      <c r="C33" s="549"/>
      <c r="D33" s="550"/>
      <c r="E33" s="311">
        <v>6.96</v>
      </c>
      <c r="F33" s="311">
        <v>6.04</v>
      </c>
      <c r="G33" s="293">
        <f t="shared" si="0"/>
        <v>-0.91999999999999993</v>
      </c>
      <c r="H33" s="551"/>
      <c r="I33" s="552"/>
      <c r="J33" s="552"/>
      <c r="K33" s="552"/>
      <c r="L33" s="553"/>
      <c r="M33" s="152"/>
      <c r="N33" s="153"/>
      <c r="O33" s="262" t="s">
        <v>65</v>
      </c>
    </row>
    <row r="34" spans="1:16" ht="81" customHeight="1" thickBot="1">
      <c r="A34" s="203" t="s">
        <v>66</v>
      </c>
      <c r="B34" s="548" t="str">
        <f t="shared" si="1"/>
        <v>★</v>
      </c>
      <c r="C34" s="549"/>
      <c r="D34" s="550"/>
      <c r="E34" s="311">
        <v>6.07</v>
      </c>
      <c r="F34" s="123">
        <v>4.95</v>
      </c>
      <c r="G34" s="293">
        <f t="shared" si="0"/>
        <v>-1.1200000000000001</v>
      </c>
      <c r="H34" s="568"/>
      <c r="I34" s="569"/>
      <c r="J34" s="569"/>
      <c r="K34" s="569"/>
      <c r="L34" s="570"/>
      <c r="M34" s="432"/>
      <c r="N34" s="433"/>
      <c r="O34" s="262" t="s">
        <v>66</v>
      </c>
    </row>
    <row r="35" spans="1:16" ht="94.5" customHeight="1" thickBot="1">
      <c r="A35" s="269" t="s">
        <v>67</v>
      </c>
      <c r="B35" s="548" t="str">
        <f t="shared" si="1"/>
        <v>★</v>
      </c>
      <c r="C35" s="549"/>
      <c r="D35" s="550"/>
      <c r="E35" s="123">
        <v>4.8499999999999996</v>
      </c>
      <c r="F35" s="123">
        <v>4.46</v>
      </c>
      <c r="G35" s="293">
        <f t="shared" si="0"/>
        <v>-0.38999999999999968</v>
      </c>
      <c r="H35" s="568"/>
      <c r="I35" s="569"/>
      <c r="J35" s="569"/>
      <c r="K35" s="569"/>
      <c r="L35" s="570"/>
      <c r="M35" s="430"/>
      <c r="N35" s="431"/>
      <c r="O35" s="262" t="s">
        <v>67</v>
      </c>
    </row>
    <row r="36" spans="1:16" ht="92.4" customHeight="1" thickBot="1">
      <c r="A36" s="271" t="s">
        <v>68</v>
      </c>
      <c r="B36" s="548" t="str">
        <f t="shared" si="1"/>
        <v>★</v>
      </c>
      <c r="C36" s="549"/>
      <c r="D36" s="550"/>
      <c r="E36" s="123">
        <v>4.79</v>
      </c>
      <c r="F36" s="123">
        <v>3.73</v>
      </c>
      <c r="G36" s="293">
        <f t="shared" si="0"/>
        <v>-1.06</v>
      </c>
      <c r="H36" s="551"/>
      <c r="I36" s="552"/>
      <c r="J36" s="552"/>
      <c r="K36" s="552"/>
      <c r="L36" s="553"/>
      <c r="M36" s="321"/>
      <c r="N36" s="322"/>
      <c r="O36" s="262" t="s">
        <v>68</v>
      </c>
    </row>
    <row r="37" spans="1:16" ht="87.75" customHeight="1" thickBot="1">
      <c r="A37" s="268" t="s">
        <v>69</v>
      </c>
      <c r="B37" s="548" t="str">
        <f t="shared" si="1"/>
        <v>★</v>
      </c>
      <c r="C37" s="549"/>
      <c r="D37" s="550"/>
      <c r="E37" s="311">
        <v>6.72</v>
      </c>
      <c r="F37" s="311">
        <v>6.31</v>
      </c>
      <c r="G37" s="293">
        <f t="shared" si="0"/>
        <v>-0.41000000000000014</v>
      </c>
      <c r="H37" s="551"/>
      <c r="I37" s="552"/>
      <c r="J37" s="552"/>
      <c r="K37" s="552"/>
      <c r="L37" s="553"/>
      <c r="M37" s="152"/>
      <c r="N37" s="153"/>
      <c r="O37" s="262" t="s">
        <v>69</v>
      </c>
    </row>
    <row r="38" spans="1:16" ht="75.75" customHeight="1" thickBot="1">
      <c r="A38" s="268" t="s">
        <v>70</v>
      </c>
      <c r="B38" s="548" t="str">
        <f>IF(G38&gt;5,"☆☆☆☆",IF(AND(G38&gt;=2.39,G38&lt;5),"☆☆☆",IF(AND(G38&gt;=1.39,G38&lt;2.4),"☆☆",IF(AND(G38&gt;0,G38&lt;1.4),"☆",IF(AND(G38&gt;=-1.39,G38&lt;0),"★",IF(AND(G38&gt;=-2.39,G38&lt;-1.4),"★★",IF(AND(G38&gt;=-3.39,G38&lt;-2.4),"★★★")))))))</f>
        <v>★</v>
      </c>
      <c r="C38" s="549"/>
      <c r="D38" s="550"/>
      <c r="E38" s="123">
        <v>5.79</v>
      </c>
      <c r="F38" s="123">
        <v>4.76</v>
      </c>
      <c r="G38" s="293">
        <f t="shared" si="0"/>
        <v>-1.0300000000000002</v>
      </c>
      <c r="H38" s="551"/>
      <c r="I38" s="552"/>
      <c r="J38" s="552"/>
      <c r="K38" s="552"/>
      <c r="L38" s="553"/>
      <c r="M38" s="152"/>
      <c r="N38" s="153"/>
      <c r="O38" s="262" t="s">
        <v>70</v>
      </c>
    </row>
    <row r="39" spans="1:16" ht="70.2" customHeight="1" thickBot="1">
      <c r="A39" s="268" t="s">
        <v>71</v>
      </c>
      <c r="B39" s="548" t="str">
        <f t="shared" si="1"/>
        <v>☆</v>
      </c>
      <c r="C39" s="549"/>
      <c r="D39" s="550"/>
      <c r="E39" s="123">
        <v>5.28</v>
      </c>
      <c r="F39" s="123">
        <v>5.69</v>
      </c>
      <c r="G39" s="293">
        <f t="shared" si="0"/>
        <v>0.41000000000000014</v>
      </c>
      <c r="H39" s="551"/>
      <c r="I39" s="552"/>
      <c r="J39" s="552"/>
      <c r="K39" s="552"/>
      <c r="L39" s="553"/>
      <c r="M39" s="321"/>
      <c r="N39" s="322"/>
      <c r="O39" s="262" t="s">
        <v>71</v>
      </c>
    </row>
    <row r="40" spans="1:16" ht="78.75" customHeight="1" thickBot="1">
      <c r="A40" s="268" t="s">
        <v>72</v>
      </c>
      <c r="B40" s="548" t="str">
        <f t="shared" si="1"/>
        <v>★</v>
      </c>
      <c r="C40" s="549"/>
      <c r="D40" s="550"/>
      <c r="E40" s="123">
        <v>4.76</v>
      </c>
      <c r="F40" s="123">
        <v>4.4000000000000004</v>
      </c>
      <c r="G40" s="293">
        <f t="shared" si="0"/>
        <v>-0.35999999999999943</v>
      </c>
      <c r="H40" s="551"/>
      <c r="I40" s="552"/>
      <c r="J40" s="552"/>
      <c r="K40" s="552"/>
      <c r="L40" s="553"/>
      <c r="M40" s="152"/>
      <c r="N40" s="153"/>
      <c r="O40" s="262" t="s">
        <v>72</v>
      </c>
    </row>
    <row r="41" spans="1:16" ht="66" customHeight="1" thickBot="1">
      <c r="A41" s="268" t="s">
        <v>73</v>
      </c>
      <c r="B41" s="548" t="str">
        <f t="shared" si="1"/>
        <v>★</v>
      </c>
      <c r="C41" s="549"/>
      <c r="D41" s="550"/>
      <c r="E41" s="123">
        <v>4.67</v>
      </c>
      <c r="F41" s="123">
        <v>3.58</v>
      </c>
      <c r="G41" s="293">
        <f t="shared" si="0"/>
        <v>-1.0899999999999999</v>
      </c>
      <c r="H41" s="551"/>
      <c r="I41" s="552"/>
      <c r="J41" s="552"/>
      <c r="K41" s="552"/>
      <c r="L41" s="553"/>
      <c r="M41" s="152"/>
      <c r="N41" s="153"/>
      <c r="O41" s="262" t="s">
        <v>73</v>
      </c>
    </row>
    <row r="42" spans="1:16" ht="77.25" customHeight="1" thickBot="1">
      <c r="A42" s="268" t="s">
        <v>74</v>
      </c>
      <c r="B42" s="548" t="str">
        <f t="shared" si="1"/>
        <v>★</v>
      </c>
      <c r="C42" s="549"/>
      <c r="D42" s="550"/>
      <c r="E42" s="123">
        <v>5.96</v>
      </c>
      <c r="F42" s="123">
        <v>5.0599999999999996</v>
      </c>
      <c r="G42" s="293">
        <f t="shared" si="0"/>
        <v>-0.90000000000000036</v>
      </c>
      <c r="H42" s="551"/>
      <c r="I42" s="552"/>
      <c r="J42" s="552"/>
      <c r="K42" s="552"/>
      <c r="L42" s="553"/>
      <c r="M42" s="321"/>
      <c r="N42" s="153"/>
      <c r="O42" s="262" t="s">
        <v>74</v>
      </c>
      <c r="P42" s="54" t="s">
        <v>150</v>
      </c>
    </row>
    <row r="43" spans="1:16" ht="77.400000000000006" customHeight="1" thickBot="1">
      <c r="A43" s="268" t="s">
        <v>75</v>
      </c>
      <c r="B43" s="548" t="str">
        <f t="shared" si="1"/>
        <v>★</v>
      </c>
      <c r="C43" s="549"/>
      <c r="D43" s="550"/>
      <c r="E43" s="123">
        <v>4.13</v>
      </c>
      <c r="F43" s="123">
        <v>4.09</v>
      </c>
      <c r="G43" s="293">
        <f t="shared" si="0"/>
        <v>-4.0000000000000036E-2</v>
      </c>
      <c r="H43" s="551"/>
      <c r="I43" s="552"/>
      <c r="J43" s="552"/>
      <c r="K43" s="552"/>
      <c r="L43" s="553"/>
      <c r="M43" s="152"/>
      <c r="N43" s="153"/>
      <c r="O43" s="262" t="s">
        <v>75</v>
      </c>
    </row>
    <row r="44" spans="1:16" ht="77.25" customHeight="1" thickBot="1">
      <c r="A44" s="272" t="s">
        <v>76</v>
      </c>
      <c r="B44" s="548" t="str">
        <f t="shared" si="1"/>
        <v>★</v>
      </c>
      <c r="C44" s="549"/>
      <c r="D44" s="550"/>
      <c r="E44" s="123">
        <v>4.08</v>
      </c>
      <c r="F44" s="123">
        <v>3.84</v>
      </c>
      <c r="G44" s="293">
        <f t="shared" si="0"/>
        <v>-0.24000000000000021</v>
      </c>
      <c r="H44" s="571"/>
      <c r="I44" s="572"/>
      <c r="J44" s="572"/>
      <c r="K44" s="572"/>
      <c r="L44" s="572"/>
      <c r="M44" s="152"/>
      <c r="N44" s="457"/>
      <c r="O44" s="262" t="s">
        <v>76</v>
      </c>
    </row>
    <row r="45" spans="1:16" ht="81.75" customHeight="1" thickBot="1">
      <c r="A45" s="268" t="s">
        <v>77</v>
      </c>
      <c r="B45" s="548" t="str">
        <f t="shared" si="1"/>
        <v>★</v>
      </c>
      <c r="C45" s="549"/>
      <c r="D45" s="550"/>
      <c r="E45" s="123">
        <v>3.94</v>
      </c>
      <c r="F45" s="123">
        <v>3.44</v>
      </c>
      <c r="G45" s="293">
        <f t="shared" si="0"/>
        <v>-0.5</v>
      </c>
      <c r="H45" s="573"/>
      <c r="I45" s="574"/>
      <c r="J45" s="574"/>
      <c r="K45" s="574"/>
      <c r="L45" s="575"/>
      <c r="M45" s="152"/>
      <c r="N45" s="438"/>
      <c r="O45" s="262" t="s">
        <v>77</v>
      </c>
    </row>
    <row r="46" spans="1:16" ht="72.75" customHeight="1" thickBot="1">
      <c r="A46" s="268" t="s">
        <v>78</v>
      </c>
      <c r="B46" s="548" t="str">
        <f t="shared" si="1"/>
        <v>★</v>
      </c>
      <c r="C46" s="549"/>
      <c r="D46" s="550"/>
      <c r="E46" s="311">
        <v>6.2</v>
      </c>
      <c r="F46" s="123">
        <v>5.07</v>
      </c>
      <c r="G46" s="293">
        <f t="shared" si="0"/>
        <v>-1.1299999999999999</v>
      </c>
      <c r="H46" s="551"/>
      <c r="I46" s="552"/>
      <c r="J46" s="552"/>
      <c r="K46" s="552"/>
      <c r="L46" s="553"/>
      <c r="M46" s="152"/>
      <c r="N46" s="153"/>
      <c r="O46" s="262" t="s">
        <v>78</v>
      </c>
    </row>
    <row r="47" spans="1:16" ht="91.2" customHeight="1" thickBot="1">
      <c r="A47" s="268" t="s">
        <v>79</v>
      </c>
      <c r="B47" s="548" t="str">
        <f t="shared" si="1"/>
        <v>★</v>
      </c>
      <c r="C47" s="549"/>
      <c r="D47" s="550"/>
      <c r="E47" s="123">
        <v>3.75</v>
      </c>
      <c r="F47" s="123">
        <v>3.14</v>
      </c>
      <c r="G47" s="293">
        <f t="shared" si="0"/>
        <v>-0.60999999999999988</v>
      </c>
      <c r="H47" s="551"/>
      <c r="I47" s="552"/>
      <c r="J47" s="552"/>
      <c r="K47" s="552"/>
      <c r="L47" s="553"/>
      <c r="M47" s="406"/>
      <c r="N47" s="153"/>
      <c r="O47" s="262" t="s">
        <v>79</v>
      </c>
    </row>
    <row r="48" spans="1:16" ht="78.75" customHeight="1" thickBot="1">
      <c r="A48" s="268" t="s">
        <v>80</v>
      </c>
      <c r="B48" s="548" t="str">
        <f t="shared" si="1"/>
        <v>★</v>
      </c>
      <c r="C48" s="549"/>
      <c r="D48" s="550"/>
      <c r="E48" s="123">
        <v>3.93</v>
      </c>
      <c r="F48" s="123">
        <v>3.17</v>
      </c>
      <c r="G48" s="293">
        <f t="shared" si="0"/>
        <v>-0.76000000000000023</v>
      </c>
      <c r="H48" s="576"/>
      <c r="I48" s="577"/>
      <c r="J48" s="577"/>
      <c r="K48" s="577"/>
      <c r="L48" s="578"/>
      <c r="M48" s="152"/>
      <c r="N48" s="153"/>
      <c r="O48" s="262" t="s">
        <v>80</v>
      </c>
    </row>
    <row r="49" spans="1:15" ht="74.25" customHeight="1" thickBot="1">
      <c r="A49" s="268" t="s">
        <v>81</v>
      </c>
      <c r="B49" s="548" t="str">
        <f t="shared" si="1"/>
        <v>★</v>
      </c>
      <c r="C49" s="549"/>
      <c r="D49" s="550"/>
      <c r="E49" s="123">
        <v>3.7</v>
      </c>
      <c r="F49" s="123">
        <v>3.27</v>
      </c>
      <c r="G49" s="293">
        <f t="shared" si="0"/>
        <v>-0.43000000000000016</v>
      </c>
      <c r="H49" s="551"/>
      <c r="I49" s="552"/>
      <c r="J49" s="552"/>
      <c r="K49" s="552"/>
      <c r="L49" s="553"/>
      <c r="M49" s="152"/>
      <c r="N49" s="153"/>
      <c r="O49" s="262" t="s">
        <v>81</v>
      </c>
    </row>
    <row r="50" spans="1:15" ht="73.2" customHeight="1" thickBot="1">
      <c r="A50" s="268" t="s">
        <v>82</v>
      </c>
      <c r="B50" s="548" t="str">
        <f t="shared" si="1"/>
        <v>★</v>
      </c>
      <c r="C50" s="549"/>
      <c r="D50" s="550"/>
      <c r="E50" s="123">
        <v>5.15</v>
      </c>
      <c r="F50" s="123">
        <v>4.88</v>
      </c>
      <c r="G50" s="293">
        <f t="shared" si="0"/>
        <v>-0.27000000000000046</v>
      </c>
      <c r="H50" s="576"/>
      <c r="I50" s="577"/>
      <c r="J50" s="577"/>
      <c r="K50" s="577"/>
      <c r="L50" s="578"/>
      <c r="M50" s="152"/>
      <c r="N50" s="429"/>
      <c r="O50" s="262" t="s">
        <v>82</v>
      </c>
    </row>
    <row r="51" spans="1:15" ht="73.5" customHeight="1" thickBot="1">
      <c r="A51" s="268" t="s">
        <v>83</v>
      </c>
      <c r="B51" s="548" t="str">
        <f t="shared" si="1"/>
        <v>☆</v>
      </c>
      <c r="C51" s="549"/>
      <c r="D51" s="550"/>
      <c r="E51" s="359">
        <v>2.68</v>
      </c>
      <c r="F51" s="123">
        <v>3.68</v>
      </c>
      <c r="G51" s="293">
        <f t="shared" si="0"/>
        <v>1</v>
      </c>
      <c r="H51" s="551"/>
      <c r="I51" s="552"/>
      <c r="J51" s="552"/>
      <c r="K51" s="552"/>
      <c r="L51" s="553"/>
      <c r="M51" s="323"/>
      <c r="N51" s="324"/>
      <c r="O51" s="262" t="s">
        <v>83</v>
      </c>
    </row>
    <row r="52" spans="1:15" ht="75" customHeight="1" thickBot="1">
      <c r="A52" s="268" t="s">
        <v>84</v>
      </c>
      <c r="B52" s="548" t="str">
        <f t="shared" si="1"/>
        <v>★</v>
      </c>
      <c r="C52" s="549"/>
      <c r="D52" s="550"/>
      <c r="E52" s="359">
        <v>2.93</v>
      </c>
      <c r="F52" s="359">
        <v>2.4</v>
      </c>
      <c r="G52" s="293">
        <f t="shared" si="0"/>
        <v>-0.53000000000000025</v>
      </c>
      <c r="H52" s="551"/>
      <c r="I52" s="552"/>
      <c r="J52" s="552"/>
      <c r="K52" s="552"/>
      <c r="L52" s="553"/>
      <c r="M52" s="152"/>
      <c r="N52" s="153"/>
      <c r="O52" s="262" t="s">
        <v>84</v>
      </c>
    </row>
    <row r="53" spans="1:15" ht="77.25" customHeight="1" thickBot="1">
      <c r="A53" s="268" t="s">
        <v>85</v>
      </c>
      <c r="B53" s="548" t="str">
        <f t="shared" si="1"/>
        <v>☆</v>
      </c>
      <c r="C53" s="549"/>
      <c r="D53" s="550"/>
      <c r="E53" s="123">
        <v>5.47</v>
      </c>
      <c r="F53" s="123">
        <v>5.58</v>
      </c>
      <c r="G53" s="293">
        <f t="shared" si="0"/>
        <v>0.11000000000000032</v>
      </c>
      <c r="H53" s="551"/>
      <c r="I53" s="552"/>
      <c r="J53" s="552"/>
      <c r="K53" s="552"/>
      <c r="L53" s="553"/>
      <c r="M53" s="152"/>
      <c r="N53" s="153"/>
      <c r="O53" s="262" t="s">
        <v>85</v>
      </c>
    </row>
    <row r="54" spans="1:15" ht="70.8" customHeight="1" thickBot="1">
      <c r="A54" s="268" t="s">
        <v>86</v>
      </c>
      <c r="B54" s="548" t="str">
        <f>IF(G54&gt;5,"☆☆☆☆",IF(AND(G54&gt;=2.39,G54&lt;5),"☆☆☆",IF(AND(G54&gt;=1.39,G54&lt;2.4),"☆☆",IF(AND(G54&gt;0,G54&lt;1.4),"☆",IF(AND(G54&gt;=-1.39,G54&lt;0),"★",IF(AND(G54&gt;=-2.39,G54&lt;-1.4),"★★",IF(AND(G54&gt;=-3.39,G54&lt;-2.4),"★★★")))))))</f>
        <v>☆</v>
      </c>
      <c r="C54" s="549"/>
      <c r="D54" s="550"/>
      <c r="E54" s="123">
        <v>5.48</v>
      </c>
      <c r="F54" s="123">
        <v>5.83</v>
      </c>
      <c r="G54" s="293">
        <f t="shared" si="0"/>
        <v>0.34999999999999964</v>
      </c>
      <c r="H54" s="551"/>
      <c r="I54" s="552"/>
      <c r="J54" s="552"/>
      <c r="K54" s="552"/>
      <c r="L54" s="553"/>
      <c r="M54" s="152"/>
      <c r="N54" s="153"/>
      <c r="O54" s="262" t="s">
        <v>86</v>
      </c>
    </row>
    <row r="55" spans="1:15" ht="69" customHeight="1" thickBot="1">
      <c r="A55" s="268" t="s">
        <v>87</v>
      </c>
      <c r="B55" s="548" t="str">
        <f t="shared" si="1"/>
        <v>★</v>
      </c>
      <c r="C55" s="549"/>
      <c r="D55" s="550"/>
      <c r="E55" s="123">
        <v>4.28</v>
      </c>
      <c r="F55" s="123">
        <v>4.1500000000000004</v>
      </c>
      <c r="G55" s="293">
        <f t="shared" si="0"/>
        <v>-0.12999999999999989</v>
      </c>
      <c r="H55" s="551"/>
      <c r="I55" s="552"/>
      <c r="J55" s="552"/>
      <c r="K55" s="552"/>
      <c r="L55" s="553"/>
      <c r="M55" s="152"/>
      <c r="N55" s="153"/>
      <c r="O55" s="262" t="s">
        <v>87</v>
      </c>
    </row>
    <row r="56" spans="1:15" ht="69" customHeight="1" thickBot="1">
      <c r="A56" s="268" t="s">
        <v>88</v>
      </c>
      <c r="B56" s="548" t="str">
        <f t="shared" si="1"/>
        <v>★</v>
      </c>
      <c r="C56" s="549"/>
      <c r="D56" s="550"/>
      <c r="E56" s="123">
        <v>5.0999999999999996</v>
      </c>
      <c r="F56" s="123">
        <v>4.07</v>
      </c>
      <c r="G56" s="293">
        <f t="shared" si="0"/>
        <v>-1.0299999999999994</v>
      </c>
      <c r="H56" s="551"/>
      <c r="I56" s="552"/>
      <c r="J56" s="552"/>
      <c r="K56" s="552"/>
      <c r="L56" s="553"/>
      <c r="M56" s="152"/>
      <c r="N56" s="153"/>
      <c r="O56" s="262" t="s">
        <v>88</v>
      </c>
    </row>
    <row r="57" spans="1:15" ht="63.75" customHeight="1" thickBot="1">
      <c r="A57" s="268" t="s">
        <v>89</v>
      </c>
      <c r="B57" s="548" t="str">
        <f t="shared" si="1"/>
        <v>★</v>
      </c>
      <c r="C57" s="549"/>
      <c r="D57" s="550"/>
      <c r="E57" s="123">
        <v>4.5599999999999996</v>
      </c>
      <c r="F57" s="123">
        <v>3.37</v>
      </c>
      <c r="G57" s="293">
        <f t="shared" si="0"/>
        <v>-1.1899999999999995</v>
      </c>
      <c r="H57" s="576"/>
      <c r="I57" s="577"/>
      <c r="J57" s="577"/>
      <c r="K57" s="577"/>
      <c r="L57" s="578"/>
      <c r="M57" s="152"/>
      <c r="N57" s="153"/>
      <c r="O57" s="262" t="s">
        <v>89</v>
      </c>
    </row>
    <row r="58" spans="1:15" ht="69.75" customHeight="1" thickBot="1">
      <c r="A58" s="268" t="s">
        <v>90</v>
      </c>
      <c r="B58" s="548" t="str">
        <f t="shared" si="1"/>
        <v>☆</v>
      </c>
      <c r="C58" s="549"/>
      <c r="D58" s="550"/>
      <c r="E58" s="123">
        <v>3.22</v>
      </c>
      <c r="F58" s="123">
        <v>3.43</v>
      </c>
      <c r="G58" s="293">
        <f t="shared" si="0"/>
        <v>0.20999999999999996</v>
      </c>
      <c r="H58" s="551"/>
      <c r="I58" s="552"/>
      <c r="J58" s="552"/>
      <c r="K58" s="552"/>
      <c r="L58" s="553"/>
      <c r="M58" s="152"/>
      <c r="N58" s="153"/>
      <c r="O58" s="262" t="s">
        <v>90</v>
      </c>
    </row>
    <row r="59" spans="1:15" ht="76.2" customHeight="1" thickBot="1">
      <c r="A59" s="268" t="s">
        <v>91</v>
      </c>
      <c r="B59" s="548" t="str">
        <f t="shared" si="1"/>
        <v>★★</v>
      </c>
      <c r="C59" s="549"/>
      <c r="D59" s="550"/>
      <c r="E59" s="311">
        <v>6.89</v>
      </c>
      <c r="F59" s="123">
        <v>5.32</v>
      </c>
      <c r="G59" s="293">
        <f t="shared" si="0"/>
        <v>-1.5699999999999994</v>
      </c>
      <c r="H59" s="551"/>
      <c r="I59" s="552"/>
      <c r="J59" s="552"/>
      <c r="K59" s="552"/>
      <c r="L59" s="553"/>
      <c r="M59" s="323"/>
      <c r="N59" s="324"/>
      <c r="O59" s="262" t="s">
        <v>91</v>
      </c>
    </row>
    <row r="60" spans="1:15" ht="91.95" customHeight="1" thickBot="1">
      <c r="A60" s="268" t="s">
        <v>92</v>
      </c>
      <c r="B60" s="548" t="str">
        <f t="shared" si="1"/>
        <v>★</v>
      </c>
      <c r="C60" s="549"/>
      <c r="D60" s="550"/>
      <c r="E60" s="311">
        <v>6.08</v>
      </c>
      <c r="F60" s="123">
        <v>5.68</v>
      </c>
      <c r="G60" s="293">
        <f t="shared" si="0"/>
        <v>-0.40000000000000036</v>
      </c>
      <c r="H60" s="551"/>
      <c r="I60" s="552"/>
      <c r="J60" s="552"/>
      <c r="K60" s="552"/>
      <c r="L60" s="553"/>
      <c r="M60" s="152"/>
      <c r="N60" s="153"/>
      <c r="O60" s="262" t="s">
        <v>92</v>
      </c>
    </row>
    <row r="61" spans="1:15" ht="81" customHeight="1" thickBot="1">
      <c r="A61" s="268" t="s">
        <v>93</v>
      </c>
      <c r="B61" s="548" t="str">
        <f t="shared" si="1"/>
        <v>☆</v>
      </c>
      <c r="C61" s="549"/>
      <c r="D61" s="550"/>
      <c r="E61" s="359">
        <v>2.42</v>
      </c>
      <c r="F61" s="359">
        <v>2.58</v>
      </c>
      <c r="G61" s="293">
        <f t="shared" si="0"/>
        <v>0.16000000000000014</v>
      </c>
      <c r="H61" s="551"/>
      <c r="I61" s="552"/>
      <c r="J61" s="552"/>
      <c r="K61" s="552"/>
      <c r="L61" s="553"/>
      <c r="M61" s="152"/>
      <c r="N61" s="153"/>
      <c r="O61" s="262" t="s">
        <v>93</v>
      </c>
    </row>
    <row r="62" spans="1:15" ht="75.599999999999994" customHeight="1" thickBot="1">
      <c r="A62" s="268" t="s">
        <v>94</v>
      </c>
      <c r="B62" s="548" t="str">
        <f t="shared" si="1"/>
        <v>★</v>
      </c>
      <c r="C62" s="549"/>
      <c r="D62" s="550"/>
      <c r="E62" s="123">
        <v>5.78</v>
      </c>
      <c r="F62" s="123">
        <v>5.15</v>
      </c>
      <c r="G62" s="293">
        <f t="shared" si="0"/>
        <v>-0.62999999999999989</v>
      </c>
      <c r="H62" s="551"/>
      <c r="I62" s="552"/>
      <c r="J62" s="552"/>
      <c r="K62" s="552"/>
      <c r="L62" s="553"/>
      <c r="M62" s="434"/>
      <c r="N62" s="153"/>
      <c r="O62" s="262" t="s">
        <v>94</v>
      </c>
    </row>
    <row r="63" spans="1:15" ht="87" customHeight="1" thickBot="1">
      <c r="A63" s="268" t="s">
        <v>95</v>
      </c>
      <c r="B63" s="548" t="str">
        <f t="shared" si="1"/>
        <v>★</v>
      </c>
      <c r="C63" s="549"/>
      <c r="D63" s="550"/>
      <c r="E63" s="359">
        <v>2.09</v>
      </c>
      <c r="F63" s="359">
        <v>1.65</v>
      </c>
      <c r="G63" s="293">
        <f t="shared" si="0"/>
        <v>-0.43999999999999995</v>
      </c>
      <c r="H63" s="551"/>
      <c r="I63" s="552"/>
      <c r="J63" s="552"/>
      <c r="K63" s="552"/>
      <c r="L63" s="553"/>
      <c r="M63" s="347"/>
      <c r="N63" s="153"/>
      <c r="O63" s="262" t="s">
        <v>95</v>
      </c>
    </row>
    <row r="64" spans="1:15" ht="73.2" customHeight="1" thickBot="1">
      <c r="A64" s="268" t="s">
        <v>96</v>
      </c>
      <c r="B64" s="548" t="str">
        <f t="shared" si="1"/>
        <v>☆</v>
      </c>
      <c r="C64" s="549"/>
      <c r="D64" s="550"/>
      <c r="E64" s="359">
        <v>2.2999999999999998</v>
      </c>
      <c r="F64" s="359">
        <v>2.5</v>
      </c>
      <c r="G64" s="293">
        <f t="shared" si="0"/>
        <v>0.20000000000000018</v>
      </c>
      <c r="H64" s="622"/>
      <c r="I64" s="623"/>
      <c r="J64" s="623"/>
      <c r="K64" s="623"/>
      <c r="L64" s="624"/>
      <c r="M64" s="152"/>
      <c r="N64" s="153"/>
      <c r="O64" s="262" t="s">
        <v>96</v>
      </c>
    </row>
    <row r="65" spans="1:18" ht="80.25" customHeight="1" thickBot="1">
      <c r="A65" s="268" t="s">
        <v>97</v>
      </c>
      <c r="B65" s="548" t="str">
        <f t="shared" si="1"/>
        <v>★</v>
      </c>
      <c r="C65" s="549"/>
      <c r="D65" s="550"/>
      <c r="E65" s="311">
        <v>7.88</v>
      </c>
      <c r="F65" s="311">
        <v>7.29</v>
      </c>
      <c r="G65" s="293">
        <f t="shared" si="0"/>
        <v>-0.58999999999999986</v>
      </c>
      <c r="H65" s="576"/>
      <c r="I65" s="577"/>
      <c r="J65" s="577"/>
      <c r="K65" s="577"/>
      <c r="L65" s="578"/>
      <c r="M65" s="415"/>
      <c r="N65" s="153"/>
      <c r="O65" s="262" t="s">
        <v>97</v>
      </c>
    </row>
    <row r="66" spans="1:18" ht="88.5" customHeight="1" thickBot="1">
      <c r="A66" s="268" t="s">
        <v>98</v>
      </c>
      <c r="B66" s="548" t="str">
        <f t="shared" si="1"/>
        <v>☆</v>
      </c>
      <c r="C66" s="549"/>
      <c r="D66" s="550"/>
      <c r="E66" s="311">
        <v>8.0299999999999994</v>
      </c>
      <c r="F66" s="311">
        <v>8.11</v>
      </c>
      <c r="G66" s="293">
        <f t="shared" si="0"/>
        <v>8.0000000000000071E-2</v>
      </c>
      <c r="H66" s="576"/>
      <c r="I66" s="577"/>
      <c r="J66" s="577"/>
      <c r="K66" s="577"/>
      <c r="L66" s="578"/>
      <c r="M66" s="152"/>
      <c r="N66" s="153"/>
      <c r="O66" s="262" t="s">
        <v>98</v>
      </c>
    </row>
    <row r="67" spans="1:18" ht="78.75" customHeight="1" thickBot="1">
      <c r="A67" s="268" t="s">
        <v>99</v>
      </c>
      <c r="B67" s="548" t="str">
        <f t="shared" si="1"/>
        <v>★</v>
      </c>
      <c r="C67" s="549"/>
      <c r="D67" s="550"/>
      <c r="E67" s="123">
        <v>5.86</v>
      </c>
      <c r="F67" s="123">
        <v>5.44</v>
      </c>
      <c r="G67" s="293">
        <f t="shared" si="0"/>
        <v>-0.41999999999999993</v>
      </c>
      <c r="H67" s="551"/>
      <c r="I67" s="552"/>
      <c r="J67" s="552"/>
      <c r="K67" s="552"/>
      <c r="L67" s="553"/>
      <c r="M67" s="152"/>
      <c r="N67" s="153"/>
      <c r="O67" s="262" t="s">
        <v>99</v>
      </c>
    </row>
    <row r="68" spans="1:18" ht="63" customHeight="1" thickBot="1">
      <c r="A68" s="271" t="s">
        <v>100</v>
      </c>
      <c r="B68" s="548" t="str">
        <f>IF(G68&gt;5,"☆☆☆☆",IF(AND(G68&gt;=2.39,G68&lt;5),"☆☆☆",IF(AND(G68&gt;=1.39,G68&lt;2.4),"☆☆",IF(AND(G68&gt;0,G68&lt;1.4),"☆",IF(AND(G68&gt;=-1.39,G68&lt;0),"★",IF(AND(G68&gt;=-2.39,G68&lt;-1.39),"★★",IF(AND(G68&gt;=-3.39,G68&lt;-2.4),"★★★")))))))</f>
        <v>★</v>
      </c>
      <c r="C68" s="549"/>
      <c r="D68" s="550"/>
      <c r="E68" s="123">
        <v>3.72</v>
      </c>
      <c r="F68" s="123">
        <v>3.64</v>
      </c>
      <c r="G68" s="293">
        <f t="shared" si="0"/>
        <v>-8.0000000000000071E-2</v>
      </c>
      <c r="H68" s="551"/>
      <c r="I68" s="552"/>
      <c r="J68" s="552"/>
      <c r="K68" s="552"/>
      <c r="L68" s="553"/>
      <c r="M68" s="323"/>
      <c r="N68" s="153"/>
      <c r="O68" s="262" t="s">
        <v>100</v>
      </c>
    </row>
    <row r="69" spans="1:18" ht="72.75" customHeight="1" thickBot="1">
      <c r="A69" s="269" t="s">
        <v>101</v>
      </c>
      <c r="B69" s="548" t="str">
        <f>IF(G69&gt;5,"☆☆☆☆",IF(AND(G69&gt;=2.39,G69&lt;5),"☆☆☆",IF(AND(G69&gt;=1.39,G69&lt;2.4),"☆☆",IF(AND(G69&gt;0,G69&lt;1.4),"☆",IF(AND(G69&gt;=-1.39,G69&lt;0),"★",IF(AND(G69&gt;=-2.39,G69&lt;-1.4),"★★",IF(AND(G69&gt;=-3.39,G69&lt;-2.4),"★★★")))))))</f>
        <v>★</v>
      </c>
      <c r="C69" s="549"/>
      <c r="D69" s="550"/>
      <c r="E69" s="439">
        <v>2.13</v>
      </c>
      <c r="F69" s="439">
        <v>1.74</v>
      </c>
      <c r="G69" s="293">
        <f t="shared" si="0"/>
        <v>-0.3899999999999999</v>
      </c>
      <c r="H69" s="576"/>
      <c r="I69" s="577"/>
      <c r="J69" s="577"/>
      <c r="K69" s="577"/>
      <c r="L69" s="578"/>
      <c r="M69" s="152"/>
      <c r="N69" s="153"/>
      <c r="O69" s="262" t="s">
        <v>101</v>
      </c>
    </row>
    <row r="70" spans="1:18" ht="58.5" customHeight="1" thickBot="1">
      <c r="A70" s="204" t="s">
        <v>102</v>
      </c>
      <c r="B70" s="609" t="str">
        <f t="shared" si="1"/>
        <v>★</v>
      </c>
      <c r="C70" s="610"/>
      <c r="D70" s="611"/>
      <c r="E70" s="123">
        <v>4.6399999999999997</v>
      </c>
      <c r="F70" s="123">
        <v>4.13</v>
      </c>
      <c r="G70" s="404">
        <f t="shared" si="0"/>
        <v>-0.50999999999999979</v>
      </c>
      <c r="H70" s="551"/>
      <c r="I70" s="552"/>
      <c r="J70" s="552"/>
      <c r="K70" s="552"/>
      <c r="L70" s="553"/>
      <c r="M70" s="205"/>
      <c r="N70" s="153"/>
      <c r="O70" s="262"/>
    </row>
    <row r="71" spans="1:18" ht="42.75" customHeight="1" thickBot="1">
      <c r="A71" s="206"/>
      <c r="B71" s="206"/>
      <c r="C71" s="206"/>
      <c r="D71" s="206"/>
      <c r="E71" s="612"/>
      <c r="F71" s="612"/>
      <c r="G71" s="612"/>
      <c r="H71" s="612"/>
      <c r="I71" s="612"/>
      <c r="J71" s="612"/>
      <c r="K71" s="612"/>
      <c r="L71" s="612"/>
      <c r="M71" s="55">
        <f>COUNTIF(E24:E69,"&gt;=10")</f>
        <v>0</v>
      </c>
      <c r="N71" s="55">
        <f>COUNTIF(F24:F69,"&gt;=10")</f>
        <v>0</v>
      </c>
      <c r="O71" s="55" t="s">
        <v>28</v>
      </c>
    </row>
    <row r="72" spans="1:18" ht="36.75" customHeight="1" thickBot="1">
      <c r="A72" s="68" t="s">
        <v>21</v>
      </c>
      <c r="B72" s="69"/>
      <c r="C72" s="115"/>
      <c r="D72" s="115"/>
      <c r="E72" s="613" t="s">
        <v>20</v>
      </c>
      <c r="F72" s="613"/>
      <c r="G72" s="613"/>
      <c r="H72" s="614" t="s">
        <v>184</v>
      </c>
      <c r="I72" s="615"/>
      <c r="J72" s="69"/>
      <c r="K72" s="70"/>
      <c r="L72" s="70"/>
      <c r="M72" s="71"/>
      <c r="N72" s="72"/>
    </row>
    <row r="73" spans="1:18" ht="36.75" customHeight="1" thickBot="1">
      <c r="A73" s="73"/>
      <c r="B73" s="207"/>
      <c r="C73" s="618" t="s">
        <v>177</v>
      </c>
      <c r="D73" s="619"/>
      <c r="E73" s="619"/>
      <c r="F73" s="620"/>
      <c r="G73" s="74">
        <f>+F70</f>
        <v>4.13</v>
      </c>
      <c r="H73" s="75" t="s">
        <v>103</v>
      </c>
      <c r="I73" s="616">
        <f>+G70</f>
        <v>-0.50999999999999979</v>
      </c>
      <c r="J73" s="617"/>
      <c r="K73" s="208"/>
      <c r="L73" s="208"/>
      <c r="M73" s="209"/>
      <c r="N73" s="76"/>
    </row>
    <row r="74" spans="1:18" ht="36.75" customHeight="1" thickBot="1">
      <c r="A74" s="73"/>
      <c r="B74" s="207"/>
      <c r="C74" s="579" t="s">
        <v>104</v>
      </c>
      <c r="D74" s="580"/>
      <c r="E74" s="580"/>
      <c r="F74" s="581"/>
      <c r="G74" s="77">
        <f>+F35</f>
        <v>4.46</v>
      </c>
      <c r="H74" s="78" t="s">
        <v>103</v>
      </c>
      <c r="I74" s="582">
        <f>+G35</f>
        <v>-0.38999999999999968</v>
      </c>
      <c r="J74" s="583"/>
      <c r="K74" s="208"/>
      <c r="L74" s="208"/>
      <c r="M74" s="209"/>
      <c r="N74" s="76"/>
      <c r="R74" s="246" t="s">
        <v>21</v>
      </c>
    </row>
    <row r="75" spans="1:18" ht="36.75" customHeight="1" thickBot="1">
      <c r="A75" s="73"/>
      <c r="B75" s="207"/>
      <c r="C75" s="584" t="s">
        <v>105</v>
      </c>
      <c r="D75" s="585"/>
      <c r="E75" s="585"/>
      <c r="F75" s="79" t="str">
        <f>VLOOKUP(G75,F:P,10,0)</f>
        <v>大分県</v>
      </c>
      <c r="G75" s="80">
        <f>MAX(F23:F70)</f>
        <v>8.11</v>
      </c>
      <c r="H75" s="586" t="s">
        <v>106</v>
      </c>
      <c r="I75" s="587"/>
      <c r="J75" s="587"/>
      <c r="K75" s="81">
        <f>+N71</f>
        <v>0</v>
      </c>
      <c r="L75" s="82" t="s">
        <v>107</v>
      </c>
      <c r="M75" s="83">
        <f>N71-M71</f>
        <v>0</v>
      </c>
      <c r="N75" s="76"/>
      <c r="R75" s="247"/>
    </row>
    <row r="76" spans="1:18" ht="36.75" customHeight="1" thickBot="1">
      <c r="A76" s="84"/>
      <c r="B76" s="85"/>
      <c r="C76" s="85"/>
      <c r="D76" s="85"/>
      <c r="E76" s="85"/>
      <c r="F76" s="85"/>
      <c r="G76" s="85"/>
      <c r="H76" s="85"/>
      <c r="I76" s="85"/>
      <c r="J76" s="85"/>
      <c r="K76" s="86"/>
      <c r="L76" s="86"/>
      <c r="M76" s="87"/>
      <c r="N76" s="88"/>
      <c r="R76" s="247"/>
    </row>
    <row r="77" spans="1:18" ht="30.75" customHeight="1">
      <c r="A77" s="111"/>
      <c r="B77" s="111"/>
      <c r="C77" s="111"/>
      <c r="D77" s="111"/>
      <c r="E77" s="111"/>
      <c r="F77" s="111"/>
      <c r="G77" s="111"/>
      <c r="H77" s="111"/>
      <c r="I77" s="111"/>
      <c r="J77" s="111"/>
      <c r="K77" s="210"/>
      <c r="L77" s="210"/>
      <c r="M77" s="211"/>
      <c r="N77" s="212"/>
      <c r="R77" s="248"/>
    </row>
    <row r="78" spans="1:18" ht="30.75" customHeight="1" thickBot="1">
      <c r="A78" s="213"/>
      <c r="B78" s="213"/>
      <c r="C78" s="213"/>
      <c r="D78" s="213"/>
      <c r="E78" s="213"/>
      <c r="F78" s="213"/>
      <c r="G78" s="213"/>
      <c r="H78" s="213"/>
      <c r="I78" s="213"/>
      <c r="J78" s="213"/>
      <c r="K78" s="214"/>
      <c r="L78" s="214"/>
      <c r="M78" s="215"/>
      <c r="N78" s="213"/>
    </row>
    <row r="79" spans="1:18" ht="24.75" customHeight="1" thickTop="1">
      <c r="A79" s="588">
        <v>2</v>
      </c>
      <c r="B79" s="591" t="s">
        <v>181</v>
      </c>
      <c r="C79" s="592"/>
      <c r="D79" s="592"/>
      <c r="E79" s="592"/>
      <c r="F79" s="593"/>
      <c r="G79" s="600" t="s">
        <v>182</v>
      </c>
      <c r="H79" s="601"/>
      <c r="I79" s="601"/>
      <c r="J79" s="601"/>
      <c r="K79" s="601"/>
      <c r="L79" s="601"/>
      <c r="M79" s="601"/>
      <c r="N79" s="602"/>
    </row>
    <row r="80" spans="1:18" ht="24.75" customHeight="1">
      <c r="A80" s="589"/>
      <c r="B80" s="594"/>
      <c r="C80" s="595"/>
      <c r="D80" s="595"/>
      <c r="E80" s="595"/>
      <c r="F80" s="596"/>
      <c r="G80" s="603"/>
      <c r="H80" s="604"/>
      <c r="I80" s="604"/>
      <c r="J80" s="604"/>
      <c r="K80" s="604"/>
      <c r="L80" s="604"/>
      <c r="M80" s="604"/>
      <c r="N80" s="605"/>
      <c r="O80" s="216" t="s">
        <v>28</v>
      </c>
      <c r="P80" s="216"/>
    </row>
    <row r="81" spans="1:16" ht="24.75" customHeight="1">
      <c r="A81" s="589"/>
      <c r="B81" s="594"/>
      <c r="C81" s="595"/>
      <c r="D81" s="595"/>
      <c r="E81" s="595"/>
      <c r="F81" s="596"/>
      <c r="G81" s="603"/>
      <c r="H81" s="604"/>
      <c r="I81" s="604"/>
      <c r="J81" s="604"/>
      <c r="K81" s="604"/>
      <c r="L81" s="604"/>
      <c r="M81" s="604"/>
      <c r="N81" s="605"/>
      <c r="O81" s="216" t="s">
        <v>21</v>
      </c>
      <c r="P81" s="216" t="s">
        <v>108</v>
      </c>
    </row>
    <row r="82" spans="1:16" ht="24.75" customHeight="1">
      <c r="A82" s="589"/>
      <c r="B82" s="594"/>
      <c r="C82" s="595"/>
      <c r="D82" s="595"/>
      <c r="E82" s="595"/>
      <c r="F82" s="596"/>
      <c r="G82" s="603"/>
      <c r="H82" s="604"/>
      <c r="I82" s="604"/>
      <c r="J82" s="604"/>
      <c r="K82" s="604"/>
      <c r="L82" s="604"/>
      <c r="M82" s="604"/>
      <c r="N82" s="605"/>
      <c r="O82" s="217"/>
      <c r="P82" s="216"/>
    </row>
    <row r="83" spans="1:16" ht="46.2" customHeight="1" thickBot="1">
      <c r="A83" s="590"/>
      <c r="B83" s="597"/>
      <c r="C83" s="598"/>
      <c r="D83" s="598"/>
      <c r="E83" s="598"/>
      <c r="F83" s="599"/>
      <c r="G83" s="606"/>
      <c r="H83" s="607"/>
      <c r="I83" s="607"/>
      <c r="J83" s="607"/>
      <c r="K83" s="607"/>
      <c r="L83" s="607"/>
      <c r="M83" s="607"/>
      <c r="N83" s="60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7"/>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DC46-12F2-47F1-86F1-7CED3E43A552}">
  <sheetPr>
    <pageSetUpPr fitToPage="1"/>
  </sheetPr>
  <dimension ref="A1:Q51"/>
  <sheetViews>
    <sheetView view="pageBreakPreview" zoomScaleNormal="75" zoomScaleSheetLayoutView="100" workbookViewId="0">
      <selection activeCell="O22" sqref="O22"/>
    </sheetView>
  </sheetViews>
  <sheetFormatPr defaultColWidth="9" defaultRowHeight="13.2"/>
  <cols>
    <col min="1" max="1" width="4.88671875" style="454" customWidth="1"/>
    <col min="2" max="8" width="9" style="454"/>
    <col min="9" max="10" width="11.6640625" style="454" customWidth="1"/>
    <col min="11" max="11" width="16.21875" style="454" customWidth="1"/>
    <col min="12" max="12" width="17.88671875" style="454" customWidth="1"/>
    <col min="13" max="13" width="4.21875" style="454" customWidth="1"/>
    <col min="14" max="14" width="3.44140625" style="454" customWidth="1"/>
    <col min="15" max="16384" width="9" style="454"/>
  </cols>
  <sheetData>
    <row r="1" spans="1:17" ht="23.4">
      <c r="A1" s="636" t="s">
        <v>228</v>
      </c>
      <c r="B1" s="636"/>
      <c r="C1" s="636"/>
      <c r="D1" s="636"/>
      <c r="E1" s="636"/>
      <c r="F1" s="636"/>
      <c r="G1" s="636"/>
      <c r="H1" s="636"/>
      <c r="I1" s="636"/>
      <c r="J1" s="637"/>
      <c r="K1" s="637"/>
      <c r="L1" s="637"/>
      <c r="M1" s="637"/>
    </row>
    <row r="2" spans="1:17" ht="19.2">
      <c r="A2" s="638" t="s">
        <v>416</v>
      </c>
      <c r="B2" s="638"/>
      <c r="C2" s="638"/>
      <c r="D2" s="638"/>
      <c r="E2" s="638"/>
      <c r="F2" s="638"/>
      <c r="G2" s="638"/>
      <c r="H2" s="638"/>
      <c r="I2" s="638"/>
      <c r="J2" s="639"/>
      <c r="K2" s="639"/>
      <c r="L2" s="639"/>
      <c r="M2" s="639"/>
      <c r="N2" s="473"/>
      <c r="P2" s="455"/>
    </row>
    <row r="3" spans="1:17" ht="33.75" customHeight="1">
      <c r="A3" s="640" t="s">
        <v>417</v>
      </c>
      <c r="B3" s="640"/>
      <c r="C3" s="640"/>
      <c r="D3" s="640"/>
      <c r="E3" s="640"/>
      <c r="F3" s="640"/>
      <c r="G3" s="640"/>
      <c r="H3" s="640"/>
      <c r="I3" s="640"/>
      <c r="J3" s="641"/>
      <c r="K3" s="641"/>
      <c r="L3" s="641"/>
      <c r="M3" s="641"/>
      <c r="N3" s="642"/>
      <c r="O3" s="456"/>
      <c r="P3" s="456"/>
      <c r="Q3" s="456"/>
    </row>
    <row r="4" spans="1:17" ht="16.2">
      <c r="A4" s="643" t="s">
        <v>418</v>
      </c>
      <c r="B4" s="643"/>
      <c r="C4" s="643"/>
      <c r="D4" s="643"/>
      <c r="E4" s="643"/>
      <c r="F4" s="643"/>
      <c r="G4" s="643"/>
      <c r="H4" s="643"/>
      <c r="I4" s="643"/>
      <c r="J4" s="644"/>
      <c r="K4" s="644"/>
      <c r="L4" s="644"/>
      <c r="M4" s="644"/>
      <c r="N4" s="642"/>
      <c r="P4" s="1"/>
    </row>
    <row r="5" spans="1:17" ht="18" thickBot="1">
      <c r="A5" s="513"/>
      <c r="B5" s="514"/>
      <c r="C5" s="514"/>
      <c r="D5" s="514"/>
      <c r="E5" s="514"/>
      <c r="F5" s="514"/>
      <c r="G5" s="514"/>
      <c r="H5" s="514"/>
      <c r="I5" s="514"/>
      <c r="J5" s="514"/>
      <c r="K5" s="514"/>
      <c r="L5" s="514"/>
      <c r="M5" s="514"/>
      <c r="N5" s="642"/>
      <c r="P5" s="1"/>
      <c r="Q5" s="456"/>
    </row>
    <row r="6" spans="1:17" ht="18" thickTop="1">
      <c r="A6" s="514"/>
      <c r="B6" s="645"/>
      <c r="C6" s="646"/>
      <c r="D6" s="646"/>
      <c r="E6" s="646"/>
      <c r="F6" s="514"/>
      <c r="G6" s="514" t="s">
        <v>21</v>
      </c>
      <c r="H6" s="648" t="s">
        <v>419</v>
      </c>
      <c r="I6" s="649"/>
      <c r="J6" s="649"/>
      <c r="K6" s="649"/>
      <c r="L6" s="650"/>
      <c r="M6" s="514"/>
      <c r="N6" s="642"/>
      <c r="O6" s="456"/>
      <c r="P6" s="1"/>
      <c r="Q6" s="1"/>
    </row>
    <row r="7" spans="1:17" ht="16.2">
      <c r="A7" s="514"/>
      <c r="B7" s="646"/>
      <c r="C7" s="646"/>
      <c r="D7" s="646"/>
      <c r="E7" s="646"/>
      <c r="F7" s="514"/>
      <c r="G7" s="514"/>
      <c r="H7" s="651"/>
      <c r="I7" s="652"/>
      <c r="J7" s="652"/>
      <c r="K7" s="652"/>
      <c r="L7" s="653"/>
      <c r="M7" s="514"/>
      <c r="N7" s="642"/>
      <c r="O7" s="454" t="s">
        <v>21</v>
      </c>
      <c r="P7" s="1"/>
      <c r="Q7" s="1"/>
    </row>
    <row r="8" spans="1:17" ht="17.399999999999999">
      <c r="A8" s="514"/>
      <c r="B8" s="646"/>
      <c r="C8" s="646"/>
      <c r="D8" s="646"/>
      <c r="E8" s="646"/>
      <c r="F8" s="514"/>
      <c r="G8" s="514"/>
      <c r="H8" s="651"/>
      <c r="I8" s="652"/>
      <c r="J8" s="652"/>
      <c r="K8" s="652"/>
      <c r="L8" s="653"/>
      <c r="M8" s="514"/>
      <c r="O8" s="456"/>
      <c r="P8" s="1"/>
      <c r="Q8" s="1"/>
    </row>
    <row r="9" spans="1:17" ht="16.2">
      <c r="A9" s="514"/>
      <c r="B9" s="646"/>
      <c r="C9" s="646"/>
      <c r="D9" s="646"/>
      <c r="E9" s="646"/>
      <c r="F9" s="514"/>
      <c r="G9" s="514"/>
      <c r="H9" s="651"/>
      <c r="I9" s="652"/>
      <c r="J9" s="652"/>
      <c r="K9" s="652"/>
      <c r="L9" s="653"/>
      <c r="M9" s="514"/>
      <c r="P9" s="1"/>
      <c r="Q9" s="1"/>
    </row>
    <row r="10" spans="1:17" ht="16.2">
      <c r="A10" s="514"/>
      <c r="B10" s="646"/>
      <c r="C10" s="646"/>
      <c r="D10" s="646"/>
      <c r="E10" s="646"/>
      <c r="F10" s="514"/>
      <c r="G10" s="514"/>
      <c r="H10" s="651"/>
      <c r="I10" s="652"/>
      <c r="J10" s="652"/>
      <c r="K10" s="652"/>
      <c r="L10" s="653"/>
      <c r="M10" s="514"/>
      <c r="P10" s="1"/>
      <c r="Q10" s="1"/>
    </row>
    <row r="11" spans="1:17" ht="17.399999999999999">
      <c r="A11" s="514"/>
      <c r="B11" s="646"/>
      <c r="C11" s="646"/>
      <c r="D11" s="646"/>
      <c r="E11" s="646"/>
      <c r="F11" s="515"/>
      <c r="G11" s="515"/>
      <c r="H11" s="651"/>
      <c r="I11" s="652"/>
      <c r="J11" s="652"/>
      <c r="K11" s="652"/>
      <c r="L11" s="653"/>
      <c r="M11" s="514"/>
      <c r="P11" s="1"/>
      <c r="Q11" s="456"/>
    </row>
    <row r="12" spans="1:17" ht="16.2">
      <c r="A12" s="514"/>
      <c r="B12" s="646"/>
      <c r="C12" s="646"/>
      <c r="D12" s="646"/>
      <c r="E12" s="646"/>
      <c r="F12" s="516"/>
      <c r="G12" s="516"/>
      <c r="H12" s="651"/>
      <c r="I12" s="652"/>
      <c r="J12" s="652"/>
      <c r="K12" s="652"/>
      <c r="L12" s="653"/>
      <c r="M12" s="514"/>
      <c r="P12" s="1"/>
      <c r="Q12" s="474" t="s">
        <v>21</v>
      </c>
    </row>
    <row r="13" spans="1:17" ht="16.2">
      <c r="A13" s="514"/>
      <c r="B13" s="647"/>
      <c r="C13" s="647"/>
      <c r="D13" s="647"/>
      <c r="E13" s="647"/>
      <c r="F13" s="516"/>
      <c r="G13" s="516"/>
      <c r="H13" s="651"/>
      <c r="I13" s="652"/>
      <c r="J13" s="652"/>
      <c r="K13" s="652"/>
      <c r="L13" s="653"/>
      <c r="M13" s="514"/>
      <c r="P13" s="474" t="s">
        <v>21</v>
      </c>
      <c r="Q13" s="304"/>
    </row>
    <row r="14" spans="1:17" ht="17.399999999999999">
      <c r="A14" s="514"/>
      <c r="B14" s="647"/>
      <c r="C14" s="647"/>
      <c r="D14" s="647"/>
      <c r="E14" s="647"/>
      <c r="F14" s="515"/>
      <c r="G14" s="515"/>
      <c r="H14" s="651"/>
      <c r="I14" s="652"/>
      <c r="J14" s="652"/>
      <c r="K14" s="652"/>
      <c r="L14" s="653"/>
      <c r="M14" s="514"/>
      <c r="P14" s="456"/>
      <c r="Q14" s="474" t="s">
        <v>21</v>
      </c>
    </row>
    <row r="15" spans="1:17" ht="28.8" customHeight="1" thickBot="1">
      <c r="A15" s="514"/>
      <c r="B15" s="514"/>
      <c r="C15" s="514"/>
      <c r="D15" s="514"/>
      <c r="E15" s="514"/>
      <c r="F15" s="514"/>
      <c r="G15" s="514"/>
      <c r="H15" s="654"/>
      <c r="I15" s="655"/>
      <c r="J15" s="655"/>
      <c r="K15" s="655"/>
      <c r="L15" s="656"/>
      <c r="M15" s="514"/>
      <c r="P15" s="474" t="s">
        <v>21</v>
      </c>
      <c r="Q15" s="1"/>
    </row>
    <row r="16" spans="1:17" ht="16.8" thickTop="1">
      <c r="A16" s="514"/>
      <c r="B16" s="514"/>
      <c r="C16" s="514"/>
      <c r="D16" s="514"/>
      <c r="E16" s="514"/>
      <c r="F16" s="514"/>
      <c r="G16" s="514"/>
      <c r="H16" s="514"/>
      <c r="I16" s="514"/>
      <c r="J16" s="514"/>
      <c r="K16" s="514"/>
      <c r="L16" s="514"/>
      <c r="M16" s="514"/>
      <c r="P16" s="474"/>
      <c r="Q16" s="1"/>
    </row>
    <row r="17" spans="1:17" ht="16.8" thickBot="1">
      <c r="A17" s="517"/>
      <c r="B17" s="518"/>
      <c r="C17" s="519"/>
      <c r="D17" s="519"/>
      <c r="E17" s="519"/>
      <c r="F17" s="519"/>
      <c r="G17" s="519"/>
      <c r="H17" s="519"/>
      <c r="I17" s="519"/>
      <c r="J17" s="519"/>
      <c r="K17" s="519"/>
      <c r="L17" s="519"/>
      <c r="M17" s="519"/>
      <c r="P17" s="1"/>
      <c r="Q17" s="1"/>
    </row>
    <row r="18" spans="1:17" ht="20.399999999999999" customHeight="1" thickTop="1">
      <c r="A18" s="519"/>
      <c r="B18" s="625" t="s">
        <v>420</v>
      </c>
      <c r="C18" s="626"/>
      <c r="D18" s="626"/>
      <c r="E18" s="626"/>
      <c r="F18" s="626"/>
      <c r="G18" s="626"/>
      <c r="H18" s="626"/>
      <c r="I18" s="626"/>
      <c r="J18" s="626"/>
      <c r="K18" s="626"/>
      <c r="L18" s="627"/>
      <c r="M18" s="519"/>
      <c r="P18" s="1"/>
      <c r="Q18" s="1"/>
    </row>
    <row r="19" spans="1:17">
      <c r="A19" s="519"/>
      <c r="B19" s="628"/>
      <c r="C19" s="629"/>
      <c r="D19" s="629"/>
      <c r="E19" s="629"/>
      <c r="F19" s="629"/>
      <c r="G19" s="629"/>
      <c r="H19" s="629"/>
      <c r="I19" s="629"/>
      <c r="J19" s="629"/>
      <c r="K19" s="629"/>
      <c r="L19" s="630"/>
      <c r="M19" s="519"/>
      <c r="P19" s="1"/>
      <c r="Q19" s="1"/>
    </row>
    <row r="20" spans="1:17">
      <c r="A20" s="519"/>
      <c r="B20" s="628"/>
      <c r="C20" s="629"/>
      <c r="D20" s="629"/>
      <c r="E20" s="629"/>
      <c r="F20" s="629"/>
      <c r="G20" s="629"/>
      <c r="H20" s="629"/>
      <c r="I20" s="629"/>
      <c r="J20" s="629"/>
      <c r="K20" s="629"/>
      <c r="L20" s="630"/>
      <c r="M20" s="519"/>
      <c r="P20" s="1"/>
      <c r="Q20" s="1"/>
    </row>
    <row r="21" spans="1:17">
      <c r="A21" s="519"/>
      <c r="B21" s="628"/>
      <c r="C21" s="629"/>
      <c r="D21" s="629"/>
      <c r="E21" s="629"/>
      <c r="F21" s="629"/>
      <c r="G21" s="629"/>
      <c r="H21" s="629"/>
      <c r="I21" s="629"/>
      <c r="J21" s="629"/>
      <c r="K21" s="629"/>
      <c r="L21" s="630"/>
      <c r="M21" s="519"/>
      <c r="P21" s="1"/>
      <c r="Q21" s="1"/>
    </row>
    <row r="22" spans="1:17">
      <c r="A22" s="519"/>
      <c r="B22" s="628"/>
      <c r="C22" s="629"/>
      <c r="D22" s="629"/>
      <c r="E22" s="629"/>
      <c r="F22" s="629"/>
      <c r="G22" s="629"/>
      <c r="H22" s="629"/>
      <c r="I22" s="629"/>
      <c r="J22" s="629"/>
      <c r="K22" s="629"/>
      <c r="L22" s="630"/>
      <c r="M22" s="519"/>
    </row>
    <row r="23" spans="1:17">
      <c r="A23" s="519"/>
      <c r="B23" s="628"/>
      <c r="C23" s="629"/>
      <c r="D23" s="629"/>
      <c r="E23" s="629"/>
      <c r="F23" s="629"/>
      <c r="G23" s="629"/>
      <c r="H23" s="629"/>
      <c r="I23" s="629"/>
      <c r="J23" s="629"/>
      <c r="K23" s="629"/>
      <c r="L23" s="630"/>
      <c r="M23" s="519"/>
      <c r="P23" s="1"/>
    </row>
    <row r="24" spans="1:17">
      <c r="A24" s="519"/>
      <c r="B24" s="628"/>
      <c r="C24" s="629"/>
      <c r="D24" s="629"/>
      <c r="E24" s="629"/>
      <c r="F24" s="629"/>
      <c r="G24" s="629"/>
      <c r="H24" s="629"/>
      <c r="I24" s="629"/>
      <c r="J24" s="629"/>
      <c r="K24" s="629"/>
      <c r="L24" s="630"/>
      <c r="M24" s="519"/>
      <c r="P24" s="1"/>
    </row>
    <row r="25" spans="1:17">
      <c r="A25" s="519"/>
      <c r="B25" s="628"/>
      <c r="C25" s="629"/>
      <c r="D25" s="629"/>
      <c r="E25" s="629"/>
      <c r="F25" s="629"/>
      <c r="G25" s="629"/>
      <c r="H25" s="629"/>
      <c r="I25" s="629"/>
      <c r="J25" s="629"/>
      <c r="K25" s="629"/>
      <c r="L25" s="630"/>
      <c r="M25" s="519"/>
      <c r="P25" s="1"/>
    </row>
    <row r="26" spans="1:17" ht="16.2" customHeight="1">
      <c r="A26" s="519"/>
      <c r="B26" s="628"/>
      <c r="C26" s="629"/>
      <c r="D26" s="629"/>
      <c r="E26" s="629"/>
      <c r="F26" s="629"/>
      <c r="G26" s="629"/>
      <c r="H26" s="629"/>
      <c r="I26" s="629"/>
      <c r="J26" s="629"/>
      <c r="K26" s="629"/>
      <c r="L26" s="630"/>
      <c r="M26" s="519"/>
      <c r="P26" s="1"/>
    </row>
    <row r="27" spans="1:17" ht="13.8" thickBot="1">
      <c r="A27" s="519"/>
      <c r="B27" s="631"/>
      <c r="C27" s="632"/>
      <c r="D27" s="632"/>
      <c r="E27" s="632"/>
      <c r="F27" s="632"/>
      <c r="G27" s="632"/>
      <c r="H27" s="632"/>
      <c r="I27" s="632"/>
      <c r="J27" s="632"/>
      <c r="K27" s="632"/>
      <c r="L27" s="633"/>
      <c r="M27" s="519"/>
      <c r="P27" s="1"/>
    </row>
    <row r="28" spans="1:17" ht="13.8" thickTop="1">
      <c r="A28" s="519"/>
      <c r="B28" s="519"/>
      <c r="C28" s="519"/>
      <c r="D28" s="519"/>
      <c r="E28" s="519"/>
      <c r="F28" s="519"/>
      <c r="G28" s="519"/>
      <c r="H28" s="519"/>
      <c r="I28" s="519"/>
      <c r="J28" s="519"/>
      <c r="K28" s="519"/>
      <c r="L28" s="519"/>
      <c r="M28" s="519"/>
      <c r="P28" s="1"/>
    </row>
    <row r="29" spans="1:17">
      <c r="A29" s="519"/>
      <c r="B29" s="519"/>
      <c r="C29" s="519"/>
      <c r="D29" s="519"/>
      <c r="E29" s="519"/>
      <c r="F29" s="519"/>
      <c r="G29" s="519"/>
      <c r="H29" s="519"/>
      <c r="I29" s="519"/>
      <c r="J29" s="519"/>
      <c r="K29" s="519"/>
      <c r="L29" s="519"/>
      <c r="M29" s="519"/>
      <c r="P29" s="1"/>
    </row>
    <row r="30" spans="1:17">
      <c r="A30" s="634"/>
      <c r="B30" s="635"/>
      <c r="C30" s="635"/>
      <c r="D30" s="635"/>
      <c r="E30" s="635"/>
      <c r="F30" s="635"/>
      <c r="G30" s="635"/>
      <c r="H30" s="635"/>
      <c r="I30" s="635"/>
      <c r="J30" s="635"/>
      <c r="K30" s="635"/>
      <c r="L30" s="635"/>
      <c r="M30" s="635"/>
      <c r="N30" s="635"/>
      <c r="P30" s="1"/>
    </row>
    <row r="31" spans="1:17">
      <c r="A31" s="635"/>
      <c r="B31" s="635"/>
      <c r="C31" s="635"/>
      <c r="D31" s="635"/>
      <c r="E31" s="635"/>
      <c r="F31" s="635"/>
      <c r="G31" s="635"/>
      <c r="H31" s="635"/>
      <c r="I31" s="635"/>
      <c r="J31" s="635"/>
      <c r="K31" s="635"/>
      <c r="L31" s="635"/>
      <c r="M31" s="635"/>
      <c r="N31" s="635"/>
      <c r="P31" s="1"/>
    </row>
    <row r="32" spans="1:17">
      <c r="A32" s="635"/>
      <c r="B32" s="635"/>
      <c r="C32" s="635"/>
      <c r="D32" s="635"/>
      <c r="E32" s="635"/>
      <c r="F32" s="635"/>
      <c r="G32" s="635"/>
      <c r="H32" s="635"/>
      <c r="I32" s="635"/>
      <c r="J32" s="635"/>
      <c r="K32" s="635"/>
      <c r="L32" s="635"/>
      <c r="M32" s="635"/>
      <c r="N32" s="635"/>
      <c r="P32" s="1"/>
    </row>
    <row r="33" spans="1:16">
      <c r="A33" s="635"/>
      <c r="B33" s="635"/>
      <c r="C33" s="635"/>
      <c r="D33" s="635"/>
      <c r="E33" s="635"/>
      <c r="F33" s="635"/>
      <c r="G33" s="635"/>
      <c r="H33" s="635"/>
      <c r="I33" s="635"/>
      <c r="J33" s="635"/>
      <c r="K33" s="635"/>
      <c r="L33" s="635"/>
      <c r="M33" s="635"/>
      <c r="N33" s="635"/>
      <c r="P33" s="1"/>
    </row>
    <row r="34" spans="1:16">
      <c r="A34" s="635"/>
      <c r="B34" s="635"/>
      <c r="C34" s="635"/>
      <c r="D34" s="635"/>
      <c r="E34" s="635"/>
      <c r="F34" s="635"/>
      <c r="G34" s="635"/>
      <c r="H34" s="635"/>
      <c r="I34" s="635"/>
      <c r="J34" s="635"/>
      <c r="K34" s="635"/>
      <c r="L34" s="635"/>
      <c r="M34" s="635"/>
      <c r="N34" s="635"/>
      <c r="P34" s="1"/>
    </row>
    <row r="35" spans="1:16">
      <c r="P35" s="1"/>
    </row>
    <row r="36" spans="1:16">
      <c r="P36" s="1"/>
    </row>
    <row r="37" spans="1:16">
      <c r="P37" s="1"/>
    </row>
    <row r="38" spans="1:16">
      <c r="P38" s="1"/>
    </row>
    <row r="39" spans="1:16">
      <c r="P39" s="1"/>
    </row>
    <row r="40" spans="1:16">
      <c r="P40" s="1"/>
    </row>
    <row r="41" spans="1:16">
      <c r="P41" s="1"/>
    </row>
    <row r="42" spans="1:16">
      <c r="P42" s="1"/>
    </row>
    <row r="51" spans="16:16" ht="17.399999999999999">
      <c r="P51" s="456"/>
    </row>
  </sheetData>
  <mergeCells count="9">
    <mergeCell ref="B18:L27"/>
    <mergeCell ref="A30:N34"/>
    <mergeCell ref="A1:M1"/>
    <mergeCell ref="A2:M2"/>
    <mergeCell ref="A3:M3"/>
    <mergeCell ref="N3:N7"/>
    <mergeCell ref="A4:M4"/>
    <mergeCell ref="B6:E14"/>
    <mergeCell ref="H6:L15"/>
  </mergeCells>
  <phoneticPr fontId="87"/>
  <pageMargins left="0.75" right="0.75" top="1" bottom="1" header="0.51200000000000001" footer="0.51200000000000001"/>
  <pageSetup paperSize="9" scale="98"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0"/>
  <sheetViews>
    <sheetView showGridLines="0" zoomScale="98" zoomScaleNormal="98" zoomScaleSheetLayoutView="79" workbookViewId="0">
      <selection activeCell="E32" sqref="E32"/>
    </sheetView>
  </sheetViews>
  <sheetFormatPr defaultColWidth="9" defaultRowHeight="19.2"/>
  <cols>
    <col min="1" max="1" width="158.77734375" style="285" customWidth="1"/>
    <col min="2" max="2" width="11.21875" style="283" customWidth="1"/>
    <col min="3" max="3" width="22" style="283" customWidth="1"/>
    <col min="4" max="4" width="17.88671875" style="284" customWidth="1"/>
    <col min="5" max="16384" width="9" style="1"/>
  </cols>
  <sheetData>
    <row r="1" spans="1:4" s="42" customFormat="1" ht="44.25" customHeight="1" thickBot="1">
      <c r="A1" s="166" t="s">
        <v>236</v>
      </c>
      <c r="B1" s="167" t="s">
        <v>0</v>
      </c>
      <c r="C1" s="168" t="s">
        <v>1</v>
      </c>
      <c r="D1" s="282" t="s">
        <v>2</v>
      </c>
    </row>
    <row r="2" spans="1:4" s="42" customFormat="1" ht="44.25" customHeight="1" thickTop="1">
      <c r="A2" s="163" t="s">
        <v>323</v>
      </c>
      <c r="B2" s="298"/>
      <c r="C2" s="657" t="s">
        <v>326</v>
      </c>
      <c r="D2" s="302"/>
    </row>
    <row r="3" spans="1:4" s="42" customFormat="1" ht="117.6" customHeight="1">
      <c r="A3" s="459" t="s">
        <v>325</v>
      </c>
      <c r="B3" s="313" t="s">
        <v>324</v>
      </c>
      <c r="C3" s="658"/>
      <c r="D3" s="300">
        <v>45120</v>
      </c>
    </row>
    <row r="4" spans="1:4" s="42" customFormat="1" ht="36.6" customHeight="1" thickBot="1">
      <c r="A4" s="164" t="s">
        <v>327</v>
      </c>
      <c r="B4" s="296"/>
      <c r="C4" s="659"/>
      <c r="D4" s="301"/>
    </row>
    <row r="5" spans="1:4" s="42" customFormat="1" ht="44.25" customHeight="1" thickTop="1">
      <c r="A5" s="163" t="s">
        <v>329</v>
      </c>
      <c r="B5" s="298"/>
      <c r="C5" s="657" t="s">
        <v>328</v>
      </c>
      <c r="D5" s="302"/>
    </row>
    <row r="6" spans="1:4" s="42" customFormat="1" ht="81" customHeight="1">
      <c r="A6" s="459" t="s">
        <v>331</v>
      </c>
      <c r="B6" s="313" t="s">
        <v>330</v>
      </c>
      <c r="C6" s="658"/>
      <c r="D6" s="300">
        <v>45121</v>
      </c>
    </row>
    <row r="7" spans="1:4" s="42" customFormat="1" ht="36.6" customHeight="1" thickBot="1">
      <c r="A7" s="164" t="s">
        <v>332</v>
      </c>
      <c r="B7" s="296"/>
      <c r="C7" s="659"/>
      <c r="D7" s="301"/>
    </row>
    <row r="8" spans="1:4" s="42" customFormat="1" ht="44.25" customHeight="1" thickTop="1">
      <c r="A8" s="366" t="s">
        <v>334</v>
      </c>
      <c r="B8" s="298"/>
      <c r="C8" s="657" t="s">
        <v>333</v>
      </c>
      <c r="D8" s="302"/>
    </row>
    <row r="9" spans="1:4" s="42" customFormat="1" ht="117" customHeight="1" thickBot="1">
      <c r="A9" s="509" t="s">
        <v>335</v>
      </c>
      <c r="B9" s="305" t="s">
        <v>339</v>
      </c>
      <c r="C9" s="658"/>
      <c r="D9" s="300">
        <v>45120</v>
      </c>
    </row>
    <row r="10" spans="1:4" s="42" customFormat="1" ht="36.6" customHeight="1" thickTop="1" thickBot="1">
      <c r="A10" s="417" t="s">
        <v>336</v>
      </c>
      <c r="B10" s="296"/>
      <c r="C10" s="659"/>
      <c r="D10" s="301"/>
    </row>
    <row r="11" spans="1:4" s="42" customFormat="1" ht="43.8" customHeight="1" thickTop="1">
      <c r="A11" s="306" t="s">
        <v>337</v>
      </c>
      <c r="B11" s="355"/>
      <c r="C11" s="687" t="s">
        <v>338</v>
      </c>
      <c r="D11" s="684">
        <v>45120</v>
      </c>
    </row>
    <row r="12" spans="1:4" s="42" customFormat="1" ht="189" customHeight="1">
      <c r="A12" s="362" t="s">
        <v>341</v>
      </c>
      <c r="B12" s="161" t="s">
        <v>340</v>
      </c>
      <c r="C12" s="688"/>
      <c r="D12" s="685"/>
    </row>
    <row r="13" spans="1:4" s="42" customFormat="1" ht="44.4" customHeight="1" thickBot="1">
      <c r="A13" s="164" t="s">
        <v>342</v>
      </c>
      <c r="B13" s="162"/>
      <c r="C13" s="689"/>
      <c r="D13" s="686"/>
    </row>
    <row r="14" spans="1:4" s="42" customFormat="1" ht="52.8" customHeight="1" thickTop="1">
      <c r="A14" s="475" t="s">
        <v>343</v>
      </c>
      <c r="B14" s="298"/>
      <c r="C14" s="657" t="s">
        <v>346</v>
      </c>
      <c r="D14" s="299"/>
    </row>
    <row r="15" spans="1:4" s="42" customFormat="1" ht="229.8" customHeight="1">
      <c r="A15" s="459" t="s">
        <v>344</v>
      </c>
      <c r="B15" s="313" t="s">
        <v>200</v>
      </c>
      <c r="C15" s="658"/>
      <c r="D15" s="300">
        <v>45120</v>
      </c>
    </row>
    <row r="16" spans="1:4" s="42" customFormat="1" ht="36.6" customHeight="1" thickBot="1">
      <c r="A16" s="164" t="s">
        <v>345</v>
      </c>
      <c r="B16" s="296"/>
      <c r="C16" s="659"/>
      <c r="D16" s="301"/>
    </row>
    <row r="17" spans="1:4" s="42" customFormat="1" ht="44.25" customHeight="1" thickTop="1">
      <c r="A17" s="407" t="s">
        <v>347</v>
      </c>
      <c r="B17" s="298"/>
      <c r="C17" s="657" t="s">
        <v>204</v>
      </c>
      <c r="D17" s="302"/>
    </row>
    <row r="18" spans="1:4" s="42" customFormat="1" ht="183" customHeight="1">
      <c r="A18" s="500" t="s">
        <v>348</v>
      </c>
      <c r="B18" s="313" t="s">
        <v>350</v>
      </c>
      <c r="C18" s="658"/>
      <c r="D18" s="300">
        <v>45119</v>
      </c>
    </row>
    <row r="19" spans="1:4" s="42" customFormat="1" ht="44.4" customHeight="1" thickBot="1">
      <c r="A19" s="436" t="s">
        <v>349</v>
      </c>
      <c r="B19" s="296"/>
      <c r="C19" s="659"/>
      <c r="D19" s="301"/>
    </row>
    <row r="20" spans="1:4" s="42" customFormat="1" ht="44.25" customHeight="1" thickTop="1">
      <c r="A20" s="407" t="s">
        <v>351</v>
      </c>
      <c r="B20" s="298"/>
      <c r="C20" s="657" t="s">
        <v>355</v>
      </c>
      <c r="D20" s="302"/>
    </row>
    <row r="21" spans="1:4" s="42" customFormat="1" ht="384.6" customHeight="1">
      <c r="A21" s="510" t="s">
        <v>352</v>
      </c>
      <c r="B21" s="313" t="s">
        <v>354</v>
      </c>
      <c r="C21" s="658"/>
      <c r="D21" s="300">
        <v>45118</v>
      </c>
    </row>
    <row r="22" spans="1:4" s="42" customFormat="1" ht="42" customHeight="1" thickBot="1">
      <c r="A22" s="164" t="s">
        <v>353</v>
      </c>
      <c r="B22" s="296"/>
      <c r="C22" s="659"/>
      <c r="D22" s="301"/>
    </row>
    <row r="23" spans="1:4" s="42" customFormat="1" ht="48.6" customHeight="1" thickTop="1">
      <c r="A23" s="288" t="s">
        <v>356</v>
      </c>
      <c r="B23" s="660" t="s">
        <v>360</v>
      </c>
      <c r="C23" s="663" t="s">
        <v>359</v>
      </c>
      <c r="D23" s="678">
        <v>45117</v>
      </c>
    </row>
    <row r="24" spans="1:4" s="42" customFormat="1" ht="77.400000000000006" customHeight="1">
      <c r="A24" s="501" t="s">
        <v>357</v>
      </c>
      <c r="B24" s="661"/>
      <c r="C24" s="664"/>
      <c r="D24" s="679"/>
    </row>
    <row r="25" spans="1:4" s="42" customFormat="1" ht="43.2" customHeight="1" thickBot="1">
      <c r="A25" s="348" t="s">
        <v>358</v>
      </c>
      <c r="B25" s="662"/>
      <c r="C25" s="665"/>
      <c r="D25" s="680"/>
    </row>
    <row r="26" spans="1:4" s="42" customFormat="1" ht="48.6" customHeight="1" thickTop="1">
      <c r="A26" s="288" t="s">
        <v>361</v>
      </c>
      <c r="B26" s="660" t="s">
        <v>330</v>
      </c>
      <c r="C26" s="663" t="s">
        <v>204</v>
      </c>
      <c r="D26" s="678">
        <v>45117</v>
      </c>
    </row>
    <row r="27" spans="1:4" s="42" customFormat="1" ht="188.4" customHeight="1">
      <c r="A27" s="501" t="s">
        <v>362</v>
      </c>
      <c r="B27" s="661"/>
      <c r="C27" s="664"/>
      <c r="D27" s="679"/>
    </row>
    <row r="28" spans="1:4" s="42" customFormat="1" ht="43.2" customHeight="1" thickBot="1">
      <c r="A28" s="348" t="s">
        <v>363</v>
      </c>
      <c r="B28" s="662"/>
      <c r="C28" s="665"/>
      <c r="D28" s="680"/>
    </row>
    <row r="29" spans="1:4" s="42" customFormat="1" ht="51" customHeight="1" thickTop="1" thickBot="1">
      <c r="A29" s="349" t="s">
        <v>364</v>
      </c>
      <c r="B29" s="669" t="s">
        <v>367</v>
      </c>
      <c r="C29" s="669" t="s">
        <v>368</v>
      </c>
      <c r="D29" s="681">
        <v>45121</v>
      </c>
    </row>
    <row r="30" spans="1:4" s="42" customFormat="1" ht="163.19999999999999" customHeight="1" thickBot="1">
      <c r="A30" s="502" t="s">
        <v>365</v>
      </c>
      <c r="B30" s="670"/>
      <c r="C30" s="670"/>
      <c r="D30" s="682"/>
    </row>
    <row r="31" spans="1:4" s="42" customFormat="1" ht="39" customHeight="1" thickBot="1">
      <c r="A31" s="294" t="s">
        <v>366</v>
      </c>
      <c r="B31" s="671"/>
      <c r="C31" s="671"/>
      <c r="D31" s="682"/>
    </row>
    <row r="32" spans="1:4" s="42" customFormat="1" ht="48.6" customHeight="1" thickTop="1" thickBot="1">
      <c r="A32" s="165" t="s">
        <v>372</v>
      </c>
      <c r="B32" s="672" t="s">
        <v>371</v>
      </c>
      <c r="C32" s="666" t="s">
        <v>373</v>
      </c>
      <c r="D32" s="681">
        <v>45122</v>
      </c>
    </row>
    <row r="33" spans="1:5" s="42" customFormat="1" ht="184.8" customHeight="1" thickBot="1">
      <c r="A33" s="511" t="s">
        <v>369</v>
      </c>
      <c r="B33" s="673"/>
      <c r="C33" s="667"/>
      <c r="D33" s="682"/>
    </row>
    <row r="34" spans="1:5" s="42" customFormat="1" ht="40.950000000000003" customHeight="1" thickBot="1">
      <c r="A34" s="291" t="s">
        <v>370</v>
      </c>
      <c r="B34" s="674"/>
      <c r="C34" s="668"/>
      <c r="D34" s="683"/>
    </row>
    <row r="35" spans="1:5" s="42" customFormat="1" ht="48.6" hidden="1" customHeight="1" thickTop="1" thickBot="1">
      <c r="A35" s="165"/>
      <c r="B35" s="672"/>
      <c r="C35" s="666"/>
      <c r="D35" s="681"/>
    </row>
    <row r="36" spans="1:5" s="42" customFormat="1" ht="148.80000000000001" hidden="1" customHeight="1" thickBot="1">
      <c r="A36" s="437"/>
      <c r="B36" s="673"/>
      <c r="C36" s="667"/>
      <c r="D36" s="682"/>
    </row>
    <row r="37" spans="1:5" s="42" customFormat="1" ht="40.950000000000003" hidden="1" customHeight="1" thickBot="1">
      <c r="A37" s="291"/>
      <c r="B37" s="674"/>
      <c r="C37" s="668"/>
      <c r="D37" s="683"/>
    </row>
    <row r="38" spans="1:5" s="42" customFormat="1" ht="40.950000000000003" hidden="1" customHeight="1" thickTop="1" thickBot="1">
      <c r="A38" s="165"/>
      <c r="B38" s="672"/>
      <c r="C38" s="666"/>
      <c r="D38" s="681"/>
    </row>
    <row r="39" spans="1:5" s="42" customFormat="1" ht="114.6" hidden="1" customHeight="1" thickBot="1">
      <c r="A39" s="437"/>
      <c r="B39" s="673"/>
      <c r="C39" s="667"/>
      <c r="D39" s="682"/>
    </row>
    <row r="40" spans="1:5" s="42" customFormat="1" ht="40.950000000000003" hidden="1" customHeight="1" thickBot="1">
      <c r="A40" s="291"/>
      <c r="B40" s="674"/>
      <c r="C40" s="668"/>
      <c r="D40" s="683"/>
    </row>
    <row r="41" spans="1:5" s="42" customFormat="1" ht="47.4" hidden="1" customHeight="1" thickTop="1" thickBot="1">
      <c r="A41" s="164"/>
      <c r="B41" s="298"/>
      <c r="C41" s="657"/>
      <c r="D41" s="302"/>
    </row>
    <row r="42" spans="1:5" s="42" customFormat="1" ht="120.6" hidden="1" customHeight="1">
      <c r="A42" s="362"/>
      <c r="B42" s="313"/>
      <c r="C42" s="658"/>
      <c r="D42" s="300"/>
      <c r="E42" s="42" t="s">
        <v>192</v>
      </c>
    </row>
    <row r="43" spans="1:5" s="42" customFormat="1" ht="37.200000000000003" hidden="1" customHeight="1" thickBot="1">
      <c r="A43" s="164"/>
      <c r="B43" s="296"/>
      <c r="C43" s="659"/>
      <c r="D43" s="301"/>
    </row>
    <row r="44" spans="1:5" s="42" customFormat="1" ht="47.4" hidden="1" customHeight="1" thickTop="1">
      <c r="A44" s="297"/>
      <c r="B44" s="298"/>
      <c r="C44" s="675"/>
      <c r="D44" s="302"/>
    </row>
    <row r="45" spans="1:5" s="42" customFormat="1" ht="145.80000000000001" hidden="1" customHeight="1">
      <c r="A45" s="363"/>
      <c r="B45" s="305"/>
      <c r="C45" s="658"/>
      <c r="D45" s="300"/>
    </row>
    <row r="46" spans="1:5" s="42" customFormat="1" ht="37.200000000000003" hidden="1" customHeight="1" thickBot="1">
      <c r="A46" s="356"/>
      <c r="B46" s="296"/>
      <c r="C46" s="659"/>
      <c r="D46" s="301"/>
    </row>
    <row r="47" spans="1:5" ht="44.4" hidden="1" customHeight="1" thickTop="1">
      <c r="A47" s="297"/>
      <c r="B47" s="298"/>
      <c r="C47" s="675"/>
      <c r="D47" s="302"/>
    </row>
    <row r="48" spans="1:5" ht="117" hidden="1" customHeight="1">
      <c r="A48" s="418"/>
      <c r="B48" s="305"/>
      <c r="C48" s="676"/>
      <c r="D48" s="300"/>
    </row>
    <row r="49" spans="1:4" ht="37.200000000000003" hidden="1" customHeight="1" thickBot="1">
      <c r="A49" s="423"/>
      <c r="B49" s="426"/>
      <c r="C49" s="677"/>
      <c r="D49" s="427"/>
    </row>
    <row r="50" spans="1:4" ht="56.4" hidden="1" customHeight="1" thickTop="1">
      <c r="A50" s="297"/>
      <c r="B50" s="424"/>
      <c r="C50" s="676"/>
      <c r="D50" s="425"/>
    </row>
    <row r="51" spans="1:4" ht="353.4" hidden="1" customHeight="1">
      <c r="A51" s="363"/>
      <c r="B51" s="305"/>
      <c r="C51" s="658"/>
      <c r="D51" s="300"/>
    </row>
    <row r="52" spans="1:4" ht="40.200000000000003" hidden="1" customHeight="1" thickBot="1">
      <c r="A52" s="356"/>
      <c r="B52" s="296"/>
      <c r="C52" s="659"/>
      <c r="D52" s="301"/>
    </row>
    <row r="53" spans="1:4" ht="46.8" hidden="1" customHeight="1" thickTop="1">
      <c r="A53" s="297"/>
      <c r="B53" s="298"/>
      <c r="C53" s="675"/>
      <c r="D53" s="302"/>
    </row>
    <row r="54" spans="1:4" ht="139.80000000000001" hidden="1" customHeight="1">
      <c r="A54" s="363"/>
      <c r="B54" s="305"/>
      <c r="C54" s="658"/>
      <c r="D54" s="300"/>
    </row>
    <row r="55" spans="1:4" ht="43.8" hidden="1" customHeight="1" thickBot="1">
      <c r="A55" s="356"/>
      <c r="B55" s="296"/>
      <c r="C55" s="659"/>
      <c r="D55" s="301"/>
    </row>
    <row r="56" spans="1:4" ht="46.8" hidden="1" customHeight="1" thickTop="1">
      <c r="A56" s="297"/>
      <c r="B56" s="298"/>
      <c r="C56" s="675"/>
      <c r="D56" s="302"/>
    </row>
    <row r="57" spans="1:4" ht="93" hidden="1" customHeight="1">
      <c r="A57" s="363"/>
      <c r="B57" s="305"/>
      <c r="C57" s="658"/>
      <c r="D57" s="300"/>
    </row>
    <row r="58" spans="1:4" ht="43.8" hidden="1" customHeight="1" thickBot="1">
      <c r="A58" s="356"/>
      <c r="B58" s="296"/>
      <c r="C58" s="659"/>
      <c r="D58" s="301"/>
    </row>
    <row r="59" spans="1:4" ht="42.6" customHeight="1" thickTop="1"/>
    <row r="60" spans="1:4" ht="42.6" customHeight="1"/>
  </sheetData>
  <mergeCells count="32">
    <mergeCell ref="D26:D28"/>
    <mergeCell ref="C26:C28"/>
    <mergeCell ref="D38:D40"/>
    <mergeCell ref="D29:D31"/>
    <mergeCell ref="D11:D13"/>
    <mergeCell ref="C11:C13"/>
    <mergeCell ref="C14:C16"/>
    <mergeCell ref="C17:C19"/>
    <mergeCell ref="D35:D37"/>
    <mergeCell ref="C20:C22"/>
    <mergeCell ref="D23:D25"/>
    <mergeCell ref="D32:D34"/>
    <mergeCell ref="C35:C37"/>
    <mergeCell ref="C38:C40"/>
    <mergeCell ref="C47:C49"/>
    <mergeCell ref="C56:C58"/>
    <mergeCell ref="C53:C55"/>
    <mergeCell ref="C50:C52"/>
    <mergeCell ref="C44:C46"/>
    <mergeCell ref="C41:C43"/>
    <mergeCell ref="B38:B40"/>
    <mergeCell ref="B26:B28"/>
    <mergeCell ref="B32:B34"/>
    <mergeCell ref="B29:B31"/>
    <mergeCell ref="B35:B37"/>
    <mergeCell ref="C2:C4"/>
    <mergeCell ref="B23:B25"/>
    <mergeCell ref="C23:C25"/>
    <mergeCell ref="C5:C7"/>
    <mergeCell ref="C32:C34"/>
    <mergeCell ref="C8:C10"/>
    <mergeCell ref="C29:C31"/>
  </mergeCells>
  <phoneticPr fontId="16"/>
  <hyperlinks>
    <hyperlink ref="A4" r:id="rId1" xr:uid="{CC74ABE9-76F7-4FC3-ABA6-7F85519A40C8}"/>
    <hyperlink ref="A7" r:id="rId2" xr:uid="{7918CFD9-1DA0-48E2-B056-69A6F884E36A}"/>
    <hyperlink ref="A10" r:id="rId3" xr:uid="{3DF06E83-861E-40AC-B6C3-487077590B83}"/>
    <hyperlink ref="A13" r:id="rId4" xr:uid="{7B032B4A-B47B-4839-9C70-21B19A375200}"/>
    <hyperlink ref="A16" r:id="rId5" xr:uid="{34DBE598-A8AA-46E9-9B57-858DAC40D3E1}"/>
    <hyperlink ref="A19" r:id="rId6" xr:uid="{0B5E8A65-B74E-4739-B293-68CF33580C72}"/>
    <hyperlink ref="A22" r:id="rId7" xr:uid="{FB5A9821-13C5-40B4-BF9C-65E74FE411A1}"/>
    <hyperlink ref="A25" r:id="rId8" xr:uid="{0EF91A85-757D-4F75-9136-6A20165F0A24}"/>
    <hyperlink ref="A28" r:id="rId9" xr:uid="{439975AC-82F5-4C1E-990F-D57BBCCC50F3}"/>
    <hyperlink ref="A31" r:id="rId10" xr:uid="{CC39E8D0-DB27-4946-9E11-A5C272069142}"/>
    <hyperlink ref="A34" r:id="rId11" xr:uid="{8122FC28-7BB9-44B7-AA92-DDB1B9B20A5C}"/>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7"/>
  <sheetViews>
    <sheetView defaultGridColor="0" view="pageBreakPreview" colorId="56" zoomScale="91" zoomScaleNormal="66" zoomScaleSheetLayoutView="91" workbookViewId="0">
      <selection activeCell="D36" sqref="D36"/>
    </sheetView>
  </sheetViews>
  <sheetFormatPr defaultColWidth="9" defaultRowHeight="19.2"/>
  <cols>
    <col min="1" max="1" width="193.5546875" style="290" customWidth="1"/>
    <col min="2" max="2" width="18" style="135" customWidth="1"/>
    <col min="3" max="3" width="20.109375" style="136" customWidth="1"/>
    <col min="4" max="16384" width="9" style="38"/>
  </cols>
  <sheetData>
    <row r="1" spans="1:3" ht="58.95" customHeight="1" thickBot="1">
      <c r="A1" s="37" t="s">
        <v>237</v>
      </c>
      <c r="B1" s="279" t="s">
        <v>24</v>
      </c>
      <c r="C1" s="280" t="s">
        <v>2</v>
      </c>
    </row>
    <row r="2" spans="1:3" ht="39" customHeight="1">
      <c r="A2" s="125" t="s">
        <v>397</v>
      </c>
      <c r="B2" s="130"/>
      <c r="C2" s="131"/>
    </row>
    <row r="3" spans="1:3" ht="382.2" customHeight="1">
      <c r="A3" s="512" t="s">
        <v>380</v>
      </c>
      <c r="B3" s="295" t="s">
        <v>409</v>
      </c>
      <c r="C3" s="132">
        <v>45120</v>
      </c>
    </row>
    <row r="4" spans="1:3" ht="33" customHeight="1" thickBot="1">
      <c r="A4" s="292" t="s">
        <v>377</v>
      </c>
      <c r="B4" s="133"/>
      <c r="C4" s="134"/>
    </row>
    <row r="5" spans="1:3" ht="48.6" customHeight="1">
      <c r="A5" s="125" t="s">
        <v>398</v>
      </c>
      <c r="B5" s="130"/>
      <c r="C5" s="131"/>
    </row>
    <row r="6" spans="1:3" ht="151.19999999999999" customHeight="1">
      <c r="A6" s="353" t="s">
        <v>379</v>
      </c>
      <c r="B6" s="295" t="s">
        <v>410</v>
      </c>
      <c r="C6" s="132">
        <v>45120</v>
      </c>
    </row>
    <row r="7" spans="1:3" ht="35.4" customHeight="1" thickBot="1">
      <c r="A7" s="292" t="s">
        <v>378</v>
      </c>
      <c r="B7" s="133"/>
      <c r="C7" s="134"/>
    </row>
    <row r="8" spans="1:3" ht="48.6" hidden="1" customHeight="1">
      <c r="A8" s="125" t="s">
        <v>399</v>
      </c>
      <c r="B8" s="130"/>
      <c r="C8" s="131"/>
    </row>
    <row r="9" spans="1:3" ht="242.4" hidden="1" customHeight="1">
      <c r="A9" s="360" t="s">
        <v>374</v>
      </c>
      <c r="B9" s="350"/>
      <c r="C9" s="132"/>
    </row>
    <row r="10" spans="1:3" ht="35.4" hidden="1" customHeight="1" thickBot="1">
      <c r="A10" s="292"/>
      <c r="B10" s="133"/>
      <c r="C10" s="134"/>
    </row>
    <row r="11" spans="1:3" ht="48.6" customHeight="1">
      <c r="A11" s="125" t="s">
        <v>400</v>
      </c>
      <c r="B11" s="130"/>
      <c r="C11" s="131"/>
    </row>
    <row r="12" spans="1:3" ht="159" customHeight="1">
      <c r="A12" s="435" t="s">
        <v>389</v>
      </c>
      <c r="B12" s="295" t="s">
        <v>411</v>
      </c>
      <c r="C12" s="132">
        <v>45120</v>
      </c>
    </row>
    <row r="13" spans="1:3" ht="35.4" customHeight="1" thickBot="1">
      <c r="A13" s="292" t="s">
        <v>381</v>
      </c>
      <c r="B13" s="133"/>
      <c r="C13" s="134"/>
    </row>
    <row r="14" spans="1:3" ht="48.6" customHeight="1">
      <c r="A14" s="125" t="s">
        <v>401</v>
      </c>
      <c r="B14" s="130"/>
      <c r="C14" s="131"/>
    </row>
    <row r="15" spans="1:3" ht="276.60000000000002" customHeight="1">
      <c r="A15" s="353" t="s">
        <v>390</v>
      </c>
      <c r="B15" s="295" t="s">
        <v>412</v>
      </c>
      <c r="C15" s="132">
        <v>45119</v>
      </c>
    </row>
    <row r="16" spans="1:3" ht="35.4" customHeight="1" thickBot="1">
      <c r="A16" s="292" t="s">
        <v>382</v>
      </c>
      <c r="B16" s="133"/>
      <c r="C16" s="134"/>
    </row>
    <row r="17" spans="1:3" ht="48.6" customHeight="1">
      <c r="A17" s="125" t="s">
        <v>402</v>
      </c>
      <c r="B17" s="130"/>
      <c r="C17" s="131"/>
    </row>
    <row r="18" spans="1:3" ht="229.2" customHeight="1">
      <c r="A18" s="353" t="s">
        <v>391</v>
      </c>
      <c r="B18" s="350" t="s">
        <v>413</v>
      </c>
      <c r="C18" s="132">
        <v>45119</v>
      </c>
    </row>
    <row r="19" spans="1:3" ht="35.4" customHeight="1" thickBot="1">
      <c r="A19" s="292" t="s">
        <v>383</v>
      </c>
      <c r="B19" s="133"/>
      <c r="C19" s="134"/>
    </row>
    <row r="20" spans="1:3" ht="48.6" customHeight="1">
      <c r="A20" s="125" t="s">
        <v>403</v>
      </c>
      <c r="B20" s="130"/>
      <c r="C20" s="131"/>
    </row>
    <row r="21" spans="1:3" ht="192.6" customHeight="1">
      <c r="A21" s="353" t="s">
        <v>392</v>
      </c>
      <c r="B21" s="295" t="s">
        <v>414</v>
      </c>
      <c r="C21" s="132">
        <v>45119</v>
      </c>
    </row>
    <row r="22" spans="1:3" ht="35.4" customHeight="1" thickBot="1">
      <c r="A22" s="292" t="s">
        <v>384</v>
      </c>
      <c r="B22" s="133"/>
      <c r="C22" s="134"/>
    </row>
    <row r="23" spans="1:3" s="408" customFormat="1" ht="25.2" customHeight="1">
      <c r="A23" s="125" t="s">
        <v>404</v>
      </c>
      <c r="B23" s="130"/>
      <c r="C23" s="131"/>
    </row>
    <row r="24" spans="1:3" s="408" customFormat="1" ht="151.19999999999999" customHeight="1">
      <c r="A24" s="353" t="s">
        <v>393</v>
      </c>
      <c r="B24" s="295" t="s">
        <v>415</v>
      </c>
      <c r="C24" s="132">
        <v>45118</v>
      </c>
    </row>
    <row r="25" spans="1:3" ht="37.799999999999997" customHeight="1" thickBot="1">
      <c r="A25" s="292" t="s">
        <v>385</v>
      </c>
      <c r="B25" s="133"/>
      <c r="C25" s="134"/>
    </row>
    <row r="26" spans="1:3" s="408" customFormat="1" ht="52.2" customHeight="1">
      <c r="A26" s="125" t="s">
        <v>405</v>
      </c>
      <c r="B26" s="130"/>
      <c r="C26" s="131"/>
    </row>
    <row r="27" spans="1:3" s="408" customFormat="1" ht="193.2" customHeight="1">
      <c r="A27" s="353" t="s">
        <v>394</v>
      </c>
      <c r="B27" s="295" t="s">
        <v>413</v>
      </c>
      <c r="C27" s="132">
        <v>45118</v>
      </c>
    </row>
    <row r="28" spans="1:3" ht="38.4" customHeight="1" thickBot="1">
      <c r="A28" s="466" t="s">
        <v>386</v>
      </c>
      <c r="B28" s="460"/>
      <c r="C28" s="132"/>
    </row>
    <row r="29" spans="1:3" ht="52.2" customHeight="1">
      <c r="A29" s="469" t="s">
        <v>406</v>
      </c>
      <c r="B29" s="461"/>
      <c r="C29" s="462"/>
    </row>
    <row r="30" spans="1:3" ht="255" customHeight="1">
      <c r="A30" s="468" t="s">
        <v>395</v>
      </c>
      <c r="B30" s="470" t="s">
        <v>414</v>
      </c>
      <c r="C30" s="463">
        <v>45118</v>
      </c>
    </row>
    <row r="31" spans="1:3" ht="36" customHeight="1" thickBot="1">
      <c r="A31" s="467" t="s">
        <v>387</v>
      </c>
      <c r="B31" s="471"/>
      <c r="C31" s="465"/>
    </row>
    <row r="32" spans="1:3" ht="52.2" customHeight="1">
      <c r="A32" s="469" t="s">
        <v>407</v>
      </c>
      <c r="B32" s="472"/>
      <c r="C32" s="462"/>
    </row>
    <row r="33" spans="1:3" ht="350.4" customHeight="1">
      <c r="A33" s="468" t="s">
        <v>396</v>
      </c>
      <c r="B33" s="470" t="s">
        <v>413</v>
      </c>
      <c r="C33" s="463">
        <v>45117</v>
      </c>
    </row>
    <row r="34" spans="1:3" ht="36" customHeight="1" thickBot="1">
      <c r="A34" s="467" t="s">
        <v>388</v>
      </c>
      <c r="B34" s="464"/>
      <c r="C34" s="465"/>
    </row>
    <row r="35" spans="1:3" ht="22.2">
      <c r="A35" s="469" t="s">
        <v>408</v>
      </c>
      <c r="B35" s="472"/>
      <c r="C35" s="462"/>
    </row>
    <row r="36" spans="1:3" ht="110.4" customHeight="1">
      <c r="A36" s="468" t="s">
        <v>376</v>
      </c>
      <c r="B36" s="470" t="s">
        <v>415</v>
      </c>
      <c r="C36" s="463">
        <v>45117</v>
      </c>
    </row>
    <row r="37" spans="1:3" ht="28.8" customHeight="1" thickBot="1">
      <c r="A37" s="467" t="s">
        <v>375</v>
      </c>
      <c r="B37" s="464"/>
      <c r="C37" s="465"/>
    </row>
  </sheetData>
  <phoneticPr fontId="87"/>
  <hyperlinks>
    <hyperlink ref="A37" r:id="rId1" xr:uid="{D63967AB-665D-47F4-A3B6-53C17DBA49E4}"/>
    <hyperlink ref="A4" r:id="rId2" xr:uid="{9B6DC3D3-5A32-4626-B2BA-15AF858A0900}"/>
    <hyperlink ref="A7" r:id="rId3" xr:uid="{70FB4A11-329A-45C6-8098-D5FFA8071976}"/>
    <hyperlink ref="A13" r:id="rId4" xr:uid="{E3C7952E-2A61-41C1-AF0D-B2B8E9715244}"/>
    <hyperlink ref="A16" r:id="rId5" xr:uid="{224ABB6C-98B1-46CE-A457-9F23938E5621}"/>
    <hyperlink ref="A19" r:id="rId6" xr:uid="{5645870F-5BDA-4A61-9709-F075075F46AE}"/>
    <hyperlink ref="A22" r:id="rId7" xr:uid="{7CB2D4C6-4BB6-4FEF-8379-1495A9F4B9B6}"/>
    <hyperlink ref="A25" r:id="rId8" xr:uid="{B84907F9-C71B-4817-986A-78D51B5B575F}"/>
    <hyperlink ref="A28" r:id="rId9" xr:uid="{FA385DF9-831C-430F-AAEC-3D354BA4BA7F}"/>
    <hyperlink ref="A31" r:id="rId10" xr:uid="{82CC10AE-59CB-49C2-A304-C47A50852CCA}"/>
    <hyperlink ref="A34" r:id="rId11" xr:uid="{FA3D8ED9-0DAC-46AE-80BE-21D393DD8067}"/>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4" zoomScaleNormal="100" zoomScaleSheetLayoutView="100" workbookViewId="0">
      <selection activeCell="S55" sqref="S55"/>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93" t="s">
        <v>3</v>
      </c>
      <c r="B1" s="694"/>
      <c r="C1" s="694"/>
      <c r="D1" s="694"/>
      <c r="E1" s="694"/>
      <c r="F1" s="694"/>
      <c r="G1" s="694"/>
      <c r="H1" s="694"/>
      <c r="I1" s="694"/>
      <c r="J1" s="694"/>
      <c r="K1" s="694"/>
      <c r="L1" s="694"/>
      <c r="M1" s="694"/>
      <c r="N1" s="695"/>
      <c r="P1" s="696" t="s">
        <v>4</v>
      </c>
      <c r="Q1" s="697"/>
      <c r="R1" s="697"/>
      <c r="S1" s="697"/>
      <c r="T1" s="697"/>
      <c r="U1" s="697"/>
      <c r="V1" s="697"/>
      <c r="W1" s="697"/>
      <c r="X1" s="697"/>
      <c r="Y1" s="697"/>
      <c r="Z1" s="697"/>
      <c r="AA1" s="697"/>
      <c r="AB1" s="697"/>
      <c r="AC1" s="698"/>
    </row>
    <row r="2" spans="1:29" ht="18" customHeight="1" thickBot="1">
      <c r="A2" s="699" t="s">
        <v>5</v>
      </c>
      <c r="B2" s="700"/>
      <c r="C2" s="700"/>
      <c r="D2" s="700"/>
      <c r="E2" s="700"/>
      <c r="F2" s="700"/>
      <c r="G2" s="700"/>
      <c r="H2" s="700"/>
      <c r="I2" s="700"/>
      <c r="J2" s="700"/>
      <c r="K2" s="700"/>
      <c r="L2" s="700"/>
      <c r="M2" s="700"/>
      <c r="N2" s="701"/>
      <c r="P2" s="702" t="s">
        <v>6</v>
      </c>
      <c r="Q2" s="700"/>
      <c r="R2" s="700"/>
      <c r="S2" s="700"/>
      <c r="T2" s="700"/>
      <c r="U2" s="700"/>
      <c r="V2" s="700"/>
      <c r="W2" s="700"/>
      <c r="X2" s="700"/>
      <c r="Y2" s="700"/>
      <c r="Z2" s="700"/>
      <c r="AA2" s="700"/>
      <c r="AB2" s="700"/>
      <c r="AC2" s="703"/>
    </row>
    <row r="3" spans="1:29" ht="13.8" thickBot="1">
      <c r="A3" s="6"/>
      <c r="B3" s="141" t="s">
        <v>167</v>
      </c>
      <c r="C3" s="141" t="s">
        <v>7</v>
      </c>
      <c r="D3" s="141" t="s">
        <v>8</v>
      </c>
      <c r="E3" s="141" t="s">
        <v>9</v>
      </c>
      <c r="F3" s="141" t="s">
        <v>10</v>
      </c>
      <c r="G3" s="141" t="s">
        <v>11</v>
      </c>
      <c r="H3" s="138" t="s">
        <v>12</v>
      </c>
      <c r="I3" s="141" t="s">
        <v>13</v>
      </c>
      <c r="J3" s="141" t="s">
        <v>14</v>
      </c>
      <c r="K3" s="141" t="s">
        <v>15</v>
      </c>
      <c r="L3" s="141" t="s">
        <v>16</v>
      </c>
      <c r="M3" s="141" t="s">
        <v>17</v>
      </c>
      <c r="N3" s="7" t="s">
        <v>18</v>
      </c>
      <c r="P3" s="8"/>
      <c r="Q3" s="141" t="s">
        <v>167</v>
      </c>
      <c r="R3" s="141" t="s">
        <v>7</v>
      </c>
      <c r="S3" s="141" t="s">
        <v>8</v>
      </c>
      <c r="T3" s="141" t="s">
        <v>9</v>
      </c>
      <c r="U3" s="141" t="s">
        <v>10</v>
      </c>
      <c r="V3" s="141" t="s">
        <v>11</v>
      </c>
      <c r="W3" s="138" t="s">
        <v>12</v>
      </c>
      <c r="X3" s="141" t="s">
        <v>13</v>
      </c>
      <c r="Y3" s="141" t="s">
        <v>14</v>
      </c>
      <c r="Z3" s="141" t="s">
        <v>15</v>
      </c>
      <c r="AA3" s="141" t="s">
        <v>16</v>
      </c>
      <c r="AB3" s="141" t="s">
        <v>17</v>
      </c>
      <c r="AC3" s="9" t="s">
        <v>19</v>
      </c>
    </row>
    <row r="4" spans="1:29" ht="19.8" thickBot="1">
      <c r="A4" s="344" t="s">
        <v>165</v>
      </c>
      <c r="B4" s="345">
        <f>AVERAGE(B7:B18)</f>
        <v>68.083333333333329</v>
      </c>
      <c r="C4" s="345">
        <f t="shared" ref="C4:M4" si="0">AVERAGE(C7:C18)</f>
        <v>56.083333333333336</v>
      </c>
      <c r="D4" s="345">
        <f t="shared" si="0"/>
        <v>67.333333333333329</v>
      </c>
      <c r="E4" s="345">
        <f t="shared" si="0"/>
        <v>103.25</v>
      </c>
      <c r="F4" s="345">
        <f t="shared" si="0"/>
        <v>188.08333333333334</v>
      </c>
      <c r="G4" s="345">
        <f t="shared" si="0"/>
        <v>415.16666666666669</v>
      </c>
      <c r="H4" s="345">
        <f t="shared" si="0"/>
        <v>574.66666666666663</v>
      </c>
      <c r="I4" s="345">
        <f t="shared" si="0"/>
        <v>875.18181818181813</v>
      </c>
      <c r="J4" s="345">
        <f t="shared" si="0"/>
        <v>564.72727272727275</v>
      </c>
      <c r="K4" s="345">
        <f t="shared" si="0"/>
        <v>363.72727272727275</v>
      </c>
      <c r="L4" s="345">
        <f t="shared" si="0"/>
        <v>207</v>
      </c>
      <c r="M4" s="345">
        <f t="shared" si="0"/>
        <v>134.81818181818181</v>
      </c>
      <c r="N4" s="345">
        <f>AVERAGE(N7:N18)</f>
        <v>3639.7272727272725</v>
      </c>
      <c r="O4" s="10"/>
      <c r="P4" s="346" t="str">
        <f>+A4</f>
        <v>12-21年月平均</v>
      </c>
      <c r="Q4" s="345">
        <f>AVERAGE(Q7:Q18)</f>
        <v>8.1666666666666661</v>
      </c>
      <c r="R4" s="345">
        <f t="shared" ref="R4:AC4" si="1">AVERAGE(R7:R18)</f>
        <v>8.75</v>
      </c>
      <c r="S4" s="345">
        <f t="shared" si="1"/>
        <v>13.25</v>
      </c>
      <c r="T4" s="345">
        <f t="shared" si="1"/>
        <v>6.5</v>
      </c>
      <c r="U4" s="345">
        <f t="shared" si="1"/>
        <v>9.1666666666666661</v>
      </c>
      <c r="V4" s="345">
        <f t="shared" si="1"/>
        <v>8.9166666666666661</v>
      </c>
      <c r="W4" s="345">
        <f t="shared" si="1"/>
        <v>7.583333333333333</v>
      </c>
      <c r="X4" s="345">
        <f t="shared" si="1"/>
        <v>11.545454545454545</v>
      </c>
      <c r="Y4" s="345">
        <f t="shared" si="1"/>
        <v>9.9090909090909083</v>
      </c>
      <c r="Z4" s="345">
        <f t="shared" si="1"/>
        <v>19.818181818181817</v>
      </c>
      <c r="AA4" s="345">
        <f t="shared" si="1"/>
        <v>11.636363636363637</v>
      </c>
      <c r="AB4" s="345">
        <f t="shared" si="1"/>
        <v>12.181818181818182</v>
      </c>
      <c r="AC4" s="345">
        <f t="shared" si="1"/>
        <v>131.45454545454547</v>
      </c>
    </row>
    <row r="5" spans="1:29" ht="19.8" customHeight="1" thickBot="1">
      <c r="A5" s="252"/>
      <c r="B5" s="252"/>
      <c r="C5" s="252"/>
      <c r="D5" s="252"/>
      <c r="E5" s="252"/>
      <c r="F5" s="252"/>
      <c r="G5" s="252"/>
      <c r="H5" s="11" t="s">
        <v>20</v>
      </c>
      <c r="I5" s="105"/>
      <c r="J5" s="105"/>
      <c r="K5" s="105"/>
      <c r="L5" s="105"/>
      <c r="M5" s="105"/>
      <c r="N5" s="219"/>
      <c r="O5" s="106"/>
      <c r="P5" s="139"/>
      <c r="Q5" s="139"/>
      <c r="R5" s="139"/>
      <c r="S5" s="252"/>
      <c r="T5" s="252"/>
      <c r="U5" s="252"/>
      <c r="V5" s="252"/>
      <c r="W5" s="11" t="s">
        <v>20</v>
      </c>
      <c r="X5" s="105"/>
      <c r="Y5" s="105"/>
      <c r="Z5" s="105"/>
      <c r="AA5" s="105"/>
      <c r="AB5" s="105"/>
      <c r="AC5" s="219"/>
    </row>
    <row r="6" spans="1:29" ht="19.8" customHeight="1" thickBot="1">
      <c r="A6" s="252"/>
      <c r="B6" s="252"/>
      <c r="C6" s="252"/>
      <c r="D6" s="252"/>
      <c r="E6" s="252"/>
      <c r="F6" s="252"/>
      <c r="G6" s="252"/>
      <c r="H6" s="334">
        <v>132</v>
      </c>
      <c r="I6" s="333"/>
      <c r="J6" s="333"/>
      <c r="K6" s="333"/>
      <c r="L6" s="333"/>
      <c r="M6" s="333"/>
      <c r="N6" s="327"/>
      <c r="O6" s="106"/>
      <c r="P6" s="139"/>
      <c r="Q6" s="139"/>
      <c r="R6" s="139"/>
      <c r="S6" s="252"/>
      <c r="T6" s="252"/>
      <c r="U6" s="252"/>
      <c r="V6" s="252"/>
      <c r="W6" s="334">
        <v>1</v>
      </c>
      <c r="X6" s="333"/>
      <c r="Y6" s="333"/>
      <c r="Z6" s="333"/>
      <c r="AA6" s="333"/>
      <c r="AB6" s="333"/>
      <c r="AC6" s="327"/>
    </row>
    <row r="7" spans="1:29" ht="18" customHeight="1" thickBot="1">
      <c r="A7" s="328" t="s">
        <v>172</v>
      </c>
      <c r="B7" s="341">
        <v>82</v>
      </c>
      <c r="C7" s="339">
        <v>62</v>
      </c>
      <c r="D7" s="403">
        <v>99</v>
      </c>
      <c r="E7" s="339">
        <v>112</v>
      </c>
      <c r="F7" s="339">
        <v>224</v>
      </c>
      <c r="G7" s="499">
        <v>524</v>
      </c>
      <c r="H7" s="339">
        <v>132</v>
      </c>
      <c r="I7" s="339"/>
      <c r="J7" s="339"/>
      <c r="K7" s="339"/>
      <c r="L7" s="339"/>
      <c r="M7" s="342"/>
      <c r="N7" s="340"/>
      <c r="O7" s="10"/>
      <c r="P7" s="332" t="s">
        <v>172</v>
      </c>
      <c r="Q7" s="497">
        <v>1</v>
      </c>
      <c r="R7" s="498">
        <v>1</v>
      </c>
      <c r="S7" s="498">
        <v>4</v>
      </c>
      <c r="T7" s="498">
        <v>2</v>
      </c>
      <c r="U7" s="498">
        <v>2</v>
      </c>
      <c r="V7" s="339">
        <v>7</v>
      </c>
      <c r="W7" s="339">
        <v>1</v>
      </c>
      <c r="X7" s="339"/>
      <c r="Y7" s="339"/>
      <c r="Z7" s="339"/>
      <c r="AA7" s="339"/>
      <c r="AB7" s="343"/>
      <c r="AC7" s="340"/>
    </row>
    <row r="8" spans="1:29" ht="18" customHeight="1" thickBot="1">
      <c r="A8" s="328" t="s">
        <v>166</v>
      </c>
      <c r="B8" s="335">
        <v>81</v>
      </c>
      <c r="C8" s="336">
        <v>39</v>
      </c>
      <c r="D8" s="336">
        <v>72</v>
      </c>
      <c r="E8" s="337">
        <v>89</v>
      </c>
      <c r="F8" s="337">
        <v>258</v>
      </c>
      <c r="G8" s="337">
        <v>416</v>
      </c>
      <c r="H8" s="337">
        <v>554</v>
      </c>
      <c r="I8" s="337">
        <v>568</v>
      </c>
      <c r="J8" s="337">
        <v>578</v>
      </c>
      <c r="K8" s="337">
        <v>337</v>
      </c>
      <c r="L8" s="337">
        <v>169</v>
      </c>
      <c r="M8" s="337">
        <v>168</v>
      </c>
      <c r="N8" s="338">
        <f t="shared" ref="N8:N19" si="2">SUM(B8:M8)</f>
        <v>3329</v>
      </c>
      <c r="O8" s="111" t="s">
        <v>21</v>
      </c>
      <c r="P8" s="491" t="s">
        <v>166</v>
      </c>
      <c r="Q8" s="492">
        <v>0</v>
      </c>
      <c r="R8" s="493">
        <v>5</v>
      </c>
      <c r="S8" s="493">
        <v>4</v>
      </c>
      <c r="T8" s="493">
        <v>1</v>
      </c>
      <c r="U8" s="493">
        <v>1</v>
      </c>
      <c r="V8" s="493">
        <v>1</v>
      </c>
      <c r="W8" s="493">
        <v>1</v>
      </c>
      <c r="X8" s="493">
        <v>1</v>
      </c>
      <c r="Y8" s="492">
        <v>0</v>
      </c>
      <c r="Z8" s="492">
        <v>0</v>
      </c>
      <c r="AA8" s="492">
        <v>0</v>
      </c>
      <c r="AB8" s="492">
        <v>2</v>
      </c>
      <c r="AC8" s="494">
        <f t="shared" ref="AC8:AC19" si="3">SUM(Q8:AB8)</f>
        <v>16</v>
      </c>
    </row>
    <row r="9" spans="1:29" ht="18" customHeight="1" thickBot="1">
      <c r="A9" s="253" t="s">
        <v>149</v>
      </c>
      <c r="B9" s="273">
        <v>81</v>
      </c>
      <c r="C9" s="273">
        <v>48</v>
      </c>
      <c r="D9" s="274">
        <v>71</v>
      </c>
      <c r="E9" s="273">
        <v>128</v>
      </c>
      <c r="F9" s="273">
        <v>171</v>
      </c>
      <c r="G9" s="273">
        <v>350</v>
      </c>
      <c r="H9" s="273">
        <v>569</v>
      </c>
      <c r="I9" s="273">
        <v>553</v>
      </c>
      <c r="J9" s="273">
        <v>458</v>
      </c>
      <c r="K9" s="273">
        <v>306</v>
      </c>
      <c r="L9" s="273">
        <v>220</v>
      </c>
      <c r="M9" s="274">
        <v>229</v>
      </c>
      <c r="N9" s="314">
        <f t="shared" si="2"/>
        <v>3184</v>
      </c>
      <c r="O9" s="251"/>
      <c r="P9" s="491" t="s">
        <v>148</v>
      </c>
      <c r="Q9" s="495">
        <v>1</v>
      </c>
      <c r="R9" s="495">
        <v>2</v>
      </c>
      <c r="S9" s="495">
        <v>1</v>
      </c>
      <c r="T9" s="495">
        <v>0</v>
      </c>
      <c r="U9" s="495">
        <v>0</v>
      </c>
      <c r="V9" s="495">
        <v>0</v>
      </c>
      <c r="W9" s="495">
        <v>1</v>
      </c>
      <c r="X9" s="495">
        <v>1</v>
      </c>
      <c r="Y9" s="495">
        <v>0</v>
      </c>
      <c r="Z9" s="495">
        <v>1</v>
      </c>
      <c r="AA9" s="495">
        <v>0</v>
      </c>
      <c r="AB9" s="495">
        <v>0</v>
      </c>
      <c r="AC9" s="496">
        <f t="shared" si="3"/>
        <v>7</v>
      </c>
    </row>
    <row r="10" spans="1:29" ht="18" customHeight="1" thickBot="1">
      <c r="A10" s="254" t="s">
        <v>128</v>
      </c>
      <c r="B10" s="169">
        <v>112</v>
      </c>
      <c r="C10" s="169">
        <v>85</v>
      </c>
      <c r="D10" s="169">
        <v>60</v>
      </c>
      <c r="E10" s="169">
        <v>97</v>
      </c>
      <c r="F10" s="169">
        <v>95</v>
      </c>
      <c r="G10" s="169">
        <v>305</v>
      </c>
      <c r="H10" s="169">
        <v>544</v>
      </c>
      <c r="I10" s="169">
        <v>449</v>
      </c>
      <c r="J10" s="169">
        <v>475</v>
      </c>
      <c r="K10" s="169">
        <v>505</v>
      </c>
      <c r="L10" s="169">
        <v>219</v>
      </c>
      <c r="M10" s="170">
        <v>98</v>
      </c>
      <c r="N10" s="267">
        <f t="shared" si="2"/>
        <v>3044</v>
      </c>
      <c r="O10" s="111"/>
      <c r="P10" s="329" t="s">
        <v>128</v>
      </c>
      <c r="Q10" s="218">
        <v>16</v>
      </c>
      <c r="R10" s="218">
        <v>1</v>
      </c>
      <c r="S10" s="218">
        <v>19</v>
      </c>
      <c r="T10" s="218">
        <v>3</v>
      </c>
      <c r="U10" s="218">
        <v>13</v>
      </c>
      <c r="V10" s="218">
        <v>1</v>
      </c>
      <c r="W10" s="218">
        <v>2</v>
      </c>
      <c r="X10" s="218">
        <v>2</v>
      </c>
      <c r="Y10" s="218">
        <v>0</v>
      </c>
      <c r="Z10" s="218">
        <v>24</v>
      </c>
      <c r="AA10" s="218">
        <v>4</v>
      </c>
      <c r="AB10" s="218">
        <v>2</v>
      </c>
      <c r="AC10" s="266">
        <f t="shared" si="3"/>
        <v>87</v>
      </c>
    </row>
    <row r="11" spans="1:29" ht="18" customHeight="1" thickBot="1">
      <c r="A11" s="255" t="s">
        <v>29</v>
      </c>
      <c r="B11" s="220">
        <v>84</v>
      </c>
      <c r="C11" s="220">
        <v>100</v>
      </c>
      <c r="D11" s="221">
        <v>77</v>
      </c>
      <c r="E11" s="221">
        <v>80</v>
      </c>
      <c r="F11" s="127">
        <v>236</v>
      </c>
      <c r="G11" s="127">
        <v>438</v>
      </c>
      <c r="H11" s="128">
        <v>631</v>
      </c>
      <c r="I11" s="127">
        <v>752</v>
      </c>
      <c r="J11" s="126">
        <v>523</v>
      </c>
      <c r="K11" s="127">
        <v>427</v>
      </c>
      <c r="L11" s="126">
        <v>253</v>
      </c>
      <c r="M11" s="222">
        <v>136</v>
      </c>
      <c r="N11" s="257">
        <f t="shared" si="2"/>
        <v>3737</v>
      </c>
      <c r="O11" s="111"/>
      <c r="P11" s="330" t="s">
        <v>22</v>
      </c>
      <c r="Q11" s="223">
        <v>7</v>
      </c>
      <c r="R11" s="223">
        <v>7</v>
      </c>
      <c r="S11" s="224">
        <v>13</v>
      </c>
      <c r="T11" s="224">
        <v>3</v>
      </c>
      <c r="U11" s="224">
        <v>8</v>
      </c>
      <c r="V11" s="224">
        <v>11</v>
      </c>
      <c r="W11" s="223">
        <v>5</v>
      </c>
      <c r="X11" s="224">
        <v>11</v>
      </c>
      <c r="Y11" s="224">
        <v>9</v>
      </c>
      <c r="Z11" s="224">
        <v>9</v>
      </c>
      <c r="AA11" s="225">
        <v>20</v>
      </c>
      <c r="AB11" s="225">
        <v>37</v>
      </c>
      <c r="AC11" s="264">
        <f t="shared" si="3"/>
        <v>140</v>
      </c>
    </row>
    <row r="12" spans="1:29" ht="18" customHeight="1" thickBot="1">
      <c r="A12" s="255" t="s">
        <v>30</v>
      </c>
      <c r="B12" s="224">
        <v>41</v>
      </c>
      <c r="C12" s="224">
        <v>44</v>
      </c>
      <c r="D12" s="224">
        <v>67</v>
      </c>
      <c r="E12" s="224">
        <v>103</v>
      </c>
      <c r="F12" s="226">
        <v>311</v>
      </c>
      <c r="G12" s="224">
        <v>415</v>
      </c>
      <c r="H12" s="224">
        <v>539</v>
      </c>
      <c r="I12" s="226">
        <v>1165</v>
      </c>
      <c r="J12" s="224">
        <v>534</v>
      </c>
      <c r="K12" s="224">
        <v>297</v>
      </c>
      <c r="L12" s="223">
        <v>205</v>
      </c>
      <c r="M12" s="227">
        <v>92</v>
      </c>
      <c r="N12" s="258">
        <f t="shared" si="2"/>
        <v>3813</v>
      </c>
      <c r="O12" s="111"/>
      <c r="P12" s="331" t="s">
        <v>30</v>
      </c>
      <c r="Q12" s="224">
        <v>9</v>
      </c>
      <c r="R12" s="224">
        <v>22</v>
      </c>
      <c r="S12" s="223">
        <v>18</v>
      </c>
      <c r="T12" s="224">
        <v>9</v>
      </c>
      <c r="U12" s="228">
        <v>21</v>
      </c>
      <c r="V12" s="224">
        <v>14</v>
      </c>
      <c r="W12" s="224">
        <v>6</v>
      </c>
      <c r="X12" s="224">
        <v>13</v>
      </c>
      <c r="Y12" s="224">
        <v>7</v>
      </c>
      <c r="Z12" s="229">
        <v>81</v>
      </c>
      <c r="AA12" s="228">
        <v>31</v>
      </c>
      <c r="AB12" s="229">
        <v>37</v>
      </c>
      <c r="AC12" s="265">
        <f t="shared" si="3"/>
        <v>268</v>
      </c>
    </row>
    <row r="13" spans="1:29" ht="18" customHeight="1" thickBot="1">
      <c r="A13" s="255" t="s">
        <v>31</v>
      </c>
      <c r="B13" s="224">
        <v>57</v>
      </c>
      <c r="C13" s="223">
        <v>35</v>
      </c>
      <c r="D13" s="224">
        <v>95</v>
      </c>
      <c r="E13" s="223">
        <v>112</v>
      </c>
      <c r="F13" s="224">
        <v>131</v>
      </c>
      <c r="G13" s="14">
        <v>340</v>
      </c>
      <c r="H13" s="14">
        <v>483</v>
      </c>
      <c r="I13" s="15">
        <v>1339</v>
      </c>
      <c r="J13" s="14">
        <v>614</v>
      </c>
      <c r="K13" s="14">
        <v>349</v>
      </c>
      <c r="L13" s="14">
        <v>236</v>
      </c>
      <c r="M13" s="230">
        <v>68</v>
      </c>
      <c r="N13" s="257">
        <f t="shared" si="2"/>
        <v>3859</v>
      </c>
      <c r="O13" s="111"/>
      <c r="P13" s="331" t="s">
        <v>31</v>
      </c>
      <c r="Q13" s="224">
        <v>19</v>
      </c>
      <c r="R13" s="224">
        <v>12</v>
      </c>
      <c r="S13" s="224">
        <v>8</v>
      </c>
      <c r="T13" s="223">
        <v>12</v>
      </c>
      <c r="U13" s="224">
        <v>7</v>
      </c>
      <c r="V13" s="224">
        <v>15</v>
      </c>
      <c r="W13" s="14">
        <v>16</v>
      </c>
      <c r="X13" s="230">
        <v>12</v>
      </c>
      <c r="Y13" s="223">
        <v>16</v>
      </c>
      <c r="Z13" s="224">
        <v>6</v>
      </c>
      <c r="AA13" s="223">
        <v>12</v>
      </c>
      <c r="AB13" s="223">
        <v>6</v>
      </c>
      <c r="AC13" s="264">
        <f t="shared" si="3"/>
        <v>141</v>
      </c>
    </row>
    <row r="14" spans="1:29" ht="18" customHeight="1" thickBot="1">
      <c r="A14" s="255" t="s">
        <v>32</v>
      </c>
      <c r="B14" s="231">
        <v>68</v>
      </c>
      <c r="C14" s="224">
        <v>42</v>
      </c>
      <c r="D14" s="224">
        <v>44</v>
      </c>
      <c r="E14" s="223">
        <v>75</v>
      </c>
      <c r="F14" s="223">
        <v>135</v>
      </c>
      <c r="G14" s="223">
        <v>448</v>
      </c>
      <c r="H14" s="224">
        <v>507</v>
      </c>
      <c r="I14" s="224">
        <v>808</v>
      </c>
      <c r="J14" s="228">
        <v>795</v>
      </c>
      <c r="K14" s="223">
        <v>313</v>
      </c>
      <c r="L14" s="223">
        <v>246</v>
      </c>
      <c r="M14" s="223">
        <v>143</v>
      </c>
      <c r="N14" s="257">
        <f t="shared" si="2"/>
        <v>3624</v>
      </c>
      <c r="O14" s="111"/>
      <c r="P14" s="331" t="s">
        <v>32</v>
      </c>
      <c r="Q14" s="233">
        <v>9</v>
      </c>
      <c r="R14" s="224">
        <v>16</v>
      </c>
      <c r="S14" s="224">
        <v>12</v>
      </c>
      <c r="T14" s="223">
        <v>6</v>
      </c>
      <c r="U14" s="234">
        <v>7</v>
      </c>
      <c r="V14" s="234">
        <v>14</v>
      </c>
      <c r="W14" s="224">
        <v>9</v>
      </c>
      <c r="X14" s="224">
        <v>14</v>
      </c>
      <c r="Y14" s="224">
        <v>9</v>
      </c>
      <c r="Z14" s="224">
        <v>9</v>
      </c>
      <c r="AA14" s="234">
        <v>8</v>
      </c>
      <c r="AB14" s="234">
        <v>7</v>
      </c>
      <c r="AC14" s="264">
        <f t="shared" si="3"/>
        <v>120</v>
      </c>
    </row>
    <row r="15" spans="1:29" ht="18" hidden="1" customHeight="1" thickBot="1">
      <c r="A15" s="13" t="s">
        <v>33</v>
      </c>
      <c r="B15" s="235">
        <v>71</v>
      </c>
      <c r="C15" s="235">
        <v>97</v>
      </c>
      <c r="D15" s="235">
        <v>61</v>
      </c>
      <c r="E15" s="236">
        <v>105</v>
      </c>
      <c r="F15" s="236">
        <v>198</v>
      </c>
      <c r="G15" s="236">
        <v>442</v>
      </c>
      <c r="H15" s="237">
        <v>790</v>
      </c>
      <c r="I15" s="16">
        <v>674</v>
      </c>
      <c r="J15" s="16">
        <v>594</v>
      </c>
      <c r="K15" s="236">
        <v>275</v>
      </c>
      <c r="L15" s="236">
        <v>133</v>
      </c>
      <c r="M15" s="236">
        <v>108</v>
      </c>
      <c r="N15" s="257">
        <f t="shared" si="2"/>
        <v>3548</v>
      </c>
      <c r="O15" s="10"/>
      <c r="P15" s="256" t="s">
        <v>33</v>
      </c>
      <c r="Q15" s="235">
        <v>7</v>
      </c>
      <c r="R15" s="235">
        <v>13</v>
      </c>
      <c r="S15" s="235">
        <v>12</v>
      </c>
      <c r="T15" s="236">
        <v>11</v>
      </c>
      <c r="U15" s="236">
        <v>12</v>
      </c>
      <c r="V15" s="236">
        <v>15</v>
      </c>
      <c r="W15" s="236">
        <v>20</v>
      </c>
      <c r="X15" s="236">
        <v>15</v>
      </c>
      <c r="Y15" s="236">
        <v>15</v>
      </c>
      <c r="Z15" s="236">
        <v>20</v>
      </c>
      <c r="AA15" s="236">
        <v>9</v>
      </c>
      <c r="AB15" s="236">
        <v>7</v>
      </c>
      <c r="AC15" s="263">
        <f t="shared" si="3"/>
        <v>156</v>
      </c>
    </row>
    <row r="16" spans="1:29" ht="13.8" hidden="1" thickBot="1">
      <c r="A16" s="18" t="s">
        <v>34</v>
      </c>
      <c r="B16" s="233">
        <v>38</v>
      </c>
      <c r="C16" s="236">
        <v>19</v>
      </c>
      <c r="D16" s="236">
        <v>38</v>
      </c>
      <c r="E16" s="236">
        <v>203</v>
      </c>
      <c r="F16" s="236">
        <v>146</v>
      </c>
      <c r="G16" s="236">
        <v>439</v>
      </c>
      <c r="H16" s="237">
        <v>964</v>
      </c>
      <c r="I16" s="237">
        <v>1154</v>
      </c>
      <c r="J16" s="236">
        <v>423</v>
      </c>
      <c r="K16" s="236">
        <v>388</v>
      </c>
      <c r="L16" s="236">
        <v>176</v>
      </c>
      <c r="M16" s="236">
        <v>143</v>
      </c>
      <c r="N16" s="238">
        <f t="shared" si="2"/>
        <v>4131</v>
      </c>
      <c r="O16" s="10"/>
      <c r="P16" s="17" t="s">
        <v>34</v>
      </c>
      <c r="Q16" s="236">
        <v>7</v>
      </c>
      <c r="R16" s="236">
        <v>7</v>
      </c>
      <c r="S16" s="236">
        <v>8</v>
      </c>
      <c r="T16" s="236">
        <v>12</v>
      </c>
      <c r="U16" s="236">
        <v>9</v>
      </c>
      <c r="V16" s="236">
        <v>6</v>
      </c>
      <c r="W16" s="236">
        <v>11</v>
      </c>
      <c r="X16" s="236">
        <v>8</v>
      </c>
      <c r="Y16" s="236">
        <v>16</v>
      </c>
      <c r="Z16" s="236">
        <v>40</v>
      </c>
      <c r="AA16" s="236">
        <v>17</v>
      </c>
      <c r="AB16" s="236">
        <v>16</v>
      </c>
      <c r="AC16" s="236">
        <f t="shared" si="3"/>
        <v>157</v>
      </c>
    </row>
    <row r="17" spans="1:31" ht="13.8" hidden="1" thickBot="1">
      <c r="A17" s="239" t="s">
        <v>35</v>
      </c>
      <c r="B17" s="16">
        <v>49</v>
      </c>
      <c r="C17" s="16">
        <v>63</v>
      </c>
      <c r="D17" s="16">
        <v>50</v>
      </c>
      <c r="E17" s="16">
        <v>71</v>
      </c>
      <c r="F17" s="16">
        <v>144</v>
      </c>
      <c r="G17" s="16">
        <v>374</v>
      </c>
      <c r="H17" s="108">
        <v>729</v>
      </c>
      <c r="I17" s="108">
        <v>1097</v>
      </c>
      <c r="J17" s="108">
        <v>650</v>
      </c>
      <c r="K17" s="16">
        <v>397</v>
      </c>
      <c r="L17" s="16">
        <v>192</v>
      </c>
      <c r="M17" s="16">
        <v>217</v>
      </c>
      <c r="N17" s="238">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6">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2">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0">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1">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0">
        <f t="shared" si="3"/>
        <v>296</v>
      </c>
    </row>
    <row r="20" spans="1:31">
      <c r="A20" s="21"/>
      <c r="B20" s="242"/>
      <c r="C20" s="242"/>
      <c r="D20" s="242"/>
      <c r="E20" s="242"/>
      <c r="F20" s="242"/>
      <c r="G20" s="242"/>
      <c r="H20" s="242"/>
      <c r="I20" s="242"/>
      <c r="J20" s="242"/>
      <c r="K20" s="242"/>
      <c r="L20" s="242"/>
      <c r="M20" s="242"/>
      <c r="N20" s="22"/>
      <c r="O20" s="10"/>
      <c r="P20" s="23"/>
      <c r="Q20" s="243"/>
      <c r="R20" s="243"/>
      <c r="S20" s="243"/>
      <c r="T20" s="243"/>
      <c r="U20" s="243"/>
      <c r="V20" s="243"/>
      <c r="W20" s="243"/>
      <c r="X20" s="243"/>
      <c r="Y20" s="243"/>
      <c r="Z20" s="243"/>
      <c r="AA20" s="243"/>
      <c r="AB20" s="243"/>
      <c r="AC20" s="242"/>
    </row>
    <row r="21" spans="1:31" ht="13.5" customHeight="1">
      <c r="A21" s="704" t="s">
        <v>310</v>
      </c>
      <c r="B21" s="705"/>
      <c r="C21" s="705"/>
      <c r="D21" s="705"/>
      <c r="E21" s="705"/>
      <c r="F21" s="705"/>
      <c r="G21" s="705"/>
      <c r="H21" s="705"/>
      <c r="I21" s="705"/>
      <c r="J21" s="705"/>
      <c r="K21" s="705"/>
      <c r="L21" s="705"/>
      <c r="M21" s="705"/>
      <c r="N21" s="706"/>
      <c r="O21" s="10"/>
      <c r="P21" s="704" t="str">
        <f>+A21</f>
        <v>※2023年 第27週（7/3～7/9） 現在</v>
      </c>
      <c r="Q21" s="705"/>
      <c r="R21" s="705"/>
      <c r="S21" s="705"/>
      <c r="T21" s="705"/>
      <c r="U21" s="705"/>
      <c r="V21" s="705"/>
      <c r="W21" s="705"/>
      <c r="X21" s="705"/>
      <c r="Y21" s="705"/>
      <c r="Z21" s="705"/>
      <c r="AA21" s="705"/>
      <c r="AB21" s="705"/>
      <c r="AC21" s="706"/>
    </row>
    <row r="22" spans="1:31" ht="13.8" thickBot="1">
      <c r="A22" s="309" t="s">
        <v>150</v>
      </c>
      <c r="B22" s="10"/>
      <c r="C22" s="10"/>
      <c r="D22" s="10"/>
      <c r="E22" s="10"/>
      <c r="F22" s="10"/>
      <c r="G22" s="10" t="s">
        <v>21</v>
      </c>
      <c r="H22" s="10"/>
      <c r="I22" s="10"/>
      <c r="J22" s="10"/>
      <c r="K22" s="10"/>
      <c r="L22" s="10"/>
      <c r="M22" s="10"/>
      <c r="N22" s="25"/>
      <c r="O22" s="10"/>
      <c r="P22" s="310"/>
      <c r="Q22" s="10"/>
      <c r="R22" s="10"/>
      <c r="S22" s="10"/>
      <c r="T22" s="10"/>
      <c r="U22" s="10"/>
      <c r="V22" s="10"/>
      <c r="W22" s="10"/>
      <c r="X22" s="10"/>
      <c r="Y22" s="10"/>
      <c r="Z22" s="10"/>
      <c r="AA22" s="10"/>
      <c r="AB22" s="10"/>
      <c r="AC22" s="27"/>
    </row>
    <row r="23" spans="1:31" ht="17.25" customHeight="1" thickBot="1">
      <c r="A23" s="24"/>
      <c r="B23" s="244" t="s">
        <v>159</v>
      </c>
      <c r="C23" s="10"/>
      <c r="D23" s="307" t="s">
        <v>311</v>
      </c>
      <c r="E23" s="28"/>
      <c r="F23" s="10"/>
      <c r="G23" s="10" t="s">
        <v>21</v>
      </c>
      <c r="H23" s="10"/>
      <c r="I23" s="10"/>
      <c r="J23" s="10"/>
      <c r="K23" s="10"/>
      <c r="L23" s="10"/>
      <c r="M23" s="10"/>
      <c r="N23" s="25"/>
      <c r="O23" s="111" t="s">
        <v>21</v>
      </c>
      <c r="P23" s="151"/>
      <c r="Q23" s="416" t="s">
        <v>160</v>
      </c>
      <c r="R23" s="690" t="s">
        <v>201</v>
      </c>
      <c r="S23" s="691"/>
      <c r="T23" s="692"/>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1"/>
    </row>
    <row r="29" spans="1:31">
      <c r="A29" s="24"/>
      <c r="B29" s="10"/>
      <c r="C29" s="10"/>
      <c r="D29" s="10"/>
      <c r="E29" s="10"/>
      <c r="F29" s="10"/>
      <c r="G29" s="10"/>
      <c r="H29" s="10"/>
      <c r="I29" s="10"/>
      <c r="J29" s="10"/>
      <c r="K29" s="10"/>
      <c r="L29" s="10"/>
      <c r="M29" s="10"/>
      <c r="N29" s="25"/>
      <c r="O29" s="10"/>
      <c r="P29" s="12"/>
      <c r="AC29" s="29"/>
    </row>
    <row r="30" spans="1:31" ht="21.6">
      <c r="A30" s="364" t="s">
        <v>179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5"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6" zoomScaleNormal="112" zoomScaleSheetLayoutView="96" workbookViewId="0">
      <selection activeCell="D17" sqref="D17"/>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313</v>
      </c>
      <c r="D2" s="712"/>
      <c r="E2" s="637"/>
    </row>
    <row r="3" spans="1:7" ht="16.5" customHeight="1" thickBot="1">
      <c r="B3" s="91" t="s">
        <v>110</v>
      </c>
      <c r="C3" s="182" t="s">
        <v>111</v>
      </c>
      <c r="D3" s="140" t="s">
        <v>154</v>
      </c>
    </row>
    <row r="4" spans="1:7" ht="17.25" customHeight="1" thickBot="1">
      <c r="B4" s="92" t="s">
        <v>112</v>
      </c>
      <c r="C4" s="114" t="s">
        <v>312</v>
      </c>
      <c r="D4" s="93"/>
    </row>
    <row r="5" spans="1:7" ht="17.25" customHeight="1">
      <c r="B5" s="713" t="s">
        <v>146</v>
      </c>
      <c r="C5" s="716" t="s">
        <v>151</v>
      </c>
      <c r="D5" s="717"/>
    </row>
    <row r="6" spans="1:7" ht="19.2" customHeight="1">
      <c r="B6" s="714"/>
      <c r="C6" s="718" t="s">
        <v>152</v>
      </c>
      <c r="D6" s="719"/>
      <c r="G6" s="154"/>
    </row>
    <row r="7" spans="1:7" ht="19.95" customHeight="1">
      <c r="B7" s="714"/>
      <c r="C7" s="183" t="s">
        <v>153</v>
      </c>
      <c r="D7" s="184"/>
      <c r="G7" s="154"/>
    </row>
    <row r="8" spans="1:7" ht="25.2" customHeight="1" thickBot="1">
      <c r="B8" s="715"/>
      <c r="C8" s="156" t="s">
        <v>155</v>
      </c>
      <c r="D8" s="155"/>
      <c r="G8" s="154"/>
    </row>
    <row r="9" spans="1:7" ht="49.2" customHeight="1" thickBot="1">
      <c r="B9" s="94" t="s">
        <v>197</v>
      </c>
      <c r="C9" s="720" t="s">
        <v>314</v>
      </c>
      <c r="D9" s="721"/>
    </row>
    <row r="10" spans="1:7" ht="69" customHeight="1" thickBot="1">
      <c r="B10" s="95" t="s">
        <v>113</v>
      </c>
      <c r="C10" s="722" t="s">
        <v>317</v>
      </c>
      <c r="D10" s="723"/>
    </row>
    <row r="11" spans="1:7" ht="59.4" customHeight="1" thickBot="1">
      <c r="B11" s="96"/>
      <c r="C11" s="97" t="s">
        <v>316</v>
      </c>
      <c r="D11" s="160" t="s">
        <v>315</v>
      </c>
      <c r="F11" s="1" t="s">
        <v>21</v>
      </c>
    </row>
    <row r="12" spans="1:7" ht="42.6" hidden="1" customHeight="1" thickBot="1">
      <c r="B12" s="94" t="s">
        <v>183</v>
      </c>
      <c r="C12" s="722" t="s">
        <v>210</v>
      </c>
      <c r="D12" s="723"/>
    </row>
    <row r="13" spans="1:7" ht="113.4" customHeight="1" thickBot="1">
      <c r="B13" s="98" t="s">
        <v>114</v>
      </c>
      <c r="C13" s="99" t="s">
        <v>318</v>
      </c>
      <c r="D13" s="137" t="s">
        <v>319</v>
      </c>
      <c r="F13" t="s">
        <v>28</v>
      </c>
    </row>
    <row r="14" spans="1:7" ht="79.2" customHeight="1" thickBot="1">
      <c r="A14" t="s">
        <v>150</v>
      </c>
      <c r="B14" s="100" t="s">
        <v>115</v>
      </c>
      <c r="C14" s="710" t="s">
        <v>320</v>
      </c>
      <c r="D14" s="711"/>
    </row>
    <row r="15" spans="1:7" ht="17.25" customHeight="1"/>
    <row r="16" spans="1:7" ht="17.25" customHeight="1">
      <c r="B16" s="707" t="s">
        <v>227</v>
      </c>
      <c r="C16" s="308"/>
      <c r="D16" s="1" t="s">
        <v>150</v>
      </c>
    </row>
    <row r="17" spans="2:5">
      <c r="B17" s="707"/>
      <c r="C17"/>
    </row>
    <row r="18" spans="2:5">
      <c r="B18" s="707"/>
      <c r="E18" s="1" t="s">
        <v>21</v>
      </c>
    </row>
    <row r="19" spans="2:5">
      <c r="B19" s="707"/>
    </row>
    <row r="20" spans="2:5">
      <c r="B20" s="707"/>
    </row>
    <row r="21" spans="2:5">
      <c r="B21" s="707"/>
    </row>
    <row r="22" spans="2:5">
      <c r="B22" s="707"/>
    </row>
    <row r="23" spans="2:5">
      <c r="B23" s="707"/>
      <c r="D23" s="708" t="s">
        <v>322</v>
      </c>
    </row>
    <row r="24" spans="2:5">
      <c r="B24" s="707"/>
      <c r="D24" s="709"/>
    </row>
    <row r="25" spans="2:5">
      <c r="B25" s="707"/>
      <c r="D25" s="709"/>
    </row>
    <row r="26" spans="2:5">
      <c r="B26" s="707"/>
      <c r="D26" s="709"/>
    </row>
    <row r="27" spans="2:5">
      <c r="B27" s="707"/>
      <c r="D27" s="709"/>
    </row>
    <row r="28" spans="2:5">
      <c r="B28" s="707"/>
    </row>
    <row r="29" spans="2:5">
      <c r="B29" s="707"/>
      <c r="D29" s="1" t="s">
        <v>150</v>
      </c>
    </row>
    <row r="30" spans="2:5">
      <c r="B30" s="707"/>
    </row>
    <row r="31" spans="2:5">
      <c r="B31" s="707"/>
    </row>
    <row r="32" spans="2:5">
      <c r="B32" s="707"/>
    </row>
    <row r="33" spans="2:2">
      <c r="B33" s="707"/>
    </row>
  </sheetData>
  <mergeCells count="10">
    <mergeCell ref="B16:B33"/>
    <mergeCell ref="D23:D27"/>
    <mergeCell ref="C14:D14"/>
    <mergeCell ref="D2:E2"/>
    <mergeCell ref="B5:B8"/>
    <mergeCell ref="C5:D5"/>
    <mergeCell ref="C6:D6"/>
    <mergeCell ref="C9:D9"/>
    <mergeCell ref="C10:D10"/>
    <mergeCell ref="C12:D12"/>
  </mergeCells>
  <phoneticPr fontId="87"/>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G31"/>
  <sheetViews>
    <sheetView workbookViewId="0">
      <selection activeCell="K31" sqref="K31"/>
    </sheetView>
  </sheetViews>
  <sheetFormatPr defaultRowHeight="13.2"/>
  <cols>
    <col min="2" max="6" width="11" customWidth="1"/>
  </cols>
  <sheetData>
    <row r="8" spans="2:7">
      <c r="B8" s="489" t="s">
        <v>218</v>
      </c>
      <c r="C8" s="489"/>
    </row>
    <row r="9" spans="2:7">
      <c r="B9" s="725" t="s">
        <v>216</v>
      </c>
      <c r="C9" s="725"/>
      <c r="D9" s="725"/>
      <c r="E9" s="724" t="s">
        <v>217</v>
      </c>
      <c r="F9" s="724"/>
      <c r="G9" s="724"/>
    </row>
    <row r="10" spans="2:7">
      <c r="B10" s="488" t="s">
        <v>213</v>
      </c>
      <c r="C10" s="42" t="s">
        <v>213</v>
      </c>
      <c r="D10" s="42" t="s">
        <v>211</v>
      </c>
      <c r="E10" s="488" t="s">
        <v>213</v>
      </c>
      <c r="F10" s="42" t="s">
        <v>213</v>
      </c>
      <c r="G10" s="42" t="s">
        <v>211</v>
      </c>
    </row>
    <row r="11" spans="2:7">
      <c r="B11" s="488" t="s">
        <v>214</v>
      </c>
      <c r="C11" s="42" t="s">
        <v>215</v>
      </c>
      <c r="D11" s="42" t="s">
        <v>212</v>
      </c>
      <c r="E11" s="488" t="s">
        <v>214</v>
      </c>
      <c r="F11" s="42" t="s">
        <v>215</v>
      </c>
      <c r="G11" s="42" t="s">
        <v>212</v>
      </c>
    </row>
    <row r="12" spans="2:7">
      <c r="B12" s="90">
        <v>6344</v>
      </c>
      <c r="C12" s="1">
        <v>3488</v>
      </c>
      <c r="D12" s="1">
        <v>2856</v>
      </c>
      <c r="E12">
        <v>27614</v>
      </c>
      <c r="F12">
        <v>13597</v>
      </c>
      <c r="G12">
        <v>14017</v>
      </c>
    </row>
    <row r="15" spans="2:7">
      <c r="B15" s="489" t="s">
        <v>219</v>
      </c>
      <c r="C15" s="489"/>
    </row>
    <row r="16" spans="2:7">
      <c r="B16" s="725" t="s">
        <v>216</v>
      </c>
      <c r="C16" s="725"/>
      <c r="D16" s="725"/>
      <c r="E16" s="724" t="s">
        <v>217</v>
      </c>
      <c r="F16" s="724"/>
      <c r="G16" s="724"/>
    </row>
    <row r="17" spans="2:7">
      <c r="B17" s="488" t="s">
        <v>213</v>
      </c>
      <c r="C17" s="42" t="s">
        <v>213</v>
      </c>
      <c r="D17" s="42" t="s">
        <v>211</v>
      </c>
      <c r="E17" s="488" t="s">
        <v>213</v>
      </c>
      <c r="F17" s="42" t="s">
        <v>213</v>
      </c>
      <c r="G17" s="42" t="s">
        <v>211</v>
      </c>
    </row>
    <row r="18" spans="2:7">
      <c r="B18" s="488" t="s">
        <v>214</v>
      </c>
      <c r="C18" s="42" t="s">
        <v>215</v>
      </c>
      <c r="D18" s="42" t="s">
        <v>212</v>
      </c>
      <c r="E18" s="488" t="s">
        <v>214</v>
      </c>
      <c r="F18" s="42" t="s">
        <v>215</v>
      </c>
      <c r="G18" s="42" t="s">
        <v>212</v>
      </c>
    </row>
    <row r="19" spans="2:7">
      <c r="B19">
        <v>5896</v>
      </c>
      <c r="C19">
        <v>3193</v>
      </c>
      <c r="D19">
        <v>2703</v>
      </c>
      <c r="E19">
        <v>30255</v>
      </c>
      <c r="F19">
        <v>14924</v>
      </c>
      <c r="G19">
        <v>15331</v>
      </c>
    </row>
    <row r="22" spans="2:7">
      <c r="B22" s="489" t="s">
        <v>321</v>
      </c>
      <c r="C22" s="489"/>
    </row>
    <row r="23" spans="2:7">
      <c r="B23" s="725" t="s">
        <v>216</v>
      </c>
      <c r="C23" s="725"/>
      <c r="D23" s="725"/>
      <c r="E23" s="724" t="s">
        <v>217</v>
      </c>
      <c r="F23" s="724"/>
      <c r="G23" s="724"/>
    </row>
    <row r="24" spans="2:7">
      <c r="B24" s="488" t="s">
        <v>213</v>
      </c>
      <c r="C24" s="42" t="s">
        <v>213</v>
      </c>
      <c r="D24" s="42" t="s">
        <v>211</v>
      </c>
      <c r="E24" s="488" t="s">
        <v>213</v>
      </c>
      <c r="F24" s="42" t="s">
        <v>213</v>
      </c>
      <c r="G24" s="42" t="s">
        <v>211</v>
      </c>
    </row>
    <row r="25" spans="2:7">
      <c r="B25" s="488" t="s">
        <v>214</v>
      </c>
      <c r="C25" s="42" t="s">
        <v>215</v>
      </c>
      <c r="D25" s="42" t="s">
        <v>212</v>
      </c>
      <c r="E25" s="488" t="s">
        <v>214</v>
      </c>
      <c r="F25" s="42" t="s">
        <v>215</v>
      </c>
      <c r="G25" s="42" t="s">
        <v>212</v>
      </c>
    </row>
    <row r="26" spans="2:7">
      <c r="B26">
        <v>6238</v>
      </c>
      <c r="C26">
        <v>3386</v>
      </c>
      <c r="D26">
        <v>2852</v>
      </c>
      <c r="E26">
        <v>35737</v>
      </c>
      <c r="F26">
        <v>17626</v>
      </c>
      <c r="G26">
        <v>18111</v>
      </c>
    </row>
    <row r="28" spans="2:7">
      <c r="B28" s="489" t="s">
        <v>220</v>
      </c>
      <c r="C28" s="489"/>
    </row>
    <row r="29" spans="2:7">
      <c r="B29" s="725" t="s">
        <v>216</v>
      </c>
      <c r="C29" s="725"/>
      <c r="D29" s="725"/>
      <c r="E29" s="724" t="s">
        <v>217</v>
      </c>
      <c r="F29" s="724"/>
      <c r="G29" s="724"/>
    </row>
    <row r="30" spans="2:7">
      <c r="B30" s="488" t="s">
        <v>221</v>
      </c>
      <c r="C30" s="42" t="s">
        <v>222</v>
      </c>
      <c r="D30" s="42" t="s">
        <v>223</v>
      </c>
      <c r="E30" s="488" t="s">
        <v>224</v>
      </c>
      <c r="F30" s="42" t="s">
        <v>225</v>
      </c>
      <c r="G30" s="42" t="s">
        <v>226</v>
      </c>
    </row>
    <row r="31" spans="2:7">
      <c r="B31" s="490">
        <f t="shared" ref="B31:G31" si="0">+B26/B19</f>
        <v>1.0580054274084125</v>
      </c>
      <c r="C31" s="490">
        <f t="shared" si="0"/>
        <v>1.0604447228311933</v>
      </c>
      <c r="D31" s="490">
        <f t="shared" si="0"/>
        <v>1.0551239363669995</v>
      </c>
      <c r="E31" s="490">
        <f t="shared" si="0"/>
        <v>1.1811931912080649</v>
      </c>
      <c r="F31" s="490">
        <f t="shared" si="0"/>
        <v>1.1810506566604129</v>
      </c>
      <c r="G31" s="490">
        <f t="shared" si="0"/>
        <v>1.181331941817233</v>
      </c>
    </row>
  </sheetData>
  <mergeCells count="8">
    <mergeCell ref="E9:G9"/>
    <mergeCell ref="B9:D9"/>
    <mergeCell ref="B16:D16"/>
    <mergeCell ref="E16:G16"/>
    <mergeCell ref="B29:D29"/>
    <mergeCell ref="E29:G29"/>
    <mergeCell ref="B23:D23"/>
    <mergeCell ref="E23:G23"/>
  </mergeCells>
  <phoneticPr fontId="8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27　ノロウイルス関連情報 </vt:lpstr>
      <vt:lpstr>27  衛生訓話</vt:lpstr>
      <vt:lpstr>27　食中毒記事等 </vt:lpstr>
      <vt:lpstr>27　海外情報</vt:lpstr>
      <vt:lpstr>27　感染症統計</vt:lpstr>
      <vt:lpstr>26　感染症情報</vt:lpstr>
      <vt:lpstr>Sheet1</vt:lpstr>
      <vt:lpstr>27 食品回収</vt:lpstr>
      <vt:lpstr>27　食品表示</vt:lpstr>
      <vt:lpstr>27　残留農薬　等 </vt:lpstr>
      <vt:lpstr>'26　感染症情報'!Print_Area</vt:lpstr>
      <vt:lpstr>'27  衛生訓話'!Print_Area</vt:lpstr>
      <vt:lpstr>'27　ノロウイルス関連情報 '!Print_Area</vt:lpstr>
      <vt:lpstr>'27　海外情報'!Print_Area</vt:lpstr>
      <vt:lpstr>'27　感染症統計'!Print_Area</vt:lpstr>
      <vt:lpstr>'27　残留農薬　等 '!Print_Area</vt:lpstr>
      <vt:lpstr>'27　食中毒記事等 '!Print_Area</vt:lpstr>
      <vt:lpstr>'27 食品回収'!Print_Area</vt:lpstr>
      <vt:lpstr>'27　食品表示'!Print_Area</vt:lpstr>
      <vt:lpstr>スポンサー公告!Print_Area</vt:lpstr>
      <vt:lpstr>'27　残留農薬　等 '!Print_Titles</vt:lpstr>
      <vt:lpstr>'27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2023-07-16T12:42:08Z</dcterms:modified>
</cp:coreProperties>
</file>