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codeName="ThisWorkbook"/>
  <xr:revisionPtr revIDLastSave="0" documentId="13_ncr:1_{4725EC7E-94BA-4D56-80F3-6B255CDDC8E1}" xr6:coauthVersionLast="47" xr6:coauthVersionMax="47" xr10:uidLastSave="{00000000-0000-0000-0000-000000000000}"/>
  <bookViews>
    <workbookView xWindow="-108" yWindow="-108" windowWidth="23256" windowHeight="12456" firstSheet="1" activeTab="2" xr2:uid="{00000000-000D-0000-FFFF-FFFF00000000}"/>
  </bookViews>
  <sheets>
    <sheet name="ヘッドライン" sheetId="78" state="hidden" r:id="rId1"/>
    <sheet name="スポンサー公告" sheetId="127" r:id="rId2"/>
    <sheet name="26　ノロウイルス関連情報 " sheetId="101" r:id="rId3"/>
    <sheet name="26  衛生訓話" sheetId="132" r:id="rId4"/>
    <sheet name="26　食中毒記事等 " sheetId="29" r:id="rId5"/>
    <sheet name="26　海外情報" sheetId="123" r:id="rId6"/>
    <sheet name="26　感染症統計" sheetId="125" r:id="rId7"/>
    <sheet name="25　感染症情報" sheetId="124" r:id="rId8"/>
    <sheet name="Sheet1" sheetId="131" state="hidden" r:id="rId9"/>
    <sheet name="26 食品回収" sheetId="60" r:id="rId10"/>
    <sheet name="26　食品表示" sheetId="34" r:id="rId11"/>
    <sheet name="26　残留農薬　等 " sheetId="35" r:id="rId12"/>
  </sheets>
  <definedNames>
    <definedName name="_xlnm._FilterDatabase" localSheetId="2" hidden="1">'26　ノロウイルス関連情報 '!$A$22:$G$75</definedName>
    <definedName name="_xlnm._FilterDatabase" localSheetId="11" hidden="1">'26　残留農薬　等 '!$A$1:$C$1</definedName>
    <definedName name="_xlnm._FilterDatabase" localSheetId="4" hidden="1">'26　食中毒記事等 '!$A$1:$D$1</definedName>
    <definedName name="_xlnm.Print_Area" localSheetId="7">'25　感染症情報'!$A$1:$D$34</definedName>
    <definedName name="_xlnm.Print_Area" localSheetId="3">'26  衛生訓話'!$A$1:$M$28</definedName>
    <definedName name="_xlnm.Print_Area" localSheetId="2">'26　ノロウイルス関連情報 '!$A$1:$N$84</definedName>
    <definedName name="_xlnm.Print_Area" localSheetId="5">'26　海外情報'!$A$1:$C$34</definedName>
    <definedName name="_xlnm.Print_Area" localSheetId="6">'26　感染症統計'!$A$1:$AC$37</definedName>
    <definedName name="_xlnm.Print_Area" localSheetId="11">'26　残留農薬　等 '!$A$1:$A$22</definedName>
    <definedName name="_xlnm.Print_Area" localSheetId="4">'26　食中毒記事等 '!$A$1:$D$42</definedName>
    <definedName name="_xlnm.Print_Area" localSheetId="9">'26 食品回収'!$A$1:$E$37</definedName>
    <definedName name="_xlnm.Print_Area" localSheetId="10">'26　食品表示'!$A$1:$N$13</definedName>
    <definedName name="_xlnm.Print_Area" localSheetId="1">スポンサー公告!$A$1:$P$33</definedName>
    <definedName name="_xlnm.Print_Titles" localSheetId="11">'26　残留農薬　等 '!$1:$1</definedName>
    <definedName name="_xlnm.Print_Titles" localSheetId="4">'26　食中毒記事等 '!$1:$1</definedName>
  </definedNames>
  <calcPr calcId="191029"/>
</workbook>
</file>

<file path=xl/calcChain.xml><?xml version="1.0" encoding="utf-8"?>
<calcChain xmlns="http://schemas.openxmlformats.org/spreadsheetml/2006/main">
  <c r="B19" i="78" l="1"/>
  <c r="B22" i="78"/>
  <c r="C25" i="131" l="1"/>
  <c r="D25" i="131"/>
  <c r="E25" i="131"/>
  <c r="F25" i="131"/>
  <c r="G25" i="131"/>
  <c r="B25" i="131"/>
  <c r="B18" i="78" l="1"/>
  <c r="B17" i="78"/>
  <c r="G15" i="78" l="1"/>
  <c r="F4" i="125" l="1"/>
  <c r="E4" i="125"/>
  <c r="D4" i="125"/>
  <c r="B14" i="78" l="1"/>
  <c r="N71" i="101" l="1"/>
  <c r="M71" i="101"/>
  <c r="G74" i="101" l="1"/>
  <c r="G35" i="101" l="1"/>
  <c r="B35" i="101" s="1"/>
  <c r="G24" i="101"/>
  <c r="B24" i="101" s="1"/>
  <c r="G25" i="101"/>
  <c r="B25" i="101" s="1"/>
  <c r="G26" i="101"/>
  <c r="B26" i="101" s="1"/>
  <c r="G27" i="101"/>
  <c r="B27" i="101" s="1"/>
  <c r="G28" i="101"/>
  <c r="B28" i="101" s="1"/>
  <c r="G29" i="101"/>
  <c r="B29" i="101" s="1"/>
  <c r="G30" i="101"/>
  <c r="B30" i="101" s="1"/>
  <c r="G31" i="101"/>
  <c r="B31" i="101" s="1"/>
  <c r="G32" i="101"/>
  <c r="B32" i="101" s="1"/>
  <c r="G33" i="101"/>
  <c r="B33" i="101" s="1"/>
  <c r="G34" i="101"/>
  <c r="B34" i="101" s="1"/>
  <c r="G36" i="101"/>
  <c r="B36" i="101" s="1"/>
  <c r="G37" i="101"/>
  <c r="B37" i="101" s="1"/>
  <c r="G38" i="101"/>
  <c r="B38" i="101" s="1"/>
  <c r="G39" i="101"/>
  <c r="B39" i="101" s="1"/>
  <c r="G40" i="101"/>
  <c r="B40" i="101" s="1"/>
  <c r="G41" i="101"/>
  <c r="B41" i="101" s="1"/>
  <c r="G42" i="101"/>
  <c r="B42" i="101" s="1"/>
  <c r="G43" i="101"/>
  <c r="B43" i="101" s="1"/>
  <c r="G44" i="101"/>
  <c r="B44" i="101" s="1"/>
  <c r="G45" i="101"/>
  <c r="B45" i="101" s="1"/>
  <c r="G46" i="101"/>
  <c r="B46" i="101" s="1"/>
  <c r="G47" i="101"/>
  <c r="B47" i="101" s="1"/>
  <c r="G48" i="101"/>
  <c r="B48" i="101" s="1"/>
  <c r="G49" i="101"/>
  <c r="B49" i="101" s="1"/>
  <c r="G50" i="101"/>
  <c r="B50" i="101" s="1"/>
  <c r="G51" i="101"/>
  <c r="B51" i="101" s="1"/>
  <c r="G52" i="101"/>
  <c r="B52" i="101" s="1"/>
  <c r="G53" i="101"/>
  <c r="B53" i="101" s="1"/>
  <c r="G54" i="101"/>
  <c r="B54" i="101" s="1"/>
  <c r="G55" i="101"/>
  <c r="B55" i="101" s="1"/>
  <c r="G56" i="101"/>
  <c r="B56" i="101" s="1"/>
  <c r="G57" i="101"/>
  <c r="B57" i="101" s="1"/>
  <c r="G58" i="101"/>
  <c r="B58" i="101" s="1"/>
  <c r="G59" i="101"/>
  <c r="B59" i="101" s="1"/>
  <c r="G60" i="101"/>
  <c r="B60" i="101" s="1"/>
  <c r="G61" i="101"/>
  <c r="B61" i="101" s="1"/>
  <c r="G62" i="101"/>
  <c r="B62" i="101" s="1"/>
  <c r="G63" i="101"/>
  <c r="B63" i="101" s="1"/>
  <c r="G64" i="101"/>
  <c r="B64" i="101" s="1"/>
  <c r="G65" i="101"/>
  <c r="B65" i="101" s="1"/>
  <c r="G66" i="101"/>
  <c r="B66" i="101" s="1"/>
  <c r="G67" i="101"/>
  <c r="B67" i="101" s="1"/>
  <c r="G68" i="101"/>
  <c r="B68" i="101" s="1"/>
  <c r="G69" i="101"/>
  <c r="B69" i="101" s="1"/>
  <c r="G70" i="101"/>
  <c r="B70" i="101" s="1"/>
  <c r="G23" i="101"/>
  <c r="B16" i="78"/>
  <c r="G73" i="101"/>
  <c r="B20" i="78" l="1"/>
  <c r="R4" i="125"/>
  <c r="S4" i="125"/>
  <c r="T4" i="125"/>
  <c r="U4" i="125"/>
  <c r="V4" i="125"/>
  <c r="W4" i="125"/>
  <c r="X4" i="125"/>
  <c r="Y4" i="125"/>
  <c r="Z4" i="125"/>
  <c r="AA4" i="125"/>
  <c r="AB4" i="125"/>
  <c r="AC4" i="125"/>
  <c r="Q4" i="125"/>
  <c r="N4" i="125"/>
  <c r="C4" i="125"/>
  <c r="G4" i="125"/>
  <c r="H4" i="125"/>
  <c r="I4" i="125"/>
  <c r="J4" i="125"/>
  <c r="K4" i="125"/>
  <c r="L4" i="125"/>
  <c r="M4" i="125"/>
  <c r="B4" i="125"/>
  <c r="B21" i="78" l="1"/>
  <c r="P21" i="125"/>
  <c r="AC19" i="125"/>
  <c r="N19" i="125"/>
  <c r="AC18" i="125"/>
  <c r="N18" i="125"/>
  <c r="AC17" i="125"/>
  <c r="N17" i="125"/>
  <c r="AC16" i="125"/>
  <c r="N16" i="125"/>
  <c r="AC15" i="125"/>
  <c r="N15" i="125"/>
  <c r="AC14" i="125"/>
  <c r="N14" i="125"/>
  <c r="AC13" i="125"/>
  <c r="N13" i="125"/>
  <c r="AC12" i="125"/>
  <c r="N12" i="125"/>
  <c r="AC11" i="125"/>
  <c r="N11" i="125"/>
  <c r="AC10" i="125"/>
  <c r="N10" i="125"/>
  <c r="AC9" i="125"/>
  <c r="N9" i="125"/>
  <c r="AC8" i="125"/>
  <c r="N8" i="125"/>
  <c r="P4" i="125"/>
  <c r="B23" i="101" l="1"/>
  <c r="G75" i="101" l="1"/>
  <c r="F75" i="101" s="1"/>
  <c r="F15" i="78"/>
  <c r="I74" i="101" l="1"/>
  <c r="I73" i="101"/>
  <c r="H15" i="78" s="1"/>
  <c r="M75" i="101"/>
  <c r="K75"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8"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<sst xmlns="http://schemas.openxmlformats.org/spreadsheetml/2006/main" count="592" uniqueCount="413">
  <si>
    <t>発生</t>
    <rPh sb="0" eb="2">
      <t>ハッセイ</t>
    </rPh>
    <phoneticPr fontId="5"/>
  </si>
  <si>
    <t>ソース</t>
    <phoneticPr fontId="5"/>
  </si>
  <si>
    <t>日付</t>
    <rPh sb="0" eb="2">
      <t>ヒヅケ</t>
    </rPh>
    <phoneticPr fontId="5"/>
  </si>
  <si>
    <t>届出感染症　第三類　腸管出血性大腸菌</t>
    <rPh sb="0" eb="2">
      <t>トドケデ</t>
    </rPh>
    <rPh sb="2" eb="4">
      <t>カンセン</t>
    </rPh>
    <rPh sb="4" eb="5">
      <t>ショウ</t>
    </rPh>
    <rPh sb="6" eb="7">
      <t>ダイ</t>
    </rPh>
    <rPh sb="7" eb="8">
      <t>サン</t>
    </rPh>
    <rPh sb="8" eb="9">
      <t>タグイ</t>
    </rPh>
    <rPh sb="10" eb="12">
      <t>チョウカン</t>
    </rPh>
    <rPh sb="12" eb="15">
      <t>シュッケツセイ</t>
    </rPh>
    <rPh sb="15" eb="18">
      <t>ダイチョウキン</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</si>
  <si>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</si>
  <si>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医療機関からの届出数</t>
    </r>
    <rPh sb="14" eb="16">
      <t>イリョウ</t>
    </rPh>
    <rPh sb="16" eb="18">
      <t>キカン</t>
    </rPh>
    <rPh sb="21" eb="23">
      <t>トドケデ</t>
    </rPh>
    <rPh sb="23" eb="24">
      <t>スウ</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</si>
  <si>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</si>
  <si>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</si>
  <si>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</si>
  <si>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</si>
  <si>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</si>
  <si>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</si>
  <si>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</si>
  <si>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</si>
  <si>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</si>
  <si>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</si>
  <si>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</si>
  <si>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</si>
  <si>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</si>
  <si>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</si>
  <si>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</si>
  <si>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</si>
  <si>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</si>
  <si>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</si>
  <si>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</si>
  <si>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</si>
  <si>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</si>
  <si>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</si>
  <si>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</si>
  <si>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</si>
  <si>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</si>
  <si>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</si>
  <si>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</si>
  <si>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</si>
  <si>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</si>
  <si>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</si>
  <si>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</si>
  <si>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</si>
  <si>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</si>
  <si>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</si>
  <si>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</si>
  <si>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</si>
  <si>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</si>
  <si>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</si>
  <si>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</si>
  <si>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</si>
  <si>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</si>
  <si>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</si>
  <si>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</si>
  <si>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</si>
  <si>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</si>
  <si>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</si>
  <si>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</si>
  <si>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</si>
  <si>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</si>
  <si>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</si>
  <si>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</si>
  <si>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</si>
  <si>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</si>
  <si>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</si>
  <si>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</si>
  <si>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</si>
  <si>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</si>
  <si>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</si>
  <si>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</si>
  <si>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</si>
  <si>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</si>
  <si>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</si>
  <si>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</si>
  <si>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</si>
  <si>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</si>
  <si>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</si>
  <si>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</si>
  <si>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</si>
  <si>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</si>
  <si>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</si>
  <si>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</si>
  <si>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</si>
  <si>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</si>
  <si>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</si>
  <si>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</si>
  <si>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</si>
  <si>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</si>
  <si>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</si>
  <si>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</si>
  <si>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</si>
  <si>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</si>
  <si>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</si>
  <si>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</si>
  <si>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</si>
  <si>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</si>
  <si>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</si>
  <si>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</si>
  <si>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</si>
  <si>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</si>
  <si>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</si>
  <si>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</si>
  <si>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</si>
  <si>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</si>
  <si>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</si>
  <si>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</si>
  <si>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</si>
  <si>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</si>
  <si>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</si>
  <si>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</si>
  <si>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</si>
  <si>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</si>
  <si>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</si>
  <si>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</si>
  <si>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</si>
  <si>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</si>
  <si>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</si>
  <si>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</si>
  <si>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腸管出血性大腸菌感染症</t>
    <phoneticPr fontId="5"/>
  </si>
  <si>
    <t>４類感染症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</si>
  <si>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</si>
  <si>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</si>
  <si>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</si>
  <si>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</si>
  <si>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</si>
  <si>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3．残留農薬等  　　         </t>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</si>
  <si>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</si>
  <si>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</si>
  <si>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</si>
  <si>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</si>
  <si>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</si>
  <si>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</si>
  <si>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</si>
  <si>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</si>
  <si>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9．新型ｺﾛﾅ情報</t>
    <rPh sb="2" eb="4">
      <t>シンガタ</t>
    </rPh>
    <rPh sb="7" eb="9">
      <t>ジョウホウ</t>
    </rPh>
    <phoneticPr fontId="5"/>
  </si>
  <si>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</si>
  <si>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</si>
  <si>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</si>
  <si>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</si>
  <si>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</si>
  <si>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</si>
  <si>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</si>
  <si>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</si>
  <si>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</si>
  <si>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</si>
  <si>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3"/>
  </si>
  <si>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3"/>
  </si>
  <si>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3"/>
  </si>
  <si>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3"/>
  </si>
  <si>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3"/>
  </si>
  <si>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</si>
  <si>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</si>
  <si>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　　　　フード・セーフティー　http://www7b.biglobe.ne.jp/~food-safty/　　更新2020/10/11</t>
    <phoneticPr fontId="5"/>
  </si>
  <si>
    <t>2021年</t>
  </si>
  <si>
    <t>2021年</t>
    <phoneticPr fontId="5"/>
  </si>
  <si>
    <t xml:space="preserve"> </t>
    <phoneticPr fontId="87"/>
  </si>
  <si>
    <t>厚生労働省：国内の発生状況など
https://www.mhlw.go.jp/stf/covid-19/kokunainohasseijoukyou.html#h2_1
厚生労働省：データからわかる－新型コロナウイルス感染症情報－
https：//covid19.mhlw.go.jp/</t>
    <phoneticPr fontId="87"/>
  </si>
  <si>
    <t>https://www.mhlw.go.jp/stf/covid-19/kokunainohasseijoukyou.html#h2_1</t>
    <phoneticPr fontId="87"/>
  </si>
  <si>
    <t>厚生労働省：データからわかる－新型コロナウイルス感染症情報－</t>
    <phoneticPr fontId="87"/>
  </si>
  <si>
    <t xml:space="preserve">
</t>
    <phoneticPr fontId="87"/>
  </si>
  <si>
    <t>https：//covid19.mhlw.go.jp/</t>
    <phoneticPr fontId="87"/>
  </si>
  <si>
    <t>注意　食品に関わる記事の一部をご紹介します。詳しくはリンク先のページよりご確認ください。</t>
    <phoneticPr fontId="16"/>
  </si>
  <si>
    <t>なお、情報提供ページは提供者側により短期間で削除される場合もあります。予めご了解ください。</t>
    <phoneticPr fontId="16"/>
  </si>
  <si>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</si>
  <si>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</si>
  <si>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</si>
  <si>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</si>
  <si>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</si>
  <si>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87"/>
  </si>
  <si>
    <t>8．衛生訓話</t>
    <rPh sb="2" eb="4">
      <t>エイセイ</t>
    </rPh>
    <rPh sb="4" eb="6">
      <t>クンワ</t>
    </rPh>
    <phoneticPr fontId="5"/>
  </si>
  <si>
    <t>12-21年月平均</t>
  </si>
  <si>
    <t>2022年</t>
    <phoneticPr fontId="5"/>
  </si>
  <si>
    <t>1月</t>
    <phoneticPr fontId="87"/>
  </si>
  <si>
    <t>l</t>
    <phoneticPr fontId="33"/>
  </si>
  <si>
    <t>皆様  週刊情報2022-48を配信いたします</t>
    <phoneticPr fontId="5"/>
  </si>
  <si>
    <r>
      <rPr>
        <sz val="10"/>
        <color rgb="FFFFC000"/>
        <rFont val="ＭＳ Ｐゴシック"/>
        <family val="3"/>
        <charset val="128"/>
      </rPr>
      <t>■</t>
    </r>
    <r>
      <rPr>
        <sz val="10"/>
        <rFont val="ＭＳ Ｐゴシック"/>
        <family val="3"/>
        <charset val="128"/>
      </rPr>
      <t>賞味消費期限　　</t>
    </r>
    <r>
      <rPr>
        <sz val="10"/>
        <color rgb="FF6EF729"/>
        <rFont val="ＭＳ Ｐゴシック"/>
        <family val="3"/>
        <charset val="128"/>
      </rPr>
      <t>■</t>
    </r>
    <r>
      <rPr>
        <sz val="10"/>
        <rFont val="ＭＳ Ｐゴシック"/>
        <family val="3"/>
        <charset val="128"/>
      </rPr>
      <t>アレルギー　</t>
    </r>
    <r>
      <rPr>
        <sz val="10"/>
        <color theme="5" tint="0.39997558519241921"/>
        <rFont val="ＭＳ Ｐゴシック"/>
        <family val="3"/>
        <charset val="128"/>
      </rPr>
      <t>■</t>
    </r>
    <r>
      <rPr>
        <sz val="10"/>
        <rFont val="ＭＳ Ｐゴシック"/>
        <family val="3"/>
        <charset val="128"/>
      </rPr>
      <t>残留添加物・農薬　　</t>
    </r>
    <r>
      <rPr>
        <sz val="10"/>
        <color theme="0" tint="-0.14999847407452621"/>
        <rFont val="ＭＳ Ｐゴシック"/>
        <family val="3"/>
        <charset val="128"/>
      </rPr>
      <t>■</t>
    </r>
    <r>
      <rPr>
        <sz val="10"/>
        <rFont val="ＭＳ Ｐゴシック"/>
        <family val="3"/>
        <charset val="128"/>
      </rPr>
      <t>異物　</t>
    </r>
    <r>
      <rPr>
        <sz val="10"/>
        <color theme="7" tint="0.39997558519241921"/>
        <rFont val="ＭＳ Ｐゴシック"/>
        <family val="3"/>
        <charset val="128"/>
      </rPr>
      <t>　■</t>
    </r>
    <r>
      <rPr>
        <sz val="10"/>
        <rFont val="ＭＳ Ｐゴシック"/>
        <family val="3"/>
        <charset val="128"/>
      </rPr>
      <t>細菌　　</t>
    </r>
    <r>
      <rPr>
        <sz val="10"/>
        <color indexed="40"/>
        <rFont val="ＭＳ Ｐゴシック"/>
        <family val="3"/>
        <charset val="128"/>
      </rPr>
      <t>■</t>
    </r>
    <r>
      <rPr>
        <sz val="10"/>
        <rFont val="ＭＳ Ｐゴシック"/>
        <family val="3"/>
        <charset val="128"/>
      </rPr>
      <t>表示ミス　□</t>
    </r>
    <r>
      <rPr>
        <b/>
        <sz val="10"/>
        <rFont val="ＭＳ Ｐゴシック"/>
        <family val="3"/>
        <charset val="128"/>
      </rPr>
      <t>その他</t>
    </r>
    <phoneticPr fontId="5"/>
  </si>
  <si>
    <r>
      <t xml:space="preserve">　    </t>
    </r>
    <r>
      <rPr>
        <sz val="9"/>
        <rFont val="ＭＳ Ｐゴシック"/>
        <family val="3"/>
        <charset val="128"/>
      </rPr>
      <t>レベル2</t>
    </r>
    <phoneticPr fontId="5"/>
  </si>
  <si>
    <t>2023年</t>
    <phoneticPr fontId="5"/>
  </si>
  <si>
    <t>ノロウイルス指数平年同等　散発事故発生</t>
    <rPh sb="6" eb="8">
      <t>シスウ</t>
    </rPh>
    <rPh sb="8" eb="10">
      <t>ヘイネン</t>
    </rPh>
    <rPh sb="10" eb="12">
      <t>ドウトウ</t>
    </rPh>
    <rPh sb="13" eb="15">
      <t>サンパツ</t>
    </rPh>
    <rPh sb="15" eb="17">
      <t>ジコ</t>
    </rPh>
    <rPh sb="17" eb="19">
      <t>ハッセイ</t>
    </rPh>
    <phoneticPr fontId="5"/>
  </si>
  <si>
    <r>
      <t xml:space="preserve">タイトル </t>
    </r>
    <r>
      <rPr>
        <sz val="14"/>
        <color theme="0"/>
        <rFont val="ＭＳ Ｐゴシック"/>
        <family val="3"/>
        <charset val="128"/>
      </rPr>
      <t>(賞味期限誤りとアレルゲン記載漏れが目立つ一週間でした。!)</t>
    </r>
    <rPh sb="6" eb="10">
      <t>ショウミキゲン</t>
    </rPh>
    <rPh sb="10" eb="11">
      <t>アヤマ</t>
    </rPh>
    <rPh sb="18" eb="20">
      <t>キサイ</t>
    </rPh>
    <rPh sb="20" eb="21">
      <t>モ</t>
    </rPh>
    <rPh sb="23" eb="25">
      <t>メダ</t>
    </rPh>
    <rPh sb="26" eb="29">
      <t>イッシュウカン</t>
    </rPh>
    <phoneticPr fontId="5"/>
  </si>
  <si>
    <t>　</t>
  </si>
  <si>
    <t>J</t>
    <phoneticPr fontId="33"/>
  </si>
  <si>
    <t>先週に比べて全国平均は</t>
    <phoneticPr fontId="5"/>
  </si>
  <si>
    <t xml:space="preserve"> </t>
    <phoneticPr fontId="33"/>
  </si>
  <si>
    <t>※2023年 第11週（3/13～3/19）  現在</t>
    <phoneticPr fontId="87"/>
  </si>
  <si>
    <t>上記の他「 食品において不検出とされる農薬等 」が定められています。</t>
    <phoneticPr fontId="33"/>
  </si>
  <si>
    <t>9-10月、4月以降
施設の所在市町村で流行・   食中毒が報告される
定点観測値が5.00前後</t>
    <phoneticPr fontId="87"/>
  </si>
  <si>
    <t xml:space="preserve">【情報共有】　週間・情報収集/情報は毎週確認する
【常設】　嘔吐物処理セットの配備
【体調管理】従業員の健康状況を徹底し、不良者は調理・加工ラインより外す
</t>
    <phoneticPr fontId="87"/>
  </si>
  <si>
    <t xml:space="preserve">腸チフス
</t>
    <rPh sb="0" eb="1">
      <t>チョウ</t>
    </rPh>
    <phoneticPr fontId="5"/>
  </si>
  <si>
    <t>管理レベル「2」　</t>
    <phoneticPr fontId="5"/>
  </si>
  <si>
    <t>また、上記の各一覧表は、公益財団法人 日本食品化学研究振興財団が、</t>
    <phoneticPr fontId="33"/>
  </si>
  <si>
    <t>官報及び厚生労働省発表資料を基に独自に編集したものでありますので、</t>
    <phoneticPr fontId="33"/>
  </si>
  <si>
    <t>この表の数値等をご利用になる場合は、官報等で再度ご確認下さい。</t>
    <phoneticPr fontId="33"/>
  </si>
  <si>
    <t>1.　食中毒</t>
    <rPh sb="3" eb="6">
      <t>ショクチュウドク</t>
    </rPh>
    <phoneticPr fontId="33"/>
  </si>
  <si>
    <t>2.　ノロウイルス</t>
    <phoneticPr fontId="33"/>
  </si>
  <si>
    <t>管理レベル「2」　</t>
    <phoneticPr fontId="33"/>
  </si>
  <si>
    <t xml:space="preserve"> 全国指数</t>
    <phoneticPr fontId="5"/>
  </si>
  <si>
    <t>]</t>
    <phoneticPr fontId="16"/>
  </si>
  <si>
    <t>★数年間で二番目に高い比率でノロウイルスが流行</t>
    <rPh sb="1" eb="4">
      <t>スウネンカン</t>
    </rPh>
    <rPh sb="5" eb="8">
      <t>ニバンメ</t>
    </rPh>
    <rPh sb="9" eb="10">
      <t>タカ</t>
    </rPh>
    <rPh sb="11" eb="13">
      <t>ヒリツ</t>
    </rPh>
    <rPh sb="21" eb="23">
      <t>リュウコウ</t>
    </rPh>
    <phoneticPr fontId="5"/>
  </si>
  <si>
    <t xml:space="preserve">et </t>
    <phoneticPr fontId="16"/>
  </si>
  <si>
    <t>（最近５年間の週値の比較） ノロウイルスの感染周期は4年ですね　前回は2018年</t>
    <rPh sb="1" eb="3">
      <t>サイキン</t>
    </rPh>
    <rPh sb="3" eb="6">
      <t>ゴネンカン</t>
    </rPh>
    <rPh sb="7" eb="8">
      <t>シュウ</t>
    </rPh>
    <rPh sb="8" eb="9">
      <t>アタイ</t>
    </rPh>
    <rPh sb="10" eb="12">
      <t>ヒカク</t>
    </rPh>
    <rPh sb="21" eb="25">
      <t>カンセンシュウキ</t>
    </rPh>
    <rPh sb="27" eb="28">
      <t>ネン</t>
    </rPh>
    <rPh sb="32" eb="34">
      <t>ゼンカイ</t>
    </rPh>
    <rPh sb="39" eb="40">
      <t>ネン</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</si>
  <si>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</si>
  <si>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3類感染症　
細菌性赤痢2例</t>
    <phoneticPr fontId="5"/>
  </si>
  <si>
    <t>　</t>
    <phoneticPr fontId="33"/>
  </si>
  <si>
    <t>ファクトリーの食品安全E-ラーニング</t>
    <rPh sb="7" eb="11">
      <t>ショクヒンアンゼン</t>
    </rPh>
    <phoneticPr fontId="33"/>
  </si>
  <si>
    <t>2023/25週</t>
    <phoneticPr fontId="87"/>
  </si>
  <si>
    <t>北海道</t>
    <rPh sb="0" eb="3">
      <t>ホッカイドウ</t>
    </rPh>
    <phoneticPr fontId="16"/>
  </si>
  <si>
    <t>北海道ニュース</t>
    <rPh sb="0" eb="3">
      <t>ホッカイドウ</t>
    </rPh>
    <phoneticPr fontId="16"/>
  </si>
  <si>
    <t>福井県</t>
    <rPh sb="0" eb="3">
      <t>フクイケン</t>
    </rPh>
    <phoneticPr fontId="16"/>
  </si>
  <si>
    <t>福岡県</t>
    <rPh sb="0" eb="3">
      <t>フクオカケン</t>
    </rPh>
    <phoneticPr fontId="16"/>
  </si>
  <si>
    <t>コロナの影響無くなる</t>
    <rPh sb="4" eb="6">
      <t>エイキョウ</t>
    </rPh>
    <rPh sb="6" eb="7">
      <t>ナ</t>
    </rPh>
    <phoneticPr fontId="5"/>
  </si>
  <si>
    <t xml:space="preserve"> GⅡ　25週　0例</t>
    <rPh sb="6" eb="7">
      <t>シュウ</t>
    </rPh>
    <phoneticPr fontId="5"/>
  </si>
  <si>
    <t xml:space="preserve"> GⅡ　26週　0例</t>
    <rPh sb="9" eb="10">
      <t>レイ</t>
    </rPh>
    <phoneticPr fontId="5"/>
  </si>
  <si>
    <t>2023/26週</t>
  </si>
  <si>
    <t>今週のニュース（Noroｖｉｒｕｓ） (7/3-7/9)</t>
    <rPh sb="0" eb="2">
      <t>コンシュウ</t>
    </rPh>
    <phoneticPr fontId="5"/>
  </si>
  <si>
    <t>食中毒情報 (7/3-7/9)</t>
    <rPh sb="0" eb="3">
      <t>ショクチュウドク</t>
    </rPh>
    <rPh sb="3" eb="5">
      <t>ジョウホウ</t>
    </rPh>
    <phoneticPr fontId="5"/>
  </si>
  <si>
    <t>海外情報 (7/3-7/9)</t>
    <rPh sb="0" eb="2">
      <t>カイガイ</t>
    </rPh>
    <rPh sb="2" eb="4">
      <t>ジョウホウ</t>
    </rPh>
    <phoneticPr fontId="5"/>
  </si>
  <si>
    <t>食品リコール・回収情報
 (7/3-7/9)</t>
    <rPh sb="0" eb="2">
      <t>ショクヒン</t>
    </rPh>
    <rPh sb="7" eb="9">
      <t>カイシュウ</t>
    </rPh>
    <rPh sb="9" eb="11">
      <t>ジョウホウ</t>
    </rPh>
    <phoneticPr fontId="5"/>
  </si>
  <si>
    <t>食品表示 (7/3-7/9)</t>
    <rPh sb="0" eb="2">
      <t>ショクヒン</t>
    </rPh>
    <rPh sb="2" eb="4">
      <t>ヒョウジ</t>
    </rPh>
    <phoneticPr fontId="5"/>
  </si>
  <si>
    <t>残留農薬 (7/3-7/9)</t>
    <phoneticPr fontId="16"/>
  </si>
  <si>
    <t>旭川市の介護保険施設では６月２９日から７月２日にかけて６０代から９０代の入所者３８人と職員４人がノロウイルスに感染し無症状者を除く４０人がおう吐や下痢などの症状を訴えました。このうち一部の患者が医療機関を受診し、便を検査したところノロウイルスが検出されたということです。</t>
    <phoneticPr fontId="87"/>
  </si>
  <si>
    <t>北海道ニュース</t>
    <rPh sb="0" eb="3">
      <t>ホッカイドウ</t>
    </rPh>
    <phoneticPr fontId="87"/>
  </si>
  <si>
    <t>徳島県公表</t>
    <rPh sb="0" eb="3">
      <t>トクシマケン</t>
    </rPh>
    <rPh sb="3" eb="5">
      <t>コウヒョウ</t>
    </rPh>
    <phoneticPr fontId="16"/>
  </si>
  <si>
    <t>徳島県</t>
    <rPh sb="0" eb="3">
      <t>トクシマケン</t>
    </rPh>
    <phoneticPr fontId="16"/>
  </si>
  <si>
    <t>https://anshin.pref.tokushima.jp/docs/2023070800026/</t>
    <phoneticPr fontId="16"/>
  </si>
  <si>
    <t>原因施設の喫食者数および有症者数
　　　喫食者：7名　　　　有症者：7名　　主症状　　下痢、発熱、嘔吐等　　　徳島保健所管内の飲食店
　　　原因食品　　　　7月4日（火)に当該施設で調理提供した食事
　　　原因物質　　　　クドア・セプテンプンクタータ
　なお、原因となったヒラメはすでに廃棄されており、原因施設の衛生管理及び食品の取扱いに問題は認められず、他に改善すべき事項がなかったことから、「当該ヒラメを廃棄等することにより、食中毒の拡大・再発防止が可能であるため、他に改善すべき内容がない場合には、営業禁止及び停止の期間の設定は不要であること。」との厚生労働省通知に基づき、営業者に対する営業停止処分は行っておりません。クドアとは
クドア・セプテンプンクタータ(以下「クドア」という。）は、ヒラメに寄生するクドア属の寄生虫（粘液胞子虫）の一種で、ヒトには寄生せず、多毛類（ゴカイ）と魚類との間をいったりきたりして各々に寄生しているといわれています。
クドアによる食中毒　クドアが寄生したヒラメを非加熱（刺身、マリネ等）又は加熱不十分の状態で食べると、数時間程度（約２時間～２０時間）で一過性の下痢、嘔吐を引き起こしますが、症状は軽度であり、多くの場合、発症後２４時間以内に回復し、後遺症もないとの事例が報告されています。</t>
    <rPh sb="25" eb="26">
      <t>メイ</t>
    </rPh>
    <phoneticPr fontId="16"/>
  </si>
  <si>
    <t>食中毒事件の発生について(クドア・セプテンプンクタータ)</t>
    <phoneticPr fontId="16"/>
  </si>
  <si>
    <t>食中毒（疑い）が発生しました()</t>
    <phoneticPr fontId="16"/>
  </si>
  <si>
    <t>事件の探知  　令和５年７月５日（水）、那珂川市の住民から、同市内の飲食店を利用したところ、食中毒様症状を呈し、医療機関を受診した旨、筑紫保健福祉環境事務所に連絡があった。同事務所が調査したところ、６月30日（金）18時30分頃に同市内の飲食店を利用し、さらに22時頃に同市内の別の飲食店を利用した友人グループ４名のうち２名が腹痛、発熱、下痢等の症状を呈していることが判明した。現在、同事務所において、食中毒疑いとして調査を進めている。
     調査中    判明分：令和５年７月３日（月）午前０時頃
     摂食者数 調査中 　判明分：３名</t>
    <phoneticPr fontId="16"/>
  </si>
  <si>
    <t>https://www.pref.fukuoka.lg.jp/press-release/syokuchudoku20230706.html</t>
    <phoneticPr fontId="16"/>
  </si>
  <si>
    <t>福岡県公表</t>
    <rPh sb="0" eb="3">
      <t>フクオカケン</t>
    </rPh>
    <rPh sb="3" eb="5">
      <t>コウヒョウ</t>
    </rPh>
    <phoneticPr fontId="16"/>
  </si>
  <si>
    <t xml:space="preserve">アニサキスを原因とする食中毒発生について | ニュース＆トピックス - ヒルトン東京お台場 </t>
    <phoneticPr fontId="16"/>
  </si>
  <si>
    <t>この度、当ホテル内の日本料理「さくら」寿司カウンター（以下「当店」）において、アニサキスを原因とする食中毒事故が発生いたしました。発症された1名のお客様はすでに回復されておりますが、お客様やご家族の方々に大きな苦痛とご心配をおかけしましたこと、大変申し訳なく、心より深くお詫び申し上げます。また、関係者の皆様にも多大なるご心配とご迷惑をおかけいたしましたことを重ねてお詫びいたします。本日、当店は、東京都港区みなと保健所より、令和5年7月5日（水）1日間の営業停止処分を受けましたので、下記のとおりご報告申し上げます。
　食中毒事故について
日本料理「さくら」寿司カウンターにおいて、令和5年6月24日（土）にご来店されたお客様2名のうち、1名に体調不良の症状があり、港区みなと保健所の調査の結果、お客様が発症日（6月25日）から遡って5日間（6月21日から6月25日まで）、当店を除き鮮魚介類を喫食していないこと、また診察した医療機関の医師より食中毒の届出があったことから、当店が調理・提供した料理を原因としたアニサキス食中毒と断定されました。
　行政処分の内容
（１）店舗名 ：日本料理「さくら」 寿司カウンター
（２）処分の理由：食品衛生法第6条第3号違反
（３）処分の内容：令和5年7月5日（水）1日間の営業停止処分</t>
    <phoneticPr fontId="16"/>
  </si>
  <si>
    <t>https://www.hiltonodaiba.jp/news/detail/3718</t>
    <phoneticPr fontId="16"/>
  </si>
  <si>
    <t>東京都</t>
    <rPh sb="0" eb="3">
      <t>トウキョウト</t>
    </rPh>
    <phoneticPr fontId="16"/>
  </si>
  <si>
    <t>ヒルトンお台場</t>
    <rPh sb="5" eb="7">
      <t>ダイバ</t>
    </rPh>
    <phoneticPr fontId="16"/>
  </si>
  <si>
    <t>「サバ塩」食べた後に異変、思わぬ原因　ヒスタミンによる食中毒　常温放置で生成、加熱で分解されない物質</t>
    <phoneticPr fontId="16"/>
  </si>
  <si>
    <t>魚に由来するヒスタミンという物質による食中毒が国内で相次いでいます。ヒスタミンはサバ、マグロ、イワシなどの魚を、常温に放置したときに、菌により生成される物質です。保育園などで数十人規模の集団食中毒が繰り返されているこの物質について、内閣府の食品安全委員会が注意を呼びかけています。どのような対策があるのか、まとめました。
食中毒も引き起こすヒスタミン
13日、奈良市の保育園など複数の施設で、給食のサバの塩焼きを食べた園児43人に、口や背中などの発疹の症状が出ました。サバから食中毒を引き起こすヒスタミンという物質が検出されたため、奈良市保健所はヒスタミンが原因の食中毒と断定しました。ヒスタミンはアレルギー関連物質として有名ですが、食品中に蓄積したヒスタミンを摂取してしまうと、アレルギー様の食中毒を引き起こすことがあります。このヒスタミンについて、内閣府の食品安全委員会が6月、注意を呼びかけました。ヒスタミンは、サバやマグロ、イワシなどの魚を「常温に放置する」など不適切に管理したとき、ヒスタミン生成菌が増殖することによって作られます。ヒスタミンは熱に強く、生成されてしまうと、加熱調理によっても分解しないことに注意が必要です。</t>
    <phoneticPr fontId="16"/>
  </si>
  <si>
    <t>https://news.yahoo.co.jp/articles/76b2b132ec33552ff8e31170a058242a91ead17d</t>
    <phoneticPr fontId="16"/>
  </si>
  <si>
    <t>ウィットニュース</t>
    <phoneticPr fontId="16"/>
  </si>
  <si>
    <t>奈良県</t>
    <rPh sb="0" eb="3">
      <t>ナラケン</t>
    </rPh>
    <phoneticPr fontId="16"/>
  </si>
  <si>
    <t>「食肉は十分な加熱を」カンピロバクターで３人が食中毒 居酒屋３日間営業停止 札幌市</t>
    <phoneticPr fontId="16"/>
  </si>
  <si>
    <t>https://news.yahoo.co.jp/articles/b94f5b5a59e3b789fbafeb822703cb1cb25122bd</t>
    <phoneticPr fontId="16"/>
  </si>
  <si>
    <t>札幌市内の居酒屋で先月、食事をした客３人がカンピロバクター菌による食中毒にかかっていたことがわかりました。
食中毒が発生したのは札幌市中央区の「居酒屋ごんべゑ」です。６月１８日に店を利用した客３人が食後に下痢や腹痛などを訴えました。札幌市保健所が調べたところ「カンピロバクター菌」による食中毒と分かりました。
３人はいずれも牛肉を使ったメニューを食べていて、その加熱が不十分だったことが原因とみられています。
札幌市保健所はこの店を４日から３日間の営業停止処分とし、加熱用の食肉には十分な加熱をすることなど、再発防止をはかるよう指示しました。</t>
    <phoneticPr fontId="16"/>
  </si>
  <si>
    <t>奈良市の飲食店 食中毒で３日間の営業停止処分</t>
    <phoneticPr fontId="16"/>
  </si>
  <si>
    <t>先月（６月）、奈良市の飲食店の弁当を食べた男女５人がおう吐や下痢などの症状を訴え、保健所は、この飲食店が調理をした弁当が原因の食中毒と断定し、この店を４日から３日間の営業停止の処分にしました。営業停止の処分を受けたのは、奈良市小西町の飲食店、「かむら精肉店」です。奈良市保健所によりますと、６月２８日にこの店が調理した弁当を食べた２３人のグループのうち、２７歳から５０歳の男女５人がおう吐や下痢などの症状を訴え、５人のうち３人から食中毒の原因となる「黄色ブドウ球菌」が検出されました。このため、奈良市保健所は、この店の弁当が原因の食中毒と断定して、４日から７月６日までの３日間、営業停止の処分にしました。症状を訴えた５人の中に入院した人はおらず、全員が回復しているということです</t>
    <phoneticPr fontId="16"/>
  </si>
  <si>
    <t>https://www3.nhk.or.jp/lnews/nara/20230704/2050013950.html</t>
    <phoneticPr fontId="16"/>
  </si>
  <si>
    <t>NHK</t>
    <phoneticPr fontId="16"/>
  </si>
  <si>
    <t>新たに幼児13人感染で患者は計43人　重症なし　O157集団感染</t>
    <phoneticPr fontId="16"/>
  </si>
  <si>
    <t>島根県出雲市内の社会福祉施設で幼児と職員が腸管出血性大腸菌（O157）に集団感染した問題で、県は3日、新たに幼児13人の感染が確認されたと発表した。これで患者は計43人になった。今のところ重症者はいないという。
　新たに感染が確認された幼児のうち、女児1人が腹痛や下痢などの症状が続き、入院している。また県は、この女児と、すでに入院中だった男児1人が、腎臓機能が低下する溶血性尿毒症症候群（HUS）と診断されたと明らかにした。
　県は今後も患者や接触者の健康調査を進め、発生原因についても感染症と食中毒の両面から調査を続ける。</t>
    <phoneticPr fontId="16"/>
  </si>
  <si>
    <t>https://news.goo.ne.jp/article/asahi/nation/asahi_region-ASR737QKKR73PTIB003.html</t>
    <phoneticPr fontId="16"/>
  </si>
  <si>
    <t>島根県</t>
    <rPh sb="0" eb="3">
      <t>シマネケン</t>
    </rPh>
    <phoneticPr fontId="16"/>
  </si>
  <si>
    <t>朝日新聞</t>
    <rPh sb="0" eb="4">
      <t>アサヒシンブン</t>
    </rPh>
    <phoneticPr fontId="16"/>
  </si>
  <si>
    <t>福井の飲食店で5人食中毒　2日間の営業停止処分</t>
    <phoneticPr fontId="16"/>
  </si>
  <si>
    <t>福井県の福井市保健所は6月29日、同市内の飲食店を利用した同市と坂井市、鯖江市、永平寺町の10、20代の男女5人が腹痛や下痢などの症状を訴え、食中毒と断定したと発表した。うち1人の便から食中毒の原因となる細菌カンピロバクターが検出された。5人はいずれも入院しておらず、回復に向かっている。同保健所は食品衛生法に基づき、同店を29、30日の2日間営業停止処分とした。同保健所によると、5人は20日に同店を利用し、鶏生レバーなどを食べた。22～24日に症状が出て、それぞれ医療機関を受診した。</t>
    <phoneticPr fontId="16"/>
  </si>
  <si>
    <t>福井新聞</t>
    <rPh sb="0" eb="4">
      <t>フクイシンブン</t>
    </rPh>
    <phoneticPr fontId="16"/>
  </si>
  <si>
    <t>https://news.yahoo.co.jp/articles/702a2cf8562f60cb0f467d6b53435baade3bd179</t>
    <phoneticPr fontId="16"/>
  </si>
  <si>
    <t>市立札幌病院で集団食中毒　病因はまたもウエルシュ菌</t>
    <phoneticPr fontId="16"/>
  </si>
  <si>
    <t xml:space="preserve">札幌市内において、6月に2度目の集団食中毒が発生していたことが分かった。市立札幌病院（札幌市中央区）は6月29日、「市立札幌病院内で発生した食中毒について」として西川秀司院長のお詫びのコメントを公表した。同病院は6月21日、食中毒が発生した恐れがあるとして記者会見を開催したが、当時、札幌市は取材に対し「原因菌を調査中」として公表を控えていた。札幌市は29日、給食業務を受託していた日清医療食品㈱（東京都千代田区、立林勝美社長）が同19日に提供した病院食を食べた44人（男性20人、女性24人）が下痢・腹痛などを訴えた原因がウエルシュ菌による食中毒と断定、公表した。同社は自社ホームページ上で「食中毒事故発生に関するお知らせ」を掲載し、患者と関係者にお詫びしている。
　日清医療食品は今年3月、水野記念病院（東京都足立区）でも集団食中毒事件を起こしており、4日間の営業停止処分が下されているが、今回、札幌市は同社に対して処分していない。その理由について札幌市は取材に対し、「東京都は行政区が違う」とし、札幌の場合、営業停止期間に給食の提供を肩代わりできる企業が見つからない場合、患者の不利益が生じるため、「患者の利益を考えて営業停止処分は行わなかった」と説明している。
　市立札幌病院の西川院長は、「厨房施設の複数回の消毒・清掃のほか、食品・環境衛生の専門業者による消毒も実施し、従業員への衛生教育も行った。再発防止のための保健所からの指示事項について、病院食の委託業者である日清医療食品株式会社とともに適切に順守し、再発防止に努める」としている。4月から6月にかけ、全国でウエルシュ菌による食中毒が多発している。
</t>
    <phoneticPr fontId="16"/>
  </si>
  <si>
    <t>https://wellness-news.co.jp/posts/%E5%B8%82%E7%AB%8B%E6%9C%AD%E5%B9%8C%E7%97%85%E9%99%A2%E3%81%A7%E9%9B%86%E5%9B%A3%E9%A3%9F%E4%B8%AD%E6%AF%92%E3%80%80%E7%97%85%E5%9B%A0%E3%81%AF%E3%81%BE%E3%81%9F%E3%82%82%E3%82%A6%E3%82%A8%E3%83%AB/</t>
    <phoneticPr fontId="16"/>
  </si>
  <si>
    <t>ウェルネスニュース</t>
    <phoneticPr fontId="16"/>
  </si>
  <si>
    <t>回収＆返金</t>
  </si>
  <si>
    <t>イトーヨーカ堂</t>
  </si>
  <si>
    <t>回収＆返金/交換</t>
  </si>
  <si>
    <t>とりせん</t>
  </si>
  <si>
    <t>小田急商事</t>
  </si>
  <si>
    <t>いなげや</t>
  </si>
  <si>
    <t>梗絲食品</t>
  </si>
  <si>
    <t>ジョイマート</t>
  </si>
  <si>
    <t>回収＆交換</t>
  </si>
  <si>
    <t>MIRAIcon...</t>
  </si>
  <si>
    <t>回収</t>
  </si>
  <si>
    <t>鳳月堂</t>
  </si>
  <si>
    <t>アクシアルリテイ...</t>
  </si>
  <si>
    <t>守山乳業</t>
  </si>
  <si>
    <t>白虎最中本舗</t>
  </si>
  <si>
    <t>ネスレ日本</t>
  </si>
  <si>
    <t>マルエツ</t>
  </si>
  <si>
    <t>綿半パートナーズ...</t>
  </si>
  <si>
    <t>タカキベーカリー...</t>
  </si>
  <si>
    <t>イギリスパンサンド(ハム&amp;トマト) 一部ラベル誤貼付で表示欠落</t>
  </si>
  <si>
    <t>ヤオコー</t>
  </si>
  <si>
    <t>豚角煮豚角煮 一部ラベル誤貼付で表示欠落</t>
  </si>
  <si>
    <t>G-７スーパーマ...</t>
  </si>
  <si>
    <t>混ぜるだけビビンバの素 一部冷蔵商品を常温陳列</t>
  </si>
  <si>
    <t>ココドット</t>
  </si>
  <si>
    <t>プレーンベーグル ハーフ他 一部カビ発生の恐れ</t>
  </si>
  <si>
    <t>今里食品</t>
  </si>
  <si>
    <t>冷し担々麺他 一部アレルゲン表示齟齬</t>
  </si>
  <si>
    <t>青木光悦堂</t>
  </si>
  <si>
    <t>お好みあられ 一部賞味期限誤表示</t>
  </si>
  <si>
    <t>鶏もも生姜醤油唐揚げ 一部アレルギー表示欠落</t>
  </si>
  <si>
    <t>ＳＥＡＭＯＢＡ</t>
  </si>
  <si>
    <t>味付もずく 三杯酢 一部アレルゲン表示欠落</t>
  </si>
  <si>
    <t>イオンリテール</t>
  </si>
  <si>
    <t>ロースかつ重 一部特定原材料表示欠落</t>
  </si>
  <si>
    <t>彩り海鮮ばらちらし 一部ラベル誤貼付で表示欠落</t>
  </si>
  <si>
    <t>羊羹ぱん他 10℃以下を常温販売</t>
  </si>
  <si>
    <t>ウオロク</t>
  </si>
  <si>
    <t>椎茸肉詰め天 一部ラベル誤貼付で表示欠落</t>
  </si>
  <si>
    <t>紀ノ國屋</t>
  </si>
  <si>
    <t>高菜キムチ 一部商品膨張</t>
  </si>
  <si>
    <t>合同会社ドゥミー...</t>
  </si>
  <si>
    <t>フィトテラピーアイス(01,02,03) 製造基準逸脱</t>
  </si>
  <si>
    <t>髙島屋</t>
  </si>
  <si>
    <t>大阪店 特手焼き鰻弁当他 一部消費期限誤表示</t>
  </si>
  <si>
    <t>神戸物産</t>
  </si>
  <si>
    <t>パラタ(プレーン) 一部虫体混入の恐れコメントあり</t>
  </si>
  <si>
    <t>冷凍食品 一部-18℃以下を10℃以下設定で販売</t>
  </si>
  <si>
    <t>ソースとんかつ弁当他 一部特定原材料表示欠落</t>
  </si>
  <si>
    <t>スジャータ ヴィシソワーズ 一部10℃以下を常温販売</t>
  </si>
  <si>
    <t>海老天重と讃岐うどんのセット 一部ラベル誤貼付で表示欠落</t>
  </si>
  <si>
    <t>牛すじ煮 一部乳表示欠落</t>
  </si>
  <si>
    <t>めかぶ加工品 一部賞味期限表示欠落</t>
  </si>
  <si>
    <t>St.Maple 3種ギフトセット 一部賞味期限誤表記</t>
  </si>
  <si>
    <t>マドレーヌ 3商品 ソルビン酸検出</t>
  </si>
  <si>
    <t>白飯がとまらない豚味噌生姜焼 一部アレルギン(えび)表示欠落</t>
  </si>
  <si>
    <t>EAST BEEアイスコーヒー無糖 一部容器の気密性不良</t>
  </si>
  <si>
    <t>会津城下町 一部カビ発生の恐れ</t>
  </si>
  <si>
    <t>ネスカフェ ドルチェ グスト レギュラーブレンド他 賞味期限誤表記</t>
  </si>
  <si>
    <t>ミルクフランス他 一部ラベル誤貼付でアレルゲン表示欠落</t>
  </si>
  <si>
    <t>ひらめ(天然) 一部消費期限誤表示</t>
  </si>
  <si>
    <t>2023年第25週（6月19日〜6月25日）</t>
    <phoneticPr fontId="87"/>
  </si>
  <si>
    <t>結核例　218</t>
    <phoneticPr fontId="5"/>
  </si>
  <si>
    <t>細菌性赤痢1例 菌種：S. flexneri（B群）＿感染地域：インドネシア</t>
    <rPh sb="0" eb="3">
      <t>サイキンセイ</t>
    </rPh>
    <rPh sb="3" eb="5">
      <t>セキリ</t>
    </rPh>
    <rPh sb="6" eb="7">
      <t>レイ</t>
    </rPh>
    <rPh sb="8" eb="10">
      <t>キンシュ</t>
    </rPh>
    <rPh sb="24" eb="25">
      <t>グン</t>
    </rPh>
    <rPh sb="27" eb="29">
      <t>カンセン</t>
    </rPh>
    <rPh sb="29" eb="31">
      <t>チイキ</t>
    </rPh>
    <phoneticPr fontId="87"/>
  </si>
  <si>
    <t xml:space="preserve">腸管出血性大腸菌感染症96例（有症者69例、うちHUS 1例）
感染地域：‌国内74例、韓国5例、ベトナム1例、国内・国外不明16例
国内の感染地域：‌東京都11例、大阪府8例、岡山県6例、鹿児島県6例、埼玉県5例、神奈川県4例、福岡県4例、群馬県3例、島根県3例、北海道2例、兵庫県2例、奈良県2例、青森県1例、福島県1例、茨城県1例、栃木県1例、千葉県1例、富山県1例、山梨県1例、岐阜県1例、愛知県1例、京都府1例、長崎県1例、宮崎県1例、国内（都道府県不明）6例
</t>
    <phoneticPr fontId="87"/>
  </si>
  <si>
    <t xml:space="preserve">年齢群：‌1歳（1例）、2歳（1例）、4歳（3例）、5歳（1例）、7歳（2例）、9歳（1例）、
10代（17例）、20代（22例）、30代（11例）、40代（14例）、50代（6例）、
60代（5例）、70代（8例）、80代（3例）、90代以上（1例）
</t>
    <phoneticPr fontId="87"/>
  </si>
  <si>
    <t>血清群・毒素型：‌O157 VT2（30例）、O157 VT1・VT2（23例）、O103 VT1（4例）、O26 VT1（4例）、
O111VT1・VT2（2例）、O115 VT1（1例）、O157VT1（1例）、O74 VT1（1例）、O91 VT1（1例）、その他・不明（29例）
累積報告数：947例（有症者594例、うちHUS 11例．死亡2例）</t>
    <phoneticPr fontId="87"/>
  </si>
  <si>
    <t>腸チフス2例 感染地域：東京都1例、バングラデシュ1例</t>
    <phoneticPr fontId="87"/>
  </si>
  <si>
    <t>E型肝炎13例 感染地域（感染源）：‌北海道2例（焼き肉1例、不明1例）、千葉県
2例（不明2例）、東京都2例（不明2例）、群馬県1例（不明）、
国内（都道府県不明）2例
（生牡蠣1例、不明1例）、国内・国外不明4例（不明4例）</t>
    <phoneticPr fontId="87"/>
  </si>
  <si>
    <t>レジオネラ症73例（肺炎型70例、ポンティアック型1例、無症状病原体保有者2例）
感染地域：‌埼玉県6例、茨城県5例、愛知県5例、三重県4例、群馬県3例、千葉県3例、東京都3例、神奈川県3例、
長野県3例、滋賀県3例、兵庫県3例、山形県2例、栃木県2例、新潟県2例、山口県2例、大分県2例、北海道1例、
京都府1例、大阪府1例、奈良県1例、岡山県1例、愛媛県1例、高知県1例、福岡県1例、熊本県1例、宮崎県1例、
国内（都道府県不明）3例、国内・国外不明9例
年齢群：‌40代（3例）、50代（14例）、60代（21例）、70代（19例）、80代（12例）、90代以上（4例）
累積報告数：901例</t>
    <phoneticPr fontId="87"/>
  </si>
  <si>
    <t>アメーバ赤痢5例（腸管アメーバ症5例）
感染地域：‌東京都1例、大阪府1例、国内（都道府県不明）1例、中国/韓国/台湾1例、国内・国外不明1例
感染経路：‌性的接触1例（異性間）、経口感染2例、性的接触（異性間）/その他1例、不明1例</t>
    <phoneticPr fontId="87"/>
  </si>
  <si>
    <t>報告数</t>
    <phoneticPr fontId="87"/>
  </si>
  <si>
    <t>女性</t>
    <phoneticPr fontId="87"/>
  </si>
  <si>
    <t>報告数　　　</t>
    <phoneticPr fontId="87"/>
  </si>
  <si>
    <t>　総数　　　　</t>
    <phoneticPr fontId="5"/>
  </si>
  <si>
    <t>男性　　　　</t>
    <phoneticPr fontId="87"/>
  </si>
  <si>
    <t>インフルエンザ 新型</t>
    <phoneticPr fontId="87"/>
  </si>
  <si>
    <t xml:space="preserve">コロナウイルス感染症  </t>
    <phoneticPr fontId="87"/>
  </si>
  <si>
    <t>2023年第24週（再掲)</t>
    <phoneticPr fontId="87"/>
  </si>
  <si>
    <t>2023年第25週（再掲)</t>
    <phoneticPr fontId="87"/>
  </si>
  <si>
    <t>増減率</t>
    <rPh sb="0" eb="3">
      <t>ゾウゲンリツ</t>
    </rPh>
    <phoneticPr fontId="87"/>
  </si>
  <si>
    <t>　I総数　　　　</t>
    <phoneticPr fontId="5"/>
  </si>
  <si>
    <t>I男性　　　　</t>
    <phoneticPr fontId="87"/>
  </si>
  <si>
    <t>I女性</t>
    <phoneticPr fontId="87"/>
  </si>
  <si>
    <t>　NC総数　　　　</t>
    <phoneticPr fontId="5"/>
  </si>
  <si>
    <t>NC男性　　　　</t>
    <phoneticPr fontId="87"/>
  </si>
  <si>
    <t>NC女性</t>
    <phoneticPr fontId="87"/>
  </si>
  <si>
    <t>インフルエンザ
と
新型コロナ</t>
    <rPh sb="10" eb="12">
      <t>シンガタ</t>
    </rPh>
    <phoneticPr fontId="87"/>
  </si>
  <si>
    <t>インフルエンザ7.1%減少、新型コロナウイルス9.5%増加　</t>
    <rPh sb="11" eb="13">
      <t>ゲンショウ</t>
    </rPh>
    <rPh sb="14" eb="16">
      <t>シンガタ</t>
    </rPh>
    <rPh sb="27" eb="29">
      <t>ゾウカ</t>
    </rPh>
    <phoneticPr fontId="87"/>
  </si>
  <si>
    <t>保育園で食中毒　給食の「鶏肉の香味焼き」食べた園児ら１６人に発熱や下痢などの症状　</t>
    <phoneticPr fontId="16"/>
  </si>
  <si>
    <t>京都市</t>
    <phoneticPr fontId="16"/>
  </si>
  <si>
    <t>京都市の保育園で、給食を食べた園児７人と職員９人の計１６人が発熱や下痢などの症状を訴えました。京都市は食中毒と断定し、１０日までの３日間、施設の使用停止を命じました。京都市によりますと、北区にある保育園から６月３０日「発熱や下痢などの症状を訴える人が１０人以上発生している」と連絡がありました。京都市の医療衛生センターの調査で、園児７人と職員９人の計１６人が、６月２６日から７月２日にかけ、発熱や下痢などの症状を訴えていることがわかりました。
そのうち９人の便から、７月８日までにカンピロバクターが検出されました。９人全員が軽症で、快方に向かっているということです。京都市は園が提供した食事が原因の食中毒と断定し、８日から１０日までの３日間、保育園の施設の使用停止を命じました。
　カンピロバクターは加熱不十分の鶏肉から検出されることが多く、１６人が食べた物で共通しているのが園で調理された食事のみであることから、京都市保健所は６月２６日の給食で出された「鶏肉の香味焼き」が原因の可能性があるとしています。</t>
    <rPh sb="0" eb="2">
      <t>キョウト</t>
    </rPh>
    <phoneticPr fontId="16"/>
  </si>
  <si>
    <t>https://topics.smt.docomo.ne.jp/article/abcnews/region/abcnews-20640?fm=topics&amp;fm_topics_id=09a78c86dd6d6d98fa33a3693f734606</t>
    <phoneticPr fontId="16"/>
  </si>
  <si>
    <t>関西ニュース</t>
    <phoneticPr fontId="16"/>
  </si>
  <si>
    <t xml:space="preserve">消費者庁／届出資料の内容を問題視／さくらフォレストへの措置命令で衝撃（2023年7月5日号） | EC </t>
    <phoneticPr fontId="16"/>
  </si>
  <si>
    <t>　消費者庁は６月３０日、健康食品のＥＣを展開するさくらフォレスト（本社福岡県）が販売する機能性表示食品「きなり匠」「きなり極」の２製品について、景品表示法に基づく措置命令を行った。消費者庁は、提出された２製品の機能性表示食品の届け出資料について、「表示の裏付けとなる合理的な根拠として認められなかった」と判断。同様の根拠で表示を行っている機能性表示食品８８製品について、確認を行う方針を明らかにした。消費者庁が７月３日、「ＤＨＡ・ＥＰＡ」などを関与成分とした機能性表示食品を販売する事業者に対して、一斉に合理的根拠資料の提出を求めたという情報もある。届け出が受理されている機能性表示食品の届け出資料そのものの内容を問題視した処分。業界に大きな波紋を呼びそうだ。（９面に関連記事）
　「適切な評価が必要」
　問題とされたのは、「ＤＨＡ・ＥＰＡ（中性脂肪）」「モノグルコシルヘスペリジン（血圧）」「オリーブ由来ヒドロキシチロソール（ＬＤＬコレステロール）」という三つの機能性関与成分に関する表示。「ＤＨＡ・ＥＰＡ」は、「きなり匠」と「きなり極」に配合。「モノグルコシルヘスペリジン」と「オリーブ由来ヒドロキシチロソール」は、「きなり匠」に配合されている。
　「きなり匠」では、「ＤＨＡ・ＥＰＡには中性脂肪を低下させる機能があることが、モノグルコシルヘスペリジンは血圧が高めの方の血圧を下げる機能があることが、オリーブ由来ヒドロキシチロソールは抗酸化作用を持ち、血中のＬＤＬコレステロール（悪玉コレステロール）の酸化を抑制させることが報告されています」と機能性を表示していた。
　消費者庁はさくらフォレストに対して、２製品の機能性の表示に関して、合理的な根拠の提出を求めたところ、さくらフォレストからは、機能性表示食品の届け出資料を含む資料が提出された。ただ、合理的な根拠として認められなかったとしている。
　消費者庁によると、さくらフォレストからは、２製品に含まれる機能性関与成分「ＤＨＡ・ＥＰＡ」について、３０報以上の論文が提出されたという。ただ、提出された論文のほとんどについて、論文内の試験で摂取されている１日当たりの含有量が、「きなり」の配合量の倍近い量で検証されていたという。「きなり匠」「同極」のＤＨＡ・ＥＰＡの配合量は、ＤＨＡ・ＥＰＡの有効性を示す論文の配合量に、足りていなかったとしている。
　さくらフォレストが提出した資料の中には、（続きは、「日本ネット経済新聞」７月６日号で）</t>
    <phoneticPr fontId="16"/>
  </si>
  <si>
    <t>冷蔵食品、その旨は包装表面に２０P以上表記で</t>
    <phoneticPr fontId="16"/>
  </si>
  <si>
    <t>消費者庁は７月中を食品衛生監視月間とし、夏期の食中毒発生防止へ食品衛生の表示、保健事項に関しての取り締まり強化に取組む。要冷蔵食品の場合には容器包装の表面に冷蔵を要する食品である旨の文字（「要冷蔵」等）を分かりやすい大きさ（おおむね２０ポイント以上）で、色彩、場所等を工夫して表示すること」などの徹底などを呼び掛ける。重点事項として（１）アレルゲン、期限表示等の衛生・保健事項に関する表示（２）保健機能食品を含めた健康食品に関する表示（３）生食用食肉、遺伝子組換え食品等に関する表示（４）道の駅や産地直売所、業務用加工食品に関する表示（５）食品表示基準に基づく表示方法の普及・啓発の５点に傾注。
　表示の適正化では特に近年、カンピロバクター食中毒の発生件数が多いことから食品関連事業者に加熱が必要な旨の確実な情報伝達など加熱用の鶏肉等が生食又は加熱不十分で提供されることがないようにする。鶏肉や鶏内蔵の調理には中心部を７５度で１分間以上加熱する。厚労省によると昨年中にカンピロバクターによる食中毒が１８５件発生し、８８２人が健康被害を受けていた。カンピロバクターは鶏・牛・豚など動物の腸管内に生息している。乾燥に弱く十分な加熱で死滅する、としている。
　また容器包装詰低酸性食品に関するボツリヌス食中毒についても、冷蔵保存を意図した容器包装詰低酸性食品を誤って常温保存して販売したため自主回収する事例が発生していたことや適切な温度管理が行われなかった場合、重篤な食中毒を起こしかねないとして、食品表示においては「一括表示の保存方法の欄に摂氏１０度以下で保存しなければならない旨を表示するとともに、要冷蔵食品であることが消費者等に明確に分かるように」徹底を呼び掛ける。</t>
    <phoneticPr fontId="16"/>
  </si>
  <si>
    <t>「要冷蔵品を庫外で保存」などで指導も　食品等の夏期一斉取り締まり　高松市保健所</t>
    <phoneticPr fontId="16"/>
  </si>
  <si>
    <t>食品の衛生面での取り扱い方や添加物などの表示方法が適正かをチェックする「夏期一斉取り締まり」が、3日、高松市で行われました。高松市保健所によると、3日は市内のスーパーなど10店舗の立ち入り検査を実施。「要冷蔵の食品を冷蔵庫の外に置いていた」など、食品衛生法に基づいて、のべ13件の指導をしたということです。また「保存方法が正しく表示されていない」などで、食品表示法に基づく指導をのべ5件行いました。　いずれも早急な改善を求めたということです。</t>
    <phoneticPr fontId="16"/>
  </si>
  <si>
    <t>JARO、22年度の苦情11％減 「健康食品」9％減、「機能性表示食品」は増加</t>
    <phoneticPr fontId="16"/>
  </si>
  <si>
    <t>日本広告審査機構（JARO）が6月1日に発表した2022年度の審査状況で、苦情や照会などの総受付件数は1 万2,030件で、前年度比12.6％減となった。苦情はこのうち9,206件で同10.8％減。「健康食品」の苦情が減る一方、「機能性表示食品」の苦情が増加傾向にある。　苦情を業種別に見ると、「医薬部外品」が510件で同1.4％増となり、初めて1位になった（表）。過去最多件数で、発毛効果の訴求や、シミがはがれる誇大表現などに苦情が寄せられた。
前年度トップだった「化粧品」は446件で同42.7％減となり、2位に。前年度に多かった不快なネット広告・表示への苦情が減った。3位は「健康食品（保健機能食品以外）」で334件となり、同9.2％減。21年度は前年度比59.6％減の368件となっていたが、さらに減少した。
一方、「保健機能食品」の苦情は前年度の51件から171件に増加。前年度35件だった「機能性表示食品」は135件に増えた。届出の範囲を超える表示が見られ、JAROによると、「短期間で脂肪が激減するかのような表示」「大量に食べても脂肪が減るかのような表現」「消費者庁が保証した等の標榜」などがあったという。機能性表示食品の苦情は「インターネット」が84件で最も多く、「テレビ」が35件で続いた。</t>
    <phoneticPr fontId="16"/>
  </si>
  <si>
    <t xml:space="preserve">「めぐみ野桃太郎トマト」残留農薬基準超過についてのお詫びとお知らせ - みやぎ生協 </t>
    <phoneticPr fontId="16"/>
  </si>
  <si>
    <t xml:space="preserve"> いつも生協をご利用いただきましてありがとうございます。表記の商品において、自主検査により、蚊取り線香に使われている成分が、残留基準値を超えていることが判明しました。
なお、検出された量は微量であり、お召し上がりになられても健康に影響はございません。
該当の商品をお持ちの方は返金対応をさせていただきます（下記参照）。
このたびはご購入の皆様にご心配、ご迷惑をおかけし、誠に申し訳ございませんでした。
【①店舗で商品をご購入の方 】■対象商品の販売期間 ６月２２日（木）から７月５日（水）
■商品名　「めぐみ野桃太郎トマト（500ｇ入袋、 1kg小箱、4kg箱入」（生産者名：角田市　三浦孝）
■返金のご対応　該当の商品をお持ちの方は、店舗サービスカウンターまでお持ちいただきますようお願いいたします。
【②宅配で商品をご購入の方 】
■対象商品の販売期間　 ６月３週～７月１週
■商品名「宮城県産　めぐみ野桃太郎トマト（600ｇ、小箱1.2kg、理由あり2kg）」
■返金のご対応　　　該当の商品をお持ちの方は配達担当者へお渡しくださいますようお願いいたします。</t>
    <phoneticPr fontId="16"/>
  </si>
  <si>
    <t>https://www.miyagi.coop/important/detail/228/</t>
    <phoneticPr fontId="16"/>
  </si>
  <si>
    <t xml:space="preserve">千葉県産さやいんげんから基準値の2倍の残留農薬を検出 </t>
    <phoneticPr fontId="16"/>
  </si>
  <si>
    <t>https://ifas.mhlw.go.jp/faspub/IO_S020501.do?_Action_=a_sel02Action</t>
    <phoneticPr fontId="16"/>
  </si>
  <si>
    <t xml:space="preserve">厚生労働省　公開回収事案　回収整理番号	　RCL202301629　届出年月日	　2023-06-16　公開年月日	　2023-07-06
届出者（食品衛生法に基づく営業者または食品表示法に基づく食品関連事業者等）情報
届出者名	千葉みらい農業協同組合
回収の理由	　食品衛生法違反	JA千葉みらいにおいて、「さやいんげん」を残留農薬検査の自主検査を実施したところ、農薬の適応外使用及び食品衛生法に基づく残留農薬基準を超える値が検出されました。
１）検出農薬成分：プロチオホス（一般薬剤名：トクチオン【殺虫剤】）
２）検出値：０．０２ｐｐｍ（基準値：０.０１ｐｐｍ）
３）検査機関：株式会社つくば分析センター
今回の検出値をもとに計算いたしますと、当該のさやいんげんを体重60ｋｇの人が１日に8.1ｋｇを一生涯摂取しても健康に影響はないと推定されます。
 </t>
    <rPh sb="0" eb="5">
      <t>コウセイロウドウショウ</t>
    </rPh>
    <rPh sb="6" eb="10">
      <t>コウカイカイシュウ</t>
    </rPh>
    <rPh sb="10" eb="12">
      <t>ジアン</t>
    </rPh>
    <rPh sb="13" eb="15">
      <t>カイシュウ</t>
    </rPh>
    <phoneticPr fontId="16"/>
  </si>
  <si>
    <t>   残留農薬とこれから農業について  ー⾃分にできることー</t>
    <phoneticPr fontId="16"/>
  </si>
  <si>
    <t>熊本県立大津高等学校　１年　環境ゼミ　
  １ 研究の概要   私の⺟が⾃分たちの⾷べるものは安全なもの  がいいと⾔い出したのと、YouTubeでみた残留  農薬の危険性農家の減少についてまとめてある  動画を⾒て、⾃分⾃⾝不安に思ったからです。     
２ 調査⽅法   
①農家へのインタビュー    残留農薬が及ぼす健康被害について知り     合いの農家に聞く。   
②インターネットで情報収集    農家の減少に対する国の対策について調     べる。   
③体験する    実際に野菜を育てる。 
 ３ 結果   (1)の参考⽂献によると、⽬眩・  吐き気・⽪    膚のかぶれ・発熱・喉の渇き... 農薬中毒    症状の可能性。精神⾯で影響もある。   
(2)就労環境の整備・外国⼈技能実習⽣の採    ⽤・ITの導⼊による農業の効率化。通勤農    業。 続きはURLから・・・・</t>
    <rPh sb="392" eb="393">
      <t>ツヅ</t>
    </rPh>
    <phoneticPr fontId="16"/>
  </si>
  <si>
    <t>https://www.google.com/url?rct=j&amp;sa=t&amp;url=https://ws.higo.ed.jp/ksh/wysiwyg/file/download/38/1278&amp;ct=ga&amp;cd=CAEYACoTNDA2NzMzNDQ0NzEwMDM5NzIwNDIcOWRhNjhhNWE0NWFhZGIyYjpjby5qcDpqYTpKUA&amp;usg=AOvVaw32iTSCXArX-O2D1U9bD8lh</t>
    <phoneticPr fontId="16"/>
  </si>
  <si>
    <t>※2023年 第26週（6/26～7/2） 現在</t>
    <phoneticPr fontId="5"/>
  </si>
  <si>
    <t>かなり多い</t>
    <rPh sb="3" eb="4">
      <t>オオ</t>
    </rPh>
    <phoneticPr fontId="87"/>
  </si>
  <si>
    <t>https://gendai.media/articles/-/112677</t>
  </si>
  <si>
    <t>https://www.nna.jp/news/2538871</t>
    <phoneticPr fontId="87"/>
  </si>
  <si>
    <t>https://www.arukikata.co.jp/web/article/item/3002938/</t>
    <phoneticPr fontId="87"/>
  </si>
  <si>
    <t>アニョハセヨ！韓国特派員のmineyです。
ソウルは梅雨入りし、雨が降ったり、真夏のような暑さになったりと、不安定な天気が続いています。
7月に入り、真夏のような暑さにぴったりなのがビール。
今年も人気のクラフトビールを飲み比べてみました。
過去の記事はこちら↓
2022年記事 https://www.arukikata.co.jp/web/article/item/2211683/
2021年記事 https://www.arukikata.co.jp/web/article/item/2208431/
※お酒は成人してからです。1度に飲み比べたのではなく2ヵ月ほどかけて少しずつ飲みました。お酒の飲み過ぎには気をつけましょう。味の評価は個人の感想です。</t>
    <phoneticPr fontId="87"/>
  </si>
  <si>
    <t>https://www.jetro.go.jp/biznews/2023/07/9dc0ca1050ccb0c3.html</t>
    <phoneticPr fontId="87"/>
  </si>
  <si>
    <t>北米最大規模の高級食品関連展示会「サマー・ファンシー・フード・ショー2023」が6月25～27日、米国ニューヨーク（NY）市で開催された。同展示会は毎年、情報の発信地であるNYで開催されており、国内外での知名度が高い。今回は2,200を超える企業・団体が出展し、新型コロナウイルス感染拡大の影響で3年ぶりの開催となった前回（2022年6月22日記事参照）を超える出展者が集まった（前回は1,802の企業・団体が出展）。ジェトロは会場内に「ジャパンパビリオン」を設置し、日本企業35社が菓子類、茶、調味料類、水産加工品、牛肉、青果物、コメなど多岐にわたる日本産食品を出品した。
ジャパンパビリオンには、輸入商社や卸売業者、小売業者、レストランなど食品産業関係者が訪れた。訪れたバイヤーからは、日本産食材や日本食および米国市場の状況について、次のような声が聞かれた。
日本産食材に対して、健康的、安全、おいしい、高品質、画期的というイメージがある。
日本産食品の中でも、和牛、ラーメン、クラフトビール、わさび、ゆず、醤油（しょうゆ）・醤油加工品、コメ（米粉を含む）、ラー油、キノコ類に関心がある。
米国系の小売店では、アジア系食材コーナーの売り上げの伸びが大きく、特に菓子、乾麺、ドリンク類が伸びている。また、米国では近年、抹茶、ラーメン、ゆず、出汁、おにぎりなどが流行している。
米国市場向けのサイズやパッケージを工夫したほうがよい。また、バイヤーとしては、その商品の米国市場における需要がどの程度あるのかを知りたい。
高価になりがちな日本産商品には、産地や企業の歴史、生産者の取り組みなどと絡めたストーリー性や各種認証取得などの付加価値が求められるだろう。
人々が娯楽や社交イベントに戻ってきていることから、2023年はスナック類やノンアルコールのカクテルなどがトレンドと言われている。
米国市場では、大豆アレルギーなどへの対応から、大豆をエンドウ豆などに置き換えた製品が増えている。飲料については、環境への配慮から、ペットボトルではなく缶が使用されることが増えている。ジャパンパビリオンの出展者からは、「大きな手応えを得た」との声が聞かれた。販促手法に工夫を凝らすなど各社の意欲の高さがみられた。出展者からは次のような声が上がった。・・・・続きもURLから読んでください。</t>
    <rPh sb="971" eb="972">
      <t>ツヅ</t>
    </rPh>
    <rPh sb="979" eb="980">
      <t>ヨ</t>
    </rPh>
    <phoneticPr fontId="87"/>
  </si>
  <si>
    <t>https://www.jetro.go.jp/biznews/2023/07/f6ab0f0720a6444c.html</t>
    <phoneticPr fontId="87"/>
  </si>
  <si>
    <t>ジェトロは6月21日、エンバイロメント・ジャパンの玉虫完次代表を講師に招き、在米日系製造業者や米国向けに輸出を行う国内製造業者などを対象とした「PFASを取り巻く最新情報と企業の対応方向」と題したウェビナーを開催した。230人を超える関係者が参加した。
PFASはいわゆる有機フッ素化合物の総称で、耐熱性、耐水性、耐油性、非粘着性などの特性があり、衣料、食品包装、調理器具、化粧品、電子・電気部品、自動車部品をはじめとする多くの産業や製品に利用されてきた。一方で、PFASが環境や人体に与えるマイナスの影響を理由に、PFASに関する規制の導入やメーカーが製造の中止を表明するといった動きがある（2022年12月22日、2023年3月15日記事参照）。こうした中、ジェトロは2023年4月にも、「カリフォルニアPFAS関連規制解説セミナー」と題したウェビナーを開催している（2023年5月2日記事参照）。今回のウェビナーでは、全米の規制情報のほか、規制に対する企業の対応に焦点を当てた。講師は、連邦および各州の規制概要や違反した場合のリスク、サプライチェーンを考慮したリスク分析とマネジメント手法について説明した。50件以上の質問が寄せられ、PFAS規制および規制への対応に対する関心度の高さがうかがえた。具体的には、規制に対応した低濃度のPFASの検出手法、現在使用している材料に係る今後の規制見通し、食品包装などの各種産業への規制の適用可能性などに関する質問があった。</t>
    <phoneticPr fontId="87"/>
  </si>
  <si>
    <t>https://www.jetro.go.jp/biznews/2023/07/7107d70621642e7b.html</t>
    <phoneticPr fontId="87"/>
  </si>
  <si>
    <r>
      <t>タイ保健省食品医薬品局（FDA）は食品関連の告示案4件について、それぞれFDAウェブサイトで意見公募を行っている。各告示案の概要は次のとおり。
（1）補助食品（改正）外部サイトへ、新しいウィンドウで開きます：8月15日締め切り
保健省告示2005年293号「補助食品PDFファイル(外部サイトへ、新しいウィンドウで開きます)」（英語仮訳PDFファイル(外部サイトへ、新しいウィンドウで開きます)）の第5条（5）に規定されたビタミンおよびミネラルの最大量を見直す。具体的には、現在はThai RDI（注）に定めるビタミンおよびミネラル量を最大量としているが、これを告示案付属資料PDFファイル(外部サイトへ、新しいウィンドウで開きます)に定めるビタミンおよびミネラルの量に置き換える。
施行日は、官報に掲載された180日後。
（注）タイ人が1日に摂取すべき栄養成分の量であり、具体的には6歳以上のタイ人に摂取を推奨する1日2,000キロカロリー（kcal）のエネルギー必要量を基に算出した1日当たりの栄養成分。保健省1998年告示182号「栄養表示ラベル外部サイトへ、新しいウィンドウで開きます」の添付資料3で規定されている。
（2）食品ラベルを義務化する特定の加工食品（廃止・新規）PDFファイル(外部サイトへ、新しいウィンドウで開きます)：8月31日締め切り
保健省告示1978年44号「玄米粉外部サイトへ、新しいウィンドウで開きます」（英語仮訳PDFファイル(外部サイトへ、新しいウィンドウで開きます)）、保健省告示1986年100号「ゼラチン製品およびゼリー菓子のラベル表示外部サイトへ、新しいウィンドウで開きます」（英語仮訳PDFファイル(外部サイトへ、新しいウィンドウで開きます)）、保健省告示2000年200号「密閉容器入りのソースPDFファイル(外部サイトへ、新しいウィンドウで開きます)」（英語仮訳PDFファイル(外部サイトへ、新しいウィンドウで開きます)）、保健省告示2001年224号「パンPDFファイル(外部サイトへ、新しいウィンドウで開きます)」（英語仮訳PDFファイル(外部サイトへ、新しいウィンドウで開きます)）、保健省告示2001年228号「チューインガムおよびキャンディPDFファイル(外部サイトへ、新しいウィンドウで開きます)」（英語仮訳PDFファイル(外部サイトへ、新しいウィンドウで開きます)）、保健省告示2001年237号「調理できる状態の食品およびすぐに食べられる状態の食品(Ready-to-Cook Foods and Ready-to-Eat Foods)のラベル表示PDFファイル(外部サイトへ、新しいウィンドウで開きます)」（英語仮訳PDFファイル(外部サイトへ、新しいウィンドウで開きます)）、保健省告示2001年243号「肉製品PDFファイル(外部サイトへ、新しいウィンドウで開きます)」（英語仮訳PDFファイル(外部サイトへ、新しいウィンドウで開きます)）の7本の告示を廃止・統合の上、新たに「食品ラベルを義務化する特定の加工品」を制定する。</t>
    </r>
    <r>
      <rPr>
        <b/>
        <sz val="11"/>
        <rFont val="游ゴシック"/>
        <family val="3"/>
        <charset val="128"/>
      </rPr>
      <t>・・続きはURLから読んでください。</t>
    </r>
    <rPh sb="1302" eb="1303">
      <t>ツヅ</t>
    </rPh>
    <rPh sb="1310" eb="1311">
      <t>ヨ</t>
    </rPh>
    <phoneticPr fontId="87"/>
  </si>
  <si>
    <t>https://news.yahoo.co.jp/articles/87929a8becd815f8a9c5d16c69530ac5bfd3145d</t>
    <phoneticPr fontId="87"/>
  </si>
  <si>
    <t>東京電力福島第一原発の処理水の海洋放出計画をめぐり、中国外務省の汪文斌副報道局長は5日の定例会見で「（放出に踏み切れば）中国は海産物などの輸入検疫を強化する」と述べ、日本産食品の禁輸措置を強める可能性を強く示唆した。汪氏は、放出計画には中国の庶民が強い関心を寄せているとした上で、日本が処理水を放出すれば「中国政府の関係部門は、海洋環境のモニターを強め、海産品などの輸入検疫を強化する」と語った。
　汪氏は放出設備の長期的な信頼性などにも疑問を呈し、国際原子力機関（IAEA）が4日に公表した調査報告書は「日本が処理水を放出するための通行証にはならない」と強調。東京電力が「過去に何度も隠蔽（いんぺい）やデータの改ざんをしてきた」として、「東電の提供するデータを安全監視の根拠にするべきではない」などと主張した。</t>
    <phoneticPr fontId="87"/>
  </si>
  <si>
    <t>https://www.jetro.go.jp/biznews/2023/07/a2583c740a497db8.html</t>
    <phoneticPr fontId="87"/>
  </si>
  <si>
    <t>　中国で「食糧安全保障法」の草案が6月26日に公表外部サイトへ、新しいウィンドウで開きますされた。28日から7月27日までパブリックコメントを募集している。草案は、北京市で開催された第14期全国人民代表大会（国会に相当）常務委員会第3回会議で初めて審議されていた。
草案は11章69条の条文から構成されている。食糧の有効な供給や食糧安全保障を確保するために、耕地の保護、食糧の生産・備蓄・流通・加工、食糧緊急事態への対応、食糧の節約などの面について具体的に定めた。耕地の保護については、耕地と永久基本農地保護のレッドライン（最低基準）、生態保護のレッドライン、都市開発の境界を画定・徹底、耕地保護に対する補償制度の構築、耕地の林地・草地・園地などへの転用規制、耕地の用途管理の強化、高水準な農地の建設強化、耕地の質を向上させることなどが盛り込まれた。また、食糧の生産・備蓄・流通・加工能力を向上させるために、国家農業遺伝資源バンクの建設・育種システムの整備、種子備蓄制度の構築、食糧生産機械化技術の普及、農業技術普及システムの構築、政府の食糧備蓄システムの構築、食糧流通にかかるインフラ建設・保護の強化などについて具体的に規定された。食糧緊急事態への対応力強化については、緊急対応システムの構築、緊急時対応計画の策定、食糧市場に異常な変動が生じた際の報告制度の導入などとした。このほか、国家安全保障に影響する、あるいは影響する可能性のある外資系企業による食糧生産経営への投資については、国家の関連規定に基づき、外商投資安全審査を実施するものとされた（第59条、注）。
中国政府は従来、最重要課題として食糧の安全保障に取り組んでいる。国家発展改革委員会副主任で国家食糧・物資備蓄局長でもある叢亮氏は5月11日の記者会見で、中国の稲と小麦の自給率は100％以上、穀物の自給率は95％以上となったと言及した（「中国新聞網」5月11日）。
海関総署の統計によると、2022年の中国の食糧輸入量は1億4,687万トンで、2021年より10.7％減少したものの、過去2位の高水準となった（「第一財経」1月14日）。うち、大豆の輸入量は9,108万トンで、全体の6割以上を占めた。
（注）外商投資安全審査は2021年1月18日から施行された「外商投資安全審査弁法」（2021年1月14日記事参照）に基づくもの。</t>
    <phoneticPr fontId="87"/>
  </si>
  <si>
    <t>https://prtimes.jp/main/html/rd/p/000000425.000044559.html</t>
    <phoneticPr fontId="87"/>
  </si>
  <si>
    <t>https://www3.nhk.or.jp/news/html/20230705/k10014118901000.html</t>
    <phoneticPr fontId="87"/>
  </si>
  <si>
    <t xml:space="preserve">東南アジア最大の人口を有するインドネシアでの展開を加速。2024年11月から稼働予定、生産能力が約2.6倍に増強　キユーピー株式会社
キユーピー株式会社（本社：東京都渋谷区、代表取締役 社長執行役員：髙宮 満、以下キユーピー）は、グループ会社であるキユーピーインドネシア（PT KEWPIE INDONESIA、インドネシア共和国）の本社工場に、マヨネーズ・ドレッシングなど調味料の生産ラインを増設し、生産能力を現在の約2.6倍に高めます。増設するラインの稼働は2024年11月を予定しています。これにより、東南アジア最大の人口を有し経済成長を続けるインドネシア国内への供給体制を強化し、事業展開を加速します。キユーピーインドネシアは、2013年にキユーピーの東南アジア4カ国目の生販拠点として設立しました。食の洋風化や外食産業の発展などを背景に、創業以来、業績は右肩上がりに伸長し、2022年度の売上は2019年度比で2倍以上に急拡大しています。
インドネシア国内は、今後さらなる人口増加が見込まれることに加え、経済成長により世帯所得も増加しています。今回の増設は、インドネシア国内の需要増加を見据えた供給体制の強化を目的としています。増設するラインでは自動化設備を導入し、品質や生産性の向上に取り組みます。さらに再生可能エネルギーへの転換なども検討し、2030年度までに生産量当たりのCO2排出量を50％以下（2018年度比）に削減することを目指します。キユーピーインドネシアでは、創業以来、イスラム教徒の方が安心して食べられるよう、製造・販売する全ての商品で「ハラル食品」の認証※を取得しています。今後も、インドネシアにおける食の多様化や、現地の食材・料理に合わせた商品やメニューの提案を通してインドネシアの食の発展に貢献していきます。
※インドネシアでイスラムの戒律に則って製造される「ハラル食品」の認証を取得するためには、ハラル認証機関であるMajelis Ulama Indonesia（通称MUI）へ商品ごとに申請を行う必要があります。
</t>
    <phoneticPr fontId="87"/>
  </si>
  <si>
    <t>アメリカのIT大手、旧フェイスブックのメタは、ツイッターのように文章を投稿して共有する新たなSNSを今月6日から提供する予定だと明らかにしました。
起業家のイーロン・マスク氏による買収後、混乱が続くツイッターの代わりとなるSNSとして普及するのか注目されます。
旧フェイスブックのメタが6日から提供を開始する予定であると明らかにしたのは、文章を投稿して共有する新たなSNS「スレッズ」です。
メタが運営している写真や動画の投稿アプリ「インスタグラム」と同じログイン情報を利用できるなど既存のSNSと連動したサービスとみられ、ツイッターのように文章を投稿し、共有するということです。英語のほか、日本語や中国語を含む30以上の言語に対応するとしています。
SNSをめぐっては起業家のイーロン・マスク氏による買収後ツイッターの運営で混乱が続いていて、最近では今月1日、インターネット上のデータ収集などにおける不正行為を理由に1日あたりの投稿の閲覧数を制限する措置を打ち出し、利用者から不満の声があがっていました。利用者離れが続くツイッターの代わりとなる新たなSNSとして普及するのか、注目されています。</t>
    <phoneticPr fontId="87"/>
  </si>
  <si>
    <t>イオンストアーズ香港は４日、コーヒーチェーン「コメダ珈琲店」の香港３号店が九龍地区・尖沙咀にオープンしたと発表した。同社は昨年５月にコメダホールディングスとエリアフランチャイズ契約を結び、香港におけるコメダ珈琲店の運営を担当している。商業施設「ザ・ワン」に入居する「イオンスーパーマーケット尖沙咀店」の中に設けた。面積は約1,100平方フィート（約102平方メートル）で座席数は47席。６月30日から営業を開始している。コメダ珈琲店は昨年10月に九龍・紅カン（ホンハム、カン＝石へんに勘）の総合スーパー「イオンスタイル黄埔」に香港１号店を出店。２号店は今年６月16日に新界地区・屯門の「イオン屯門店」で開業している。</t>
    <phoneticPr fontId="87"/>
  </si>
  <si>
    <t>https://www.jetro.go.jp/biz/areareports/2023/61628344318b0f87.html</t>
    <phoneticPr fontId="87"/>
  </si>
  <si>
    <t>中国の湖北省武漢市は日系企業担当者などにとって「自動車の街」や「大学生の街」という印象が強いが、近年は消費市場としても注目を集めている。例えば、武漢市の都市住民1人当たりの可処分所得は、新型コロナウイルス感染拡大の影響を大きく受けた2020年を除いて、近年順調に増加しており、2022年は前年比5.7％増の5万8,449元（約116万8,980円、1元＝約20円）となり、2018年（4万7,359元）と比較して1万元以上も増加した。
本稿では、こうした武漢市の消費市場に着目し、同市に進出したFOOD &amp; LIFE COMPANIES（以下、F&amp;LC）の事例を紹介する。
ターゲット層をあえて絞らず、誰でも来てくれるような店に
回転寿司チェーン店「スシロー」などのブランドを展開するF&amp;LCは6月9日、スシロー武漢摩爾城店を湖北省武漢市にオープンした。同市での1号店となる武漢摩爾城店は、漢陽区のショッピングモールの武漢摩爾城の地下1階にあり、地下鉄駅（王家湾駅）の出口からも近いという好立地にある。
オープンに際し、武漢市への進出理由や中国でのビジネス展開について、F&amp;LCの荒谷和男執行役員・中華圏事業統括部長に聞いた（取材日：2023年6月9日）。
質問:武漢市への出店を決定した経緯は。
答え:スシローは2021年に広東省広州市で1号店をオープンして以来、中国本土で店舗数を急速に拡大している。広州市や四川省成都市で既に複数店舗を展開しており、それらの店舗がある程度軌道に乗ってきたこともあり、武漢市への出店を検討した。武漢摩爾城店は中国本土で25店舗目に当たる。
武漢市への出店に際しては、幾つかの候補都市やその周辺都市の可処分所得、CPI（消費者物価指数）、人口や人口密度などを総合的に勘案したが、決め手となったのは、経済発展のスピードが速いことと、武漢市民が外国の文化に寛容ということの2点だった。
また、武漢市進出を検討していた際、広州市や成都市での成功を聞きつけた武漢摩爾城から出店の打診があった。もともと、武漢摩爾城が出店先候補の1つに入っていたことや、武漢摩爾城側もスシローの出店に積極的だったことから、オープンまでに大きな障害はなかった。衛生関連の規則も、多くの日系レストランを手掛けてきた業者に内装を依頼したため、難なく対応できた。</t>
    <phoneticPr fontId="87"/>
  </si>
  <si>
    <t>韓国</t>
    <rPh sb="0" eb="2">
      <t>カンコク</t>
    </rPh>
    <phoneticPr fontId="87"/>
  </si>
  <si>
    <t>米国</t>
    <rPh sb="0" eb="2">
      <t>ベイコク</t>
    </rPh>
    <phoneticPr fontId="87"/>
  </si>
  <si>
    <t>タイ</t>
    <phoneticPr fontId="87"/>
  </si>
  <si>
    <t>中国</t>
    <rPh sb="0" eb="2">
      <t>チュウゴク</t>
    </rPh>
    <phoneticPr fontId="87"/>
  </si>
  <si>
    <t>インドネシア</t>
    <phoneticPr fontId="87"/>
  </si>
  <si>
    <t>香港</t>
    <rPh sb="0" eb="2">
      <t>ホンコン</t>
    </rPh>
    <phoneticPr fontId="87"/>
  </si>
  <si>
    <t xml:space="preserve">【韓国】2023年夏、人気のクラフトビールを飲み比べてみました。 - 地球の歩き方 </t>
  </si>
  <si>
    <t>米NYで北米最大規模の食品展示会、ジャパンパビリオンに日本企業35社出展 - ジェトロ</t>
  </si>
  <si>
    <t>【上海発レポート】中国の大手スーパーマーケット「カルフール」の断末魔を笑えない…！日本 ... 現代ビジネス</t>
  </si>
  <si>
    <t>ジェトロ、米国におけるPFAS最新情報と企業の対応に関するウェビナーを開催(日本、米国) ｜ - ジェトロ</t>
  </si>
  <si>
    <t>タイ保健省、補助食品やラベル表示など4本の告示案について意見公募(タイ)  - ジェトロ</t>
  </si>
  <si>
    <t>FOOD &amp; LIFE COMPANIES、スシロー武漢1号店を開業（中国） ｜ 地域・分析レポート - 海外ビジネス情報 - ジェトロ</t>
  </si>
  <si>
    <t xml:space="preserve">中国が日本産食品の禁輸強化を示唆　処理水放出すれば「検疫強める」（朝日新聞デジタル） </t>
  </si>
  <si>
    <t>「食糧安全保障法」（草案）公表、食糧事情などに基づいた食糧安全保障システム構築(中国)　ジェトロ</t>
  </si>
  <si>
    <t>キユーピーインドネシアで調味料の生産ラインを増設｜キユーピー株式会社のプレスリリース</t>
  </si>
  <si>
    <t>“ツイッター形式”で メタが新たなSNSを提供へ ｜ NHK ｜ IT・ネット</t>
  </si>
  <si>
    <t xml:space="preserve">コメダ珈琲店、尖沙咀に香港３号店 - NNA ASIA </t>
  </si>
  <si>
    <t>毎週　　ひとつ　　覚えていきましょう</t>
    <phoneticPr fontId="5"/>
  </si>
  <si>
    <t>今週のお題　(食品取扱者の体調管理は同居家族まで必要です)</t>
    <rPh sb="7" eb="9">
      <t>ショクヒン</t>
    </rPh>
    <rPh sb="9" eb="11">
      <t>トリアツカイ</t>
    </rPh>
    <rPh sb="11" eb="12">
      <t>シャ</t>
    </rPh>
    <rPh sb="13" eb="15">
      <t>タイチョウ</t>
    </rPh>
    <rPh sb="15" eb="17">
      <t>カンリ</t>
    </rPh>
    <rPh sb="18" eb="20">
      <t>ドウキョ</t>
    </rPh>
    <rPh sb="20" eb="22">
      <t>カゾク</t>
    </rPh>
    <rPh sb="24" eb="26">
      <t>ヒツヨウ</t>
    </rPh>
    <phoneticPr fontId="5"/>
  </si>
  <si>
    <t>なぜ、体調報告をするときには、家族のことまで報告してもらうのですか?</t>
    <rPh sb="3" eb="5">
      <t>タイチョウ</t>
    </rPh>
    <rPh sb="5" eb="7">
      <t>ホウコク</t>
    </rPh>
    <rPh sb="15" eb="17">
      <t>カゾク</t>
    </rPh>
    <rPh sb="22" eb="24">
      <t>ホウコク</t>
    </rPh>
    <phoneticPr fontId="5"/>
  </si>
  <si>
    <r>
      <rPr>
        <b/>
        <u/>
        <sz val="12"/>
        <rFont val="游ゴシック"/>
        <family val="3"/>
        <charset val="128"/>
      </rPr>
      <t>★同居家族というものは、誰かが病気になると食事や入浴、  　     トイレを介して病気をもらいやすいものです。　</t>
    </r>
    <r>
      <rPr>
        <b/>
        <u/>
        <sz val="12"/>
        <color indexed="51"/>
        <rFont val="游ゴシック"/>
        <family val="3"/>
        <charset val="128"/>
      </rPr>
      <t>　</t>
    </r>
    <r>
      <rPr>
        <b/>
        <u/>
        <sz val="12"/>
        <color indexed="9"/>
        <rFont val="游ゴシック"/>
        <family val="3"/>
        <charset val="128"/>
      </rPr>
      <t xml:space="preserve"> </t>
    </r>
    <r>
      <rPr>
        <b/>
        <sz val="12"/>
        <color indexed="9"/>
        <rFont val="ＭＳ Ｐゴシック"/>
        <family val="3"/>
        <charset val="128"/>
      </rPr>
      <t xml:space="preserve">   　　　　　　    　　★風邪の流行期には、皆さんもよく経験しますね!     　　　　　　　　　　　　★食品工場の従業員や調理従事者は、毎日自分の体調に　
異常がないことを確認してから仕事に就きます。　　　　　　　　　　　　　　　　　　　　　　　　　　★体調異常とは(・体温が平熱より高い。・下痢をしている。
・嘔吐を複数回している。・咳が止まらない。　　　　　　　　　　　
・手荒れがあって化膿している等)です。　　　　　　　　　　　　　　　　　　　　　　　　　　　　　　　</t>
    </r>
    <r>
      <rPr>
        <b/>
        <sz val="12"/>
        <rFont val="游ゴシック"/>
        <family val="3"/>
        <charset val="128"/>
      </rPr>
      <t>★さらに同居家族が下痢・腹痛・嘔吐などで体調を崩している場合には、その旨必ず上司や責任者に報告しましょう。</t>
    </r>
    <rPh sb="1" eb="3">
      <t>ドウキョ</t>
    </rPh>
    <rPh sb="3" eb="5">
      <t>カゾク</t>
    </rPh>
    <rPh sb="12" eb="13">
      <t>ダレ</t>
    </rPh>
    <rPh sb="15" eb="17">
      <t>ビョウキ</t>
    </rPh>
    <rPh sb="21" eb="23">
      <t>ショクジ</t>
    </rPh>
    <rPh sb="24" eb="26">
      <t>ニュウヨク</t>
    </rPh>
    <rPh sb="39" eb="40">
      <t>カイ</t>
    </rPh>
    <rPh sb="42" eb="44">
      <t>ビョウキ</t>
    </rPh>
    <rPh sb="75" eb="77">
      <t>カゼ</t>
    </rPh>
    <rPh sb="78" eb="81">
      <t>リュウコウキ</t>
    </rPh>
    <rPh sb="84" eb="85">
      <t>ミナ</t>
    </rPh>
    <rPh sb="90" eb="92">
      <t>ケイケン</t>
    </rPh>
    <rPh sb="115" eb="117">
      <t>ショクヒン</t>
    </rPh>
    <rPh sb="117" eb="119">
      <t>コウジョウ</t>
    </rPh>
    <rPh sb="120" eb="123">
      <t>ジュウギョウイン</t>
    </rPh>
    <rPh sb="124" eb="126">
      <t>チョウリ</t>
    </rPh>
    <rPh sb="131" eb="133">
      <t>マイニチ</t>
    </rPh>
    <rPh sb="133" eb="135">
      <t>ジブン</t>
    </rPh>
    <rPh sb="136" eb="138">
      <t>タイチョウ</t>
    </rPh>
    <rPh sb="141" eb="143">
      <t>イジョウ</t>
    </rPh>
    <rPh sb="149" eb="151">
      <t>カクニン</t>
    </rPh>
    <rPh sb="155" eb="157">
      <t>シゴト</t>
    </rPh>
    <rPh sb="158" eb="159">
      <t>ツ</t>
    </rPh>
    <rPh sb="190" eb="192">
      <t>タイチョウ</t>
    </rPh>
    <rPh sb="192" eb="194">
      <t>イジョウ</t>
    </rPh>
    <rPh sb="198" eb="200">
      <t>タイオン</t>
    </rPh>
    <rPh sb="201" eb="203">
      <t>ヘイネツ</t>
    </rPh>
    <rPh sb="205" eb="206">
      <t>タカ</t>
    </rPh>
    <rPh sb="209" eb="211">
      <t>ゲリ</t>
    </rPh>
    <rPh sb="219" eb="221">
      <t>オウト</t>
    </rPh>
    <rPh sb="222" eb="225">
      <t>フクスウカイ</t>
    </rPh>
    <rPh sb="231" eb="232">
      <t>セキ</t>
    </rPh>
    <rPh sb="233" eb="234">
      <t>ト</t>
    </rPh>
    <rPh sb="252" eb="253">
      <t>テ</t>
    </rPh>
    <rPh sb="253" eb="254">
      <t>ア</t>
    </rPh>
    <rPh sb="259" eb="261">
      <t>カノウ</t>
    </rPh>
    <rPh sb="265" eb="266">
      <t>ナド</t>
    </rPh>
    <rPh sb="305" eb="307">
      <t>ドウキョ</t>
    </rPh>
    <rPh sb="307" eb="309">
      <t>カゾク</t>
    </rPh>
    <rPh sb="310" eb="312">
      <t>ゲリ</t>
    </rPh>
    <rPh sb="313" eb="315">
      <t>フクツウ</t>
    </rPh>
    <rPh sb="316" eb="318">
      <t>オウト</t>
    </rPh>
    <rPh sb="321" eb="323">
      <t>タイチョウ</t>
    </rPh>
    <rPh sb="324" eb="325">
      <t>クズ</t>
    </rPh>
    <rPh sb="329" eb="331">
      <t>バアイ</t>
    </rPh>
    <rPh sb="336" eb="337">
      <t>ムネ</t>
    </rPh>
    <rPh sb="337" eb="338">
      <t>カナラ</t>
    </rPh>
    <rPh sb="339" eb="341">
      <t>ジョウシ</t>
    </rPh>
    <rPh sb="342" eb="345">
      <t>セキニンシャ</t>
    </rPh>
    <rPh sb="346" eb="348">
      <t>ホウコク</t>
    </rPh>
    <phoneticPr fontId="5"/>
  </si>
  <si>
    <t>・調理場のふき取り検査でO26を検出しました。従事者のご家族にO26の急性胃腸炎患者がいたという経験を持っています。HACCP義務化がとっくに始まっています。今まで通りの待ちの状態では、クリアーできませんよ</t>
    <rPh sb="63" eb="66">
      <t>ギムカ</t>
    </rPh>
    <rPh sb="71" eb="72">
      <t>ハジ</t>
    </rPh>
    <rPh sb="79" eb="80">
      <t>イマ</t>
    </rPh>
    <rPh sb="82" eb="83">
      <t>トオ</t>
    </rPh>
    <rPh sb="85" eb="86">
      <t>マ</t>
    </rPh>
    <rPh sb="88" eb="90">
      <t>ジョウタイ</t>
    </rPh>
    <phoneticPr fontId="5"/>
  </si>
  <si>
    <r>
      <t>食中毒の原因　　　　　　　　　　　　　　　　　　　　　　　　　　　　　　　　　　　　　　　　　　　　　　　　　　　　　　　　　　　　　　　　　　　　　
①食中毒の原因物質(食中毒微生物、化学物質など)で汚染された食材を摂食すること。　　　　　　　　　　　　　　　　　　　　
②食品取扱者が意図せず食中毒を職場に持ち込み、調理加工食品を汚染させてしまうこと。　　　　　　　　　　　　　　　　　　　　　　　　　　　　　　　　　　　　　　　　　　　　　　　　　　　　　　　　　　　　　　　　　　　　　　　　　　　　・病原菌に対する抵抗力や発症度合には個人差があります。　　　　　　　　　　　　　　　　　　　　　　　　　　　　　　　　　　　　　　　　　　　　　　　　　　症状を自覚しない人、発症しない人のことを健康保菌者と呼びます。　　　　　　　　　　　　　　　　　　　　　　　　　　　　　　　　　
O157の調査では、</t>
    </r>
    <r>
      <rPr>
        <b/>
        <u/>
        <sz val="12"/>
        <color rgb="FFC00000"/>
        <rFont val="游ゴシック"/>
        <family val="3"/>
        <charset val="128"/>
      </rPr>
      <t>全体の約半数は健康保菌者という報告もあります。　ノロウイルスも健康保有者がいて無症状です。</t>
    </r>
    <r>
      <rPr>
        <b/>
        <u/>
        <sz val="12"/>
        <color rgb="FFC00000"/>
        <rFont val="ＭＳ Ｐゴシック"/>
        <family val="3"/>
        <charset val="128"/>
      </rPr>
      <t>　　</t>
    </r>
    <r>
      <rPr>
        <b/>
        <sz val="12"/>
        <rFont val="ＭＳ Ｐゴシック"/>
        <family val="3"/>
        <charset val="128"/>
      </rPr>
      <t>　　　　　　　　　　　　　　　　　　　　　　　　　　　　　　　　　　　　　　　　　　　　　　　　　　　　　　　　　　　　　　　
健康保菌者は、検便を受けるまで発見できません。ご家族に体調不良者がいたら必ず報告してもらいましょう。　　　　　　
この場合は、臨時でも対象従事者の検便を実施しましょう。　　　　　　　　　　　　　　　　　　　　　　　　　　　　　　　　　　　　　　　　　　　　　　　　　　　　　　　　　　</t>
    </r>
    <rPh sb="0" eb="3">
      <t>ショクチュウドク</t>
    </rPh>
    <rPh sb="4" eb="6">
      <t>ゲンイン</t>
    </rPh>
    <rPh sb="77" eb="80">
      <t>ショクチュウドク</t>
    </rPh>
    <rPh sb="81" eb="83">
      <t>ゲンイン</t>
    </rPh>
    <rPh sb="83" eb="85">
      <t>ブッシツ</t>
    </rPh>
    <rPh sb="86" eb="89">
      <t>ショクチュウドク</t>
    </rPh>
    <rPh sb="89" eb="92">
      <t>ビセイブツ</t>
    </rPh>
    <rPh sb="93" eb="95">
      <t>カガク</t>
    </rPh>
    <rPh sb="95" eb="97">
      <t>ブッシツ</t>
    </rPh>
    <rPh sb="101" eb="103">
      <t>オセン</t>
    </rPh>
    <rPh sb="106" eb="108">
      <t>ショクザイ</t>
    </rPh>
    <rPh sb="109" eb="111">
      <t>セッショク</t>
    </rPh>
    <rPh sb="138" eb="140">
      <t>ショクヒン</t>
    </rPh>
    <rPh sb="140" eb="142">
      <t>トリアツカイ</t>
    </rPh>
    <rPh sb="142" eb="143">
      <t>シャ</t>
    </rPh>
    <rPh sb="144" eb="146">
      <t>イト</t>
    </rPh>
    <rPh sb="148" eb="151">
      <t>ショクチュウドク</t>
    </rPh>
    <rPh sb="152" eb="154">
      <t>ショクバ</t>
    </rPh>
    <rPh sb="155" eb="156">
      <t>モ</t>
    </rPh>
    <rPh sb="157" eb="158">
      <t>コ</t>
    </rPh>
    <rPh sb="160" eb="162">
      <t>チョウリ</t>
    </rPh>
    <rPh sb="162" eb="164">
      <t>カコウ</t>
    </rPh>
    <rPh sb="164" eb="166">
      <t>ショクヒン</t>
    </rPh>
    <rPh sb="167" eb="169">
      <t>オセン</t>
    </rPh>
    <rPh sb="255" eb="258">
      <t>ビョウゲンキン</t>
    </rPh>
    <rPh sb="259" eb="260">
      <t>タイ</t>
    </rPh>
    <rPh sb="262" eb="265">
      <t>テイコウリョク</t>
    </rPh>
    <rPh sb="266" eb="268">
      <t>ハッショウ</t>
    </rPh>
    <rPh sb="268" eb="270">
      <t>ドアイ</t>
    </rPh>
    <rPh sb="272" eb="274">
      <t>コジン</t>
    </rPh>
    <rPh sb="331" eb="333">
      <t>ショウジョウ</t>
    </rPh>
    <rPh sb="334" eb="336">
      <t>ジカク</t>
    </rPh>
    <rPh sb="339" eb="340">
      <t>ヒト</t>
    </rPh>
    <rPh sb="341" eb="343">
      <t>ハッショウ</t>
    </rPh>
    <rPh sb="346" eb="347">
      <t>ヒト</t>
    </rPh>
    <rPh sb="351" eb="353">
      <t>ケンコウ</t>
    </rPh>
    <rPh sb="353" eb="356">
      <t>ホキンシャ</t>
    </rPh>
    <rPh sb="357" eb="358">
      <t>ヨ</t>
    </rPh>
    <rPh sb="401" eb="403">
      <t>チョウサ</t>
    </rPh>
    <rPh sb="406" eb="408">
      <t>ゼンタイ</t>
    </rPh>
    <rPh sb="409" eb="410">
      <t>ヤク</t>
    </rPh>
    <rPh sb="410" eb="412">
      <t>ハンスウ</t>
    </rPh>
    <rPh sb="413" eb="415">
      <t>ケンコウ</t>
    </rPh>
    <rPh sb="415" eb="418">
      <t>ホキンシャ</t>
    </rPh>
    <rPh sb="421" eb="423">
      <t>ホウコク</t>
    </rPh>
    <rPh sb="437" eb="442">
      <t>ケンコウホユウシャ</t>
    </rPh>
    <rPh sb="445" eb="448">
      <t>ムショウジョウ</t>
    </rPh>
    <rPh sb="517" eb="519">
      <t>ケンコウ</t>
    </rPh>
    <rPh sb="519" eb="522">
      <t>ホキンシャ</t>
    </rPh>
    <rPh sb="524" eb="526">
      <t>ケンベン</t>
    </rPh>
    <rPh sb="527" eb="528">
      <t>ウ</t>
    </rPh>
    <rPh sb="532" eb="534">
      <t>ハッケン</t>
    </rPh>
    <rPh sb="541" eb="543">
      <t>カゾク</t>
    </rPh>
    <rPh sb="544" eb="546">
      <t>タイチョウ</t>
    </rPh>
    <rPh sb="546" eb="548">
      <t>フリョウ</t>
    </rPh>
    <rPh sb="548" eb="549">
      <t>シャ</t>
    </rPh>
    <rPh sb="553" eb="554">
      <t>カナラ</t>
    </rPh>
    <rPh sb="555" eb="557">
      <t>ホウコク</t>
    </rPh>
    <rPh sb="576" eb="578">
      <t>バアイ</t>
    </rPh>
    <rPh sb="580" eb="582">
      <t>リンジ</t>
    </rPh>
    <rPh sb="584" eb="586">
      <t>タイショウ</t>
    </rPh>
    <rPh sb="586" eb="589">
      <t>ジュウジシャ</t>
    </rPh>
    <rPh sb="593" eb="595">
      <t>ジッシ</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</si>
</sst>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0%"/>
  </numFmts>
  <fonts count="184">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14"/>
      <color indexed="8"/>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b/>
      <sz val="11"/>
      <color rgb="FFFF0000"/>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9"/>
      <color rgb="FF222222"/>
      <name val="Meiryo"/>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u/>
      <sz val="12"/>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b/>
      <sz val="20"/>
      <color indexed="8"/>
      <name val="メイリオ"/>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b/>
      <sz val="14"/>
      <color theme="1"/>
      <name val="ＭＳ Ｐゴシック"/>
      <family val="3"/>
      <charset val="128"/>
      <scheme val="minor"/>
    </font>
    <font>
      <sz val="16"/>
      <color theme="0"/>
      <name val="ＭＳ Ｐゴシック"/>
      <family val="3"/>
      <charset val="128"/>
    </font>
    <font>
      <sz val="14"/>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sz val="11"/>
      <name val="ＪＳＰゴシック"/>
      <family val="3"/>
      <charset val="128"/>
    </font>
    <font>
      <sz val="12"/>
      <name val="ＪＳＰゴシック"/>
      <family val="3"/>
      <charset val="128"/>
    </font>
    <font>
      <sz val="14"/>
      <name val="ＭＳ Ｐゴシック"/>
      <family val="3"/>
      <charset val="128"/>
      <scheme val="minor"/>
    </font>
    <font>
      <b/>
      <sz val="9"/>
      <name val="ＭＳ Ｐゴシック"/>
      <family val="3"/>
      <charset val="128"/>
    </font>
    <font>
      <b/>
      <sz val="20"/>
      <color theme="1"/>
      <name val="ＭＳ Ｐゴシック"/>
      <family val="3"/>
      <charset val="128"/>
    </font>
    <font>
      <b/>
      <sz val="11"/>
      <name val="ＭＳ Ｐゴシック"/>
      <family val="3"/>
      <charset val="128"/>
      <scheme val="minor"/>
    </font>
    <font>
      <b/>
      <sz val="16"/>
      <name val="游ゴシック"/>
      <family val="3"/>
      <charset val="128"/>
    </font>
    <font>
      <b/>
      <sz val="16"/>
      <color indexed="18"/>
      <name val="游ゴシック"/>
      <family val="3"/>
      <charset val="128"/>
    </font>
    <font>
      <b/>
      <sz val="20"/>
      <color rgb="FF000000"/>
      <name val="ＭＳ Ｐゴシック"/>
      <family val="3"/>
      <charset val="128"/>
    </font>
    <font>
      <b/>
      <sz val="14"/>
      <name val="ＭＳ Ｐゴシック"/>
      <family val="3"/>
      <charset val="128"/>
      <scheme val="minor"/>
    </font>
    <font>
      <b/>
      <u/>
      <sz val="14"/>
      <name val="ＭＳ Ｐゴシック"/>
      <family val="3"/>
      <charset val="128"/>
    </font>
    <font>
      <b/>
      <sz val="10"/>
      <color indexed="1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11"/>
      <color theme="3"/>
      <name val="ＭＳ Ｐゴシック"/>
      <family val="3"/>
      <charset val="128"/>
      <scheme val="minor"/>
    </font>
    <font>
      <sz val="14"/>
      <color rgb="FF333333"/>
      <name val="メイリオ"/>
      <family val="3"/>
      <charset val="128"/>
    </font>
    <font>
      <sz val="10"/>
      <color rgb="FFFFC000"/>
      <name val="ＭＳ Ｐゴシック"/>
      <family val="3"/>
      <charset val="128"/>
    </font>
    <font>
      <sz val="10"/>
      <color theme="5" tint="0.39997558519241921"/>
      <name val="ＭＳ Ｐゴシック"/>
      <family val="3"/>
      <charset val="128"/>
    </font>
    <font>
      <sz val="10"/>
      <color theme="0" tint="-0.14999847407452621"/>
      <name val="ＭＳ Ｐゴシック"/>
      <family val="3"/>
      <charset val="128"/>
    </font>
    <font>
      <sz val="10"/>
      <color theme="7" tint="0.39997558519241921"/>
      <name val="ＭＳ Ｐゴシック"/>
      <family val="3"/>
      <charset val="128"/>
    </font>
    <font>
      <sz val="10"/>
      <color indexed="40"/>
      <name val="ＭＳ Ｐゴシック"/>
      <family val="3"/>
      <charset val="128"/>
    </font>
    <font>
      <b/>
      <sz val="10"/>
      <name val="ＭＳ Ｐゴシック"/>
      <family val="3"/>
      <charset val="128"/>
    </font>
    <font>
      <b/>
      <sz val="18"/>
      <color theme="1"/>
      <name val="ＭＳ Ｐゴシック"/>
      <family val="3"/>
      <charset val="128"/>
      <scheme val="minor"/>
    </font>
    <font>
      <sz val="10"/>
      <color rgb="FF6EF729"/>
      <name val="ＭＳ Ｐゴシック"/>
      <family val="3"/>
      <charset val="128"/>
    </font>
    <font>
      <sz val="9"/>
      <name val="Meiryo UI"/>
      <family val="3"/>
      <charset val="128"/>
    </font>
    <font>
      <sz val="9"/>
      <color theme="1"/>
      <name val="Meiryo"/>
      <family val="3"/>
      <charset val="128"/>
    </font>
    <font>
      <b/>
      <sz val="20"/>
      <color rgb="FF000000"/>
      <name val="ＭＳ Ｐゴシック"/>
      <family val="2"/>
      <charset val="128"/>
    </font>
    <font>
      <b/>
      <sz val="14"/>
      <name val="游ゴシック"/>
      <family val="3"/>
      <charset val="128"/>
    </font>
    <font>
      <b/>
      <sz val="14"/>
      <color theme="1"/>
      <name val="游ゴシック"/>
      <family val="3"/>
      <charset val="128"/>
    </font>
    <font>
      <b/>
      <sz val="14"/>
      <color rgb="FF000000"/>
      <name val="游ゴシック"/>
      <family val="3"/>
      <charset val="128"/>
    </font>
    <font>
      <b/>
      <sz val="16"/>
      <color theme="1"/>
      <name val="游ゴシック"/>
      <family val="3"/>
      <charset val="128"/>
    </font>
    <font>
      <b/>
      <sz val="16"/>
      <color rgb="FF333333"/>
      <name val="游ゴシック"/>
      <family val="3"/>
      <charset val="128"/>
    </font>
    <font>
      <sz val="14"/>
      <color rgb="FF000000"/>
      <name val="Meiryo"/>
      <family val="3"/>
      <charset val="128"/>
    </font>
    <font>
      <sz val="14"/>
      <color theme="1"/>
      <name val="ＭＳ Ｐゴシック"/>
      <family val="3"/>
      <charset val="128"/>
      <scheme val="minor"/>
    </font>
    <font>
      <b/>
      <sz val="19.5"/>
      <name val="ＭＳ Ｐゴシック"/>
      <family val="3"/>
      <charset val="128"/>
    </font>
    <font>
      <sz val="14"/>
      <color theme="3"/>
      <name val="ＭＳ Ｐゴシック"/>
      <family val="3"/>
      <charset val="128"/>
      <scheme val="minor"/>
    </font>
    <font>
      <b/>
      <sz val="20"/>
      <color theme="3"/>
      <name val="ＭＳ Ｐゴシック"/>
      <family val="3"/>
      <charset val="128"/>
      <scheme val="minor"/>
    </font>
    <font>
      <sz val="20"/>
      <color theme="3"/>
      <name val="ＭＳ Ｐゴシック"/>
      <family val="3"/>
      <charset val="128"/>
      <scheme val="minor"/>
    </font>
    <font>
      <b/>
      <sz val="20"/>
      <color rgb="FFFF0000"/>
      <name val="ＭＳ Ｐゴシック"/>
      <family val="3"/>
      <charset val="128"/>
      <scheme val="minor"/>
    </font>
    <font>
      <sz val="20"/>
      <color rgb="FFFF0000"/>
      <name val="ＭＳ Ｐゴシック"/>
      <family val="3"/>
      <charset val="128"/>
      <scheme val="minor"/>
    </font>
    <font>
      <b/>
      <sz val="14"/>
      <color rgb="FFFF0000"/>
      <name val="ＭＳ Ｐゴシック"/>
      <family val="3"/>
      <charset val="128"/>
      <scheme val="minor"/>
    </font>
    <font>
      <b/>
      <sz val="19"/>
      <name val="ＭＳ Ｐゴシック"/>
      <family val="3"/>
      <charset val="128"/>
    </font>
    <font>
      <b/>
      <sz val="18"/>
      <color rgb="FF333333"/>
      <name val="メイリオ"/>
      <family val="3"/>
      <charset val="128"/>
    </font>
    <font>
      <b/>
      <sz val="14"/>
      <color rgb="FF454545"/>
      <name val="游ゴシック"/>
      <family val="3"/>
      <charset val="128"/>
    </font>
    <font>
      <b/>
      <sz val="13"/>
      <name val="游ゴシック"/>
      <family val="3"/>
      <charset val="128"/>
    </font>
    <font>
      <sz val="19"/>
      <color rgb="FF000000"/>
      <name val="ＭＳ Ｐゴシック"/>
      <family val="3"/>
      <charset val="128"/>
    </font>
    <font>
      <sz val="20"/>
      <color indexed="9"/>
      <name val="ＭＳ Ｐゴシック"/>
      <family val="3"/>
      <charset val="128"/>
    </font>
    <font>
      <sz val="8.8000000000000007"/>
      <color indexed="23"/>
      <name val="ＭＳ Ｐゴシック"/>
      <family val="3"/>
      <charset val="128"/>
    </font>
    <font>
      <sz val="14"/>
      <color indexed="63"/>
      <name val="Arial"/>
      <family val="2"/>
    </font>
    <font>
      <sz val="10"/>
      <name val="Arial"/>
      <family val="2"/>
    </font>
    <font>
      <sz val="10"/>
      <color indexed="62"/>
      <name val="ＭＳ Ｐゴシック"/>
      <family val="3"/>
      <charset val="128"/>
    </font>
    <font>
      <sz val="12"/>
      <color indexed="9"/>
      <name val="ＭＳ Ｐゴシック"/>
      <family val="3"/>
      <charset val="128"/>
    </font>
    <font>
      <b/>
      <sz val="14"/>
      <color indexed="12"/>
      <name val="ＭＳ Ｐゴシック"/>
      <family val="3"/>
      <charset val="128"/>
    </font>
    <font>
      <b/>
      <sz val="14"/>
      <color indexed="18"/>
      <name val="游ゴシック"/>
      <family val="3"/>
      <charset val="128"/>
    </font>
    <font>
      <b/>
      <sz val="14"/>
      <color indexed="53"/>
      <name val="ＭＳ Ｐゴシック"/>
      <family val="3"/>
      <charset val="128"/>
    </font>
    <font>
      <sz val="14"/>
      <color indexed="63"/>
      <name val="ＭＳ Ｐゴシック"/>
      <family val="3"/>
      <charset val="128"/>
    </font>
    <font>
      <b/>
      <sz val="9"/>
      <color indexed="81"/>
      <name val="ＭＳ Ｐゴシック"/>
      <family val="3"/>
      <charset val="128"/>
    </font>
    <font>
      <sz val="9"/>
      <color indexed="81"/>
      <name val="ＭＳ Ｐゴシック"/>
      <family val="3"/>
      <charset val="128"/>
    </font>
    <font>
      <b/>
      <sz val="16"/>
      <color indexed="9"/>
      <name val="ＭＳ Ｐゴシック"/>
      <family val="3"/>
      <charset val="128"/>
    </font>
    <font>
      <b/>
      <sz val="14"/>
      <color indexed="60"/>
      <name val="ＭＳ Ｐゴシック"/>
      <family val="3"/>
      <charset val="128"/>
    </font>
    <font>
      <b/>
      <sz val="10"/>
      <color indexed="62"/>
      <name val="ＭＳ Ｐゴシック"/>
      <family val="3"/>
      <charset val="128"/>
    </font>
    <font>
      <b/>
      <sz val="12"/>
      <name val="游ゴシック"/>
      <family val="3"/>
      <charset val="128"/>
    </font>
    <font>
      <b/>
      <u/>
      <sz val="12"/>
      <name val="游ゴシック"/>
      <family val="3"/>
      <charset val="128"/>
    </font>
    <font>
      <b/>
      <u/>
      <sz val="12"/>
      <color indexed="51"/>
      <name val="游ゴシック"/>
      <family val="3"/>
      <charset val="128"/>
    </font>
    <font>
      <b/>
      <u/>
      <sz val="12"/>
      <color indexed="9"/>
      <name val="游ゴシック"/>
      <family val="3"/>
      <charset val="128"/>
    </font>
    <font>
      <b/>
      <u/>
      <sz val="12"/>
      <color rgb="FFC00000"/>
      <name val="ＭＳ Ｐゴシック"/>
      <family val="3"/>
      <charset val="128"/>
    </font>
    <font>
      <b/>
      <u/>
      <sz val="12"/>
      <color rgb="FFC00000"/>
      <name val="游ゴシック"/>
      <family val="3"/>
      <charset val="128"/>
    </font>
  </fonts>
  <fills count="49">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rgb="FF7BB2F5"/>
        <bgColor indexed="64"/>
      </patternFill>
    </fill>
    <fill>
      <patternFill patternType="solid">
        <fgColor rgb="FFFFCC99"/>
        <bgColor indexed="64"/>
      </patternFill>
    </fill>
    <fill>
      <patternFill patternType="solid">
        <fgColor theme="5" tint="0.79998168889431442"/>
        <bgColor indexed="64"/>
      </patternFill>
    </fill>
    <fill>
      <patternFill patternType="solid">
        <fgColor rgb="FFFAFEC2"/>
        <bgColor indexed="64"/>
      </patternFill>
    </fill>
    <fill>
      <patternFill patternType="solid">
        <fgColor indexed="12"/>
        <bgColor indexed="64"/>
      </patternFill>
    </fill>
    <fill>
      <patternFill patternType="solid">
        <fgColor rgb="FF92D050"/>
        <bgColor indexed="64"/>
      </patternFill>
    </fill>
    <fill>
      <patternFill patternType="solid">
        <fgColor rgb="FF6DDDF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D4FDC3"/>
        <bgColor indexed="64"/>
      </patternFill>
    </fill>
    <fill>
      <patternFill patternType="solid">
        <fgColor rgb="FFC00000"/>
        <bgColor indexed="64"/>
      </patternFill>
    </fill>
    <fill>
      <patternFill patternType="solid">
        <fgColor theme="9" tint="0.39997558519241921"/>
        <bgColor indexed="64"/>
      </patternFill>
    </fill>
    <fill>
      <patternFill patternType="solid">
        <fgColor theme="9" tint="-0.249977111117893"/>
        <bgColor indexed="64"/>
      </patternFill>
    </fill>
  </fills>
  <borders count="251">
    <border>
      <left/>
      <right/>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style="medium">
        <color indexed="12"/>
      </right>
      <top style="thin">
        <color indexed="12"/>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2"/>
      </left>
      <right/>
      <top style="medium">
        <color indexed="12"/>
      </top>
      <bottom/>
      <diagonal/>
    </border>
    <border>
      <left style="medium">
        <color indexed="12"/>
      </left>
      <right/>
      <top style="medium">
        <color indexed="12"/>
      </top>
      <bottom style="thin">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top style="thin">
        <color indexed="12"/>
      </top>
      <bottom style="medium">
        <color indexed="64"/>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style="thick">
        <color indexed="12"/>
      </left>
      <right/>
      <top/>
      <bottom/>
      <diagonal/>
    </border>
    <border>
      <left style="thick">
        <color indexed="12"/>
      </left>
      <right/>
      <top/>
      <bottom style="thick">
        <color indexed="12"/>
      </bottom>
      <diagonal/>
    </border>
    <border>
      <left style="thick">
        <color indexed="12"/>
      </left>
      <right/>
      <top style="medium">
        <color indexed="12"/>
      </top>
      <bottom/>
      <diagonal/>
    </border>
    <border>
      <left style="thick">
        <color indexed="12"/>
      </left>
      <right style="medium">
        <color indexed="12"/>
      </right>
      <top style="medium">
        <color indexed="12"/>
      </top>
      <bottom/>
      <diagonal/>
    </border>
    <border>
      <left style="thick">
        <color indexed="12"/>
      </left>
      <right style="medium">
        <color indexed="12"/>
      </right>
      <top/>
      <bottom style="medium">
        <color indexed="12"/>
      </bottom>
      <diagonal/>
    </border>
    <border>
      <left style="thick">
        <color indexed="12"/>
      </left>
      <right style="medium">
        <color indexed="12"/>
      </right>
      <top/>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indexed="12"/>
      </left>
      <right style="medium">
        <color auto="1"/>
      </right>
      <top style="medium">
        <color indexed="12"/>
      </top>
      <bottom style="medium">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style="medium">
        <color indexed="12"/>
      </left>
      <right style="medium">
        <color auto="1"/>
      </right>
      <top style="medium">
        <color indexed="12"/>
      </top>
      <bottom style="thick">
        <color indexed="12"/>
      </bottom>
      <diagonal/>
    </border>
    <border>
      <left style="medium">
        <color auto="1"/>
      </left>
      <right/>
      <top style="thick">
        <color indexed="12"/>
      </top>
      <bottom style="thin">
        <color indexed="12"/>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ck">
        <color indexed="12"/>
      </right>
      <top style="thin">
        <color indexed="12"/>
      </top>
      <bottom style="thick">
        <color indexed="12"/>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theme="1" tint="4.9989318521683403E-2"/>
      </left>
      <right style="medium">
        <color theme="1" tint="4.9989318521683403E-2"/>
      </right>
      <top style="medium">
        <color indexed="23"/>
      </top>
      <bottom style="medium">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12"/>
      </top>
      <bottom style="thick">
        <color indexed="12"/>
      </bottom>
      <diagonal/>
    </border>
    <border>
      <left style="medium">
        <color indexed="12"/>
      </left>
      <right/>
      <top style="thin">
        <color indexed="12"/>
      </top>
      <bottom style="medium">
        <color indexed="12"/>
      </bottom>
      <diagonal/>
    </border>
    <border>
      <left style="thick">
        <color indexed="12"/>
      </left>
      <right style="medium">
        <color auto="1"/>
      </right>
      <top style="thick">
        <color indexed="12"/>
      </top>
      <bottom/>
      <diagonal/>
    </border>
    <border>
      <left style="thick">
        <color indexed="12"/>
      </left>
      <right style="medium">
        <color auto="1"/>
      </right>
      <top/>
      <bottom/>
      <diagonal/>
    </border>
    <border>
      <left style="thick">
        <color indexed="12"/>
      </left>
      <right style="medium">
        <color auto="1"/>
      </right>
      <top/>
      <bottom style="medium">
        <color indexed="12"/>
      </bottom>
      <diagonal/>
    </border>
    <border>
      <left style="medium">
        <color indexed="12"/>
      </left>
      <right style="medium">
        <color auto="1"/>
      </right>
      <top style="medium">
        <color indexed="12"/>
      </top>
      <bottom/>
      <diagonal/>
    </border>
    <border>
      <left style="medium">
        <color indexed="12"/>
      </left>
      <right style="medium">
        <color auto="1"/>
      </right>
      <top/>
      <bottom/>
      <diagonal/>
    </border>
    <border>
      <left style="medium">
        <color indexed="12"/>
      </left>
      <right style="medium">
        <color auto="1"/>
      </right>
      <top/>
      <bottom style="medium">
        <color indexed="12"/>
      </bottom>
      <diagonal/>
    </border>
    <border>
      <left style="medium">
        <color auto="1"/>
      </left>
      <right style="thick">
        <color indexed="12"/>
      </right>
      <top style="thin">
        <color indexed="12"/>
      </top>
      <bottom/>
      <diagonal/>
    </border>
    <border>
      <left style="medium">
        <color auto="1"/>
      </left>
      <right style="thick">
        <color indexed="12"/>
      </right>
      <top style="thin">
        <color auto="1"/>
      </top>
      <bottom style="thick">
        <color indexed="12"/>
      </bottom>
      <diagonal/>
    </border>
    <border>
      <left style="medium">
        <color rgb="FF888888"/>
      </left>
      <right style="medium">
        <color rgb="FF888888"/>
      </right>
      <top style="medium">
        <color rgb="FF888888"/>
      </top>
      <bottom style="medium">
        <color rgb="FF888888"/>
      </bottom>
      <diagonal/>
    </border>
    <border>
      <left style="thick">
        <color indexed="12"/>
      </left>
      <right style="medium">
        <color indexed="12"/>
      </right>
      <top style="thick">
        <color indexed="12"/>
      </top>
      <bottom style="thin">
        <color indexed="12"/>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thick">
        <color indexed="12"/>
      </left>
      <right/>
      <top style="thin">
        <color indexed="12"/>
      </top>
      <bottom style="thick">
        <color indexed="12"/>
      </bottom>
      <diagonal/>
    </border>
    <border>
      <left style="medium">
        <color indexed="12"/>
      </left>
      <right style="thick">
        <color indexed="12"/>
      </right>
      <top/>
      <bottom style="thick">
        <color indexed="1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top/>
      <bottom style="thin">
        <color indexed="12"/>
      </bottom>
      <diagonal/>
    </border>
    <border>
      <left style="medium">
        <color indexed="12"/>
      </left>
      <right/>
      <top style="thin">
        <color indexed="12"/>
      </top>
      <bottom style="thin">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theme="1" tint="4.9989318521683403E-2"/>
      </left>
      <right/>
      <top style="medium">
        <color indexed="23"/>
      </top>
      <bottom style="medium">
        <color indexed="23"/>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right/>
      <top/>
      <bottom style="medium">
        <color rgb="FFE2E2E2"/>
      </bottom>
      <diagonal/>
    </border>
    <border>
      <left/>
      <right style="medium">
        <color indexed="12"/>
      </right>
      <top style="thin">
        <color indexed="12"/>
      </top>
      <bottom style="medium">
        <color indexed="12"/>
      </bottom>
      <diagonal/>
    </border>
    <border>
      <left/>
      <right/>
      <top style="medium">
        <color indexed="12"/>
      </top>
      <bottom style="medium">
        <color indexed="16"/>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rgb="FF888888"/>
      </left>
      <right style="medium">
        <color rgb="FF888888"/>
      </right>
      <top style="medium">
        <color rgb="FF888888"/>
      </top>
      <bottom/>
      <diagonal/>
    </border>
    <border>
      <left/>
      <right style="medium">
        <color indexed="12"/>
      </right>
      <top style="thin">
        <color indexed="12"/>
      </top>
      <bottom/>
      <diagonal/>
    </border>
    <border>
      <left style="thick">
        <color indexed="12"/>
      </left>
      <right style="medium">
        <color indexed="12"/>
      </right>
      <top style="thick">
        <color indexed="12"/>
      </top>
      <bottom style="thick">
        <color indexed="12"/>
      </bottom>
      <diagonal/>
    </border>
    <border>
      <left style="medium">
        <color indexed="64"/>
      </left>
      <right style="medium">
        <color indexed="64"/>
      </right>
      <top/>
      <bottom/>
      <diagonal/>
    </border>
    <border>
      <left style="thin">
        <color auto="1"/>
      </left>
      <right/>
      <top style="thin">
        <color indexed="64"/>
      </top>
      <bottom style="medium">
        <color indexed="64"/>
      </bottom>
      <diagonal/>
    </border>
    <border>
      <left style="thin">
        <color auto="1"/>
      </left>
      <right/>
      <top/>
      <bottom style="thin">
        <color auto="1"/>
      </bottom>
      <diagonal/>
    </border>
    <border>
      <left style="medium">
        <color rgb="FF888888"/>
      </left>
      <right style="thick">
        <color indexed="23"/>
      </right>
      <top style="medium">
        <color rgb="FF888888"/>
      </top>
      <bottom style="medium">
        <color indexed="23"/>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indexed="12"/>
      </left>
      <right style="medium">
        <color indexed="12"/>
      </right>
      <top style="thin">
        <color indexed="12"/>
      </top>
      <bottom style="thick">
        <color indexed="12"/>
      </bottom>
      <diagonal/>
    </border>
    <border>
      <left style="medium">
        <color indexed="12"/>
      </left>
      <right style="thick">
        <color indexed="12"/>
      </right>
      <top/>
      <bottom style="medium">
        <color indexed="12"/>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indexed="12"/>
      </right>
      <top style="thin">
        <color indexed="12"/>
      </top>
      <bottom style="thick">
        <color indexed="12"/>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indexed="12"/>
      </left>
      <right/>
      <top style="thin">
        <color indexed="12"/>
      </top>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style="thin">
        <color theme="3"/>
      </bottom>
      <diagonal/>
    </border>
    <border>
      <left style="medium">
        <color theme="3"/>
      </left>
      <right style="medium">
        <color theme="3"/>
      </right>
      <top style="thin">
        <color theme="3"/>
      </top>
      <bottom style="medium">
        <color theme="3"/>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70" fillId="0" borderId="0">
      <alignment vertical="center"/>
    </xf>
    <xf numFmtId="0" fontId="6" fillId="0" borderId="0"/>
    <xf numFmtId="0" fontId="70" fillId="0" borderId="0">
      <alignment vertical="center"/>
    </xf>
    <xf numFmtId="0" fontId="6"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3" fillId="0" borderId="0">
      <alignment vertical="center"/>
    </xf>
    <xf numFmtId="0" fontId="4" fillId="0" borderId="0">
      <alignment vertical="center"/>
    </xf>
    <xf numFmtId="0" fontId="70"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14" fillId="0" borderId="0"/>
    <xf numFmtId="0" fontId="115" fillId="0" borderId="0" applyNumberFormat="0" applyFill="0" applyBorder="0" applyAlignment="0" applyProtection="0"/>
    <xf numFmtId="0" fontId="114" fillId="0" borderId="0"/>
    <xf numFmtId="0" fontId="1" fillId="0" borderId="0">
      <alignment vertical="center"/>
    </xf>
  </cellStyleXfs>
  <cellXfs count="756">
    <xf numFmtId="0" fontId="0" fillId="0" borderId="0" xfId="0">
      <alignment vertical="center"/>
    </xf>
    <xf numFmtId="0" fontId="6" fillId="0" borderId="0" xfId="2">
      <alignment vertical="center"/>
    </xf>
    <xf numFmtId="14" fontId="19"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3" fillId="4" borderId="3" xfId="2" applyFont="1" applyFill="1" applyBorder="1" applyAlignment="1">
      <alignment horizontal="center" vertical="center" wrapText="1"/>
    </xf>
    <xf numFmtId="0" fontId="23" fillId="4" borderId="4" xfId="2" applyFont="1" applyFill="1" applyBorder="1" applyAlignment="1">
      <alignment horizontal="center" vertical="center" wrapText="1"/>
    </xf>
    <xf numFmtId="0" fontId="23" fillId="4" borderId="5" xfId="2" applyFont="1" applyFill="1" applyBorder="1" applyAlignment="1">
      <alignment horizontal="center" vertical="center" wrapText="1"/>
    </xf>
    <xf numFmtId="0" fontId="23" fillId="4" borderId="6" xfId="2" applyFont="1" applyFill="1" applyBorder="1" applyAlignment="1">
      <alignment horizontal="center" vertical="center" wrapText="1"/>
    </xf>
    <xf numFmtId="0" fontId="6" fillId="5" borderId="0" xfId="2" applyFill="1">
      <alignment vertical="center"/>
    </xf>
    <xf numFmtId="177" fontId="12" fillId="3" borderId="8" xfId="2" applyNumberFormat="1" applyFont="1" applyFill="1" applyBorder="1" applyAlignment="1">
      <alignment horizontal="center" vertical="center" shrinkToFit="1"/>
    </xf>
    <xf numFmtId="0" fontId="6" fillId="0" borderId="9" xfId="2" applyBorder="1">
      <alignment vertical="center"/>
    </xf>
    <xf numFmtId="0" fontId="23" fillId="5" borderId="11" xfId="2" applyFont="1" applyFill="1" applyBorder="1" applyAlignment="1">
      <alignment horizontal="center" vertical="center"/>
    </xf>
    <xf numFmtId="0" fontId="0" fillId="0" borderId="8" xfId="0" applyBorder="1" applyAlignment="1">
      <alignment horizontal="center" vertical="center" wrapText="1"/>
    </xf>
    <xf numFmtId="0" fontId="0" fillId="2" borderId="8" xfId="0" applyFill="1" applyBorder="1" applyAlignment="1">
      <alignment horizontal="center" vertical="center" wrapText="1"/>
    </xf>
    <xf numFmtId="0" fontId="6" fillId="0" borderId="8" xfId="2" applyBorder="1" applyAlignment="1">
      <alignment horizontal="center" vertical="center" wrapText="1"/>
    </xf>
    <xf numFmtId="0" fontId="23" fillId="5" borderId="12" xfId="2" applyFont="1" applyFill="1" applyBorder="1" applyAlignment="1">
      <alignment horizontal="center" vertical="center"/>
    </xf>
    <xf numFmtId="0" fontId="23" fillId="5" borderId="7" xfId="2" applyFont="1" applyFill="1" applyBorder="1" applyAlignment="1">
      <alignment horizontal="center" vertical="center"/>
    </xf>
    <xf numFmtId="0" fontId="23" fillId="0" borderId="12" xfId="2" applyFont="1" applyBorder="1" applyAlignment="1">
      <alignment horizontal="center" vertical="center"/>
    </xf>
    <xf numFmtId="0" fontId="6" fillId="2" borderId="8" xfId="2" applyFill="1" applyBorder="1" applyAlignment="1">
      <alignment horizontal="center" vertical="center" wrapText="1"/>
    </xf>
    <xf numFmtId="0" fontId="23" fillId="5" borderId="14" xfId="2" applyFont="1" applyFill="1" applyBorder="1" applyAlignment="1">
      <alignment horizontal="center" vertical="center"/>
    </xf>
    <xf numFmtId="177" fontId="17" fillId="5" borderId="15" xfId="2" applyNumberFormat="1" applyFont="1" applyFill="1" applyBorder="1" applyAlignment="1">
      <alignment horizontal="center" vertical="center" wrapText="1"/>
    </xf>
    <xf numFmtId="0" fontId="23" fillId="5" borderId="9" xfId="2" applyFont="1" applyFill="1" applyBorder="1" applyAlignment="1">
      <alignment horizontal="center" vertical="center"/>
    </xf>
    <xf numFmtId="0" fontId="6" fillId="5" borderId="14" xfId="2" applyFill="1" applyBorder="1">
      <alignment vertical="center"/>
    </xf>
    <xf numFmtId="0" fontId="6" fillId="5" borderId="15" xfId="2" applyFill="1" applyBorder="1">
      <alignment vertical="center"/>
    </xf>
    <xf numFmtId="0" fontId="6" fillId="5" borderId="9" xfId="2" applyFill="1" applyBorder="1">
      <alignment vertical="center"/>
    </xf>
    <xf numFmtId="0" fontId="6" fillId="5" borderId="16" xfId="2" applyFill="1" applyBorder="1">
      <alignment vertical="center"/>
    </xf>
    <xf numFmtId="0" fontId="6" fillId="5" borderId="4" xfId="2" applyFill="1" applyBorder="1">
      <alignment vertical="center"/>
    </xf>
    <xf numFmtId="0" fontId="6" fillId="0" borderId="16" xfId="2" applyBorder="1">
      <alignment vertical="center"/>
    </xf>
    <xf numFmtId="0" fontId="6" fillId="5" borderId="18" xfId="2" applyFill="1" applyBorder="1">
      <alignment vertical="center"/>
    </xf>
    <xf numFmtId="0" fontId="6" fillId="5" borderId="19" xfId="2" applyFill="1" applyBorder="1">
      <alignment vertical="center"/>
    </xf>
    <xf numFmtId="0" fontId="6" fillId="5" borderId="20" xfId="2" applyFill="1"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6" fillId="0" borderId="24" xfId="2" applyBorder="1">
      <alignment vertical="center"/>
    </xf>
    <xf numFmtId="0" fontId="18" fillId="3" borderId="25" xfId="2" applyFont="1" applyFill="1" applyBorder="1" applyAlignment="1">
      <alignment horizontal="center" vertical="center" wrapText="1"/>
    </xf>
    <xf numFmtId="0" fontId="25"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6" fillId="5" borderId="0" xfId="2" applyNumberFormat="1" applyFont="1" applyFill="1" applyAlignment="1">
      <alignment horizontal="center" vertical="center"/>
    </xf>
    <xf numFmtId="0" fontId="6" fillId="0" borderId="0" xfId="2" applyAlignment="1">
      <alignment horizontal="center" vertical="center"/>
    </xf>
    <xf numFmtId="0" fontId="26" fillId="0" borderId="0" xfId="2" applyFont="1" applyAlignment="1">
      <alignment horizontal="center" vertical="center"/>
    </xf>
    <xf numFmtId="0" fontId="8" fillId="5" borderId="0" xfId="1" applyFill="1" applyAlignment="1" applyProtection="1">
      <alignment vertical="center" wrapText="1"/>
    </xf>
    <xf numFmtId="0" fontId="10" fillId="2" borderId="32" xfId="2" applyFont="1" applyFill="1" applyBorder="1" applyAlignment="1">
      <alignment horizontal="center" vertical="center"/>
    </xf>
    <xf numFmtId="14" fontId="10" fillId="2" borderId="33" xfId="2" applyNumberFormat="1" applyFont="1" applyFill="1" applyBorder="1" applyAlignment="1">
      <alignment horizontal="center" vertical="center"/>
    </xf>
    <xf numFmtId="0" fontId="6" fillId="5" borderId="0" xfId="2" applyFill="1" applyAlignment="1">
      <alignment vertical="center" wrapText="1"/>
    </xf>
    <xf numFmtId="14" fontId="27" fillId="3" borderId="1" xfId="1" applyNumberFormat="1" applyFont="1" applyFill="1" applyBorder="1" applyAlignment="1" applyProtection="1">
      <alignment horizontal="center" vertical="center" wrapText="1" shrinkToFit="1"/>
    </xf>
    <xf numFmtId="0" fontId="34" fillId="9" borderId="43" xfId="17" applyFont="1" applyFill="1" applyBorder="1" applyAlignment="1">
      <alignment horizontal="left" vertical="center"/>
    </xf>
    <xf numFmtId="0" fontId="34" fillId="9" borderId="44" xfId="17" applyFont="1" applyFill="1" applyBorder="1" applyAlignment="1">
      <alignment horizontal="center" vertical="center"/>
    </xf>
    <xf numFmtId="0" fontId="34" fillId="9" borderId="44" xfId="2" applyFont="1" applyFill="1" applyBorder="1" applyAlignment="1">
      <alignment horizontal="center" vertical="center"/>
    </xf>
    <xf numFmtId="0" fontId="35" fillId="9" borderId="44" xfId="2" applyFont="1" applyFill="1" applyBorder="1" applyAlignment="1">
      <alignment horizontal="center" vertical="center"/>
    </xf>
    <xf numFmtId="0" fontId="35" fillId="9" borderId="45" xfId="2" applyFont="1" applyFill="1" applyBorder="1" applyAlignment="1">
      <alignment horizontal="center" vertical="center"/>
    </xf>
    <xf numFmtId="0" fontId="1" fillId="0" borderId="0" xfId="17">
      <alignment vertical="center"/>
    </xf>
    <xf numFmtId="0" fontId="41" fillId="0" borderId="0" xfId="17" applyFont="1">
      <alignment vertical="center"/>
    </xf>
    <xf numFmtId="0" fontId="35" fillId="9" borderId="46" xfId="2" applyFont="1" applyFill="1" applyBorder="1" applyAlignment="1">
      <alignment horizontal="center" vertical="center"/>
    </xf>
    <xf numFmtId="0" fontId="35" fillId="9" borderId="47" xfId="2" applyFont="1" applyFill="1" applyBorder="1" applyAlignment="1">
      <alignment horizontal="center" vertical="center"/>
    </xf>
    <xf numFmtId="0" fontId="1" fillId="10" borderId="47" xfId="17" applyFill="1" applyBorder="1">
      <alignment vertical="center"/>
    </xf>
    <xf numFmtId="0" fontId="38" fillId="0" borderId="0" xfId="17" applyFont="1" applyAlignment="1">
      <alignment horizontal="center" vertical="center"/>
    </xf>
    <xf numFmtId="0" fontId="8" fillId="0" borderId="46" xfId="1" applyFill="1" applyBorder="1" applyAlignment="1" applyProtection="1">
      <alignment vertical="center"/>
    </xf>
    <xf numFmtId="0" fontId="1" fillId="10" borderId="47" xfId="17" applyFill="1" applyBorder="1" applyAlignment="1">
      <alignment horizontal="center" vertical="center"/>
    </xf>
    <xf numFmtId="0" fontId="8" fillId="10" borderId="0" xfId="1" applyFill="1" applyBorder="1" applyAlignment="1" applyProtection="1">
      <alignment vertical="center" wrapText="1"/>
    </xf>
    <xf numFmtId="0" fontId="6" fillId="10" borderId="47" xfId="2" applyFill="1" applyBorder="1" applyAlignment="1">
      <alignment vertical="center" wrapText="1"/>
    </xf>
    <xf numFmtId="0" fontId="46" fillId="0" borderId="0" xfId="17" applyFont="1" applyAlignment="1">
      <alignment vertical="center" wrapText="1"/>
    </xf>
    <xf numFmtId="0" fontId="48" fillId="0" borderId="0" xfId="17" applyFont="1" applyAlignment="1">
      <alignment horizontal="left" vertical="center"/>
    </xf>
    <xf numFmtId="0" fontId="38" fillId="0" borderId="0" xfId="17" applyFont="1" applyAlignment="1">
      <alignment vertical="top" wrapText="1"/>
    </xf>
    <xf numFmtId="0" fontId="50" fillId="11" borderId="53" xfId="17" applyFont="1" applyFill="1" applyBorder="1" applyAlignment="1">
      <alignment horizontal="center" vertical="center"/>
    </xf>
    <xf numFmtId="0" fontId="57" fillId="3" borderId="55" xfId="17" applyFont="1" applyFill="1" applyBorder="1" applyAlignment="1">
      <alignment horizontal="center" vertical="center" wrapText="1"/>
    </xf>
    <xf numFmtId="0" fontId="7" fillId="3" borderId="56" xfId="17" applyFont="1" applyFill="1" applyBorder="1" applyAlignment="1">
      <alignment horizontal="center" vertical="center" wrapText="1"/>
    </xf>
    <xf numFmtId="0" fontId="14" fillId="3" borderId="56" xfId="17" applyFont="1" applyFill="1" applyBorder="1" applyAlignment="1">
      <alignment horizontal="center" vertical="center" wrapText="1"/>
    </xf>
    <xf numFmtId="0" fontId="59" fillId="3" borderId="56" xfId="17" applyFont="1" applyFill="1" applyBorder="1" applyAlignment="1">
      <alignment horizontal="center" vertical="center" wrapText="1"/>
    </xf>
    <xf numFmtId="0" fontId="7" fillId="3" borderId="57" xfId="17" applyFont="1" applyFill="1" applyBorder="1" applyAlignment="1">
      <alignment horizontal="center" vertical="center" wrapText="1"/>
    </xf>
    <xf numFmtId="0" fontId="7" fillId="3" borderId="34" xfId="17" applyFont="1" applyFill="1" applyBorder="1" applyAlignment="1">
      <alignment horizontal="center" vertical="center" wrapText="1"/>
    </xf>
    <xf numFmtId="176" fontId="60" fillId="3" borderId="40" xfId="17" applyNumberFormat="1" applyFont="1" applyFill="1" applyBorder="1" applyAlignment="1">
      <alignment horizontal="center" vertical="center" wrapText="1"/>
    </xf>
    <xf numFmtId="0" fontId="60" fillId="3" borderId="40" xfId="17" applyFont="1" applyFill="1" applyBorder="1" applyAlignment="1">
      <alignment horizontal="left" vertical="center" wrapText="1"/>
    </xf>
    <xf numFmtId="0" fontId="7" fillId="3" borderId="29" xfId="17" applyFont="1" applyFill="1" applyBorder="1" applyAlignment="1">
      <alignment horizontal="center" vertical="center" wrapText="1"/>
    </xf>
    <xf numFmtId="176" fontId="60" fillId="12" borderId="58" xfId="17" applyNumberFormat="1" applyFont="1" applyFill="1" applyBorder="1" applyAlignment="1">
      <alignment horizontal="center" vertical="center" wrapText="1"/>
    </xf>
    <xf numFmtId="0" fontId="60" fillId="12" borderId="58" xfId="17" applyFont="1" applyFill="1" applyBorder="1" applyAlignment="1">
      <alignment horizontal="left" vertical="center" wrapText="1"/>
    </xf>
    <xf numFmtId="0" fontId="64" fillId="13" borderId="59" xfId="17" applyFont="1" applyFill="1" applyBorder="1" applyAlignment="1">
      <alignment horizontal="center" vertical="center" wrapText="1"/>
    </xf>
    <xf numFmtId="176" fontId="62" fillId="13" borderId="59" xfId="17" applyNumberFormat="1" applyFont="1" applyFill="1" applyBorder="1" applyAlignment="1">
      <alignment horizontal="center" vertical="center" wrapText="1"/>
    </xf>
    <xf numFmtId="181" fontId="64" fillId="10" borderId="59" xfId="0" applyNumberFormat="1" applyFont="1" applyFill="1" applyBorder="1" applyAlignment="1">
      <alignment horizontal="center" vertical="center"/>
    </xf>
    <xf numFmtId="0" fontId="64" fillId="13" borderId="60" xfId="17" applyFont="1" applyFill="1" applyBorder="1" applyAlignment="1">
      <alignment horizontal="center" vertical="center" wrapText="1"/>
    </xf>
    <xf numFmtId="182" fontId="66" fillId="13" borderId="61" xfId="17" applyNumberFormat="1" applyFont="1" applyFill="1" applyBorder="1" applyAlignment="1">
      <alignment horizontal="center" vertical="center" wrapText="1"/>
    </xf>
    <xf numFmtId="0" fontId="7" fillId="3" borderId="35" xfId="17" applyFont="1" applyFill="1" applyBorder="1" applyAlignment="1">
      <alignment horizontal="center" vertical="center" wrapText="1"/>
    </xf>
    <xf numFmtId="0" fontId="7" fillId="3" borderId="36" xfId="17" applyFont="1" applyFill="1" applyBorder="1" applyAlignment="1">
      <alignment horizontal="center" vertical="center" wrapText="1"/>
    </xf>
    <xf numFmtId="0" fontId="14" fillId="3" borderId="36" xfId="17" applyFont="1" applyFill="1" applyBorder="1" applyAlignment="1">
      <alignment horizontal="center" vertical="center" wrapText="1"/>
    </xf>
    <xf numFmtId="0" fontId="59" fillId="3" borderId="36" xfId="17" applyFont="1" applyFill="1" applyBorder="1" applyAlignment="1">
      <alignment horizontal="center" vertical="center" wrapText="1"/>
    </xf>
    <xf numFmtId="0" fontId="7" fillId="3" borderId="37"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3" xfId="2" applyBorder="1" applyAlignment="1">
      <alignment vertical="top" wrapText="1"/>
    </xf>
    <xf numFmtId="0" fontId="6" fillId="14" borderId="13" xfId="2" applyFill="1" applyBorder="1" applyAlignment="1">
      <alignment vertical="top" wrapText="1"/>
    </xf>
    <xf numFmtId="0" fontId="23" fillId="0" borderId="0" xfId="2" applyFont="1" applyAlignment="1">
      <alignment vertical="top" wrapText="1"/>
    </xf>
    <xf numFmtId="0" fontId="6" fillId="2" borderId="13" xfId="2" applyFill="1" applyBorder="1" applyAlignment="1">
      <alignment vertical="top" wrapText="1"/>
    </xf>
    <xf numFmtId="0" fontId="6" fillId="2" borderId="63" xfId="2" applyFill="1" applyBorder="1" applyAlignment="1">
      <alignment vertical="top" wrapText="1"/>
    </xf>
    <xf numFmtId="0" fontId="6" fillId="2" borderId="64" xfId="2" applyFill="1" applyBorder="1" applyAlignment="1">
      <alignment vertical="top" wrapText="1"/>
    </xf>
    <xf numFmtId="0" fontId="1" fillId="2" borderId="65" xfId="2" applyFont="1" applyFill="1" applyBorder="1" applyAlignment="1">
      <alignment vertical="top" wrapText="1"/>
    </xf>
    <xf numFmtId="0" fontId="6" fillId="3" borderId="13" xfId="2" applyFill="1" applyBorder="1">
      <alignment vertical="center"/>
    </xf>
    <xf numFmtId="0" fontId="1" fillId="3" borderId="66" xfId="2" applyFont="1" applyFill="1" applyBorder="1" applyAlignment="1">
      <alignment vertical="top" wrapText="1"/>
    </xf>
    <xf numFmtId="0" fontId="6" fillId="15" borderId="13" xfId="2" applyFill="1" applyBorder="1">
      <alignment vertical="center"/>
    </xf>
    <xf numFmtId="0" fontId="0" fillId="0" borderId="68" xfId="0" applyBorder="1">
      <alignment vertical="center"/>
    </xf>
    <xf numFmtId="0" fontId="15" fillId="0" borderId="68" xfId="0" applyFont="1" applyBorder="1">
      <alignment vertical="center"/>
    </xf>
    <xf numFmtId="0" fontId="0" fillId="0" borderId="69" xfId="0" applyBorder="1">
      <alignment vertical="center"/>
    </xf>
    <xf numFmtId="0" fontId="0" fillId="0" borderId="49" xfId="0" applyBorder="1">
      <alignment vertical="center"/>
    </xf>
    <xf numFmtId="177" fontId="12" fillId="19" borderId="8" xfId="2" applyNumberFormat="1" applyFont="1" applyFill="1" applyBorder="1" applyAlignment="1">
      <alignment horizontal="center" vertical="center" shrinkToFit="1"/>
    </xf>
    <xf numFmtId="0" fontId="6" fillId="19" borderId="0" xfId="2" applyFill="1">
      <alignment vertical="center"/>
    </xf>
    <xf numFmtId="0" fontId="0" fillId="19" borderId="0" xfId="0" applyFill="1">
      <alignment vertical="center"/>
    </xf>
    <xf numFmtId="0" fontId="6" fillId="6" borderId="8" xfId="2" applyFill="1" applyBorder="1" applyAlignment="1">
      <alignment horizontal="center" vertical="center" wrapText="1"/>
    </xf>
    <xf numFmtId="0" fontId="6" fillId="0" borderId="103" xfId="2" applyBorder="1" applyAlignment="1">
      <alignment horizontal="center" vertical="center" wrapText="1"/>
    </xf>
    <xf numFmtId="0" fontId="6" fillId="6" borderId="103" xfId="2" applyFill="1" applyBorder="1" applyAlignment="1">
      <alignment horizontal="center" vertical="center" wrapText="1"/>
    </xf>
    <xf numFmtId="0" fontId="1" fillId="5" borderId="0" xfId="2" applyFont="1" applyFill="1">
      <alignment vertical="center"/>
    </xf>
    <xf numFmtId="0" fontId="0" fillId="0" borderId="68" xfId="0" applyBorder="1" applyAlignment="1">
      <alignment vertical="top"/>
    </xf>
    <xf numFmtId="0" fontId="0" fillId="0" borderId="0" xfId="0" applyAlignment="1">
      <alignment vertical="top"/>
    </xf>
    <xf numFmtId="0" fontId="1" fillId="14" borderId="65" xfId="2" applyFont="1" applyFill="1" applyBorder="1" applyAlignment="1">
      <alignment vertical="top" wrapText="1"/>
    </xf>
    <xf numFmtId="0" fontId="7" fillId="25" borderId="56" xfId="17" applyFont="1" applyFill="1" applyBorder="1" applyAlignment="1">
      <alignment horizontal="center" vertical="center" wrapText="1"/>
    </xf>
    <xf numFmtId="0" fontId="0" fillId="0" borderId="0" xfId="0" applyAlignment="1">
      <alignment horizontal="left" vertical="center"/>
    </xf>
    <xf numFmtId="0" fontId="74" fillId="0" borderId="0" xfId="0" applyFont="1" applyAlignment="1">
      <alignment horizontal="left" vertical="center"/>
    </xf>
    <xf numFmtId="0" fontId="75" fillId="0" borderId="0" xfId="0" applyFont="1" applyAlignment="1">
      <alignment horizontal="center" vertical="center" wrapText="1"/>
    </xf>
    <xf numFmtId="0" fontId="75" fillId="0" borderId="0" xfId="0" applyFont="1" applyAlignment="1">
      <alignment horizontal="left" vertical="center" wrapText="1"/>
    </xf>
    <xf numFmtId="0" fontId="8" fillId="0" borderId="121" xfId="1" applyFill="1" applyBorder="1" applyAlignment="1" applyProtection="1">
      <alignment vertical="center" wrapText="1"/>
    </xf>
    <xf numFmtId="0" fontId="85" fillId="0" borderId="0" xfId="17" applyFont="1">
      <alignment vertical="center"/>
    </xf>
    <xf numFmtId="0" fontId="84" fillId="0" borderId="0" xfId="2" applyFont="1">
      <alignment vertical="center"/>
    </xf>
    <xf numFmtId="0" fontId="86" fillId="20" borderId="122" xfId="0" applyFont="1" applyFill="1" applyBorder="1" applyAlignment="1">
      <alignment horizontal="center" vertical="center" wrapText="1"/>
    </xf>
    <xf numFmtId="14" fontId="6" fillId="0" borderId="0" xfId="2" applyNumberFormat="1">
      <alignment vertical="center"/>
    </xf>
    <xf numFmtId="0" fontId="18" fillId="2" borderId="42" xfId="2" applyFont="1" applyFill="1" applyBorder="1" applyAlignment="1">
      <alignment horizontal="center" vertical="center" wrapText="1"/>
    </xf>
    <xf numFmtId="0" fontId="1" fillId="0" borderId="10" xfId="0" applyFont="1" applyBorder="1" applyAlignment="1">
      <alignment horizontal="center" vertical="center" wrapText="1"/>
    </xf>
    <xf numFmtId="0" fontId="0" fillId="0" borderId="10" xfId="0" applyBorder="1" applyAlignment="1">
      <alignment horizontal="center" vertical="center" wrapText="1"/>
    </xf>
    <xf numFmtId="0" fontId="31" fillId="0" borderId="10" xfId="0" applyFont="1" applyBorder="1" applyAlignment="1">
      <alignment horizontal="center" vertical="center" wrapText="1"/>
    </xf>
    <xf numFmtId="0" fontId="90" fillId="21" borderId="31" xfId="2" applyFont="1" applyFill="1" applyBorder="1" applyAlignment="1">
      <alignment horizontal="center" vertical="center" wrapText="1"/>
    </xf>
    <xf numFmtId="0" fontId="92" fillId="3" borderId="41" xfId="2" applyFont="1" applyFill="1" applyBorder="1" applyAlignment="1">
      <alignment horizontal="center" vertical="center"/>
    </xf>
    <xf numFmtId="14" fontId="92" fillId="3" borderId="40" xfId="2" applyNumberFormat="1" applyFont="1" applyFill="1" applyBorder="1" applyAlignment="1">
      <alignment horizontal="center" vertical="center"/>
    </xf>
    <xf numFmtId="14" fontId="92" fillId="3" borderId="1" xfId="2" applyNumberFormat="1" applyFont="1" applyFill="1" applyBorder="1" applyAlignment="1">
      <alignment horizontal="center" vertical="center"/>
    </xf>
    <xf numFmtId="0" fontId="92" fillId="3" borderId="39" xfId="2" applyFont="1" applyFill="1" applyBorder="1" applyAlignment="1">
      <alignment horizontal="center" vertical="center"/>
    </xf>
    <xf numFmtId="14" fontId="92" fillId="3" borderId="2" xfId="2" applyNumberFormat="1" applyFont="1" applyFill="1" applyBorder="1" applyAlignment="1">
      <alignment horizontal="center" vertical="center"/>
    </xf>
    <xf numFmtId="0" fontId="93" fillId="0" borderId="0" xfId="2" applyFont="1" applyAlignment="1">
      <alignment horizontal="center" vertical="center"/>
    </xf>
    <xf numFmtId="14" fontId="92" fillId="0" borderId="0" xfId="2" applyNumberFormat="1" applyFont="1" applyAlignment="1">
      <alignment horizontal="center" vertical="center"/>
    </xf>
    <xf numFmtId="0" fontId="0" fillId="0" borderId="13" xfId="0" applyBorder="1" applyAlignment="1">
      <alignment vertical="top" wrapText="1"/>
    </xf>
    <xf numFmtId="0" fontId="23" fillId="21" borderId="3" xfId="2" applyFont="1" applyFill="1" applyBorder="1" applyAlignment="1">
      <alignment horizontal="center" vertical="center" wrapText="1"/>
    </xf>
    <xf numFmtId="0" fontId="24" fillId="19" borderId="8" xfId="2" applyFont="1" applyFill="1" applyBorder="1" applyAlignment="1">
      <alignment horizontal="center" vertical="center" wrapText="1"/>
    </xf>
    <xf numFmtId="0" fontId="8" fillId="0" borderId="0" xfId="1" applyAlignment="1" applyProtection="1">
      <alignment vertical="center" wrapText="1"/>
    </xf>
    <xf numFmtId="0" fontId="23" fillId="27" borderId="3" xfId="2" applyFont="1" applyFill="1" applyBorder="1" applyAlignment="1">
      <alignment horizontal="center" vertical="center" wrapText="1"/>
    </xf>
    <xf numFmtId="0" fontId="6" fillId="0" borderId="67" xfId="0" applyFont="1" applyBorder="1">
      <alignment vertical="center"/>
    </xf>
    <xf numFmtId="0" fontId="6" fillId="0" borderId="44" xfId="0" applyFont="1" applyBorder="1">
      <alignment vertical="center"/>
    </xf>
    <xf numFmtId="0" fontId="6" fillId="0" borderId="68" xfId="0" applyFont="1" applyBorder="1">
      <alignment vertical="center"/>
    </xf>
    <xf numFmtId="0" fontId="6" fillId="0" borderId="0" xfId="0" applyFont="1">
      <alignment vertical="center"/>
    </xf>
    <xf numFmtId="0" fontId="91" fillId="0" borderId="68" xfId="0" applyFont="1" applyBorder="1">
      <alignment vertical="center"/>
    </xf>
    <xf numFmtId="0" fontId="91" fillId="0" borderId="0" xfId="0" applyFont="1">
      <alignment vertical="center"/>
    </xf>
    <xf numFmtId="0" fontId="91" fillId="5" borderId="68" xfId="0" applyFont="1" applyFill="1" applyBorder="1">
      <alignment vertical="center"/>
    </xf>
    <xf numFmtId="0" fontId="91" fillId="5" borderId="0" xfId="0" applyFont="1" applyFill="1">
      <alignment vertical="center"/>
    </xf>
    <xf numFmtId="0" fontId="6" fillId="5" borderId="136" xfId="2" applyFill="1" applyBorder="1">
      <alignment vertical="center"/>
    </xf>
    <xf numFmtId="0" fontId="6" fillId="0" borderId="136" xfId="2" applyBorder="1">
      <alignment vertical="center"/>
    </xf>
    <xf numFmtId="0" fontId="94" fillId="19" borderId="134" xfId="17" applyFont="1" applyFill="1" applyBorder="1" applyAlignment="1">
      <alignment horizontal="center" vertical="center" wrapText="1"/>
    </xf>
    <xf numFmtId="14" fontId="94" fillId="19" borderId="135" xfId="17" applyNumberFormat="1" applyFont="1" applyFill="1" applyBorder="1" applyAlignment="1">
      <alignment horizontal="center" vertical="center"/>
    </xf>
    <xf numFmtId="0" fontId="6" fillId="0" borderId="0" xfId="2" applyAlignment="1">
      <alignment horizontal="left" vertical="top"/>
    </xf>
    <xf numFmtId="0" fontId="6" fillId="29" borderId="147" xfId="2" applyFill="1" applyBorder="1" applyAlignment="1">
      <alignment horizontal="left" vertical="top"/>
    </xf>
    <xf numFmtId="0" fontId="8" fillId="29" borderId="146" xfId="1" applyFill="1" applyBorder="1" applyAlignment="1" applyProtection="1">
      <alignment horizontal="left" vertical="top"/>
    </xf>
    <xf numFmtId="14" fontId="19" fillId="3" borderId="101" xfId="2" applyNumberFormat="1" applyFont="1" applyFill="1" applyBorder="1" applyAlignment="1">
      <alignment horizontal="center" vertical="center" shrinkToFit="1"/>
    </xf>
    <xf numFmtId="14" fontId="27" fillId="3" borderId="101" xfId="1" applyNumberFormat="1" applyFont="1" applyFill="1" applyBorder="1" applyAlignment="1" applyProtection="1">
      <alignment horizontal="center" vertical="center" wrapText="1" shrinkToFit="1"/>
    </xf>
    <xf numFmtId="0" fontId="85" fillId="0" borderId="0" xfId="17" applyFont="1" applyAlignment="1">
      <alignment horizontal="left" vertical="center"/>
    </xf>
    <xf numFmtId="0" fontId="103" fillId="2" borderId="63" xfId="2" applyFont="1" applyFill="1" applyBorder="1" applyAlignment="1">
      <alignment vertical="top" wrapText="1"/>
    </xf>
    <xf numFmtId="0" fontId="92" fillId="21" borderId="9" xfId="2" applyFont="1" applyFill="1" applyBorder="1" applyAlignment="1">
      <alignment horizontal="center" vertical="center" wrapText="1"/>
    </xf>
    <xf numFmtId="0" fontId="92" fillId="21" borderId="39" xfId="2" applyFont="1" applyFill="1" applyBorder="1" applyAlignment="1">
      <alignment horizontal="center" vertical="center"/>
    </xf>
    <xf numFmtId="0" fontId="18" fillId="21" borderId="156" xfId="2" applyFont="1" applyFill="1" applyBorder="1" applyAlignment="1">
      <alignment horizontal="center" vertical="center" wrapText="1"/>
    </xf>
    <xf numFmtId="0" fontId="8" fillId="0" borderId="159" xfId="1" applyFill="1" applyBorder="1" applyAlignment="1" applyProtection="1">
      <alignment vertical="center" wrapText="1"/>
    </xf>
    <xf numFmtId="0" fontId="18" fillId="21" borderId="160" xfId="1" applyFont="1" applyFill="1" applyBorder="1" applyAlignment="1" applyProtection="1">
      <alignment horizontal="center" vertical="center" wrapText="1"/>
    </xf>
    <xf numFmtId="0" fontId="18" fillId="23" borderId="152" xfId="2" applyFont="1" applyFill="1" applyBorder="1" applyAlignment="1">
      <alignment horizontal="center" vertical="center" wrapText="1"/>
    </xf>
    <xf numFmtId="0" fontId="88" fillId="23" borderId="153" xfId="2" applyFont="1" applyFill="1" applyBorder="1" applyAlignment="1">
      <alignment horizontal="center" vertical="center"/>
    </xf>
    <xf numFmtId="0" fontId="88" fillId="23" borderId="154" xfId="2" applyFont="1" applyFill="1" applyBorder="1" applyAlignment="1">
      <alignment horizontal="center" vertical="center"/>
    </xf>
    <xf numFmtId="0" fontId="105" fillId="19" borderId="8" xfId="0" applyFont="1" applyFill="1" applyBorder="1" applyAlignment="1">
      <alignment horizontal="center" vertical="center" wrapText="1"/>
    </xf>
    <xf numFmtId="177" fontId="106" fillId="19" borderId="8" xfId="2" applyNumberFormat="1" applyFont="1" applyFill="1" applyBorder="1" applyAlignment="1">
      <alignment horizontal="center" vertical="center" shrinkToFit="1"/>
    </xf>
    <xf numFmtId="0" fontId="6" fillId="0" borderId="0" xfId="2" applyAlignment="1">
      <alignment horizontal="left" vertical="center"/>
    </xf>
    <xf numFmtId="0" fontId="107" fillId="5" borderId="68" xfId="0" applyFont="1" applyFill="1" applyBorder="1">
      <alignment vertical="center"/>
    </xf>
    <xf numFmtId="0" fontId="107" fillId="5" borderId="0" xfId="0" applyFont="1" applyFill="1" applyAlignment="1">
      <alignment horizontal="left" vertical="center"/>
    </xf>
    <xf numFmtId="0" fontId="107" fillId="5" borderId="0" xfId="0" applyFont="1" applyFill="1">
      <alignment vertical="center"/>
    </xf>
    <xf numFmtId="176" fontId="107" fillId="5" borderId="0" xfId="0" applyNumberFormat="1" applyFont="1" applyFill="1" applyAlignment="1">
      <alignment horizontal="left" vertical="center"/>
    </xf>
    <xf numFmtId="183" fontId="107" fillId="5" borderId="0" xfId="0" applyNumberFormat="1" applyFont="1" applyFill="1" applyAlignment="1">
      <alignment horizontal="center" vertical="center"/>
    </xf>
    <xf numFmtId="0" fontId="107" fillId="5" borderId="68" xfId="0" applyFont="1" applyFill="1" applyBorder="1" applyAlignment="1">
      <alignment vertical="top"/>
    </xf>
    <xf numFmtId="0" fontId="107" fillId="5" borderId="0" xfId="0" applyFont="1" applyFill="1" applyAlignment="1">
      <alignment vertical="top"/>
    </xf>
    <xf numFmtId="14" fontId="107" fillId="5" borderId="0" xfId="0" applyNumberFormat="1" applyFont="1" applyFill="1" applyAlignment="1">
      <alignment horizontal="left" vertical="center"/>
    </xf>
    <xf numFmtId="14" fontId="107" fillId="0" borderId="0" xfId="0" applyNumberFormat="1" applyFont="1">
      <alignment vertical="center"/>
    </xf>
    <xf numFmtId="0" fontId="108" fillId="0" borderId="0" xfId="0" applyFont="1">
      <alignment vertical="center"/>
    </xf>
    <xf numFmtId="0" fontId="6" fillId="0" borderId="62" xfId="2" applyBorder="1" applyAlignment="1">
      <alignment vertical="top" wrapText="1"/>
    </xf>
    <xf numFmtId="0" fontId="8" fillId="29" borderId="126" xfId="1" applyFill="1" applyBorder="1" applyAlignment="1" applyProtection="1">
      <alignment horizontal="left" vertical="top"/>
    </xf>
    <xf numFmtId="0" fontId="6" fillId="29" borderId="145" xfId="2" applyFill="1" applyBorder="1" applyAlignment="1">
      <alignment horizontal="left" vertical="top"/>
    </xf>
    <xf numFmtId="0" fontId="35" fillId="9" borderId="0" xfId="2" applyFont="1" applyFill="1" applyAlignment="1">
      <alignment horizontal="center" vertical="center"/>
    </xf>
    <xf numFmtId="14" fontId="1" fillId="0" borderId="46" xfId="17" applyNumberFormat="1" applyBorder="1" applyAlignment="1">
      <alignment horizontal="center" vertical="center"/>
    </xf>
    <xf numFmtId="14" fontId="1" fillId="0" borderId="0" xfId="17" applyNumberFormat="1" applyAlignment="1">
      <alignment horizontal="center" vertical="center"/>
    </xf>
    <xf numFmtId="0" fontId="1" fillId="10" borderId="0" xfId="17" applyFill="1">
      <alignment vertical="center"/>
    </xf>
    <xf numFmtId="0" fontId="1" fillId="10" borderId="0" xfId="17" applyFill="1" applyAlignment="1">
      <alignment horizontal="center" vertical="center"/>
    </xf>
    <xf numFmtId="0" fontId="1" fillId="0" borderId="46" xfId="17" applyBorder="1">
      <alignment vertical="center"/>
    </xf>
    <xf numFmtId="0" fontId="6" fillId="10" borderId="0" xfId="2" applyFill="1" applyAlignment="1">
      <alignment vertical="center" wrapText="1"/>
    </xf>
    <xf numFmtId="0" fontId="49" fillId="0" borderId="0" xfId="17" applyFont="1" applyAlignment="1">
      <alignment horizontal="left" vertical="center"/>
    </xf>
    <xf numFmtId="0" fontId="50" fillId="0" borderId="49" xfId="17" applyFont="1" applyBorder="1">
      <alignment vertical="center"/>
    </xf>
    <xf numFmtId="0" fontId="50" fillId="0" borderId="49" xfId="17" applyFont="1" applyBorder="1" applyAlignment="1">
      <alignment horizontal="right" vertical="center"/>
    </xf>
    <xf numFmtId="0" fontId="38" fillId="0" borderId="51" xfId="17" applyFont="1" applyBorder="1" applyAlignment="1">
      <alignment horizontal="center" vertical="center"/>
    </xf>
    <xf numFmtId="0" fontId="38" fillId="0" borderId="170" xfId="17" applyFont="1" applyBorder="1" applyAlignment="1">
      <alignment horizontal="center" vertical="center" wrapText="1"/>
    </xf>
    <xf numFmtId="0" fontId="52" fillId="0" borderId="0" xfId="17" applyFont="1" applyAlignment="1">
      <alignment horizontal="center" vertical="center"/>
    </xf>
    <xf numFmtId="0" fontId="53" fillId="0" borderId="0" xfId="17" applyFont="1" applyAlignment="1">
      <alignment horizontal="center" vertical="center" wrapText="1"/>
    </xf>
    <xf numFmtId="0" fontId="1" fillId="0" borderId="0" xfId="17" applyAlignment="1">
      <alignment vertical="center" shrinkToFit="1"/>
    </xf>
    <xf numFmtId="0" fontId="12" fillId="0" borderId="171" xfId="17" applyFont="1" applyBorder="1" applyAlignment="1">
      <alignment horizontal="center" vertical="center" shrinkToFit="1"/>
    </xf>
    <xf numFmtId="0" fontId="50" fillId="0" borderId="52" xfId="17" applyFont="1" applyBorder="1" applyAlignment="1">
      <alignment vertical="center" shrinkToFit="1"/>
    </xf>
    <xf numFmtId="0" fontId="50" fillId="0" borderId="52" xfId="17" applyFont="1" applyBorder="1" applyAlignment="1">
      <alignment horizontal="center" vertical="center"/>
    </xf>
    <xf numFmtId="0" fontId="13" fillId="0" borderId="132" xfId="2" applyFont="1" applyBorder="1" applyAlignment="1">
      <alignment horizontal="center" vertical="center" wrapText="1"/>
    </xf>
    <xf numFmtId="0" fontId="13" fillId="0" borderId="17" xfId="2" applyFont="1" applyBorder="1" applyAlignment="1">
      <alignment horizontal="center" vertical="center" wrapText="1"/>
    </xf>
    <xf numFmtId="0" fontId="1" fillId="19" borderId="133"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4" fillId="3" borderId="0" xfId="17" applyFont="1" applyFill="1" applyAlignment="1">
      <alignment horizontal="center" vertical="center" wrapText="1"/>
    </xf>
    <xf numFmtId="0" fontId="59" fillId="3" borderId="0" xfId="17" applyFont="1" applyFill="1" applyAlignment="1">
      <alignment horizontal="center" vertical="center" wrapText="1"/>
    </xf>
    <xf numFmtId="0" fontId="1" fillId="5" borderId="0" xfId="2" applyFont="1" applyFill="1" applyAlignment="1">
      <alignment horizontal="center" vertical="center"/>
    </xf>
    <xf numFmtId="0" fontId="46" fillId="5" borderId="0" xfId="0" applyFont="1" applyFill="1" applyAlignment="1">
      <alignment horizontal="center" vertical="center" wrapText="1"/>
    </xf>
    <xf numFmtId="180" fontId="50"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6" fillId="5" borderId="0" xfId="17" applyFont="1" applyFill="1">
      <alignment vertical="center"/>
    </xf>
    <xf numFmtId="0" fontId="50" fillId="0" borderId="0" xfId="16" applyFont="1">
      <alignment vertical="center"/>
    </xf>
    <xf numFmtId="0" fontId="10" fillId="0" borderId="0" xfId="16" applyFont="1">
      <alignment vertical="center"/>
    </xf>
    <xf numFmtId="177" fontId="6" fillId="19" borderId="8" xfId="2" applyNumberFormat="1" applyFill="1" applyBorder="1" applyAlignment="1">
      <alignment horizontal="center" vertical="center" shrinkToFit="1"/>
    </xf>
    <xf numFmtId="177" fontId="1" fillId="19" borderId="38" xfId="2" applyNumberFormat="1" applyFont="1" applyFill="1" applyBorder="1" applyAlignment="1">
      <alignment horizontal="center" vertical="center" wrapText="1"/>
    </xf>
    <xf numFmtId="177" fontId="6" fillId="6" borderId="10" xfId="2" applyNumberFormat="1" applyFill="1" applyBorder="1" applyAlignment="1">
      <alignment horizontal="center" vertical="center" shrinkToFit="1"/>
    </xf>
    <xf numFmtId="177" fontId="6" fillId="5" borderId="10" xfId="2" applyNumberFormat="1" applyFill="1" applyBorder="1" applyAlignment="1">
      <alignment horizontal="center" vertical="center" shrinkToFit="1"/>
    </xf>
    <xf numFmtId="177" fontId="6" fillId="0" borderId="10" xfId="2" applyNumberFormat="1" applyBorder="1" applyAlignment="1">
      <alignment horizontal="center" vertical="center" shrinkToFit="1"/>
    </xf>
    <xf numFmtId="177" fontId="6" fillId="0" borderId="8" xfId="2" applyNumberFormat="1" applyBorder="1" applyAlignment="1">
      <alignment horizontal="center" vertical="center" shrinkToFit="1"/>
    </xf>
    <xf numFmtId="177" fontId="6" fillId="5" borderId="8" xfId="2" applyNumberFormat="1" applyFill="1" applyBorder="1" applyAlignment="1">
      <alignment horizontal="center" vertical="center" shrinkToFit="1"/>
    </xf>
    <xf numFmtId="177" fontId="6" fillId="22" borderId="8" xfId="2" applyNumberFormat="1" applyFill="1" applyBorder="1" applyAlignment="1">
      <alignment horizontal="center" vertical="center" shrinkToFit="1"/>
    </xf>
    <xf numFmtId="177" fontId="6" fillId="8" borderId="8" xfId="2" applyNumberFormat="1" applyFill="1" applyBorder="1" applyAlignment="1">
      <alignment horizontal="center" vertical="center" shrinkToFit="1"/>
    </xf>
    <xf numFmtId="177" fontId="10" fillId="0" borderId="8" xfId="2" applyNumberFormat="1" applyFont="1" applyBorder="1" applyAlignment="1">
      <alignment horizontal="center" vertical="center" shrinkToFit="1"/>
    </xf>
    <xf numFmtId="177" fontId="6" fillId="6" borderId="8" xfId="2" applyNumberFormat="1" applyFill="1" applyBorder="1" applyAlignment="1">
      <alignment horizontal="center" vertical="center" shrinkToFit="1"/>
    </xf>
    <xf numFmtId="177" fontId="6" fillId="2" borderId="8" xfId="2" applyNumberFormat="1" applyFill="1" applyBorder="1" applyAlignment="1">
      <alignment horizontal="center" vertical="center" shrinkToFit="1"/>
    </xf>
    <xf numFmtId="0" fontId="1" fillId="0" borderId="8" xfId="0" applyFont="1" applyBorder="1" applyAlignment="1">
      <alignment horizontal="center" vertical="center" wrapText="1"/>
    </xf>
    <xf numFmtId="0" fontId="6" fillId="5" borderId="8" xfId="2" applyFill="1" applyBorder="1" applyAlignment="1">
      <alignment horizontal="center" vertical="center" wrapText="1"/>
    </xf>
    <xf numFmtId="177" fontId="6" fillId="0" borderId="102" xfId="2" applyNumberFormat="1" applyBorder="1" applyAlignment="1">
      <alignment horizontal="center" vertical="center" wrapText="1"/>
    </xf>
    <xf numFmtId="0" fontId="6" fillId="0" borderId="8" xfId="2" applyBorder="1" applyAlignment="1">
      <alignment horizontal="center" vertical="center"/>
    </xf>
    <xf numFmtId="177" fontId="1" fillId="0" borderId="8" xfId="2" applyNumberFormat="1" applyFont="1" applyBorder="1" applyAlignment="1">
      <alignment horizontal="center" vertical="center" shrinkToFit="1"/>
    </xf>
    <xf numFmtId="177" fontId="6" fillId="5" borderId="8" xfId="2" applyNumberFormat="1" applyFill="1" applyBorder="1" applyAlignment="1">
      <alignment horizontal="center" vertical="center" wrapText="1"/>
    </xf>
    <xf numFmtId="177" fontId="6" fillId="0" borderId="8" xfId="2" applyNumberFormat="1" applyBorder="1" applyAlignment="1">
      <alignment horizontal="center" vertical="center" wrapText="1"/>
    </xf>
    <xf numFmtId="177" fontId="6" fillId="6" borderId="8" xfId="2" applyNumberFormat="1" applyFill="1" applyBorder="1" applyAlignment="1">
      <alignment horizontal="center" vertical="center" wrapText="1"/>
    </xf>
    <xf numFmtId="177" fontId="6" fillId="7" borderId="102" xfId="2" applyNumberFormat="1" applyFill="1" applyBorder="1" applyAlignment="1">
      <alignment horizontal="center" vertical="center" wrapText="1"/>
    </xf>
    <xf numFmtId="0" fontId="23" fillId="0" borderId="7" xfId="2" applyFont="1" applyBorder="1" applyAlignment="1">
      <alignment horizontal="center" vertical="center"/>
    </xf>
    <xf numFmtId="177" fontId="6" fillId="7" borderId="8" xfId="2" applyNumberFormat="1" applyFill="1" applyBorder="1" applyAlignment="1">
      <alignment horizontal="center" vertical="center" wrapText="1"/>
    </xf>
    <xf numFmtId="177" fontId="6" fillId="0" borderId="104"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82" fillId="5" borderId="0" xfId="2" applyFont="1" applyFill="1" applyAlignment="1">
      <alignment horizontal="center" vertical="center"/>
    </xf>
    <xf numFmtId="0" fontId="1" fillId="0" borderId="0" xfId="2" applyFont="1">
      <alignment vertical="center"/>
    </xf>
    <xf numFmtId="0" fontId="50" fillId="19" borderId="171" xfId="16" applyFont="1" applyFill="1" applyBorder="1">
      <alignment vertical="center"/>
    </xf>
    <xf numFmtId="0" fontId="50" fillId="19" borderId="172" xfId="16" applyFont="1" applyFill="1" applyBorder="1">
      <alignment vertical="center"/>
    </xf>
    <xf numFmtId="0" fontId="10" fillId="19" borderId="172" xfId="16" applyFont="1" applyFill="1" applyBorder="1">
      <alignment vertical="center"/>
    </xf>
    <xf numFmtId="0" fontId="37" fillId="0" borderId="0" xfId="17" applyFont="1" applyAlignment="1">
      <alignment horizontal="left" vertical="center" indent="2"/>
    </xf>
    <xf numFmtId="0" fontId="109" fillId="0" borderId="0" xfId="17" applyFont="1">
      <alignment vertical="center"/>
    </xf>
    <xf numFmtId="0" fontId="1" fillId="19" borderId="0" xfId="2" applyFont="1" applyFill="1">
      <alignment vertical="center"/>
    </xf>
    <xf numFmtId="0" fontId="24" fillId="19" borderId="38" xfId="2" applyFont="1" applyFill="1" applyBorder="1" applyAlignment="1">
      <alignment horizontal="center" vertical="top" wrapText="1"/>
    </xf>
    <xf numFmtId="0" fontId="23" fillId="19" borderId="173" xfId="2" applyFont="1" applyFill="1" applyBorder="1" applyAlignment="1">
      <alignment horizontal="left" vertical="center"/>
    </xf>
    <xf numFmtId="0" fontId="23" fillId="19" borderId="11" xfId="2" applyFont="1" applyFill="1" applyBorder="1" applyAlignment="1">
      <alignment horizontal="left" vertical="center"/>
    </xf>
    <xf numFmtId="0" fontId="23" fillId="5" borderId="11" xfId="2" applyFont="1" applyFill="1" applyBorder="1" applyAlignment="1">
      <alignment horizontal="left" vertical="center"/>
    </xf>
    <xf numFmtId="0" fontId="23" fillId="5" borderId="12" xfId="2" applyFont="1" applyFill="1" applyBorder="1" applyAlignment="1">
      <alignment horizontal="left" vertical="center"/>
    </xf>
    <xf numFmtId="177" fontId="13" fillId="31" borderId="102" xfId="2" applyNumberFormat="1" applyFont="1" applyFill="1" applyBorder="1" applyAlignment="1">
      <alignment horizontal="center" vertical="center" wrapText="1"/>
    </xf>
    <xf numFmtId="177" fontId="13" fillId="31" borderId="8" xfId="2" applyNumberFormat="1" applyFont="1" applyFill="1" applyBorder="1" applyAlignment="1">
      <alignment horizontal="center" vertical="center" shrinkToFit="1"/>
    </xf>
    <xf numFmtId="14" fontId="26" fillId="19" borderId="0" xfId="2" applyNumberFormat="1" applyFont="1" applyFill="1" applyAlignment="1">
      <alignment horizontal="left" vertical="center"/>
    </xf>
    <xf numFmtId="0" fontId="26" fillId="19" borderId="0" xfId="19" applyFont="1" applyFill="1">
      <alignment vertical="center"/>
    </xf>
    <xf numFmtId="0" fontId="26" fillId="19" borderId="0" xfId="2" applyFont="1" applyFill="1" applyAlignment="1">
      <alignment horizontal="left" vertical="center"/>
    </xf>
    <xf numFmtId="0" fontId="41" fillId="19" borderId="0" xfId="17" applyFont="1" applyFill="1">
      <alignment vertical="center"/>
    </xf>
    <xf numFmtId="177" fontId="13" fillId="0" borderId="8" xfId="2" applyNumberFormat="1" applyFont="1" applyBorder="1" applyAlignment="1">
      <alignment horizontal="center" vertical="center" wrapText="1"/>
    </xf>
    <xf numFmtId="177" fontId="13" fillId="0" borderId="8" xfId="2" applyNumberFormat="1" applyFont="1" applyBorder="1" applyAlignment="1">
      <alignment horizontal="center" vertical="center" shrinkToFit="1"/>
    </xf>
    <xf numFmtId="177" fontId="13" fillId="7" borderId="8" xfId="2" applyNumberFormat="1" applyFont="1" applyFill="1" applyBorder="1" applyAlignment="1">
      <alignment horizontal="center" vertical="center" shrinkToFit="1"/>
    </xf>
    <xf numFmtId="177" fontId="13" fillId="19" borderId="8" xfId="2" applyNumberFormat="1" applyFont="1" applyFill="1" applyBorder="1" applyAlignment="1">
      <alignment horizontal="center" vertical="center" shrinkToFit="1"/>
    </xf>
    <xf numFmtId="177" fontId="13" fillId="19" borderId="101" xfId="2" applyNumberFormat="1" applyFont="1" applyFill="1" applyBorder="1" applyAlignment="1">
      <alignment horizontal="center" vertical="center" wrapText="1"/>
    </xf>
    <xf numFmtId="0" fontId="13" fillId="0" borderId="174" xfId="2" applyFont="1" applyBorder="1" applyAlignment="1">
      <alignment horizontal="center" vertical="center" wrapText="1"/>
    </xf>
    <xf numFmtId="0" fontId="13" fillId="0" borderId="175" xfId="2" applyFont="1" applyBorder="1" applyAlignment="1">
      <alignment horizontal="center" vertical="center" wrapText="1"/>
    </xf>
    <xf numFmtId="0" fontId="13" fillId="0" borderId="176" xfId="2" applyFont="1" applyBorder="1" applyAlignment="1">
      <alignment horizontal="center" vertical="center" wrapText="1"/>
    </xf>
    <xf numFmtId="0" fontId="13" fillId="0" borderId="174" xfId="2" applyFont="1" applyBorder="1" applyAlignment="1">
      <alignment horizontal="center" vertical="center"/>
    </xf>
    <xf numFmtId="0" fontId="13" fillId="5" borderId="174" xfId="2" applyFont="1" applyFill="1" applyBorder="1" applyAlignment="1">
      <alignment horizontal="center" vertical="center" wrapText="1"/>
    </xf>
    <xf numFmtId="0" fontId="105" fillId="19" borderId="137" xfId="0" applyFont="1" applyFill="1" applyBorder="1" applyAlignment="1">
      <alignment horizontal="center" vertical="center" wrapText="1"/>
    </xf>
    <xf numFmtId="0" fontId="105" fillId="19" borderId="165" xfId="0" applyFont="1" applyFill="1" applyBorder="1" applyAlignment="1">
      <alignment horizontal="center" vertical="center" wrapText="1"/>
    </xf>
    <xf numFmtId="0" fontId="99" fillId="26" borderId="177" xfId="2" applyFont="1" applyFill="1" applyBorder="1" applyAlignment="1">
      <alignment horizontal="center" vertical="center" wrapText="1"/>
    </xf>
    <xf numFmtId="0" fontId="100" fillId="26" borderId="178" xfId="2" applyFont="1" applyFill="1" applyBorder="1" applyAlignment="1">
      <alignment horizontal="center" vertical="center" wrapText="1"/>
    </xf>
    <xf numFmtId="0" fontId="98" fillId="26" borderId="178" xfId="2" applyFont="1" applyFill="1" applyBorder="1" applyAlignment="1">
      <alignment horizontal="center" vertical="center"/>
    </xf>
    <xf numFmtId="0" fontId="98" fillId="26" borderId="179" xfId="2" applyFont="1" applyFill="1" applyBorder="1" applyAlignment="1">
      <alignment horizontal="center" vertical="center"/>
    </xf>
    <xf numFmtId="0" fontId="92" fillId="21" borderId="26" xfId="2" applyFont="1" applyFill="1" applyBorder="1" applyAlignment="1">
      <alignment horizontal="center" vertical="center"/>
    </xf>
    <xf numFmtId="14" fontId="92" fillId="21" borderId="27" xfId="2" applyNumberFormat="1" applyFont="1" applyFill="1" applyBorder="1" applyAlignment="1">
      <alignment horizontal="center" vertical="center"/>
    </xf>
    <xf numFmtId="0" fontId="6" fillId="19" borderId="0" xfId="2" applyFill="1" applyAlignment="1">
      <alignment vertical="center" wrapText="1"/>
    </xf>
    <xf numFmtId="14" fontId="88" fillId="23" borderId="155" xfId="2" applyNumberFormat="1" applyFont="1" applyFill="1" applyBorder="1" applyAlignment="1">
      <alignment horizontal="center" vertical="center"/>
    </xf>
    <xf numFmtId="0" fontId="13" fillId="0" borderId="0" xfId="2" applyFont="1" applyAlignment="1">
      <alignment horizontal="center" vertical="center"/>
    </xf>
    <xf numFmtId="14" fontId="88" fillId="0" borderId="0" xfId="2" applyNumberFormat="1" applyFont="1" applyAlignment="1">
      <alignment horizontal="center" vertical="center"/>
    </xf>
    <xf numFmtId="0" fontId="13" fillId="0" borderId="0" xfId="2" applyFont="1" applyAlignment="1">
      <alignment vertical="top" wrapText="1"/>
    </xf>
    <xf numFmtId="0" fontId="41" fillId="0" borderId="0" xfId="17" applyFont="1" applyAlignment="1">
      <alignment horizontal="center" vertical="center"/>
    </xf>
    <xf numFmtId="0" fontId="107" fillId="5" borderId="0" xfId="0" applyFont="1" applyFill="1" applyAlignment="1">
      <alignment horizontal="left" vertical="top"/>
    </xf>
    <xf numFmtId="0" fontId="120" fillId="21" borderId="162" xfId="1" applyFont="1" applyFill="1" applyBorder="1" applyAlignment="1" applyProtection="1">
      <alignment horizontal="center" vertical="center" wrapText="1"/>
    </xf>
    <xf numFmtId="0" fontId="119" fillId="19" borderId="0" xfId="17" applyFont="1" applyFill="1" applyAlignment="1">
      <alignment horizontal="left" vertical="center"/>
    </xf>
    <xf numFmtId="0" fontId="88" fillId="0" borderId="0" xfId="2" applyFont="1" applyAlignment="1">
      <alignment vertical="top" wrapText="1"/>
    </xf>
    <xf numFmtId="0" fontId="8" fillId="0" borderId="190" xfId="1" applyBorder="1" applyAlignment="1" applyProtection="1">
      <alignment vertical="center" wrapText="1"/>
    </xf>
    <xf numFmtId="0" fontId="8" fillId="0" borderId="182" xfId="1" applyFill="1" applyBorder="1" applyAlignment="1" applyProtection="1">
      <alignment vertical="center" wrapText="1"/>
    </xf>
    <xf numFmtId="180" fontId="50" fillId="11" borderId="191" xfId="17" applyNumberFormat="1" applyFont="1" applyFill="1" applyBorder="1" applyAlignment="1">
      <alignment horizontal="center" vertical="center"/>
    </xf>
    <xf numFmtId="0" fontId="8" fillId="0" borderId="169" xfId="1" applyBorder="1" applyAlignment="1" applyProtection="1">
      <alignment vertical="center" wrapText="1"/>
    </xf>
    <xf numFmtId="0" fontId="123" fillId="3" borderId="9" xfId="2" applyFont="1" applyFill="1" applyBorder="1" applyAlignment="1">
      <alignment horizontal="center" vertical="center"/>
    </xf>
    <xf numFmtId="14" fontId="92" fillId="21" borderId="138" xfId="2" applyNumberFormat="1" applyFont="1" applyFill="1" applyBorder="1" applyAlignment="1">
      <alignment vertical="center" shrinkToFit="1"/>
    </xf>
    <xf numFmtId="0" fontId="28" fillId="21" borderId="192" xfId="0" applyFont="1" applyFill="1" applyBorder="1" applyAlignment="1">
      <alignment horizontal="center" vertical="center" wrapText="1"/>
    </xf>
    <xf numFmtId="14" fontId="29" fillId="21" borderId="193" xfId="2" applyNumberFormat="1" applyFont="1" applyFill="1" applyBorder="1" applyAlignment="1">
      <alignment horizontal="center" vertical="center" shrinkToFit="1"/>
    </xf>
    <xf numFmtId="0" fontId="88" fillId="21" borderId="194" xfId="2" applyFont="1" applyFill="1" applyBorder="1">
      <alignment vertical="center"/>
    </xf>
    <xf numFmtId="14" fontId="88" fillId="21" borderId="195" xfId="1" applyNumberFormat="1" applyFont="1" applyFill="1" applyBorder="1" applyAlignment="1" applyProtection="1">
      <alignment vertical="center" wrapText="1"/>
    </xf>
    <xf numFmtId="14" fontId="88" fillId="21" borderId="197" xfId="1" applyNumberFormat="1" applyFont="1" applyFill="1" applyBorder="1" applyAlignment="1" applyProtection="1">
      <alignment vertical="center" wrapText="1"/>
    </xf>
    <xf numFmtId="56" fontId="88" fillId="21" borderId="194" xfId="2" applyNumberFormat="1" applyFont="1" applyFill="1" applyBorder="1">
      <alignment vertical="center"/>
    </xf>
    <xf numFmtId="0" fontId="0" fillId="34" borderId="0" xfId="0" applyFill="1">
      <alignment vertical="center"/>
    </xf>
    <xf numFmtId="0" fontId="8" fillId="0" borderId="0" xfId="1" applyAlignment="1" applyProtection="1">
      <alignment vertical="center"/>
    </xf>
    <xf numFmtId="14" fontId="92" fillId="21" borderId="1" xfId="2" applyNumberFormat="1" applyFont="1" applyFill="1" applyBorder="1" applyAlignment="1">
      <alignment vertical="center" wrapText="1" shrinkToFit="1"/>
    </xf>
    <xf numFmtId="0" fontId="18" fillId="21" borderId="200" xfId="2" applyFont="1" applyFill="1" applyBorder="1" applyAlignment="1">
      <alignment horizontal="center" vertical="center" wrapText="1"/>
    </xf>
    <xf numFmtId="0" fontId="127" fillId="5" borderId="17" xfId="2" applyFont="1" applyFill="1" applyBorder="1">
      <alignment vertical="center"/>
    </xf>
    <xf numFmtId="0" fontId="72" fillId="0" borderId="0" xfId="0" applyFont="1">
      <alignment vertical="center"/>
    </xf>
    <xf numFmtId="0" fontId="130" fillId="5" borderId="14" xfId="2" applyFont="1" applyFill="1" applyBorder="1">
      <alignment vertical="center"/>
    </xf>
    <xf numFmtId="0" fontId="129" fillId="0" borderId="136" xfId="0" applyFont="1" applyBorder="1">
      <alignment vertical="center"/>
    </xf>
    <xf numFmtId="0" fontId="86" fillId="35" borderId="122" xfId="0" applyFont="1" applyFill="1" applyBorder="1" applyAlignment="1">
      <alignment horizontal="center" vertical="center" wrapText="1"/>
    </xf>
    <xf numFmtId="0" fontId="128" fillId="33" borderId="0" xfId="0" applyFont="1" applyFill="1" applyAlignment="1">
      <alignment horizontal="center" vertical="center" wrapText="1"/>
    </xf>
    <xf numFmtId="14" fontId="13" fillId="21" borderId="1" xfId="1" applyNumberFormat="1" applyFont="1" applyFill="1" applyBorder="1" applyAlignment="1" applyProtection="1">
      <alignment horizontal="center" vertical="center" shrinkToFit="1"/>
    </xf>
    <xf numFmtId="177" fontId="13" fillId="19" borderId="202" xfId="2" applyNumberFormat="1" applyFont="1" applyFill="1" applyBorder="1" applyAlignment="1">
      <alignment horizontal="center" vertical="center" wrapText="1"/>
    </xf>
    <xf numFmtId="0" fontId="9" fillId="19" borderId="0" xfId="2" applyFont="1" applyFill="1" applyAlignment="1">
      <alignment horizontal="center" vertical="center" wrapText="1"/>
    </xf>
    <xf numFmtId="14" fontId="9" fillId="19" borderId="0" xfId="2" applyNumberFormat="1" applyFont="1" applyFill="1" applyAlignment="1">
      <alignment horizontal="center" vertical="center"/>
    </xf>
    <xf numFmtId="14" fontId="26" fillId="19" borderId="0" xfId="2" applyNumberFormat="1" applyFont="1" applyFill="1" applyAlignment="1">
      <alignment horizontal="center" vertical="center"/>
    </xf>
    <xf numFmtId="0" fontId="26" fillId="19" borderId="0" xfId="19" applyFont="1" applyFill="1" applyAlignment="1">
      <alignment horizontal="center" vertical="center"/>
    </xf>
    <xf numFmtId="0" fontId="26" fillId="19" borderId="0" xfId="19" applyFont="1" applyFill="1" applyAlignment="1">
      <alignment horizontal="center" vertical="center" wrapText="1"/>
    </xf>
    <xf numFmtId="0" fontId="121" fillId="19" borderId="198" xfId="0" applyFont="1" applyFill="1" applyBorder="1" applyAlignment="1">
      <alignment horizontal="left" vertical="center"/>
    </xf>
    <xf numFmtId="0" fontId="37" fillId="19" borderId="134" xfId="17" applyFont="1" applyFill="1" applyBorder="1" applyAlignment="1">
      <alignment horizontal="center" vertical="center" wrapText="1"/>
    </xf>
    <xf numFmtId="14" fontId="37" fillId="19" borderId="135" xfId="17" applyNumberFormat="1" applyFont="1" applyFill="1" applyBorder="1" applyAlignment="1">
      <alignment horizontal="center" vertical="center"/>
    </xf>
    <xf numFmtId="0" fontId="1" fillId="19" borderId="134" xfId="17" applyFill="1" applyBorder="1" applyAlignment="1">
      <alignment horizontal="center" vertical="center" wrapText="1"/>
    </xf>
    <xf numFmtId="14" fontId="1" fillId="19" borderId="135" xfId="17" applyNumberFormat="1" applyFill="1" applyBorder="1" applyAlignment="1">
      <alignment horizontal="center" vertical="center"/>
    </xf>
    <xf numFmtId="0" fontId="108" fillId="5" borderId="0" xfId="0" applyFont="1" applyFill="1">
      <alignment vertical="center"/>
    </xf>
    <xf numFmtId="0" fontId="109" fillId="0" borderId="0" xfId="17" applyFont="1" applyAlignment="1">
      <alignment horizontal="left" vertical="center"/>
    </xf>
    <xf numFmtId="177" fontId="1" fillId="19" borderId="203" xfId="2" applyNumberFormat="1" applyFont="1" applyFill="1" applyBorder="1" applyAlignment="1">
      <alignment horizontal="center" vertical="center" wrapText="1"/>
    </xf>
    <xf numFmtId="0" fontId="23" fillId="19" borderId="204" xfId="2" applyFont="1" applyFill="1" applyBorder="1" applyAlignment="1">
      <alignment horizontal="left" vertical="center"/>
    </xf>
    <xf numFmtId="0" fontId="23" fillId="19" borderId="8" xfId="2" applyFont="1" applyFill="1" applyBorder="1" applyAlignment="1">
      <alignment horizontal="left" vertical="center"/>
    </xf>
    <xf numFmtId="0" fontId="23" fillId="0" borderId="8" xfId="2" applyFont="1" applyBorder="1" applyAlignment="1">
      <alignment horizontal="left" vertical="center"/>
    </xf>
    <xf numFmtId="0" fontId="23" fillId="5" borderId="8" xfId="2" applyFont="1" applyFill="1" applyBorder="1" applyAlignment="1">
      <alignment horizontal="left" vertical="center"/>
    </xf>
    <xf numFmtId="0" fontId="23" fillId="19" borderId="17" xfId="2" applyFont="1" applyFill="1" applyBorder="1" applyAlignment="1">
      <alignment horizontal="left" vertical="center"/>
    </xf>
    <xf numFmtId="177" fontId="12" fillId="19" borderId="53" xfId="2" applyNumberFormat="1" applyFont="1" applyFill="1" applyBorder="1" applyAlignment="1">
      <alignment horizontal="center" vertical="center" shrinkToFit="1"/>
    </xf>
    <xf numFmtId="177" fontId="23" fillId="21" borderId="53" xfId="2" applyNumberFormat="1" applyFont="1" applyFill="1" applyBorder="1" applyAlignment="1">
      <alignment horizontal="center" vertical="center" shrinkToFit="1"/>
    </xf>
    <xf numFmtId="0" fontId="141" fillId="19" borderId="206" xfId="2" applyFont="1" applyFill="1" applyBorder="1" applyAlignment="1">
      <alignment horizontal="center" vertical="center"/>
    </xf>
    <xf numFmtId="177" fontId="141" fillId="19" borderId="206" xfId="2" applyNumberFormat="1" applyFont="1" applyFill="1" applyBorder="1" applyAlignment="1">
      <alignment horizontal="center" vertical="center" shrinkToFit="1"/>
    </xf>
    <xf numFmtId="0" fontId="142" fillId="0" borderId="206" xfId="0" applyFont="1" applyBorder="1" applyAlignment="1">
      <alignment horizontal="center" vertical="center" wrapText="1"/>
    </xf>
    <xf numFmtId="177" fontId="13" fillId="19" borderId="206" xfId="2" applyNumberFormat="1" applyFont="1" applyFill="1" applyBorder="1" applyAlignment="1">
      <alignment horizontal="center" vertical="center" wrapText="1"/>
    </xf>
    <xf numFmtId="177" fontId="23" fillId="19" borderId="205" xfId="2" applyNumberFormat="1" applyFont="1" applyFill="1" applyBorder="1" applyAlignment="1">
      <alignment horizontal="center" vertical="center" shrinkToFit="1"/>
    </xf>
    <xf numFmtId="177" fontId="1" fillId="19" borderId="205" xfId="2" applyNumberFormat="1" applyFont="1" applyFill="1" applyBorder="1" applyAlignment="1">
      <alignment horizontal="center" vertical="center" wrapText="1"/>
    </xf>
    <xf numFmtId="0" fontId="23" fillId="19" borderId="205" xfId="2" applyFont="1" applyFill="1" applyBorder="1" applyAlignment="1">
      <alignment horizontal="center" vertical="center" wrapText="1"/>
    </xf>
    <xf numFmtId="0" fontId="6" fillId="0" borderId="205" xfId="2" applyBorder="1">
      <alignment vertical="center"/>
    </xf>
    <xf numFmtId="0" fontId="6" fillId="0" borderId="205" xfId="2" applyBorder="1" applyAlignment="1">
      <alignment horizontal="center" vertical="center"/>
    </xf>
    <xf numFmtId="0" fontId="24" fillId="23" borderId="7" xfId="2" applyFont="1" applyFill="1" applyBorder="1" applyAlignment="1">
      <alignment horizontal="center" vertical="top" wrapText="1"/>
    </xf>
    <xf numFmtId="177" fontId="1" fillId="23" borderId="38" xfId="2" applyNumberFormat="1" applyFont="1" applyFill="1" applyBorder="1" applyAlignment="1">
      <alignment horizontal="center" vertical="center" wrapText="1"/>
    </xf>
    <xf numFmtId="0" fontId="24" fillId="23" borderId="7" xfId="2" applyFont="1" applyFill="1" applyBorder="1" applyAlignment="1">
      <alignment horizontal="center" vertical="center" wrapText="1"/>
    </xf>
    <xf numFmtId="0" fontId="72" fillId="19" borderId="0" xfId="0" applyFont="1" applyFill="1" applyAlignment="1">
      <alignment horizontal="center" vertical="center"/>
    </xf>
    <xf numFmtId="0" fontId="8" fillId="0" borderId="181" xfId="1" applyBorder="1" applyAlignment="1" applyProtection="1">
      <alignment vertical="center"/>
    </xf>
    <xf numFmtId="0" fontId="143" fillId="21" borderId="0" xfId="0" applyFont="1" applyFill="1" applyAlignment="1">
      <alignment horizontal="center" vertical="center" wrapText="1"/>
    </xf>
    <xf numFmtId="0" fontId="123" fillId="3" borderId="9" xfId="2" applyFont="1" applyFill="1" applyBorder="1" applyAlignment="1">
      <alignment horizontal="center" vertical="center" wrapText="1"/>
    </xf>
    <xf numFmtId="0" fontId="120" fillId="28" borderId="208" xfId="1" applyFont="1" applyFill="1" applyBorder="1" applyAlignment="1" applyProtection="1">
      <alignment horizontal="center" vertical="center" wrapText="1"/>
    </xf>
    <xf numFmtId="0" fontId="111" fillId="26" borderId="178" xfId="2" applyFont="1" applyFill="1" applyBorder="1" applyAlignment="1">
      <alignment horizontal="left" vertical="center" shrinkToFit="1"/>
    </xf>
    <xf numFmtId="0" fontId="144" fillId="0" borderId="201" xfId="1" applyFont="1" applyFill="1" applyBorder="1" applyAlignment="1" applyProtection="1">
      <alignment vertical="top" wrapText="1"/>
    </xf>
    <xf numFmtId="0" fontId="0" fillId="36" borderId="0" xfId="0" applyFill="1">
      <alignment vertical="center"/>
    </xf>
    <xf numFmtId="0" fontId="92" fillId="21" borderId="9" xfId="2" applyFont="1" applyFill="1" applyBorder="1" applyAlignment="1">
      <alignment horizontal="center" vertical="center"/>
    </xf>
    <xf numFmtId="0" fontId="8" fillId="0" borderId="209" xfId="1" applyBorder="1" applyAlignment="1" applyProtection="1">
      <alignment horizontal="left" vertical="center" wrapText="1"/>
    </xf>
    <xf numFmtId="0" fontId="13" fillId="0" borderId="213" xfId="2" applyFont="1" applyBorder="1" applyAlignment="1">
      <alignment horizontal="center" vertical="center" wrapText="1"/>
    </xf>
    <xf numFmtId="180" fontId="50" fillId="11" borderId="214" xfId="17" applyNumberFormat="1" applyFont="1" applyFill="1" applyBorder="1" applyAlignment="1">
      <alignment horizontal="center" vertical="center"/>
    </xf>
    <xf numFmtId="0" fontId="86" fillId="0" borderId="122" xfId="0" applyFont="1" applyBorder="1" applyAlignment="1">
      <alignment horizontal="center" vertical="center" wrapText="1"/>
    </xf>
    <xf numFmtId="0" fontId="145" fillId="0" borderId="201" xfId="1" applyFont="1" applyFill="1" applyBorder="1" applyAlignment="1" applyProtection="1">
      <alignment vertical="top" wrapText="1"/>
    </xf>
    <xf numFmtId="0" fontId="144" fillId="0" borderId="30" xfId="1" applyFont="1" applyBorder="1" applyAlignment="1" applyProtection="1">
      <alignment horizontal="left" vertical="top" wrapText="1"/>
    </xf>
    <xf numFmtId="0" fontId="147" fillId="0" borderId="196" xfId="1" applyFont="1" applyFill="1" applyBorder="1" applyAlignment="1" applyProtection="1">
      <alignment vertical="top" wrapText="1"/>
    </xf>
    <xf numFmtId="0" fontId="122" fillId="0" borderId="158" xfId="1" applyFont="1" applyFill="1" applyBorder="1" applyAlignment="1" applyProtection="1">
      <alignment vertical="top" wrapText="1"/>
    </xf>
    <xf numFmtId="0" fontId="148" fillId="0" borderId="139" xfId="0" applyFont="1" applyBorder="1" applyAlignment="1">
      <alignment horizontal="left" vertical="top" wrapText="1"/>
    </xf>
    <xf numFmtId="0" fontId="149" fillId="0" borderId="0" xfId="0" applyFont="1">
      <alignment vertical="center"/>
    </xf>
    <xf numFmtId="0" fontId="121" fillId="19" borderId="180" xfId="0" applyFont="1" applyFill="1" applyBorder="1" applyAlignment="1">
      <alignment horizontal="left" vertical="center"/>
    </xf>
    <xf numFmtId="0" fontId="151" fillId="21" borderId="156" xfId="2" applyFont="1" applyFill="1" applyBorder="1" applyAlignment="1">
      <alignment horizontal="center" vertical="center" wrapText="1"/>
    </xf>
    <xf numFmtId="0" fontId="8" fillId="0" borderId="217" xfId="1" applyFill="1" applyBorder="1" applyAlignment="1" applyProtection="1">
      <alignment vertical="center" wrapText="1"/>
    </xf>
    <xf numFmtId="0" fontId="104" fillId="33" borderId="105" xfId="2" applyFont="1" applyFill="1" applyBorder="1" applyAlignment="1">
      <alignment horizontal="center" vertical="center" wrapText="1" shrinkToFit="1"/>
    </xf>
    <xf numFmtId="0" fontId="89" fillId="0" borderId="106" xfId="2" applyFont="1" applyBorder="1" applyAlignment="1">
      <alignment vertical="center" shrinkToFit="1"/>
    </xf>
    <xf numFmtId="0" fontId="6" fillId="0" borderId="107" xfId="2" applyBorder="1">
      <alignment vertical="center"/>
    </xf>
    <xf numFmtId="0" fontId="21" fillId="0" borderId="218" xfId="1" applyFont="1" applyBorder="1" applyAlignment="1" applyProtection="1">
      <alignment vertical="top" wrapText="1"/>
    </xf>
    <xf numFmtId="0" fontId="27" fillId="0" borderId="163" xfId="2" applyFont="1" applyBorder="1" applyAlignment="1">
      <alignment vertical="top" wrapText="1"/>
    </xf>
    <xf numFmtId="0" fontId="8" fillId="0" borderId="219" xfId="1" applyFill="1" applyBorder="1" applyAlignment="1" applyProtection="1">
      <alignment vertical="center" wrapText="1"/>
    </xf>
    <xf numFmtId="0" fontId="6" fillId="0" borderId="108" xfId="2" applyBorder="1">
      <alignment vertical="center"/>
    </xf>
    <xf numFmtId="0" fontId="27" fillId="0" borderId="0" xfId="2" applyFont="1" applyAlignment="1">
      <alignment vertical="top" wrapText="1"/>
    </xf>
    <xf numFmtId="0" fontId="8" fillId="0" borderId="99" xfId="1" applyBorder="1" applyAlignment="1" applyProtection="1">
      <alignment vertical="top" wrapText="1"/>
    </xf>
    <xf numFmtId="0" fontId="107" fillId="5" borderId="68" xfId="0" applyFont="1" applyFill="1" applyBorder="1" applyAlignment="1">
      <alignment horizontal="left" vertical="top"/>
    </xf>
    <xf numFmtId="0" fontId="36" fillId="19" borderId="0" xfId="2" applyFont="1" applyFill="1">
      <alignment vertical="center"/>
    </xf>
    <xf numFmtId="0" fontId="37" fillId="19" borderId="0" xfId="17" applyFont="1" applyFill="1">
      <alignment vertical="center"/>
    </xf>
    <xf numFmtId="0" fontId="38" fillId="19" borderId="0" xfId="17" applyFont="1" applyFill="1" applyAlignment="1">
      <alignment vertical="top" wrapText="1"/>
    </xf>
    <xf numFmtId="0" fontId="39" fillId="19" borderId="0" xfId="2" applyFont="1" applyFill="1" applyAlignment="1">
      <alignment horizontal="center" vertical="center"/>
    </xf>
    <xf numFmtId="0" fontId="83" fillId="19" borderId="0" xfId="17" applyFont="1" applyFill="1" applyAlignment="1">
      <alignment horizontal="left" vertical="center"/>
    </xf>
    <xf numFmtId="0" fontId="40" fillId="19" borderId="0" xfId="2" applyFont="1" applyFill="1" applyAlignment="1">
      <alignment vertical="center" wrapText="1"/>
    </xf>
    <xf numFmtId="0" fontId="42" fillId="19" borderId="0" xfId="2" applyFont="1" applyFill="1" applyAlignment="1">
      <alignment vertical="center" wrapText="1"/>
    </xf>
    <xf numFmtId="0" fontId="44" fillId="19" borderId="0" xfId="2" applyFont="1" applyFill="1">
      <alignment vertical="center"/>
    </xf>
    <xf numFmtId="0" fontId="45" fillId="19" borderId="0" xfId="2" applyFont="1" applyFill="1" applyAlignment="1">
      <alignment horizontal="center" vertical="center"/>
    </xf>
    <xf numFmtId="0" fontId="38" fillId="19" borderId="0" xfId="17" applyFont="1" applyFill="1" applyAlignment="1">
      <alignment horizontal="center" vertical="center"/>
    </xf>
    <xf numFmtId="0" fontId="43" fillId="19" borderId="0" xfId="17" applyFont="1" applyFill="1" applyAlignment="1">
      <alignment vertical="top" wrapText="1"/>
    </xf>
    <xf numFmtId="0" fontId="1" fillId="19" borderId="0" xfId="17" applyFill="1" applyAlignment="1">
      <alignment horizontal="center" vertical="center"/>
    </xf>
    <xf numFmtId="0" fontId="46" fillId="19" borderId="0" xfId="2" applyFont="1" applyFill="1" applyAlignment="1">
      <alignment vertical="center" wrapText="1"/>
    </xf>
    <xf numFmtId="0" fontId="42" fillId="19" borderId="0" xfId="2" applyFont="1" applyFill="1">
      <alignment vertical="center"/>
    </xf>
    <xf numFmtId="0" fontId="38" fillId="19" borderId="0" xfId="17" applyFont="1" applyFill="1">
      <alignment vertical="center"/>
    </xf>
    <xf numFmtId="0" fontId="47" fillId="19" borderId="0" xfId="17" applyFont="1" applyFill="1" applyAlignment="1">
      <alignment horizontal="center" vertical="center" wrapText="1"/>
    </xf>
    <xf numFmtId="0" fontId="48" fillId="19" borderId="0" xfId="17" applyFont="1" applyFill="1">
      <alignment vertical="center"/>
    </xf>
    <xf numFmtId="0" fontId="6" fillId="19" borderId="0" xfId="2" applyFill="1" applyAlignment="1">
      <alignment horizontal="center" vertical="center"/>
    </xf>
    <xf numFmtId="0" fontId="46" fillId="19" borderId="0" xfId="17" applyFont="1" applyFill="1" applyAlignment="1">
      <alignment vertical="center" wrapText="1"/>
    </xf>
    <xf numFmtId="0" fontId="51" fillId="19" borderId="0" xfId="17" applyFont="1" applyFill="1" applyAlignment="1">
      <alignment horizontal="center" vertical="center"/>
    </xf>
    <xf numFmtId="0" fontId="8" fillId="19" borderId="0" xfId="1" applyFill="1" applyAlignment="1" applyProtection="1">
      <alignment horizontal="center" vertical="center"/>
    </xf>
    <xf numFmtId="0" fontId="54" fillId="19" borderId="0" xfId="17" applyFont="1" applyFill="1" applyAlignment="1">
      <alignment horizontal="center" vertical="center"/>
    </xf>
    <xf numFmtId="0" fontId="0" fillId="19" borderId="0" xfId="0" applyFill="1" applyAlignment="1">
      <alignment vertical="center" wrapText="1"/>
    </xf>
    <xf numFmtId="0" fontId="1" fillId="19" borderId="130" xfId="17" applyFill="1" applyBorder="1" applyAlignment="1">
      <alignment horizontal="center" vertical="center" wrapText="1"/>
    </xf>
    <xf numFmtId="0" fontId="1" fillId="19" borderId="0" xfId="17" applyFill="1">
      <alignment vertical="center"/>
    </xf>
    <xf numFmtId="0" fontId="1" fillId="19" borderId="131" xfId="17" applyFill="1" applyBorder="1" applyAlignment="1">
      <alignment horizontal="center" vertical="center"/>
    </xf>
    <xf numFmtId="177" fontId="23" fillId="37" borderId="205" xfId="2" applyNumberFormat="1" applyFont="1" applyFill="1" applyBorder="1" applyAlignment="1">
      <alignment horizontal="center" vertical="center" shrinkToFit="1"/>
    </xf>
    <xf numFmtId="180" fontId="50" fillId="11" borderId="220" xfId="17" applyNumberFormat="1" applyFont="1" applyFill="1" applyBorder="1" applyAlignment="1">
      <alignment horizontal="center" vertical="center"/>
    </xf>
    <xf numFmtId="0" fontId="121" fillId="19" borderId="221" xfId="0" applyFont="1" applyFill="1" applyBorder="1" applyAlignment="1">
      <alignment horizontal="left" vertical="center"/>
    </xf>
    <xf numFmtId="0" fontId="95" fillId="19" borderId="0" xfId="0" applyFont="1" applyFill="1" applyAlignment="1">
      <alignment horizontal="center" vertical="center"/>
    </xf>
    <xf numFmtId="0" fontId="158" fillId="21" borderId="156" xfId="2" applyFont="1" applyFill="1" applyBorder="1" applyAlignment="1">
      <alignment horizontal="center" vertical="center" wrapText="1"/>
    </xf>
    <xf numFmtId="0" fontId="25" fillId="19" borderId="0" xfId="2" applyFont="1" applyFill="1">
      <alignment vertical="center"/>
    </xf>
    <xf numFmtId="0" fontId="160" fillId="0" borderId="0" xfId="0" applyFont="1" applyAlignment="1">
      <alignment vertical="top" wrapText="1"/>
    </xf>
    <xf numFmtId="0" fontId="159" fillId="32" borderId="0" xfId="0" applyFont="1" applyFill="1" applyAlignment="1">
      <alignment horizontal="center" vertical="center" wrapText="1"/>
    </xf>
    <xf numFmtId="0" fontId="144" fillId="0" borderId="218" xfId="1" applyFont="1" applyBorder="1" applyAlignment="1" applyProtection="1">
      <alignment vertical="top" wrapText="1"/>
    </xf>
    <xf numFmtId="0" fontId="89" fillId="32" borderId="99" xfId="1" applyFont="1" applyFill="1" applyBorder="1" applyAlignment="1" applyProtection="1">
      <alignment horizontal="center" vertical="center" wrapText="1"/>
    </xf>
    <xf numFmtId="0" fontId="8" fillId="0" borderId="0" xfId="1" applyFill="1" applyBorder="1" applyAlignment="1" applyProtection="1">
      <alignment vertical="center" wrapText="1"/>
    </xf>
    <xf numFmtId="0" fontId="144" fillId="0" borderId="219" xfId="1" applyFont="1" applyFill="1" applyBorder="1" applyAlignment="1" applyProtection="1">
      <alignment horizontal="left" vertical="top" wrapText="1"/>
    </xf>
    <xf numFmtId="0" fontId="96" fillId="19" borderId="0" xfId="0" applyFont="1" applyFill="1" applyAlignment="1">
      <alignment vertical="center" wrapText="1"/>
    </xf>
    <xf numFmtId="0" fontId="73" fillId="5" borderId="223" xfId="2" applyFont="1" applyFill="1" applyBorder="1" applyAlignment="1">
      <alignment horizontal="left" vertical="center"/>
    </xf>
    <xf numFmtId="0" fontId="8" fillId="0" borderId="216" xfId="1" applyBorder="1" applyAlignment="1" applyProtection="1">
      <alignment vertical="center" wrapText="1"/>
    </xf>
    <xf numFmtId="0" fontId="148" fillId="0" borderId="215" xfId="0" applyFont="1" applyBorder="1" applyAlignment="1">
      <alignment horizontal="left" vertical="top" wrapText="1"/>
    </xf>
    <xf numFmtId="14" fontId="121" fillId="19" borderId="180" xfId="0" applyNumberFormat="1" applyFont="1" applyFill="1" applyBorder="1" applyAlignment="1">
      <alignment horizontal="center" vertical="center"/>
    </xf>
    <xf numFmtId="14" fontId="121" fillId="19" borderId="199" xfId="0" applyNumberFormat="1" applyFont="1" applyFill="1" applyBorder="1" applyAlignment="1">
      <alignment horizontal="center" vertical="center"/>
    </xf>
    <xf numFmtId="14" fontId="121" fillId="19" borderId="222" xfId="0" applyNumberFormat="1" applyFont="1" applyFill="1" applyBorder="1" applyAlignment="1">
      <alignment horizontal="center" vertical="center"/>
    </xf>
    <xf numFmtId="0" fontId="102" fillId="19" borderId="134" xfId="17" applyFont="1" applyFill="1" applyBorder="1" applyAlignment="1">
      <alignment horizontal="center" vertical="center" wrapText="1"/>
    </xf>
    <xf numFmtId="0" fontId="8" fillId="0" borderId="227" xfId="1" applyBorder="1" applyAlignment="1" applyProtection="1">
      <alignment horizontal="left" vertical="center" wrapText="1"/>
    </xf>
    <xf numFmtId="14" fontId="29" fillId="21" borderId="1" xfId="2" applyNumberFormat="1" applyFont="1" applyFill="1" applyBorder="1" applyAlignment="1">
      <alignment horizontal="center" vertical="center" shrinkToFit="1"/>
    </xf>
    <xf numFmtId="56" fontId="88" fillId="21" borderId="195" xfId="2" applyNumberFormat="1" applyFont="1" applyFill="1" applyBorder="1">
      <alignment vertical="center"/>
    </xf>
    <xf numFmtId="14" fontId="92" fillId="21" borderId="2" xfId="2" applyNumberFormat="1" applyFont="1" applyFill="1" applyBorder="1" applyAlignment="1">
      <alignment vertical="center" shrinkToFit="1"/>
    </xf>
    <xf numFmtId="14" fontId="88" fillId="21" borderId="228" xfId="1" applyNumberFormat="1" applyFont="1" applyFill="1" applyBorder="1" applyAlignment="1" applyProtection="1">
      <alignment vertical="center" wrapText="1"/>
    </xf>
    <xf numFmtId="183" fontId="107" fillId="5" borderId="0" xfId="0" applyNumberFormat="1" applyFont="1" applyFill="1" applyAlignment="1">
      <alignment horizontal="left" vertical="center"/>
    </xf>
    <xf numFmtId="14" fontId="23" fillId="19" borderId="135" xfId="17" applyNumberFormat="1" applyFont="1" applyFill="1" applyBorder="1" applyAlignment="1">
      <alignment horizontal="center" vertical="center"/>
    </xf>
    <xf numFmtId="0" fontId="13" fillId="19" borderId="134" xfId="17" applyFont="1" applyFill="1" applyBorder="1" applyAlignment="1">
      <alignment horizontal="center" vertical="center" wrapText="1"/>
    </xf>
    <xf numFmtId="14" fontId="13" fillId="19" borderId="135" xfId="17" applyNumberFormat="1" applyFont="1" applyFill="1" applyBorder="1" applyAlignment="1">
      <alignment horizontal="center" vertical="center"/>
    </xf>
    <xf numFmtId="0" fontId="101" fillId="19" borderId="0" xfId="0" applyFont="1" applyFill="1" applyAlignment="1">
      <alignment horizontal="center" vertical="center" wrapText="1"/>
    </xf>
    <xf numFmtId="14" fontId="13" fillId="19" borderId="135" xfId="17" applyNumberFormat="1" applyFont="1" applyFill="1" applyBorder="1" applyAlignment="1">
      <alignment horizontal="center" vertical="center" wrapText="1"/>
    </xf>
    <xf numFmtId="56" fontId="94" fillId="19" borderId="134" xfId="17" applyNumberFormat="1" applyFont="1" applyFill="1" applyBorder="1" applyAlignment="1">
      <alignment horizontal="center" vertical="center" wrapText="1"/>
    </xf>
    <xf numFmtId="0" fontId="161" fillId="0" borderId="201" xfId="1" applyFont="1" applyFill="1" applyBorder="1" applyAlignment="1" applyProtection="1">
      <alignment vertical="top" wrapText="1"/>
    </xf>
    <xf numFmtId="0" fontId="8" fillId="0" borderId="232" xfId="1" applyBorder="1" applyAlignment="1" applyProtection="1">
      <alignment horizontal="left" vertical="center"/>
    </xf>
    <xf numFmtId="0" fontId="122" fillId="0" borderId="189" xfId="2" applyFont="1" applyBorder="1" applyAlignment="1">
      <alignment horizontal="left" vertical="top" wrapText="1"/>
    </xf>
    <xf numFmtId="14" fontId="94" fillId="19" borderId="135" xfId="17" applyNumberFormat="1" applyFont="1" applyFill="1" applyBorder="1" applyAlignment="1">
      <alignment horizontal="center" vertical="center" wrapText="1"/>
    </xf>
    <xf numFmtId="0" fontId="86" fillId="0" borderId="137" xfId="0" applyFont="1" applyBorder="1" applyAlignment="1">
      <alignment horizontal="center" vertical="center" wrapText="1"/>
    </xf>
    <xf numFmtId="0" fontId="0" fillId="32" borderId="0" xfId="0" applyFill="1">
      <alignment vertical="center"/>
    </xf>
    <xf numFmtId="0" fontId="131" fillId="32" borderId="0" xfId="0" applyFont="1" applyFill="1">
      <alignment vertical="center"/>
    </xf>
    <xf numFmtId="0" fontId="153" fillId="32" borderId="0" xfId="0" applyFont="1" applyFill="1">
      <alignment vertical="center"/>
    </xf>
    <xf numFmtId="0" fontId="154" fillId="32" borderId="0" xfId="0" applyFont="1" applyFill="1">
      <alignment vertical="center"/>
    </xf>
    <xf numFmtId="0" fontId="152" fillId="32" borderId="0" xfId="0" applyFont="1" applyFill="1">
      <alignment vertical="center"/>
    </xf>
    <xf numFmtId="0" fontId="118" fillId="32" borderId="0" xfId="0" applyFont="1" applyFill="1">
      <alignment vertical="center"/>
    </xf>
    <xf numFmtId="0" fontId="150" fillId="32" borderId="0" xfId="0" applyFont="1" applyFill="1">
      <alignment vertical="center"/>
    </xf>
    <xf numFmtId="0" fontId="157" fillId="32" borderId="0" xfId="0" applyFont="1" applyFill="1">
      <alignment vertical="center"/>
    </xf>
    <xf numFmtId="0" fontId="71" fillId="32" borderId="0" xfId="0" applyFont="1" applyFill="1">
      <alignment vertical="center"/>
    </xf>
    <xf numFmtId="0" fontId="139" fillId="32" borderId="0" xfId="0" applyFont="1" applyFill="1" applyAlignment="1">
      <alignment vertical="center" wrapText="1"/>
    </xf>
    <xf numFmtId="0" fontId="155" fillId="32" borderId="0" xfId="0" applyFont="1" applyFill="1">
      <alignment vertical="center"/>
    </xf>
    <xf numFmtId="0" fontId="156" fillId="32" borderId="0" xfId="0" applyFont="1" applyFill="1">
      <alignment vertical="center"/>
    </xf>
    <xf numFmtId="0" fontId="126" fillId="32" borderId="0" xfId="1" applyFont="1" applyFill="1" applyAlignment="1" applyProtection="1">
      <alignment vertical="center"/>
    </xf>
    <xf numFmtId="0" fontId="125" fillId="32" borderId="0" xfId="0" applyFont="1" applyFill="1">
      <alignment vertical="center"/>
    </xf>
    <xf numFmtId="0" fontId="6" fillId="0" borderId="0" xfId="4"/>
    <xf numFmtId="0" fontId="165" fillId="0" borderId="0" xfId="25" applyFont="1">
      <alignment vertical="center"/>
    </xf>
    <xf numFmtId="0" fontId="165" fillId="0" borderId="0" xfId="2" applyFont="1">
      <alignment vertical="center"/>
    </xf>
    <xf numFmtId="14" fontId="132" fillId="19" borderId="135" xfId="0" applyNumberFormat="1" applyFont="1" applyFill="1" applyBorder="1" applyAlignment="1">
      <alignment horizontal="center" vertical="center"/>
    </xf>
    <xf numFmtId="14" fontId="121" fillId="19" borderId="180" xfId="0" applyNumberFormat="1" applyFont="1" applyFill="1" applyBorder="1" applyAlignment="1">
      <alignment horizontal="left" vertical="center"/>
    </xf>
    <xf numFmtId="0" fontId="146" fillId="0" borderId="121" xfId="1" applyFont="1" applyFill="1" applyBorder="1" applyAlignment="1" applyProtection="1">
      <alignment horizontal="left" vertical="top" wrapText="1"/>
    </xf>
    <xf numFmtId="0" fontId="144" fillId="0" borderId="158" xfId="1" applyFont="1" applyFill="1" applyBorder="1" applyAlignment="1" applyProtection="1">
      <alignment vertical="top" wrapText="1"/>
    </xf>
    <xf numFmtId="0" fontId="92" fillId="3" borderId="9" xfId="2" applyFont="1" applyFill="1" applyBorder="1" applyAlignment="1">
      <alignment horizontal="center" vertical="center"/>
    </xf>
    <xf numFmtId="0" fontId="93" fillId="21" borderId="241" xfId="2" applyFont="1" applyFill="1" applyBorder="1" applyAlignment="1">
      <alignment horizontal="center" vertical="center"/>
    </xf>
    <xf numFmtId="14" fontId="92" fillId="21" borderId="241" xfId="2" applyNumberFormat="1" applyFont="1" applyFill="1" applyBorder="1" applyAlignment="1">
      <alignment horizontal="center" vertical="center"/>
    </xf>
    <xf numFmtId="14" fontId="92" fillId="21" borderId="242" xfId="2" applyNumberFormat="1" applyFont="1" applyFill="1" applyBorder="1" applyAlignment="1">
      <alignment horizontal="center" vertical="center"/>
    </xf>
    <xf numFmtId="0" fontId="93" fillId="21" borderId="243" xfId="2" applyFont="1" applyFill="1" applyBorder="1" applyAlignment="1">
      <alignment horizontal="center" vertical="center"/>
    </xf>
    <xf numFmtId="14" fontId="92" fillId="21" borderId="243" xfId="2" applyNumberFormat="1" applyFont="1" applyFill="1" applyBorder="1" applyAlignment="1">
      <alignment horizontal="center" vertical="center"/>
    </xf>
    <xf numFmtId="0" fontId="8" fillId="0" borderId="244" xfId="1" applyFill="1" applyBorder="1" applyAlignment="1" applyProtection="1">
      <alignment vertical="center" wrapText="1"/>
    </xf>
    <xf numFmtId="0" fontId="8" fillId="0" borderId="247" xfId="1" applyBorder="1" applyAlignment="1" applyProtection="1">
      <alignment vertical="top" wrapText="1"/>
    </xf>
    <xf numFmtId="0" fontId="144" fillId="0" borderId="246" xfId="2" applyFont="1" applyBorder="1" applyAlignment="1">
      <alignment vertical="top" wrapText="1"/>
    </xf>
    <xf numFmtId="0" fontId="32" fillId="23" borderId="245" xfId="2" applyFont="1" applyFill="1" applyBorder="1" applyAlignment="1">
      <alignment horizontal="center" vertical="center" wrapText="1"/>
    </xf>
    <xf numFmtId="0" fontId="170" fillId="21" borderId="242" xfId="2" applyFont="1" applyFill="1" applyBorder="1" applyAlignment="1">
      <alignment horizontal="center" vertical="center"/>
    </xf>
    <xf numFmtId="0" fontId="170" fillId="21" borderId="243" xfId="2" applyFont="1" applyFill="1" applyBorder="1" applyAlignment="1">
      <alignment horizontal="center" vertical="center"/>
    </xf>
    <xf numFmtId="0" fontId="170" fillId="21" borderId="241" xfId="2" applyFont="1" applyFill="1" applyBorder="1" applyAlignment="1">
      <alignment horizontal="center" vertical="center"/>
    </xf>
    <xf numFmtId="0" fontId="164" fillId="0" borderId="0" xfId="2" applyFont="1">
      <alignment vertical="center"/>
    </xf>
    <xf numFmtId="0" fontId="172" fillId="0" borderId="0" xfId="2" applyFont="1">
      <alignment vertical="center"/>
    </xf>
    <xf numFmtId="0" fontId="102" fillId="21" borderId="134" xfId="17" applyFont="1" applyFill="1" applyBorder="1" applyAlignment="1">
      <alignment horizontal="center" vertical="center" wrapText="1"/>
    </xf>
    <xf numFmtId="14" fontId="102" fillId="21" borderId="135" xfId="17" applyNumberFormat="1" applyFont="1" applyFill="1" applyBorder="1" applyAlignment="1">
      <alignment horizontal="center" vertical="center" wrapText="1"/>
    </xf>
    <xf numFmtId="0" fontId="32" fillId="21" borderId="156" xfId="2" applyFont="1" applyFill="1" applyBorder="1" applyAlignment="1">
      <alignment horizontal="center" vertical="center" wrapText="1"/>
    </xf>
    <xf numFmtId="0" fontId="121" fillId="19" borderId="248" xfId="0" applyFont="1" applyFill="1" applyBorder="1" applyAlignment="1">
      <alignment horizontal="left" vertical="center"/>
    </xf>
    <xf numFmtId="0" fontId="121" fillId="19" borderId="249" xfId="0" applyFont="1" applyFill="1" applyBorder="1" applyAlignment="1">
      <alignment horizontal="left" vertical="center"/>
    </xf>
    <xf numFmtId="14" fontId="121" fillId="19" borderId="249" xfId="0" applyNumberFormat="1" applyFont="1" applyFill="1" applyBorder="1" applyAlignment="1">
      <alignment horizontal="center" vertical="center"/>
    </xf>
    <xf numFmtId="14" fontId="121" fillId="19" borderId="250" xfId="0" applyNumberFormat="1" applyFont="1" applyFill="1" applyBorder="1" applyAlignment="1">
      <alignment horizontal="center" vertical="center"/>
    </xf>
    <xf numFmtId="0" fontId="121" fillId="21" borderId="180" xfId="0" applyFont="1" applyFill="1" applyBorder="1" applyAlignment="1">
      <alignment horizontal="left" vertical="center"/>
    </xf>
    <xf numFmtId="0" fontId="121" fillId="21" borderId="249" xfId="0" applyFont="1" applyFill="1" applyBorder="1" applyAlignment="1">
      <alignment horizontal="left" vertical="center"/>
    </xf>
    <xf numFmtId="0" fontId="121" fillId="39" borderId="180" xfId="0" applyFont="1" applyFill="1" applyBorder="1" applyAlignment="1">
      <alignment horizontal="left" vertical="center"/>
    </xf>
    <xf numFmtId="0" fontId="121" fillId="39" borderId="249" xfId="0" applyFont="1" applyFill="1" applyBorder="1" applyAlignment="1">
      <alignment horizontal="left" vertical="center"/>
    </xf>
    <xf numFmtId="0" fontId="121" fillId="40" borderId="180" xfId="0" applyFont="1" applyFill="1" applyBorder="1" applyAlignment="1">
      <alignment horizontal="left" vertical="center"/>
    </xf>
    <xf numFmtId="0" fontId="121" fillId="40" borderId="249" xfId="0" applyFont="1" applyFill="1" applyBorder="1" applyAlignment="1">
      <alignment horizontal="left" vertical="center"/>
    </xf>
    <xf numFmtId="0" fontId="121" fillId="29" borderId="249" xfId="0" applyFont="1" applyFill="1" applyBorder="1" applyAlignment="1">
      <alignment horizontal="left" vertical="center"/>
    </xf>
    <xf numFmtId="0" fontId="121" fillId="29" borderId="180" xfId="0" applyFont="1" applyFill="1" applyBorder="1" applyAlignment="1">
      <alignment horizontal="left" vertical="center"/>
    </xf>
    <xf numFmtId="0" fontId="121" fillId="41" borderId="180" xfId="0" applyFont="1" applyFill="1" applyBorder="1" applyAlignment="1">
      <alignment horizontal="left" vertical="center"/>
    </xf>
    <xf numFmtId="0" fontId="121" fillId="37" borderId="180" xfId="0" applyFont="1" applyFill="1" applyBorder="1" applyAlignment="1">
      <alignment horizontal="left" vertical="center"/>
    </xf>
    <xf numFmtId="0" fontId="121" fillId="37" borderId="249" xfId="0" applyFont="1" applyFill="1" applyBorder="1" applyAlignment="1">
      <alignment horizontal="left" vertical="center"/>
    </xf>
    <xf numFmtId="0" fontId="6" fillId="0" borderId="0" xfId="2" applyAlignment="1">
      <alignment horizontal="center" vertical="center" wrapText="1"/>
    </xf>
    <xf numFmtId="0" fontId="0" fillId="42" borderId="0" xfId="0" applyFill="1">
      <alignment vertical="center"/>
    </xf>
    <xf numFmtId="184" fontId="0" fillId="43" borderId="0" xfId="0" applyNumberFormat="1" applyFill="1">
      <alignment vertical="center"/>
    </xf>
    <xf numFmtId="184" fontId="0" fillId="40" borderId="0" xfId="0" applyNumberFormat="1" applyFill="1">
      <alignment vertical="center"/>
    </xf>
    <xf numFmtId="0" fontId="23" fillId="45" borderId="8" xfId="2" applyFont="1" applyFill="1" applyBorder="1" applyAlignment="1">
      <alignment horizontal="left" vertical="center"/>
    </xf>
    <xf numFmtId="0" fontId="141" fillId="45" borderId="10" xfId="2" applyFont="1" applyFill="1" applyBorder="1" applyAlignment="1">
      <alignment horizontal="center" vertical="center"/>
    </xf>
    <xf numFmtId="177" fontId="141" fillId="45" borderId="10" xfId="2" applyNumberFormat="1" applyFont="1" applyFill="1" applyBorder="1" applyAlignment="1">
      <alignment horizontal="center" vertical="center" shrinkToFit="1"/>
    </xf>
    <xf numFmtId="177" fontId="10" fillId="45" borderId="10" xfId="2" applyNumberFormat="1" applyFont="1" applyFill="1" applyBorder="1" applyAlignment="1">
      <alignment horizontal="center" vertical="center" wrapText="1"/>
    </xf>
    <xf numFmtId="177" fontId="116" fillId="45" borderId="8" xfId="2" applyNumberFormat="1" applyFont="1" applyFill="1" applyBorder="1" applyAlignment="1">
      <alignment horizontal="center" vertical="center" shrinkToFit="1"/>
    </xf>
    <xf numFmtId="177" fontId="117" fillId="45" borderId="8" xfId="2" applyNumberFormat="1" applyFont="1" applyFill="1" applyBorder="1" applyAlignment="1">
      <alignment horizontal="center" vertical="center" wrapText="1"/>
    </xf>
    <xf numFmtId="0" fontId="23" fillId="45" borderId="205" xfId="2" applyFont="1" applyFill="1" applyBorder="1" applyAlignment="1">
      <alignment horizontal="center" vertical="center" wrapText="1"/>
    </xf>
    <xf numFmtId="177" fontId="23" fillId="45" borderId="205" xfId="2" applyNumberFormat="1" applyFont="1" applyFill="1" applyBorder="1" applyAlignment="1">
      <alignment horizontal="center" vertical="center" shrinkToFit="1"/>
    </xf>
    <xf numFmtId="177" fontId="23" fillId="33" borderId="205" xfId="2" applyNumberFormat="1" applyFont="1" applyFill="1" applyBorder="1" applyAlignment="1">
      <alignment horizontal="center" vertical="center" shrinkToFit="1"/>
    </xf>
    <xf numFmtId="0" fontId="75" fillId="0" borderId="0" xfId="0" applyFont="1" applyAlignment="1">
      <alignment horizontal="left" vertical="center" wrapText="1"/>
    </xf>
    <xf numFmtId="0" fontId="79" fillId="0" borderId="0" xfId="0" applyFont="1" applyAlignment="1">
      <alignment horizontal="left" vertical="center" wrapText="1"/>
    </xf>
    <xf numFmtId="0" fontId="78" fillId="0" borderId="0" xfId="0" applyFont="1" applyAlignment="1">
      <alignment horizontal="left" vertical="center" wrapText="1"/>
    </xf>
    <xf numFmtId="0" fontId="79" fillId="0" borderId="0" xfId="0" applyFont="1" applyAlignment="1">
      <alignment horizontal="left" vertical="top" wrapText="1"/>
    </xf>
    <xf numFmtId="0" fontId="75" fillId="0" borderId="0" xfId="0" applyFont="1" applyAlignment="1">
      <alignment horizontal="left" vertical="top" wrapText="1"/>
    </xf>
    <xf numFmtId="0" fontId="76" fillId="0" borderId="0" xfId="0" applyFont="1" applyAlignment="1">
      <alignment horizontal="left" vertical="center" wrapText="1"/>
    </xf>
    <xf numFmtId="0" fontId="6" fillId="0" borderId="68" xfId="0" applyFont="1" applyBorder="1" applyAlignment="1">
      <alignment horizontal="left" vertical="center"/>
    </xf>
    <xf numFmtId="0" fontId="6" fillId="0" borderId="0" xfId="0" applyFont="1" applyAlignment="1">
      <alignment horizontal="left" vertical="center"/>
    </xf>
    <xf numFmtId="0" fontId="6" fillId="0" borderId="70" xfId="0" applyFont="1" applyBorder="1" applyAlignment="1">
      <alignment horizontal="left" vertical="center"/>
    </xf>
    <xf numFmtId="0" fontId="107" fillId="5" borderId="0" xfId="0" applyFont="1" applyFill="1" applyAlignment="1">
      <alignment horizontal="left" vertical="center" wrapText="1"/>
    </xf>
    <xf numFmtId="0" fontId="107" fillId="5" borderId="70" xfId="0" applyFont="1" applyFill="1" applyBorder="1" applyAlignment="1">
      <alignment horizontal="left" vertical="center" wrapText="1"/>
    </xf>
    <xf numFmtId="0" fontId="107" fillId="5" borderId="0" xfId="0" applyFont="1" applyFill="1" applyAlignment="1">
      <alignment horizontal="left" vertical="center"/>
    </xf>
    <xf numFmtId="0" fontId="107" fillId="5" borderId="0" xfId="0" applyFont="1" applyFill="1" applyAlignment="1">
      <alignment horizontal="left" vertical="top" wrapText="1"/>
    </xf>
    <xf numFmtId="0" fontId="8" fillId="0" borderId="0" xfId="1" applyAlignment="1" applyProtection="1">
      <alignment horizontal="center" vertical="center" wrapText="1"/>
    </xf>
    <xf numFmtId="0" fontId="110" fillId="32" borderId="0" xfId="0" applyFont="1" applyFill="1" applyAlignment="1">
      <alignment horizontal="left" vertical="top" wrapText="1"/>
    </xf>
    <xf numFmtId="0" fontId="50" fillId="0" borderId="48" xfId="17" applyFont="1" applyBorder="1" applyAlignment="1">
      <alignment horizontal="center" vertical="center"/>
    </xf>
    <xf numFmtId="0" fontId="50" fillId="0" borderId="49" xfId="17" applyFont="1" applyBorder="1" applyAlignment="1">
      <alignment horizontal="center" vertical="center"/>
    </xf>
    <xf numFmtId="0" fontId="50" fillId="0" borderId="50" xfId="17" applyFont="1" applyBorder="1" applyAlignment="1">
      <alignment horizontal="center" vertical="center"/>
    </xf>
    <xf numFmtId="0" fontId="1" fillId="0" borderId="75" xfId="17" applyBorder="1" applyAlignment="1">
      <alignment horizontal="center" vertical="center"/>
    </xf>
    <xf numFmtId="0" fontId="1" fillId="0" borderId="76" xfId="17" applyBorder="1" applyAlignment="1">
      <alignment horizontal="center" vertical="center"/>
    </xf>
    <xf numFmtId="0" fontId="1" fillId="0" borderId="77" xfId="17" applyBorder="1" applyAlignment="1">
      <alignment horizontal="center" vertical="center"/>
    </xf>
    <xf numFmtId="0" fontId="38" fillId="0" borderId="78" xfId="17" applyFont="1" applyBorder="1" applyAlignment="1">
      <alignment horizontal="center" vertical="center" wrapText="1"/>
    </xf>
    <xf numFmtId="0" fontId="38" fillId="0" borderId="44" xfId="17" applyFont="1" applyBorder="1" applyAlignment="1">
      <alignment horizontal="center" vertical="center" wrapText="1"/>
    </xf>
    <xf numFmtId="0" fontId="34" fillId="17" borderId="0" xfId="17" applyFont="1" applyFill="1" applyAlignment="1">
      <alignment horizontal="center" vertical="center"/>
    </xf>
    <xf numFmtId="179" fontId="11" fillId="0" borderId="79" xfId="17" applyNumberFormat="1" applyFont="1" applyBorder="1" applyAlignment="1">
      <alignment horizontal="center" vertical="center" shrinkToFit="1"/>
    </xf>
    <xf numFmtId="179" fontId="11" fillId="0" borderId="80" xfId="17" applyNumberFormat="1" applyFont="1" applyBorder="1" applyAlignment="1">
      <alignment horizontal="center" vertical="center" shrinkToFit="1"/>
    </xf>
    <xf numFmtId="0" fontId="48" fillId="0" borderId="81" xfId="17" applyFont="1" applyBorder="1" applyAlignment="1">
      <alignment horizontal="center" vertical="center"/>
    </xf>
    <xf numFmtId="0" fontId="48" fillId="0" borderId="82" xfId="17" applyFont="1" applyBorder="1" applyAlignment="1">
      <alignment horizontal="center" vertical="center"/>
    </xf>
    <xf numFmtId="0" fontId="10" fillId="6" borderId="211" xfId="17" applyFont="1" applyFill="1" applyBorder="1" applyAlignment="1">
      <alignment horizontal="left" vertical="center" wrapText="1"/>
    </xf>
    <xf numFmtId="0" fontId="10" fillId="6" borderId="212" xfId="17" applyFont="1" applyFill="1" applyBorder="1" applyAlignment="1">
      <alignment horizontal="left" vertical="center" wrapText="1"/>
    </xf>
    <xf numFmtId="0" fontId="10" fillId="6" borderId="213" xfId="17" applyFont="1" applyFill="1" applyBorder="1" applyAlignment="1">
      <alignment horizontal="left" vertical="center" wrapText="1"/>
    </xf>
    <xf numFmtId="0" fontId="37" fillId="19" borderId="166" xfId="17" applyFont="1" applyFill="1" applyBorder="1" applyAlignment="1">
      <alignment horizontal="left" vertical="top" wrapText="1"/>
    </xf>
    <xf numFmtId="0" fontId="37" fillId="19" borderId="167" xfId="17" applyFont="1" applyFill="1" applyBorder="1" applyAlignment="1">
      <alignment horizontal="left" vertical="top" wrapText="1"/>
    </xf>
    <xf numFmtId="0" fontId="37" fillId="19" borderId="168" xfId="17" applyFont="1" applyFill="1" applyBorder="1" applyAlignment="1">
      <alignment horizontal="left" vertical="top" wrapText="1"/>
    </xf>
    <xf numFmtId="0" fontId="37" fillId="19" borderId="83" xfId="18" applyFont="1" applyFill="1" applyBorder="1" applyAlignment="1">
      <alignment horizontal="center" vertical="center"/>
    </xf>
    <xf numFmtId="0" fontId="37" fillId="19" borderId="84" xfId="18" applyFont="1" applyFill="1" applyBorder="1" applyAlignment="1">
      <alignment horizontal="center" vertical="center"/>
    </xf>
    <xf numFmtId="0" fontId="12" fillId="0" borderId="123" xfId="17" applyFont="1" applyBorder="1" applyAlignment="1">
      <alignment horizontal="center" vertical="center" wrapText="1"/>
    </xf>
    <xf numFmtId="0" fontId="12" fillId="0" borderId="124" xfId="17" applyFont="1" applyBorder="1" applyAlignment="1">
      <alignment horizontal="center" vertical="center" wrapText="1"/>
    </xf>
    <xf numFmtId="0" fontId="12" fillId="0" borderId="125" xfId="17" applyFont="1" applyBorder="1" applyAlignment="1">
      <alignment horizontal="center" vertical="center" wrapText="1"/>
    </xf>
    <xf numFmtId="0" fontId="55" fillId="19" borderId="127" xfId="17" applyFont="1" applyFill="1" applyBorder="1" applyAlignment="1">
      <alignment horizontal="center" vertical="center"/>
    </xf>
    <xf numFmtId="0" fontId="55" fillId="19" borderId="128" xfId="17" applyFont="1" applyFill="1" applyBorder="1" applyAlignment="1">
      <alignment horizontal="center" vertical="center"/>
    </xf>
    <xf numFmtId="0" fontId="55" fillId="19" borderId="129" xfId="17" applyFont="1" applyFill="1" applyBorder="1" applyAlignment="1">
      <alignment horizontal="center" vertical="center"/>
    </xf>
    <xf numFmtId="0" fontId="37" fillId="21" borderId="167" xfId="17" applyFont="1" applyFill="1" applyBorder="1" applyAlignment="1">
      <alignment horizontal="left" vertical="top" wrapText="1"/>
    </xf>
    <xf numFmtId="0" fontId="37" fillId="21" borderId="168" xfId="17" applyFont="1" applyFill="1" applyBorder="1" applyAlignment="1">
      <alignment horizontal="left" vertical="top" wrapText="1"/>
    </xf>
    <xf numFmtId="0" fontId="113" fillId="19" borderId="166" xfId="17" applyFont="1" applyFill="1" applyBorder="1" applyAlignment="1">
      <alignment horizontal="left" vertical="top" wrapText="1"/>
    </xf>
    <xf numFmtId="0" fontId="113" fillId="19" borderId="167" xfId="17" applyFont="1" applyFill="1" applyBorder="1" applyAlignment="1">
      <alignment horizontal="left" vertical="top" wrapText="1"/>
    </xf>
    <xf numFmtId="0" fontId="113" fillId="19" borderId="168" xfId="17" applyFont="1" applyFill="1" applyBorder="1" applyAlignment="1">
      <alignment horizontal="left" vertical="top" wrapText="1"/>
    </xf>
    <xf numFmtId="0" fontId="13" fillId="19" borderId="166" xfId="17" applyFont="1" applyFill="1" applyBorder="1" applyAlignment="1">
      <alignment horizontal="left" vertical="top" wrapText="1"/>
    </xf>
    <xf numFmtId="0" fontId="13" fillId="19" borderId="167" xfId="17" applyFont="1" applyFill="1" applyBorder="1" applyAlignment="1">
      <alignment horizontal="left" vertical="top" wrapText="1"/>
    </xf>
    <xf numFmtId="0" fontId="13" fillId="19" borderId="168" xfId="17" applyFont="1" applyFill="1" applyBorder="1" applyAlignment="1">
      <alignment horizontal="left" vertical="top" wrapText="1"/>
    </xf>
    <xf numFmtId="0" fontId="37" fillId="19" borderId="207" xfId="17" applyFont="1" applyFill="1" applyBorder="1" applyAlignment="1">
      <alignment horizontal="left" vertical="top" wrapText="1"/>
    </xf>
    <xf numFmtId="0" fontId="37" fillId="19" borderId="134" xfId="17" applyFont="1" applyFill="1" applyBorder="1" applyAlignment="1">
      <alignment horizontal="left" vertical="top" wrapText="1"/>
    </xf>
    <xf numFmtId="0" fontId="94" fillId="19" borderId="166" xfId="17" applyFont="1" applyFill="1" applyBorder="1" applyAlignment="1">
      <alignment horizontal="left" vertical="top" wrapText="1"/>
    </xf>
    <xf numFmtId="0" fontId="94" fillId="19" borderId="167" xfId="17" applyFont="1" applyFill="1" applyBorder="1" applyAlignment="1">
      <alignment horizontal="left" vertical="top" wrapText="1"/>
    </xf>
    <xf numFmtId="0" fontId="94" fillId="19" borderId="168" xfId="17" applyFont="1" applyFill="1" applyBorder="1" applyAlignment="1">
      <alignment horizontal="left" vertical="top" wrapText="1"/>
    </xf>
    <xf numFmtId="0" fontId="13" fillId="19" borderId="166" xfId="2" applyFont="1" applyFill="1" applyBorder="1" applyAlignment="1">
      <alignment horizontal="left" vertical="top" wrapText="1"/>
    </xf>
    <xf numFmtId="0" fontId="13" fillId="19" borderId="167" xfId="2" applyFont="1" applyFill="1" applyBorder="1" applyAlignment="1">
      <alignment horizontal="left" vertical="top" wrapText="1"/>
    </xf>
    <xf numFmtId="0" fontId="13" fillId="19" borderId="168" xfId="2" applyFont="1" applyFill="1" applyBorder="1" applyAlignment="1">
      <alignment horizontal="left" vertical="top" wrapText="1"/>
    </xf>
    <xf numFmtId="0" fontId="60" fillId="12" borderId="58" xfId="17" applyFont="1" applyFill="1" applyBorder="1" applyAlignment="1">
      <alignment horizontal="right" vertical="center" wrapText="1"/>
    </xf>
    <xf numFmtId="0" fontId="61" fillId="12" borderId="58" xfId="0" applyFont="1" applyFill="1" applyBorder="1" applyAlignment="1">
      <alignment horizontal="right" vertical="center"/>
    </xf>
    <xf numFmtId="0" fontId="0" fillId="12" borderId="58" xfId="0" applyFill="1" applyBorder="1" applyAlignment="1">
      <alignment horizontal="right" vertical="center"/>
    </xf>
    <xf numFmtId="180" fontId="60" fillId="12" borderId="58" xfId="17" applyNumberFormat="1" applyFont="1" applyFill="1" applyBorder="1" applyAlignment="1">
      <alignment horizontal="center" vertical="center" wrapText="1"/>
    </xf>
    <xf numFmtId="180" fontId="0" fillId="12" borderId="58" xfId="0" applyNumberFormat="1" applyFill="1" applyBorder="1" applyAlignment="1">
      <alignment horizontal="center" vertical="center" wrapText="1"/>
    </xf>
    <xf numFmtId="0" fontId="62" fillId="13" borderId="59" xfId="17" applyFont="1" applyFill="1" applyBorder="1" applyAlignment="1">
      <alignment horizontal="center" vertical="center" wrapText="1"/>
    </xf>
    <xf numFmtId="0" fontId="63" fillId="13" borderId="59" xfId="0" applyFont="1" applyFill="1" applyBorder="1" applyAlignment="1">
      <alignment horizontal="center" vertical="center"/>
    </xf>
    <xf numFmtId="0" fontId="62" fillId="10" borderId="59" xfId="0" applyFont="1" applyFill="1" applyBorder="1" applyAlignment="1">
      <alignment horizontal="center" vertical="center"/>
    </xf>
    <xf numFmtId="0" fontId="65" fillId="10" borderId="59" xfId="0" applyFont="1" applyFill="1" applyBorder="1" applyAlignment="1">
      <alignment horizontal="center" vertical="center"/>
    </xf>
    <xf numFmtId="0" fontId="67" fillId="18" borderId="109" xfId="16" applyFont="1" applyFill="1" applyBorder="1" applyAlignment="1">
      <alignment horizontal="center" vertical="center"/>
    </xf>
    <xf numFmtId="0" fontId="67" fillId="18" borderId="114" xfId="16" applyFont="1" applyFill="1" applyBorder="1" applyAlignment="1">
      <alignment horizontal="center" vertical="center"/>
    </xf>
    <xf numFmtId="0" fontId="67" fillId="18" borderId="116" xfId="16" applyFont="1" applyFill="1" applyBorder="1" applyAlignment="1">
      <alignment horizontal="center" vertical="center"/>
    </xf>
    <xf numFmtId="0" fontId="68" fillId="2" borderId="110" xfId="16" applyFont="1" applyFill="1" applyBorder="1" applyAlignment="1">
      <alignment vertical="center" wrapText="1"/>
    </xf>
    <xf numFmtId="0" fontId="68" fillId="2" borderId="111" xfId="16" applyFont="1" applyFill="1" applyBorder="1" applyAlignment="1">
      <alignment vertical="center" wrapText="1"/>
    </xf>
    <xf numFmtId="0" fontId="68" fillId="2" borderId="112" xfId="16" applyFont="1" applyFill="1" applyBorder="1" applyAlignment="1">
      <alignment vertical="center" wrapText="1"/>
    </xf>
    <xf numFmtId="0" fontId="68" fillId="2" borderId="99" xfId="16" applyFont="1" applyFill="1" applyBorder="1" applyAlignment="1">
      <alignment vertical="center" wrapText="1"/>
    </xf>
    <xf numFmtId="0" fontId="68" fillId="2" borderId="0" xfId="16" applyFont="1" applyFill="1" applyAlignment="1">
      <alignment vertical="center" wrapText="1"/>
    </xf>
    <xf numFmtId="0" fontId="68" fillId="2" borderId="100" xfId="16" applyFont="1" applyFill="1" applyBorder="1" applyAlignment="1">
      <alignment vertical="center" wrapText="1"/>
    </xf>
    <xf numFmtId="0" fontId="68" fillId="2" borderId="117" xfId="16" applyFont="1" applyFill="1" applyBorder="1" applyAlignment="1">
      <alignment vertical="center" wrapText="1"/>
    </xf>
    <xf numFmtId="0" fontId="68" fillId="2" borderId="118" xfId="16" applyFont="1" applyFill="1" applyBorder="1" applyAlignment="1">
      <alignment vertical="center" wrapText="1"/>
    </xf>
    <xf numFmtId="0" fontId="68" fillId="2" borderId="119" xfId="16" applyFont="1" applyFill="1" applyBorder="1" applyAlignment="1">
      <alignment vertical="center" wrapText="1"/>
    </xf>
    <xf numFmtId="0" fontId="68" fillId="2" borderId="110" xfId="16" applyFont="1" applyFill="1" applyBorder="1" applyAlignment="1">
      <alignment horizontal="left" vertical="center" wrapText="1"/>
    </xf>
    <xf numFmtId="0" fontId="68" fillId="2" borderId="111" xfId="16" applyFont="1" applyFill="1" applyBorder="1" applyAlignment="1">
      <alignment horizontal="left" vertical="center" wrapText="1"/>
    </xf>
    <xf numFmtId="0" fontId="68" fillId="2" borderId="113" xfId="16" applyFont="1" applyFill="1" applyBorder="1" applyAlignment="1">
      <alignment horizontal="left" vertical="center" wrapText="1"/>
    </xf>
    <xf numFmtId="0" fontId="68" fillId="2" borderId="99" xfId="16" applyFont="1" applyFill="1" applyBorder="1" applyAlignment="1">
      <alignment horizontal="left" vertical="center" wrapText="1"/>
    </xf>
    <xf numFmtId="0" fontId="68" fillId="2" borderId="0" xfId="16" applyFont="1" applyFill="1" applyAlignment="1">
      <alignment horizontal="left" vertical="center" wrapText="1"/>
    </xf>
    <xf numFmtId="0" fontId="68" fillId="2" borderId="115" xfId="16" applyFont="1" applyFill="1" applyBorder="1" applyAlignment="1">
      <alignment horizontal="left" vertical="center" wrapText="1"/>
    </xf>
    <xf numFmtId="0" fontId="68" fillId="2" borderId="117" xfId="16" applyFont="1" applyFill="1" applyBorder="1" applyAlignment="1">
      <alignment horizontal="left" vertical="center" wrapText="1"/>
    </xf>
    <xf numFmtId="0" fontId="68" fillId="2" borderId="118" xfId="16" applyFont="1" applyFill="1" applyBorder="1" applyAlignment="1">
      <alignment horizontal="left" vertical="center" wrapText="1"/>
    </xf>
    <xf numFmtId="0" fontId="68" fillId="2" borderId="120" xfId="16" applyFont="1" applyFill="1" applyBorder="1" applyAlignment="1">
      <alignment horizontal="left" vertical="center" wrapText="1"/>
    </xf>
    <xf numFmtId="0" fontId="10" fillId="6" borderId="229" xfId="17" applyFont="1" applyFill="1" applyBorder="1" applyAlignment="1">
      <alignment horizontal="left" vertical="center" wrapText="1"/>
    </xf>
    <xf numFmtId="0" fontId="10" fillId="6" borderId="230" xfId="17" applyFont="1" applyFill="1" applyBorder="1" applyAlignment="1">
      <alignment horizontal="left" vertical="center" wrapText="1"/>
    </xf>
    <xf numFmtId="0" fontId="10" fillId="6" borderId="231" xfId="17" applyFont="1" applyFill="1" applyBorder="1" applyAlignment="1">
      <alignment horizontal="left" vertical="center" wrapText="1"/>
    </xf>
    <xf numFmtId="0" fontId="7" fillId="5" borderId="36" xfId="17" applyFont="1" applyFill="1" applyBorder="1" applyAlignment="1">
      <alignment horizontal="center" vertical="center" wrapText="1"/>
    </xf>
    <xf numFmtId="0" fontId="60" fillId="25" borderId="72" xfId="17" applyFont="1" applyFill="1" applyBorder="1" applyAlignment="1">
      <alignment horizontal="center" vertical="center" wrapText="1"/>
    </xf>
    <xf numFmtId="0" fontId="58" fillId="16" borderId="72" xfId="17" applyFont="1" applyFill="1" applyBorder="1" applyAlignment="1">
      <alignment horizontal="center" vertical="center" wrapText="1"/>
    </xf>
    <xf numFmtId="0" fontId="0" fillId="16" borderId="72" xfId="0" applyFill="1" applyBorder="1" applyAlignment="1">
      <alignment horizontal="center" vertical="center" wrapText="1"/>
    </xf>
    <xf numFmtId="180" fontId="60" fillId="3" borderId="73" xfId="17" applyNumberFormat="1" applyFont="1" applyFill="1" applyBorder="1" applyAlignment="1">
      <alignment horizontal="center" vertical="center" wrapText="1"/>
    </xf>
    <xf numFmtId="180" fontId="60" fillId="3" borderId="74" xfId="17" applyNumberFormat="1" applyFont="1" applyFill="1" applyBorder="1" applyAlignment="1">
      <alignment horizontal="center" vertical="center" wrapText="1"/>
    </xf>
    <xf numFmtId="0" fontId="68" fillId="3" borderId="73" xfId="17" applyFont="1" applyFill="1" applyBorder="1" applyAlignment="1">
      <alignment horizontal="center" vertical="center" wrapText="1"/>
    </xf>
    <xf numFmtId="0" fontId="68" fillId="3" borderId="210" xfId="17" applyFont="1" applyFill="1" applyBorder="1" applyAlignment="1">
      <alignment horizontal="center" vertical="center" wrapText="1"/>
    </xf>
    <xf numFmtId="0" fontId="68" fillId="3" borderId="74" xfId="17" applyFont="1" applyFill="1" applyBorder="1" applyAlignment="1">
      <alignment horizontal="center" vertical="center" wrapText="1"/>
    </xf>
    <xf numFmtId="0" fontId="43" fillId="19" borderId="0" xfId="17" applyFont="1" applyFill="1" applyAlignment="1">
      <alignment horizontal="left" vertical="center"/>
    </xf>
    <xf numFmtId="0" fontId="97" fillId="19" borderId="166" xfId="2" applyFont="1" applyFill="1" applyBorder="1" applyAlignment="1">
      <alignment horizontal="left" vertical="top" wrapText="1"/>
    </xf>
    <xf numFmtId="0" fontId="97" fillId="19" borderId="167" xfId="2" applyFont="1" applyFill="1" applyBorder="1" applyAlignment="1">
      <alignment horizontal="left" vertical="top" wrapText="1"/>
    </xf>
    <xf numFmtId="0" fontId="97" fillId="19" borderId="168" xfId="2" applyFont="1" applyFill="1" applyBorder="1" applyAlignment="1">
      <alignment horizontal="left" vertical="top" wrapText="1"/>
    </xf>
    <xf numFmtId="0" fontId="163" fillId="38" borderId="0" xfId="2" applyFont="1" applyFill="1" applyAlignment="1">
      <alignment horizontal="center" vertical="center"/>
    </xf>
    <xf numFmtId="0" fontId="6" fillId="0" borderId="0" xfId="2">
      <alignment vertical="center"/>
    </xf>
    <xf numFmtId="0" fontId="35" fillId="0" borderId="0" xfId="2" applyFont="1" applyAlignment="1">
      <alignment horizontal="center" vertical="center"/>
    </xf>
    <xf numFmtId="0" fontId="6" fillId="0" borderId="0" xfId="2" applyAlignment="1">
      <alignment horizontal="center" vertical="center"/>
    </xf>
    <xf numFmtId="0" fontId="166" fillId="0" borderId="0" xfId="2" applyFont="1">
      <alignment vertical="center"/>
    </xf>
    <xf numFmtId="14" fontId="88" fillId="21" borderId="193" xfId="2" applyNumberFormat="1" applyFont="1" applyFill="1" applyBorder="1" applyAlignment="1">
      <alignment horizontal="center" vertical="center" shrinkToFit="1"/>
    </xf>
    <xf numFmtId="14" fontId="88" fillId="21" borderId="1" xfId="2" applyNumberFormat="1" applyFont="1" applyFill="1" applyBorder="1" applyAlignment="1">
      <alignment horizontal="center" vertical="center" shrinkToFit="1"/>
    </xf>
    <xf numFmtId="14" fontId="88" fillId="21" borderId="138" xfId="2" applyNumberFormat="1" applyFont="1" applyFill="1" applyBorder="1" applyAlignment="1">
      <alignment horizontal="center" vertical="center" shrinkToFit="1"/>
    </xf>
    <xf numFmtId="14" fontId="88" fillId="21" borderId="142" xfId="1" applyNumberFormat="1" applyFont="1" applyFill="1" applyBorder="1" applyAlignment="1" applyProtection="1">
      <alignment horizontal="center" vertical="center" wrapText="1" shrinkToFit="1"/>
    </xf>
    <xf numFmtId="14" fontId="88" fillId="21" borderId="144" xfId="1" applyNumberFormat="1" applyFont="1" applyFill="1" applyBorder="1" applyAlignment="1" applyProtection="1">
      <alignment horizontal="center" vertical="center" wrapText="1" shrinkToFit="1"/>
    </xf>
    <xf numFmtId="14" fontId="88" fillId="21" borderId="143" xfId="1" applyNumberFormat="1" applyFont="1" applyFill="1" applyBorder="1" applyAlignment="1" applyProtection="1">
      <alignment horizontal="center" vertical="center" wrapText="1" shrinkToFit="1"/>
    </xf>
    <xf numFmtId="0" fontId="92" fillId="21" borderId="40" xfId="2" applyFont="1" applyFill="1" applyBorder="1" applyAlignment="1">
      <alignment horizontal="center" vertical="center" wrapText="1"/>
    </xf>
    <xf numFmtId="0" fontId="92" fillId="21" borderId="1" xfId="2" applyFont="1" applyFill="1" applyBorder="1" applyAlignment="1">
      <alignment horizontal="center" vertical="center" wrapText="1"/>
    </xf>
    <xf numFmtId="0" fontId="92" fillId="21" borderId="2" xfId="2" applyFont="1" applyFill="1" applyBorder="1" applyAlignment="1">
      <alignment horizontal="center" vertical="center" wrapText="1"/>
    </xf>
    <xf numFmtId="56" fontId="88" fillId="21" borderId="40" xfId="1" applyNumberFormat="1" applyFont="1" applyFill="1" applyBorder="1" applyAlignment="1" applyProtection="1">
      <alignment horizontal="center" vertical="center" wrapText="1"/>
    </xf>
    <xf numFmtId="56" fontId="88" fillId="21" borderId="1" xfId="1" applyNumberFormat="1" applyFont="1" applyFill="1" applyBorder="1" applyAlignment="1" applyProtection="1">
      <alignment horizontal="center" vertical="center" wrapText="1"/>
    </xf>
    <xf numFmtId="56" fontId="88" fillId="21" borderId="2" xfId="1" applyNumberFormat="1" applyFont="1" applyFill="1" applyBorder="1" applyAlignment="1" applyProtection="1">
      <alignment horizontal="center" vertical="center" wrapText="1"/>
    </xf>
    <xf numFmtId="14" fontId="88" fillId="21" borderId="183" xfId="2" applyNumberFormat="1" applyFont="1" applyFill="1" applyBorder="1" applyAlignment="1">
      <alignment horizontal="center" vertical="center"/>
    </xf>
    <xf numFmtId="14" fontId="88" fillId="21" borderId="184" xfId="2" applyNumberFormat="1" applyFont="1" applyFill="1" applyBorder="1" applyAlignment="1">
      <alignment horizontal="center" vertical="center"/>
    </xf>
    <xf numFmtId="14" fontId="88" fillId="21" borderId="185" xfId="2" applyNumberFormat="1" applyFont="1" applyFill="1" applyBorder="1" applyAlignment="1">
      <alignment horizontal="center" vertical="center"/>
    </xf>
    <xf numFmtId="14" fontId="88" fillId="21" borderId="193" xfId="2" applyNumberFormat="1" applyFont="1" applyFill="1" applyBorder="1" applyAlignment="1">
      <alignment horizontal="center" vertical="center" wrapText="1" shrinkToFit="1"/>
    </xf>
    <xf numFmtId="14" fontId="88" fillId="21" borderId="141" xfId="2" applyNumberFormat="1" applyFont="1" applyFill="1" applyBorder="1" applyAlignment="1">
      <alignment horizontal="center" vertical="center" wrapText="1" shrinkToFit="1"/>
    </xf>
    <xf numFmtId="14" fontId="88" fillId="21" borderId="139" xfId="2" applyNumberFormat="1" applyFont="1" applyFill="1" applyBorder="1" applyAlignment="1">
      <alignment horizontal="center" vertical="center" wrapText="1" shrinkToFit="1"/>
    </xf>
    <xf numFmtId="14" fontId="88" fillId="21" borderId="140" xfId="2" applyNumberFormat="1" applyFont="1" applyFill="1" applyBorder="1" applyAlignment="1">
      <alignment horizontal="center" vertical="center" wrapText="1" shrinkToFit="1"/>
    </xf>
    <xf numFmtId="56" fontId="88" fillId="21" borderId="40" xfId="2" applyNumberFormat="1" applyFont="1" applyFill="1" applyBorder="1" applyAlignment="1">
      <alignment horizontal="center" vertical="center" wrapText="1"/>
    </xf>
    <xf numFmtId="56" fontId="88" fillId="21" borderId="1" xfId="2" applyNumberFormat="1" applyFont="1" applyFill="1" applyBorder="1" applyAlignment="1">
      <alignment horizontal="center" vertical="center" wrapText="1"/>
    </xf>
    <xf numFmtId="56" fontId="88" fillId="21" borderId="138" xfId="2" applyNumberFormat="1" applyFont="1" applyFill="1" applyBorder="1" applyAlignment="1">
      <alignment horizontal="center" vertical="center" wrapText="1"/>
    </xf>
    <xf numFmtId="14" fontId="88" fillId="21" borderId="1" xfId="2" applyNumberFormat="1" applyFont="1" applyFill="1" applyBorder="1" applyAlignment="1">
      <alignment horizontal="center" vertical="center" wrapText="1" shrinkToFit="1"/>
    </xf>
    <xf numFmtId="14" fontId="88" fillId="21" borderId="2" xfId="2" applyNumberFormat="1" applyFont="1" applyFill="1" applyBorder="1" applyAlignment="1">
      <alignment horizontal="center" vertical="center" wrapText="1" shrinkToFit="1"/>
    </xf>
    <xf numFmtId="14" fontId="88" fillId="21" borderId="157" xfId="1" applyNumberFormat="1" applyFont="1" applyFill="1" applyBorder="1" applyAlignment="1" applyProtection="1">
      <alignment horizontal="center" vertical="center" wrapText="1"/>
    </xf>
    <xf numFmtId="0" fontId="88" fillId="21" borderId="157" xfId="2" applyFont="1" applyFill="1" applyBorder="1" applyAlignment="1">
      <alignment horizontal="center" vertical="center"/>
    </xf>
    <xf numFmtId="0" fontId="88" fillId="21" borderId="161" xfId="2" applyFont="1" applyFill="1" applyBorder="1" applyAlignment="1">
      <alignment horizontal="center" vertical="center"/>
    </xf>
    <xf numFmtId="14" fontId="88" fillId="21" borderId="186" xfId="1" applyNumberFormat="1" applyFont="1" applyFill="1" applyBorder="1" applyAlignment="1" applyProtection="1">
      <alignment horizontal="center" vertical="center" wrapText="1"/>
    </xf>
    <xf numFmtId="14" fontId="88" fillId="21" borderId="187" xfId="1" applyNumberFormat="1" applyFont="1" applyFill="1" applyBorder="1" applyAlignment="1" applyProtection="1">
      <alignment horizontal="center" vertical="center" wrapText="1"/>
    </xf>
    <xf numFmtId="14" fontId="88" fillId="21" borderId="188" xfId="1" applyNumberFormat="1" applyFont="1" applyFill="1" applyBorder="1" applyAlignment="1" applyProtection="1">
      <alignment horizontal="center" vertical="center" wrapText="1"/>
    </xf>
    <xf numFmtId="14" fontId="35" fillId="21" borderId="193" xfId="1" applyNumberFormat="1" applyFont="1" applyFill="1" applyBorder="1" applyAlignment="1" applyProtection="1">
      <alignment horizontal="center" vertical="center" shrinkToFit="1"/>
    </xf>
    <xf numFmtId="14" fontId="35" fillId="21" borderId="1" xfId="2" applyNumberFormat="1" applyFont="1" applyFill="1" applyBorder="1" applyAlignment="1">
      <alignment horizontal="center" vertical="center" shrinkToFit="1"/>
    </xf>
    <xf numFmtId="14" fontId="35" fillId="21" borderId="138" xfId="2" applyNumberFormat="1" applyFont="1" applyFill="1" applyBorder="1" applyAlignment="1">
      <alignment horizontal="center" vertical="center" shrinkToFit="1"/>
    </xf>
    <xf numFmtId="0" fontId="14" fillId="5" borderId="224" xfId="2" applyFont="1" applyFill="1" applyBorder="1" applyAlignment="1">
      <alignment horizontal="center" vertical="center"/>
    </xf>
    <xf numFmtId="0" fontId="14" fillId="5" borderId="225" xfId="2" applyFont="1" applyFill="1" applyBorder="1" applyAlignment="1">
      <alignment horizontal="center" vertical="center"/>
    </xf>
    <xf numFmtId="0" fontId="14" fillId="5" borderId="226" xfId="2" applyFont="1" applyFill="1" applyBorder="1" applyAlignment="1">
      <alignment horizontal="center" vertical="center"/>
    </xf>
    <xf numFmtId="0" fontId="6" fillId="5" borderId="85" xfId="2" applyFill="1" applyBorder="1">
      <alignment vertical="center"/>
    </xf>
    <xf numFmtId="0" fontId="6" fillId="5" borderId="24" xfId="2" applyFill="1" applyBorder="1">
      <alignment vertical="center"/>
    </xf>
    <xf numFmtId="0" fontId="6" fillId="5" borderId="86" xfId="2" applyFill="1" applyBorder="1">
      <alignment vertical="center"/>
    </xf>
    <xf numFmtId="0" fontId="6" fillId="5" borderId="87" xfId="2" applyFill="1" applyBorder="1">
      <alignment vertical="center"/>
    </xf>
    <xf numFmtId="0" fontId="6" fillId="5" borderId="88" xfId="2" applyFill="1" applyBorder="1">
      <alignment vertical="center"/>
    </xf>
    <xf numFmtId="0" fontId="6" fillId="5" borderId="89" xfId="2" applyFill="1" applyBorder="1">
      <alignment vertical="center"/>
    </xf>
    <xf numFmtId="0" fontId="22" fillId="5" borderId="90" xfId="2" applyFont="1" applyFill="1" applyBorder="1" applyAlignment="1">
      <alignment horizontal="center" vertical="top" wrapText="1"/>
    </xf>
    <xf numFmtId="0" fontId="22" fillId="5" borderId="82" xfId="2" applyFont="1" applyFill="1" applyBorder="1" applyAlignment="1">
      <alignment horizontal="center" vertical="top" wrapText="1"/>
    </xf>
    <xf numFmtId="0" fontId="22" fillId="5" borderId="91" xfId="2" applyFont="1" applyFill="1" applyBorder="1" applyAlignment="1">
      <alignment horizontal="center" vertical="top" wrapText="1"/>
    </xf>
    <xf numFmtId="0" fontId="22" fillId="5" borderId="92" xfId="2" applyFont="1" applyFill="1" applyBorder="1" applyAlignment="1">
      <alignment horizontal="center" vertical="top" wrapText="1"/>
    </xf>
    <xf numFmtId="0" fontId="22" fillId="5" borderId="93" xfId="2" applyFont="1" applyFill="1" applyBorder="1" applyAlignment="1">
      <alignment horizontal="center" vertical="top" wrapText="1"/>
    </xf>
    <xf numFmtId="0" fontId="1" fillId="5" borderId="14" xfId="2" applyFont="1" applyFill="1" applyBorder="1" applyAlignment="1">
      <alignment vertical="top" wrapText="1"/>
    </xf>
    <xf numFmtId="0" fontId="6" fillId="5" borderId="0" xfId="2" applyFill="1" applyAlignment="1">
      <alignment vertical="top" wrapText="1"/>
    </xf>
    <xf numFmtId="0" fontId="6" fillId="5" borderId="15" xfId="2" applyFill="1" applyBorder="1" applyAlignment="1">
      <alignment vertical="top" wrapText="1"/>
    </xf>
    <xf numFmtId="0" fontId="6" fillId="0" borderId="0" xfId="2" applyAlignment="1">
      <alignment horizontal="center" vertical="center" wrapText="1"/>
    </xf>
    <xf numFmtId="0" fontId="23" fillId="44" borderId="0" xfId="2" applyFont="1" applyFill="1" applyAlignment="1">
      <alignment horizontal="left" vertical="center"/>
    </xf>
    <xf numFmtId="0" fontId="6" fillId="44" borderId="0" xfId="2" applyFill="1" applyAlignment="1">
      <alignment horizontal="left" vertical="center"/>
    </xf>
    <xf numFmtId="0" fontId="1" fillId="15" borderId="66" xfId="2" applyFont="1" applyFill="1" applyBorder="1" applyAlignment="1">
      <alignment vertical="top" wrapText="1"/>
    </xf>
    <xf numFmtId="0" fontId="6" fillId="0" borderId="62" xfId="2" applyBorder="1" applyAlignment="1">
      <alignment vertical="top" wrapText="1"/>
    </xf>
    <xf numFmtId="0" fontId="69" fillId="0" borderId="0" xfId="1" applyFont="1" applyAlignment="1" applyProtection="1">
      <alignment vertical="center"/>
    </xf>
    <xf numFmtId="0" fontId="6" fillId="24" borderId="54" xfId="2" applyFill="1" applyBorder="1" applyAlignment="1">
      <alignment horizontal="left" vertical="top" wrapText="1"/>
    </xf>
    <xf numFmtId="0" fontId="6" fillId="24" borderId="126" xfId="2" applyFill="1" applyBorder="1" applyAlignment="1">
      <alignment horizontal="left" vertical="top" wrapText="1"/>
    </xf>
    <xf numFmtId="0" fontId="6" fillId="24" borderId="146" xfId="2" applyFill="1" applyBorder="1" applyAlignment="1">
      <alignment horizontal="left" vertical="top" wrapText="1"/>
    </xf>
    <xf numFmtId="0" fontId="1" fillId="29" borderId="54" xfId="2" applyFont="1" applyFill="1" applyBorder="1" applyAlignment="1">
      <alignment horizontal="left" vertical="top" wrapText="1"/>
    </xf>
    <xf numFmtId="0" fontId="1" fillId="29" borderId="65" xfId="2" applyFont="1" applyFill="1" applyBorder="1" applyAlignment="1">
      <alignment horizontal="left" vertical="top" wrapText="1"/>
    </xf>
    <xf numFmtId="0" fontId="8" fillId="29" borderId="126" xfId="1" applyFill="1" applyBorder="1" applyAlignment="1" applyProtection="1">
      <alignment horizontal="left" vertical="top"/>
    </xf>
    <xf numFmtId="0" fontId="6" fillId="29" borderId="145" xfId="2" applyFill="1" applyBorder="1" applyAlignment="1">
      <alignment horizontal="left" vertical="top"/>
    </xf>
    <xf numFmtId="0" fontId="6" fillId="2" borderId="71" xfId="2" applyFill="1" applyBorder="1" applyAlignment="1">
      <alignment vertical="top" wrapText="1"/>
    </xf>
    <xf numFmtId="0" fontId="15" fillId="2" borderId="62" xfId="0" applyFont="1" applyFill="1" applyBorder="1" applyAlignment="1">
      <alignment vertical="top" wrapText="1"/>
    </xf>
    <xf numFmtId="0" fontId="1" fillId="2" borderId="71" xfId="2" applyFont="1" applyFill="1" applyBorder="1" applyAlignment="1">
      <alignment horizontal="left" vertical="top" wrapText="1"/>
    </xf>
    <xf numFmtId="0" fontId="1" fillId="2" borderId="62" xfId="2" applyFont="1" applyFill="1" applyBorder="1" applyAlignment="1">
      <alignment horizontal="left" vertical="top" wrapText="1"/>
    </xf>
    <xf numFmtId="0" fontId="72" fillId="30" borderId="0" xfId="0" applyFont="1" applyFill="1" applyAlignment="1">
      <alignment horizontal="center" vertical="center"/>
    </xf>
    <xf numFmtId="0" fontId="0" fillId="23" borderId="0" xfId="0" applyFill="1" applyAlignment="1">
      <alignment horizontal="center" vertical="center"/>
    </xf>
    <xf numFmtId="0" fontId="26" fillId="19" borderId="0" xfId="19" applyFont="1" applyFill="1" applyAlignment="1">
      <alignment vertical="center" wrapText="1"/>
    </xf>
    <xf numFmtId="0" fontId="28" fillId="21" borderId="97" xfId="2" applyFont="1" applyFill="1" applyBorder="1" applyAlignment="1">
      <alignment horizontal="center" vertical="center" shrinkToFit="1"/>
    </xf>
    <xf numFmtId="0" fontId="18" fillId="21" borderId="28" xfId="2" applyFont="1" applyFill="1" applyBorder="1" applyAlignment="1">
      <alignment horizontal="center" vertical="center" shrinkToFit="1"/>
    </xf>
    <xf numFmtId="0" fontId="18" fillId="21" borderId="98" xfId="2" applyFont="1" applyFill="1" applyBorder="1" applyAlignment="1">
      <alignment horizontal="center" vertical="center" shrinkToFit="1"/>
    </xf>
    <xf numFmtId="0" fontId="124" fillId="19" borderId="97" xfId="2" applyFont="1" applyFill="1" applyBorder="1" applyAlignment="1">
      <alignment horizontal="center" vertical="center" wrapText="1" shrinkToFit="1"/>
    </xf>
    <xf numFmtId="0" fontId="32" fillId="19" borderId="28" xfId="2" applyFont="1" applyFill="1" applyBorder="1" applyAlignment="1">
      <alignment horizontal="center" vertical="center" shrinkToFit="1"/>
    </xf>
    <xf numFmtId="0" fontId="32" fillId="19" borderId="98" xfId="2" applyFont="1" applyFill="1" applyBorder="1" applyAlignment="1">
      <alignment horizontal="center" vertical="center" shrinkToFit="1"/>
    </xf>
    <xf numFmtId="0" fontId="144" fillId="19" borderId="94" xfId="1" applyFont="1" applyFill="1" applyBorder="1" applyAlignment="1" applyProtection="1">
      <alignment vertical="top" wrapText="1"/>
    </xf>
    <xf numFmtId="0" fontId="21" fillId="19" borderId="95" xfId="2" applyFont="1" applyFill="1" applyBorder="1" applyAlignment="1">
      <alignment vertical="top" wrapText="1"/>
    </xf>
    <xf numFmtId="0" fontId="21" fillId="19" borderId="96" xfId="2" applyFont="1" applyFill="1" applyBorder="1" applyAlignment="1">
      <alignment vertical="top" wrapText="1"/>
    </xf>
    <xf numFmtId="0" fontId="146" fillId="30" borderId="94" xfId="1" applyFont="1" applyFill="1" applyBorder="1" applyAlignment="1" applyProtection="1">
      <alignment vertical="top" wrapText="1"/>
    </xf>
    <xf numFmtId="0" fontId="35" fillId="30" borderId="95" xfId="2" applyFont="1" applyFill="1" applyBorder="1" applyAlignment="1">
      <alignment vertical="top" wrapText="1"/>
    </xf>
    <xf numFmtId="0" fontId="35" fillId="30" borderId="96" xfId="2" applyFont="1" applyFill="1" applyBorder="1" applyAlignment="1">
      <alignment vertical="top" wrapText="1"/>
    </xf>
    <xf numFmtId="0" fontId="162" fillId="30" borderId="97" xfId="2" applyFont="1" applyFill="1" applyBorder="1" applyAlignment="1">
      <alignment horizontal="center" vertical="center" wrapText="1" shrinkToFit="1"/>
    </xf>
    <xf numFmtId="0" fontId="32" fillId="30" borderId="28" xfId="2" applyFont="1" applyFill="1" applyBorder="1" applyAlignment="1">
      <alignment horizontal="center" vertical="center" shrinkToFit="1"/>
    </xf>
    <xf numFmtId="0" fontId="32" fillId="30" borderId="98" xfId="2" applyFont="1" applyFill="1" applyBorder="1" applyAlignment="1">
      <alignment horizontal="center" vertical="center" shrinkToFit="1"/>
    </xf>
    <xf numFmtId="0" fontId="89" fillId="19" borderId="148" xfId="1" applyFont="1" applyFill="1" applyBorder="1" applyAlignment="1" applyProtection="1">
      <alignment horizontal="center" vertical="center" wrapText="1" shrinkToFit="1"/>
    </xf>
    <xf numFmtId="0" fontId="28" fillId="19" borderId="149" xfId="2" applyFont="1" applyFill="1" applyBorder="1" applyAlignment="1">
      <alignment horizontal="center" vertical="center" wrapText="1" shrinkToFit="1"/>
    </xf>
    <xf numFmtId="0" fontId="28" fillId="19" borderId="150" xfId="2" applyFont="1" applyFill="1" applyBorder="1" applyAlignment="1">
      <alignment horizontal="center" vertical="center" wrapText="1" shrinkToFit="1"/>
    </xf>
    <xf numFmtId="0" fontId="146" fillId="19" borderId="55" xfId="2" applyFont="1" applyFill="1" applyBorder="1" applyAlignment="1">
      <alignment horizontal="left" vertical="top" wrapText="1" shrinkToFit="1"/>
    </xf>
    <xf numFmtId="0" fontId="20" fillId="19" borderId="56" xfId="2" applyFont="1" applyFill="1" applyBorder="1" applyAlignment="1">
      <alignment horizontal="left" vertical="top" wrapText="1" shrinkToFit="1"/>
    </xf>
    <xf numFmtId="0" fontId="20" fillId="19" borderId="57"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10" fillId="0" borderId="56" xfId="2" applyFont="1" applyBorder="1">
      <alignment vertical="center"/>
    </xf>
    <xf numFmtId="0" fontId="28" fillId="30" borderId="148" xfId="2" applyFont="1" applyFill="1" applyBorder="1" applyAlignment="1">
      <alignment horizontal="center" vertical="center" wrapText="1" shrinkToFit="1"/>
    </xf>
    <xf numFmtId="0" fontId="28" fillId="30" borderId="149" xfId="2" applyFont="1" applyFill="1" applyBorder="1" applyAlignment="1">
      <alignment horizontal="center" vertical="center" wrapText="1" shrinkToFit="1"/>
    </xf>
    <xf numFmtId="0" fontId="28" fillId="30" borderId="150" xfId="2" applyFont="1" applyFill="1" applyBorder="1" applyAlignment="1">
      <alignment horizontal="center" vertical="center" wrapText="1" shrinkToFit="1"/>
    </xf>
    <xf numFmtId="0" fontId="20" fillId="30" borderId="55" xfId="2" applyFont="1" applyFill="1" applyBorder="1" applyAlignment="1">
      <alignment horizontal="left" vertical="top" wrapText="1" shrinkToFit="1"/>
    </xf>
    <xf numFmtId="0" fontId="20" fillId="30" borderId="56" xfId="2" applyFont="1" applyFill="1" applyBorder="1" applyAlignment="1">
      <alignment horizontal="left" vertical="top" wrapText="1" shrinkToFit="1"/>
    </xf>
    <xf numFmtId="0" fontId="20" fillId="30" borderId="57" xfId="2" applyFont="1" applyFill="1" applyBorder="1" applyAlignment="1">
      <alignment horizontal="left" vertical="top" wrapText="1" shrinkToFit="1"/>
    </xf>
    <xf numFmtId="0" fontId="89" fillId="19" borderId="97" xfId="1" applyFont="1" applyFill="1" applyBorder="1" applyAlignment="1" applyProtection="1">
      <alignment horizontal="center" vertical="center" wrapText="1"/>
    </xf>
    <xf numFmtId="0" fontId="89" fillId="19" borderId="28" xfId="1" applyFont="1" applyFill="1" applyBorder="1" applyAlignment="1" applyProtection="1">
      <alignment horizontal="center" vertical="center" wrapText="1"/>
    </xf>
    <xf numFmtId="0" fontId="89" fillId="19" borderId="98" xfId="1" applyFont="1" applyFill="1" applyBorder="1" applyAlignment="1" applyProtection="1">
      <alignment horizontal="center" vertical="center" wrapText="1"/>
    </xf>
    <xf numFmtId="0" fontId="21" fillId="19" borderId="94" xfId="1" applyFont="1" applyFill="1" applyBorder="1" applyAlignment="1" applyProtection="1">
      <alignment horizontal="left" vertical="top" wrapText="1"/>
    </xf>
    <xf numFmtId="0" fontId="21" fillId="19" borderId="163" xfId="1" applyFont="1" applyFill="1" applyBorder="1" applyAlignment="1" applyProtection="1">
      <alignment horizontal="left" vertical="top" wrapText="1"/>
    </xf>
    <xf numFmtId="0" fontId="21" fillId="19" borderId="164" xfId="1" applyFont="1" applyFill="1" applyBorder="1" applyAlignment="1" applyProtection="1">
      <alignment horizontal="left" vertical="top" wrapText="1"/>
    </xf>
    <xf numFmtId="178" fontId="27" fillId="3" borderId="1" xfId="2" applyNumberFormat="1" applyFont="1" applyFill="1" applyBorder="1" applyAlignment="1">
      <alignment horizontal="center" vertical="center"/>
    </xf>
    <xf numFmtId="178" fontId="27" fillId="3" borderId="1" xfId="0" applyNumberFormat="1" applyFont="1" applyFill="1" applyBorder="1" applyAlignment="1">
      <alignment horizontal="center" vertical="center"/>
    </xf>
    <xf numFmtId="0" fontId="144" fillId="0" borderId="0" xfId="0" applyFont="1" applyAlignment="1">
      <alignment vertical="top" wrapText="1"/>
    </xf>
    <xf numFmtId="0" fontId="144" fillId="0" borderId="151" xfId="0" applyFont="1" applyBorder="1" applyAlignment="1">
      <alignment horizontal="left" vertical="top" wrapText="1"/>
    </xf>
    <xf numFmtId="0" fontId="144" fillId="19" borderId="151" xfId="1" applyFont="1" applyFill="1" applyBorder="1" applyAlignment="1" applyProtection="1">
      <alignment horizontal="left" vertical="top" wrapText="1"/>
    </xf>
    <xf numFmtId="0" fontId="175" fillId="46" borderId="0" xfId="2" applyFont="1" applyFill="1" applyAlignment="1">
      <alignment horizontal="center" vertical="center" wrapText="1" shrinkToFit="1"/>
    </xf>
    <xf numFmtId="0" fontId="17" fillId="46" borderId="0" xfId="2" applyFont="1" applyFill="1" applyAlignment="1">
      <alignment horizontal="center" vertical="center" wrapText="1" shrinkToFit="1"/>
    </xf>
    <xf numFmtId="0" fontId="171" fillId="0" borderId="0" xfId="2" applyFont="1">
      <alignment vertical="center"/>
    </xf>
    <xf numFmtId="0" fontId="176" fillId="47" borderId="0" xfId="4" applyFont="1" applyFill="1" applyAlignment="1">
      <alignment vertical="top"/>
    </xf>
    <xf numFmtId="0" fontId="176" fillId="47" borderId="0" xfId="2" applyFont="1" applyFill="1" applyAlignment="1">
      <alignment vertical="top"/>
    </xf>
    <xf numFmtId="0" fontId="7" fillId="47" borderId="0" xfId="2" applyFont="1" applyFill="1" applyAlignment="1">
      <alignment vertical="top"/>
    </xf>
    <xf numFmtId="0" fontId="177" fillId="3" borderId="0" xfId="2" applyFont="1" applyFill="1" applyAlignment="1">
      <alignment vertical="top" wrapText="1"/>
    </xf>
    <xf numFmtId="0" fontId="167" fillId="3" borderId="0" xfId="2" applyFont="1" applyFill="1" applyAlignment="1">
      <alignment vertical="top" wrapText="1"/>
    </xf>
    <xf numFmtId="0" fontId="169" fillId="47" borderId="0" xfId="2" applyFont="1" applyFill="1" applyAlignment="1">
      <alignment vertical="top"/>
    </xf>
    <xf numFmtId="0" fontId="34" fillId="47" borderId="0" xfId="2" applyFont="1" applyFill="1" applyAlignment="1">
      <alignment vertical="top"/>
    </xf>
    <xf numFmtId="0" fontId="6" fillId="3" borderId="0" xfId="2" applyFill="1" applyAlignment="1">
      <alignment vertical="top" wrapText="1"/>
    </xf>
    <xf numFmtId="0" fontId="35" fillId="47" borderId="0" xfId="4" applyFont="1" applyFill="1"/>
    <xf numFmtId="0" fontId="138" fillId="47" borderId="0" xfId="4" applyFont="1" applyFill="1"/>
    <xf numFmtId="0" fontId="6" fillId="47" borderId="0" xfId="4" applyFill="1"/>
    <xf numFmtId="0" fontId="13" fillId="7" borderId="233" xfId="4" applyFont="1" applyFill="1" applyBorder="1" applyAlignment="1">
      <alignment horizontal="left" vertical="top" wrapText="1" indent="1"/>
    </xf>
    <xf numFmtId="0" fontId="13" fillId="7" borderId="234" xfId="4" applyFont="1" applyFill="1" applyBorder="1" applyAlignment="1">
      <alignment horizontal="left" vertical="top" wrapText="1" indent="1"/>
    </xf>
    <xf numFmtId="0" fontId="13" fillId="7" borderId="235" xfId="4" applyFont="1" applyFill="1" applyBorder="1" applyAlignment="1">
      <alignment horizontal="left" vertical="top" wrapText="1" indent="1"/>
    </xf>
    <xf numFmtId="0" fontId="13" fillId="7" borderId="236" xfId="4" applyFont="1" applyFill="1" applyBorder="1" applyAlignment="1">
      <alignment horizontal="left" vertical="top" wrapText="1" indent="1"/>
    </xf>
    <xf numFmtId="0" fontId="13" fillId="7" borderId="0" xfId="4" applyFont="1" applyFill="1" applyAlignment="1">
      <alignment horizontal="left" vertical="top" wrapText="1" indent="1"/>
    </xf>
    <xf numFmtId="0" fontId="13" fillId="7" borderId="237" xfId="4" applyFont="1" applyFill="1" applyBorder="1" applyAlignment="1">
      <alignment horizontal="left" vertical="top" wrapText="1" indent="1"/>
    </xf>
    <xf numFmtId="0" fontId="13" fillId="7" borderId="238" xfId="4" applyFont="1" applyFill="1" applyBorder="1" applyAlignment="1">
      <alignment horizontal="left" vertical="top" wrapText="1" indent="1"/>
    </xf>
    <xf numFmtId="0" fontId="13" fillId="7" borderId="239" xfId="4" applyFont="1" applyFill="1" applyBorder="1" applyAlignment="1">
      <alignment horizontal="left" vertical="top" wrapText="1" indent="1"/>
    </xf>
    <xf numFmtId="0" fontId="13" fillId="7" borderId="240" xfId="4" applyFont="1" applyFill="1" applyBorder="1" applyAlignment="1">
      <alignment horizontal="left" vertical="top" wrapText="1" indent="1"/>
    </xf>
    <xf numFmtId="0" fontId="51" fillId="48" borderId="0" xfId="2" applyFont="1" applyFill="1" applyAlignment="1">
      <alignment horizontal="left" vertical="top" wrapText="1" indent="1"/>
    </xf>
    <xf numFmtId="0" fontId="168" fillId="48" borderId="0" xfId="2" applyFont="1" applyFill="1" applyAlignment="1">
      <alignment horizontal="left" vertical="top" wrapText="1" indent="1"/>
    </xf>
    <xf numFmtId="0" fontId="13" fillId="23" borderId="0" xfId="4" applyFont="1" applyFill="1" applyAlignment="1">
      <alignment vertical="center" wrapText="1"/>
    </xf>
    <xf numFmtId="0" fontId="43" fillId="23" borderId="0" xfId="0" applyFont="1" applyFill="1" applyAlignment="1">
      <alignment vertical="center" wrapText="1"/>
    </xf>
  </cellXfs>
  <cellStyles count="26">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 name="標準_H26-20" xfId="25" xr:uid="{9FC924BD-4568-4D60-8D6F-0B181AB9AEA7}"/>
  </cellStyles>
  <dxfs count="6">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s>
  <tableStyles count="0" defaultTableStyle="TableStyleMedium2" defaultPivotStyle="PivotStyleLight16"/>
  <colors>
    <mruColors>
      <color rgb="FFD4FDC3"/>
      <color rgb="FF6DDDF7"/>
      <color rgb="FF6EF729"/>
      <color rgb="FFFAFEC2"/>
      <color rgb="FF66CCFF"/>
      <color rgb="FFFF99FF"/>
      <color rgb="FF3399FF"/>
      <color rgb="FF00CC00"/>
      <color rgb="FFFF00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957074711950752E-2"/>
          <c:y val="0.17685185185185184"/>
          <c:w val="0.77210613690956476"/>
          <c:h val="0.60984543598716823"/>
        </c:manualLayout>
      </c:layout>
      <c:lineChart>
        <c:grouping val="standard"/>
        <c:varyColors val="0"/>
        <c:ser>
          <c:idx val="6"/>
          <c:order val="0"/>
          <c:tx>
            <c:strRef>
              <c:f>'26　感染症統計'!$A$7</c:f>
              <c:strCache>
                <c:ptCount val="1"/>
                <c:pt idx="0">
                  <c:v>2023年</c:v>
                </c:pt>
              </c:strCache>
            </c:strRef>
          </c:tx>
          <c:spPr>
            <a:ln w="63500" cap="rnd">
              <a:solidFill>
                <a:srgbClr val="FF0000"/>
              </a:solidFill>
              <a:round/>
            </a:ln>
            <a:effectLst/>
          </c:spPr>
          <c:marker>
            <c:symbol val="none"/>
          </c:marker>
          <c:val>
            <c:numRef>
              <c:f>'26　感染症統計'!$B$7:$M$7</c:f>
              <c:numCache>
                <c:formatCode>#,##0_ </c:formatCode>
                <c:ptCount val="12"/>
                <c:pt idx="0" formatCode="General">
                  <c:v>82</c:v>
                </c:pt>
                <c:pt idx="1">
                  <c:v>62</c:v>
                </c:pt>
                <c:pt idx="2">
                  <c:v>99</c:v>
                </c:pt>
                <c:pt idx="3">
                  <c:v>112</c:v>
                </c:pt>
                <c:pt idx="4">
                  <c:v>224</c:v>
                </c:pt>
                <c:pt idx="5">
                  <c:v>517</c:v>
                </c:pt>
              </c:numCache>
            </c:numRef>
          </c:val>
          <c:smooth val="0"/>
          <c:extLst>
            <c:ext xmlns:c16="http://schemas.microsoft.com/office/drawing/2014/chart" uri="{C3380CC4-5D6E-409C-BE32-E72D297353CC}">
              <c16:uniqueId val="{00000000-EF25-4824-8530-875CCEE0B185}"/>
            </c:ext>
          </c:extLst>
        </c:ser>
        <c:ser>
          <c:idx val="7"/>
          <c:order val="1"/>
          <c:tx>
            <c:strRef>
              <c:f>'26　感染症統計'!$A$8</c:f>
              <c:strCache>
                <c:ptCount val="1"/>
                <c:pt idx="0">
                  <c:v>2022年</c:v>
                </c:pt>
              </c:strCache>
            </c:strRef>
          </c:tx>
          <c:spPr>
            <a:ln w="25400" cap="rnd">
              <a:solidFill>
                <a:schemeClr val="accent6">
                  <a:lumMod val="75000"/>
                </a:schemeClr>
              </a:solidFill>
              <a:round/>
            </a:ln>
            <a:effectLst/>
          </c:spPr>
          <c:marker>
            <c:symbol val="none"/>
          </c:marker>
          <c:val>
            <c:numRef>
              <c:f>'26　感染症統計'!$B$8:$M$8</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1-EF25-4824-8530-875CCEE0B185}"/>
            </c:ext>
          </c:extLst>
        </c:ser>
        <c:ser>
          <c:idx val="0"/>
          <c:order val="2"/>
          <c:tx>
            <c:strRef>
              <c:f>'26　感染症統計'!$A$9</c:f>
              <c:strCache>
                <c:ptCount val="1"/>
                <c:pt idx="0">
                  <c:v>2021年</c:v>
                </c:pt>
              </c:strCache>
            </c:strRef>
          </c:tx>
          <c:spPr>
            <a:ln w="28575" cap="rnd">
              <a:solidFill>
                <a:schemeClr val="accent6"/>
              </a:solidFill>
              <a:round/>
            </a:ln>
            <a:effectLst/>
          </c:spPr>
          <c:marker>
            <c:symbol val="none"/>
          </c:marker>
          <c:val>
            <c:numRef>
              <c:f>'26　感染症統計'!$B$9:$M$9</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2-EF25-4824-8530-875CCEE0B185}"/>
            </c:ext>
          </c:extLst>
        </c:ser>
        <c:ser>
          <c:idx val="1"/>
          <c:order val="3"/>
          <c:tx>
            <c:strRef>
              <c:f>'26　感染症統計'!$A$10</c:f>
              <c:strCache>
                <c:ptCount val="1"/>
                <c:pt idx="0">
                  <c:v>2020年</c:v>
                </c:pt>
              </c:strCache>
            </c:strRef>
          </c:tx>
          <c:spPr>
            <a:ln w="12700" cap="rnd">
              <a:solidFill>
                <a:srgbClr val="FF0066"/>
              </a:solidFill>
              <a:round/>
            </a:ln>
            <a:effectLst/>
          </c:spPr>
          <c:marker>
            <c:symbol val="none"/>
          </c:marker>
          <c:val>
            <c:numRef>
              <c:f>'26　感染症統計'!$B$10:$M$10</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3-EF25-4824-8530-875CCEE0B185}"/>
            </c:ext>
          </c:extLst>
        </c:ser>
        <c:ser>
          <c:idx val="2"/>
          <c:order val="4"/>
          <c:tx>
            <c:strRef>
              <c:f>'26　感染症統計'!$A$11</c:f>
              <c:strCache>
                <c:ptCount val="1"/>
                <c:pt idx="0">
                  <c:v>2019年</c:v>
                </c:pt>
              </c:strCache>
            </c:strRef>
          </c:tx>
          <c:spPr>
            <a:ln w="19050" cap="rnd">
              <a:solidFill>
                <a:srgbClr val="0070C0"/>
              </a:solidFill>
              <a:round/>
            </a:ln>
            <a:effectLst/>
          </c:spPr>
          <c:marker>
            <c:symbol val="none"/>
          </c:marker>
          <c:val>
            <c:numRef>
              <c:f>'26　感染症統計'!$B$11:$M$11</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4-EF25-4824-8530-875CCEE0B185}"/>
            </c:ext>
          </c:extLst>
        </c:ser>
        <c:ser>
          <c:idx val="3"/>
          <c:order val="5"/>
          <c:tx>
            <c:strRef>
              <c:f>'26　感染症統計'!$A$12</c:f>
              <c:strCache>
                <c:ptCount val="1"/>
                <c:pt idx="0">
                  <c:v>2018年</c:v>
                </c:pt>
              </c:strCache>
            </c:strRef>
          </c:tx>
          <c:spPr>
            <a:ln w="12700" cap="rnd">
              <a:solidFill>
                <a:schemeClr val="accent4"/>
              </a:solidFill>
              <a:round/>
            </a:ln>
            <a:effectLst/>
          </c:spPr>
          <c:marker>
            <c:symbol val="none"/>
          </c:marker>
          <c:val>
            <c:numRef>
              <c:f>'26　感染症統計'!$B$12:$M$12</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5-EF25-4824-8530-875CCEE0B185}"/>
            </c:ext>
          </c:extLst>
        </c:ser>
        <c:ser>
          <c:idx val="4"/>
          <c:order val="6"/>
          <c:tx>
            <c:strRef>
              <c:f>'26　感染症統計'!$A$13</c:f>
              <c:strCache>
                <c:ptCount val="1"/>
                <c:pt idx="0">
                  <c:v>2017年</c:v>
                </c:pt>
              </c:strCache>
            </c:strRef>
          </c:tx>
          <c:spPr>
            <a:ln w="12700" cap="rnd">
              <a:solidFill>
                <a:schemeClr val="accent5"/>
              </a:solidFill>
              <a:round/>
            </a:ln>
            <a:effectLst/>
          </c:spPr>
          <c:marker>
            <c:symbol val="none"/>
          </c:marker>
          <c:val>
            <c:numRef>
              <c:f>'26　感染症統計'!$B$13:$M$13</c:f>
              <c:numCache>
                <c:formatCode>#,##0_ </c:formatCode>
                <c:ptCount val="12"/>
                <c:pt idx="0">
                  <c:v>57</c:v>
                </c:pt>
                <c:pt idx="1">
                  <c:v>35</c:v>
                </c:pt>
                <c:pt idx="2">
                  <c:v>95</c:v>
                </c:pt>
                <c:pt idx="3">
                  <c:v>112</c:v>
                </c:pt>
                <c:pt idx="4">
                  <c:v>131</c:v>
                </c:pt>
                <c:pt idx="5" formatCode="General">
                  <c:v>340</c:v>
                </c:pt>
                <c:pt idx="6" formatCode="General">
                  <c:v>483</c:v>
                </c:pt>
                <c:pt idx="7" formatCode="General">
                  <c:v>1339</c:v>
                </c:pt>
                <c:pt idx="8" formatCode="General">
                  <c:v>614</c:v>
                </c:pt>
                <c:pt idx="9" formatCode="General">
                  <c:v>349</c:v>
                </c:pt>
                <c:pt idx="10" formatCode="General">
                  <c:v>236</c:v>
                </c:pt>
                <c:pt idx="11" formatCode="General">
                  <c:v>68</c:v>
                </c:pt>
              </c:numCache>
            </c:numRef>
          </c:val>
          <c:smooth val="0"/>
          <c:extLst>
            <c:ext xmlns:c16="http://schemas.microsoft.com/office/drawing/2014/chart" uri="{C3380CC4-5D6E-409C-BE32-E72D297353CC}">
              <c16:uniqueId val="{00000006-EF25-4824-8530-875CCEE0B185}"/>
            </c:ext>
          </c:extLst>
        </c:ser>
        <c:ser>
          <c:idx val="5"/>
          <c:order val="7"/>
          <c:tx>
            <c:strRef>
              <c:f>'26　感染症統計'!$A$14</c:f>
              <c:strCache>
                <c:ptCount val="1"/>
                <c:pt idx="0">
                  <c:v>2016年</c:v>
                </c:pt>
              </c:strCache>
            </c:strRef>
          </c:tx>
          <c:spPr>
            <a:ln w="12700" cap="rnd">
              <a:solidFill>
                <a:schemeClr val="tx2"/>
              </a:solidFill>
              <a:round/>
            </a:ln>
            <a:effectLst/>
          </c:spPr>
          <c:marker>
            <c:symbol val="none"/>
          </c:marker>
          <c:val>
            <c:numRef>
              <c:f>'26　感染症統計'!$B$14:$M$14</c:f>
              <c:numCache>
                <c:formatCode>#,##0_ </c:formatCode>
                <c:ptCount val="12"/>
                <c:pt idx="0" formatCode="General">
                  <c:v>68</c:v>
                </c:pt>
                <c:pt idx="1">
                  <c:v>42</c:v>
                </c:pt>
                <c:pt idx="2">
                  <c:v>44</c:v>
                </c:pt>
                <c:pt idx="3">
                  <c:v>75</c:v>
                </c:pt>
                <c:pt idx="4">
                  <c:v>135</c:v>
                </c:pt>
                <c:pt idx="5">
                  <c:v>448</c:v>
                </c:pt>
                <c:pt idx="6">
                  <c:v>507</c:v>
                </c:pt>
                <c:pt idx="7">
                  <c:v>808</c:v>
                </c:pt>
                <c:pt idx="8">
                  <c:v>795</c:v>
                </c:pt>
                <c:pt idx="9">
                  <c:v>313</c:v>
                </c:pt>
                <c:pt idx="10">
                  <c:v>246</c:v>
                </c:pt>
                <c:pt idx="11">
                  <c:v>143</c:v>
                </c:pt>
              </c:numCache>
            </c:numRef>
          </c:val>
          <c:smooth val="0"/>
          <c:extLst>
            <c:ext xmlns:c16="http://schemas.microsoft.com/office/drawing/2014/chart" uri="{C3380CC4-5D6E-409C-BE32-E72D297353CC}">
              <c16:uniqueId val="{00000007-EF25-4824-8530-875CCEE0B185}"/>
            </c:ext>
          </c:extLst>
        </c:ser>
        <c:ser>
          <c:idx val="8"/>
          <c:order val="8"/>
          <c:tx>
            <c:strRef>
              <c:f>'26　感染症統計'!$A$15</c:f>
              <c:strCache>
                <c:ptCount val="1"/>
                <c:pt idx="0">
                  <c:v>2015年</c:v>
                </c:pt>
              </c:strCache>
            </c:strRef>
          </c:tx>
          <c:spPr>
            <a:ln w="28575" cap="rnd">
              <a:solidFill>
                <a:schemeClr val="accent3">
                  <a:lumMod val="60000"/>
                </a:schemeClr>
              </a:solidFill>
              <a:round/>
            </a:ln>
            <a:effectLst/>
          </c:spPr>
          <c:marker>
            <c:symbol val="none"/>
          </c:marker>
          <c:val>
            <c:numRef>
              <c:f>'26　感染症統計'!$B$15:$M$15</c:f>
            </c:numRef>
          </c:val>
          <c:smooth val="0"/>
          <c:extLst>
            <c:ext xmlns:c16="http://schemas.microsoft.com/office/drawing/2014/chart" uri="{C3380CC4-5D6E-409C-BE32-E72D297353CC}">
              <c16:uniqueId val="{00000000-6506-44AA-9707-A37582B7246C}"/>
            </c:ext>
          </c:extLst>
        </c:ser>
        <c:dLbls>
          <c:showLegendKey val="0"/>
          <c:showVal val="0"/>
          <c:showCatName val="0"/>
          <c:showSerName val="0"/>
          <c:showPercent val="0"/>
          <c:showBubbleSize val="0"/>
        </c:dLbls>
        <c:smooth val="0"/>
        <c:axId val="473875992"/>
        <c:axId val="473875208"/>
      </c:lineChart>
      <c:catAx>
        <c:axId val="473875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ln w="6350">
                  <a:solidFill>
                    <a:schemeClr val="accent1"/>
                  </a:solidFill>
                </a:ln>
                <a:solidFill>
                  <a:schemeClr val="tx1">
                    <a:lumMod val="65000"/>
                    <a:lumOff val="35000"/>
                  </a:schemeClr>
                </a:solidFill>
                <a:latin typeface="+mn-lt"/>
                <a:ea typeface="+mn-ea"/>
                <a:cs typeface="+mn-cs"/>
              </a:defRPr>
            </a:pPr>
            <a:endParaRPr lang="ja-JP"/>
          </a:p>
        </c:txPr>
      </c:legendEntry>
      <c:legendEntry>
        <c:idx val="3"/>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4"/>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5"/>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6"/>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ayout>
        <c:manualLayout>
          <c:xMode val="edge"/>
          <c:yMode val="edge"/>
          <c:x val="0.86971423242222412"/>
          <c:y val="0.15798556430446195"/>
          <c:w val="0.13028580731600248"/>
          <c:h val="0.842014388798628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prstDash val="sysDash"/>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823761346863E-2"/>
          <c:y val="0.1390935811110838"/>
          <c:w val="0.71832911183304882"/>
          <c:h val="0.62589415129079018"/>
        </c:manualLayout>
      </c:layout>
      <c:lineChart>
        <c:grouping val="standard"/>
        <c:varyColors val="0"/>
        <c:ser>
          <c:idx val="6"/>
          <c:order val="0"/>
          <c:tx>
            <c:strRef>
              <c:f>'26　感染症統計'!$P$7</c:f>
              <c:strCache>
                <c:ptCount val="1"/>
                <c:pt idx="0">
                  <c:v>2023年</c:v>
                </c:pt>
              </c:strCache>
            </c:strRef>
          </c:tx>
          <c:spPr>
            <a:ln w="63500" cap="rnd">
              <a:solidFill>
                <a:srgbClr val="FF0000"/>
              </a:solidFill>
              <a:round/>
            </a:ln>
            <a:effectLst/>
          </c:spPr>
          <c:marker>
            <c:symbol val="none"/>
          </c:marker>
          <c:val>
            <c:numRef>
              <c:f>'26　感染症統計'!$Q$7:$AB$7</c:f>
              <c:numCache>
                <c:formatCode>#,##0_ </c:formatCode>
                <c:ptCount val="12"/>
                <c:pt idx="0" formatCode="General">
                  <c:v>1</c:v>
                </c:pt>
                <c:pt idx="1">
                  <c:v>1</c:v>
                </c:pt>
                <c:pt idx="2">
                  <c:v>4</c:v>
                </c:pt>
                <c:pt idx="3">
                  <c:v>2</c:v>
                </c:pt>
                <c:pt idx="4">
                  <c:v>2</c:v>
                </c:pt>
                <c:pt idx="5">
                  <c:v>7</c:v>
                </c:pt>
              </c:numCache>
            </c:numRef>
          </c:val>
          <c:smooth val="0"/>
          <c:extLst>
            <c:ext xmlns:c16="http://schemas.microsoft.com/office/drawing/2014/chart" uri="{C3380CC4-5D6E-409C-BE32-E72D297353CC}">
              <c16:uniqueId val="{00000000-691A-4A61-BF12-3A5977548A2F}"/>
            </c:ext>
          </c:extLst>
        </c:ser>
        <c:ser>
          <c:idx val="7"/>
          <c:order val="1"/>
          <c:tx>
            <c:strRef>
              <c:f>'26　感染症統計'!$P$8</c:f>
              <c:strCache>
                <c:ptCount val="1"/>
                <c:pt idx="0">
                  <c:v>2022年</c:v>
                </c:pt>
              </c:strCache>
            </c:strRef>
          </c:tx>
          <c:spPr>
            <a:ln w="25400" cap="rnd">
              <a:solidFill>
                <a:schemeClr val="accent6">
                  <a:lumMod val="75000"/>
                </a:schemeClr>
              </a:solidFill>
              <a:round/>
            </a:ln>
            <a:effectLst/>
          </c:spPr>
          <c:marker>
            <c:symbol val="none"/>
          </c:marker>
          <c:val>
            <c:numRef>
              <c:f>'26　感染症統計'!$Q$8:$AB$8</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1-691A-4A61-BF12-3A5977548A2F}"/>
            </c:ext>
          </c:extLst>
        </c:ser>
        <c:ser>
          <c:idx val="0"/>
          <c:order val="2"/>
          <c:tx>
            <c:strRef>
              <c:f>'26　感染症統計'!$P$9</c:f>
              <c:strCache>
                <c:ptCount val="1"/>
                <c:pt idx="0">
                  <c:v>2021年</c:v>
                </c:pt>
              </c:strCache>
            </c:strRef>
          </c:tx>
          <c:spPr>
            <a:ln w="28575" cap="rnd">
              <a:solidFill>
                <a:srgbClr val="FF0066"/>
              </a:solidFill>
              <a:round/>
            </a:ln>
            <a:effectLst/>
          </c:spPr>
          <c:marker>
            <c:symbol val="none"/>
          </c:marker>
          <c:val>
            <c:numRef>
              <c:f>'26　感染症統計'!$Q$9:$AB$9</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2-691A-4A61-BF12-3A5977548A2F}"/>
            </c:ext>
          </c:extLst>
        </c:ser>
        <c:ser>
          <c:idx val="1"/>
          <c:order val="3"/>
          <c:tx>
            <c:strRef>
              <c:f>'26　感染症統計'!$P$10</c:f>
              <c:strCache>
                <c:ptCount val="1"/>
                <c:pt idx="0">
                  <c:v>2020年</c:v>
                </c:pt>
              </c:strCache>
            </c:strRef>
          </c:tx>
          <c:spPr>
            <a:ln w="28575" cap="rnd">
              <a:solidFill>
                <a:schemeClr val="accent2"/>
              </a:solidFill>
              <a:round/>
            </a:ln>
            <a:effectLst/>
          </c:spPr>
          <c:marker>
            <c:symbol val="none"/>
          </c:marker>
          <c:val>
            <c:numRef>
              <c:f>'26　感染症統計'!$Q$10:$AB$10</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3-691A-4A61-BF12-3A5977548A2F}"/>
            </c:ext>
          </c:extLst>
        </c:ser>
        <c:ser>
          <c:idx val="2"/>
          <c:order val="4"/>
          <c:tx>
            <c:strRef>
              <c:f>'26　感染症統計'!$P$11</c:f>
              <c:strCache>
                <c:ptCount val="1"/>
                <c:pt idx="0">
                  <c:v>2019年</c:v>
                </c:pt>
              </c:strCache>
            </c:strRef>
          </c:tx>
          <c:spPr>
            <a:ln w="28575" cap="rnd">
              <a:solidFill>
                <a:schemeClr val="accent3">
                  <a:lumMod val="50000"/>
                </a:schemeClr>
              </a:solidFill>
              <a:round/>
            </a:ln>
            <a:effectLst/>
          </c:spPr>
          <c:marker>
            <c:symbol val="none"/>
          </c:marker>
          <c:val>
            <c:numRef>
              <c:f>'26　感染症統計'!$Q$11:$AB$11</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4-691A-4A61-BF12-3A5977548A2F}"/>
            </c:ext>
          </c:extLst>
        </c:ser>
        <c:ser>
          <c:idx val="3"/>
          <c:order val="5"/>
          <c:tx>
            <c:strRef>
              <c:f>'26　感染症統計'!$P$12</c:f>
              <c:strCache>
                <c:ptCount val="1"/>
                <c:pt idx="0">
                  <c:v>2018年</c:v>
                </c:pt>
              </c:strCache>
            </c:strRef>
          </c:tx>
          <c:spPr>
            <a:ln w="28575" cap="rnd">
              <a:solidFill>
                <a:schemeClr val="accent4">
                  <a:lumMod val="75000"/>
                </a:schemeClr>
              </a:solidFill>
              <a:round/>
            </a:ln>
            <a:effectLst/>
          </c:spPr>
          <c:marker>
            <c:symbol val="none"/>
          </c:marker>
          <c:val>
            <c:numRef>
              <c:f>'26　感染症統計'!$Q$12:$AB$12</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5-691A-4A61-BF12-3A5977548A2F}"/>
            </c:ext>
          </c:extLst>
        </c:ser>
        <c:ser>
          <c:idx val="4"/>
          <c:order val="6"/>
          <c:tx>
            <c:strRef>
              <c:f>'26　感染症統計'!$P$13</c:f>
              <c:strCache>
                <c:ptCount val="1"/>
                <c:pt idx="0">
                  <c:v>2017年</c:v>
                </c:pt>
              </c:strCache>
            </c:strRef>
          </c:tx>
          <c:spPr>
            <a:ln w="28575" cap="rnd">
              <a:solidFill>
                <a:schemeClr val="accent5"/>
              </a:solidFill>
              <a:round/>
            </a:ln>
            <a:effectLst/>
          </c:spPr>
          <c:marker>
            <c:symbol val="none"/>
          </c:marker>
          <c:val>
            <c:numRef>
              <c:f>'26　感染症統計'!$Q$13:$AB$13</c:f>
              <c:numCache>
                <c:formatCode>#,##0_ </c:formatCode>
                <c:ptCount val="12"/>
                <c:pt idx="0">
                  <c:v>19</c:v>
                </c:pt>
                <c:pt idx="1">
                  <c:v>12</c:v>
                </c:pt>
                <c:pt idx="2">
                  <c:v>8</c:v>
                </c:pt>
                <c:pt idx="3">
                  <c:v>12</c:v>
                </c:pt>
                <c:pt idx="4">
                  <c:v>7</c:v>
                </c:pt>
                <c:pt idx="5">
                  <c:v>15</c:v>
                </c:pt>
                <c:pt idx="6" formatCode="General">
                  <c:v>16</c:v>
                </c:pt>
                <c:pt idx="7" formatCode="General">
                  <c:v>12</c:v>
                </c:pt>
                <c:pt idx="8">
                  <c:v>16</c:v>
                </c:pt>
                <c:pt idx="9">
                  <c:v>6</c:v>
                </c:pt>
                <c:pt idx="10">
                  <c:v>12</c:v>
                </c:pt>
                <c:pt idx="11">
                  <c:v>6</c:v>
                </c:pt>
              </c:numCache>
            </c:numRef>
          </c:val>
          <c:smooth val="0"/>
          <c:extLst>
            <c:ext xmlns:c16="http://schemas.microsoft.com/office/drawing/2014/chart" uri="{C3380CC4-5D6E-409C-BE32-E72D297353CC}">
              <c16:uniqueId val="{00000006-691A-4A61-BF12-3A5977548A2F}"/>
            </c:ext>
          </c:extLst>
        </c:ser>
        <c:ser>
          <c:idx val="5"/>
          <c:order val="7"/>
          <c:tx>
            <c:strRef>
              <c:f>'26　感染症統計'!$P$14</c:f>
              <c:strCache>
                <c:ptCount val="1"/>
                <c:pt idx="0">
                  <c:v>2016年</c:v>
                </c:pt>
              </c:strCache>
            </c:strRef>
          </c:tx>
          <c:spPr>
            <a:ln w="28575" cap="rnd">
              <a:solidFill>
                <a:srgbClr val="3399FF"/>
              </a:solidFill>
              <a:round/>
            </a:ln>
            <a:effectLst/>
          </c:spPr>
          <c:marker>
            <c:symbol val="none"/>
          </c:marker>
          <c:val>
            <c:numRef>
              <c:f>'26　感染症統計'!$Q$14:$AB$14</c:f>
              <c:numCache>
                <c:formatCode>#,##0_ </c:formatCode>
                <c:ptCount val="12"/>
                <c:pt idx="0" formatCode="General">
                  <c:v>9</c:v>
                </c:pt>
                <c:pt idx="1">
                  <c:v>16</c:v>
                </c:pt>
                <c:pt idx="2">
                  <c:v>12</c:v>
                </c:pt>
                <c:pt idx="3">
                  <c:v>6</c:v>
                </c:pt>
                <c:pt idx="4">
                  <c:v>7</c:v>
                </c:pt>
                <c:pt idx="5">
                  <c:v>14</c:v>
                </c:pt>
                <c:pt idx="6">
                  <c:v>9</c:v>
                </c:pt>
                <c:pt idx="7">
                  <c:v>14</c:v>
                </c:pt>
                <c:pt idx="8">
                  <c:v>9</c:v>
                </c:pt>
                <c:pt idx="9">
                  <c:v>9</c:v>
                </c:pt>
                <c:pt idx="10">
                  <c:v>8</c:v>
                </c:pt>
                <c:pt idx="11">
                  <c:v>7</c:v>
                </c:pt>
              </c:numCache>
            </c:numRef>
          </c:val>
          <c:smooth val="0"/>
          <c:extLst>
            <c:ext xmlns:c16="http://schemas.microsoft.com/office/drawing/2014/chart" uri="{C3380CC4-5D6E-409C-BE32-E72D297353CC}">
              <c16:uniqueId val="{00000000-1CAA-40BC-BA86-DDE164B336AE}"/>
            </c:ext>
          </c:extLst>
        </c:ser>
        <c:dLbls>
          <c:showLegendKey val="0"/>
          <c:showVal val="0"/>
          <c:showCatName val="0"/>
          <c:showSerName val="0"/>
          <c:showPercent val="0"/>
          <c:showBubbleSize val="0"/>
        </c:dLbls>
        <c:smooth val="0"/>
        <c:axId val="473874032"/>
        <c:axId val="473874424"/>
        <c:extLst/>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spPr>
        <a:noFill/>
        <a:ln>
          <a:noFill/>
        </a:ln>
        <a:effectLst/>
      </c:spPr>
    </c:plotArea>
    <c:legend>
      <c:legendPos val="b"/>
      <c:layout>
        <c:manualLayout>
          <c:xMode val="edge"/>
          <c:yMode val="edge"/>
          <c:x val="0.85543391131567292"/>
          <c:y val="8.9866993536922485E-2"/>
          <c:w val="0.1445661342448421"/>
          <c:h val="0.910132987231984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gif"/><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0</xdr:colOff>
      <xdr:row>27</xdr:row>
      <xdr:rowOff>76200</xdr:rowOff>
    </xdr:from>
    <xdr:to>
      <xdr:col>6</xdr:col>
      <xdr:colOff>28575</xdr:colOff>
      <xdr:row>33</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41</xdr:row>
      <xdr:rowOff>0</xdr:rowOff>
    </xdr:from>
    <xdr:to>
      <xdr:col>10</xdr:col>
      <xdr:colOff>47625</xdr:colOff>
      <xdr:row>41</xdr:row>
      <xdr:rowOff>9525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10</xdr:col>
      <xdr:colOff>47625</xdr:colOff>
      <xdr:row>41</xdr:row>
      <xdr:rowOff>9525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10</xdr:col>
      <xdr:colOff>47625</xdr:colOff>
      <xdr:row>41</xdr:row>
      <xdr:rowOff>9525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10</xdr:col>
      <xdr:colOff>47625</xdr:colOff>
      <xdr:row>41</xdr:row>
      <xdr:rowOff>9525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10</xdr:col>
      <xdr:colOff>47625</xdr:colOff>
      <xdr:row>41</xdr:row>
      <xdr:rowOff>9525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10</xdr:col>
      <xdr:colOff>47625</xdr:colOff>
      <xdr:row>41</xdr:row>
      <xdr:rowOff>9525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10</xdr:col>
      <xdr:colOff>47625</xdr:colOff>
      <xdr:row>41</xdr:row>
      <xdr:rowOff>9525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10</xdr:col>
      <xdr:colOff>47625</xdr:colOff>
      <xdr:row>41</xdr:row>
      <xdr:rowOff>9525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145180</xdr:colOff>
      <xdr:row>34</xdr:row>
      <xdr:rowOff>152400</xdr:rowOff>
    </xdr:to>
    <xdr:grpSp>
      <xdr:nvGrpSpPr>
        <xdr:cNvPr id="6" name="グループ化 5">
          <a:extLst>
            <a:ext uri="{FF2B5EF4-FFF2-40B4-BE49-F238E27FC236}">
              <a16:creationId xmlns:a16="http://schemas.microsoft.com/office/drawing/2014/main" id="{B940C977-1A3A-1CE0-319D-5234BC5168A3}"/>
            </a:ext>
          </a:extLst>
        </xdr:cNvPr>
        <xdr:cNvGrpSpPr/>
      </xdr:nvGrpSpPr>
      <xdr:grpSpPr>
        <a:xfrm>
          <a:off x="0" y="0"/>
          <a:ext cx="18486520" cy="6492240"/>
          <a:chOff x="0" y="0"/>
          <a:chExt cx="18486520" cy="6492240"/>
        </a:xfrm>
      </xdr:grpSpPr>
      <xdr:pic>
        <xdr:nvPicPr>
          <xdr:cNvPr id="2" name="図 1">
            <a:extLst>
              <a:ext uri="{FF2B5EF4-FFF2-40B4-BE49-F238E27FC236}">
                <a16:creationId xmlns:a16="http://schemas.microsoft.com/office/drawing/2014/main" id="{6FA7171B-1D23-1078-8B4A-02CD40491A3B}"/>
              </a:ext>
            </a:extLst>
          </xdr:cNvPr>
          <xdr:cNvPicPr>
            <a:picLocks noChangeAspect="1"/>
          </xdr:cNvPicPr>
        </xdr:nvPicPr>
        <xdr:blipFill>
          <a:blip xmlns:r="http://schemas.openxmlformats.org/officeDocument/2006/relationships" r:embed="rId1"/>
          <a:stretch>
            <a:fillRect/>
          </a:stretch>
        </xdr:blipFill>
        <xdr:spPr>
          <a:xfrm>
            <a:off x="0" y="0"/>
            <a:ext cx="4648603" cy="6469941"/>
          </a:xfrm>
          <a:prstGeom prst="rect">
            <a:avLst/>
          </a:prstGeom>
        </xdr:spPr>
      </xdr:pic>
      <xdr:pic>
        <xdr:nvPicPr>
          <xdr:cNvPr id="3" name="図 2">
            <a:extLst>
              <a:ext uri="{FF2B5EF4-FFF2-40B4-BE49-F238E27FC236}">
                <a16:creationId xmlns:a16="http://schemas.microsoft.com/office/drawing/2014/main" id="{3FBAB4D2-F018-2AEA-A532-780A8A17B845}"/>
              </a:ext>
            </a:extLst>
          </xdr:cNvPr>
          <xdr:cNvPicPr>
            <a:picLocks noChangeAspect="1"/>
          </xdr:cNvPicPr>
        </xdr:nvPicPr>
        <xdr:blipFill>
          <a:blip xmlns:r="http://schemas.openxmlformats.org/officeDocument/2006/relationships" r:embed="rId2"/>
          <a:stretch>
            <a:fillRect/>
          </a:stretch>
        </xdr:blipFill>
        <xdr:spPr>
          <a:xfrm>
            <a:off x="4648200" y="22861"/>
            <a:ext cx="4633362" cy="6454140"/>
          </a:xfrm>
          <a:prstGeom prst="rect">
            <a:avLst/>
          </a:prstGeom>
        </xdr:spPr>
      </xdr:pic>
      <xdr:pic>
        <xdr:nvPicPr>
          <xdr:cNvPr id="4" name="図 3">
            <a:extLst>
              <a:ext uri="{FF2B5EF4-FFF2-40B4-BE49-F238E27FC236}">
                <a16:creationId xmlns:a16="http://schemas.microsoft.com/office/drawing/2014/main" id="{2E8C5470-2C8A-CFAA-37DD-A86F09CD9811}"/>
              </a:ext>
            </a:extLst>
          </xdr:cNvPr>
          <xdr:cNvPicPr>
            <a:picLocks noChangeAspect="1"/>
          </xdr:cNvPicPr>
        </xdr:nvPicPr>
        <xdr:blipFill>
          <a:blip xmlns:r="http://schemas.openxmlformats.org/officeDocument/2006/relationships" r:embed="rId3"/>
          <a:stretch>
            <a:fillRect/>
          </a:stretch>
        </xdr:blipFill>
        <xdr:spPr>
          <a:xfrm>
            <a:off x="9273540" y="0"/>
            <a:ext cx="4602879" cy="6492240"/>
          </a:xfrm>
          <a:prstGeom prst="rect">
            <a:avLst/>
          </a:prstGeom>
        </xdr:spPr>
      </xdr:pic>
      <xdr:pic>
        <xdr:nvPicPr>
          <xdr:cNvPr id="5" name="図 4">
            <a:extLst>
              <a:ext uri="{FF2B5EF4-FFF2-40B4-BE49-F238E27FC236}">
                <a16:creationId xmlns:a16="http://schemas.microsoft.com/office/drawing/2014/main" id="{AA5E2549-25F7-EC1F-624F-713505C81930}"/>
              </a:ext>
            </a:extLst>
          </xdr:cNvPr>
          <xdr:cNvPicPr>
            <a:picLocks noChangeAspect="1"/>
          </xdr:cNvPicPr>
        </xdr:nvPicPr>
        <xdr:blipFill>
          <a:blip xmlns:r="http://schemas.openxmlformats.org/officeDocument/2006/relationships" r:embed="rId4"/>
          <a:stretch>
            <a:fillRect/>
          </a:stretch>
        </xdr:blipFill>
        <xdr:spPr>
          <a:xfrm>
            <a:off x="13876020" y="0"/>
            <a:ext cx="4610500" cy="649224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7620</xdr:colOff>
      <xdr:row>4</xdr:row>
      <xdr:rowOff>0</xdr:rowOff>
    </xdr:from>
    <xdr:to>
      <xdr:col>13</xdr:col>
      <xdr:colOff>190500</xdr:colOff>
      <xdr:row>18</xdr:row>
      <xdr:rowOff>15240</xdr:rowOff>
    </xdr:to>
    <xdr:pic>
      <xdr:nvPicPr>
        <xdr:cNvPr id="13" name="図 12" descr="感染性胃腸炎患者報告数　直近5シーズン">
          <a:extLst>
            <a:ext uri="{FF2B5EF4-FFF2-40B4-BE49-F238E27FC236}">
              <a16:creationId xmlns:a16="http://schemas.microsoft.com/office/drawing/2014/main" id="{7997F9B9-E701-7D9C-9042-BFC59437D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1520" y="990600"/>
          <a:ext cx="7391400" cy="2827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1579" y="2019279"/>
          <a:ext cx="7025641" cy="1104904"/>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2</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2</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4.65</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599902</xdr:colOff>
      <xdr:row>4</xdr:row>
      <xdr:rowOff>145151</xdr:rowOff>
    </xdr:from>
    <xdr:to>
      <xdr:col>13</xdr:col>
      <xdr:colOff>733631</xdr:colOff>
      <xdr:row>8</xdr:row>
      <xdr:rowOff>15423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881062" y="1135751"/>
          <a:ext cx="2594989" cy="594172"/>
        </a:xfrm>
        <a:prstGeom prst="borderCallout2">
          <a:avLst>
            <a:gd name="adj1" fmla="val 101279"/>
            <a:gd name="adj2" fmla="val 51060"/>
            <a:gd name="adj3" fmla="val 210486"/>
            <a:gd name="adj4" fmla="val 51057"/>
            <a:gd name="adj5" fmla="val 304476"/>
            <a:gd name="adj6" fmla="val 21296"/>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散発事故事例の報告例年より増加している。</a:t>
          </a:r>
          <a:endParaRPr lang="en-US" altLang="ja-JP" sz="1400" b="1" i="0" u="none" strike="noStrike" baseline="0">
            <a:solidFill>
              <a:srgbClr val="FF0000"/>
            </a:solidFill>
            <a:latin typeface="ＭＳ Ｐゴシック"/>
            <a:ea typeface="ＭＳ Ｐゴシック"/>
          </a:endParaRPr>
        </a:p>
      </xdr:txBody>
    </xdr:sp>
    <xdr:clientData/>
  </xdr:twoCellAnchor>
  <xdr:twoCellAnchor>
    <xdr:from>
      <xdr:col>11</xdr:col>
      <xdr:colOff>930364</xdr:colOff>
      <xdr:row>14</xdr:row>
      <xdr:rowOff>23987</xdr:rowOff>
    </xdr:from>
    <xdr:to>
      <xdr:col>11</xdr:col>
      <xdr:colOff>1253182</xdr:colOff>
      <xdr:row>16</xdr:row>
      <xdr:rowOff>0</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10211524" y="2744327"/>
          <a:ext cx="322818" cy="311293"/>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36</xdr:row>
      <xdr:rowOff>0</xdr:rowOff>
    </xdr:from>
    <xdr:to>
      <xdr:col>4</xdr:col>
      <xdr:colOff>45720</xdr:colOff>
      <xdr:row>36</xdr:row>
      <xdr:rowOff>7620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86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0</xdr:rowOff>
    </xdr:from>
    <xdr:to>
      <xdr:col>4</xdr:col>
      <xdr:colOff>45720</xdr:colOff>
      <xdr:row>46</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4</xdr:col>
      <xdr:colOff>45720</xdr:colOff>
      <xdr:row>52</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xdr:row>
      <xdr:rowOff>0</xdr:rowOff>
    </xdr:from>
    <xdr:to>
      <xdr:col>4</xdr:col>
      <xdr:colOff>45720</xdr:colOff>
      <xdr:row>57</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xdr:row>
      <xdr:rowOff>0</xdr:rowOff>
    </xdr:from>
    <xdr:to>
      <xdr:col>4</xdr:col>
      <xdr:colOff>45720</xdr:colOff>
      <xdr:row>61</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15241</xdr:colOff>
      <xdr:row>2</xdr:row>
      <xdr:rowOff>6306</xdr:rowOff>
    </xdr:from>
    <xdr:to>
      <xdr:col>6</xdr:col>
      <xdr:colOff>762001</xdr:colOff>
      <xdr:row>16</xdr:row>
      <xdr:rowOff>53340</xdr:rowOff>
    </xdr:to>
    <xdr:pic>
      <xdr:nvPicPr>
        <xdr:cNvPr id="47" name="図 46">
          <a:extLst>
            <a:ext uri="{FF2B5EF4-FFF2-40B4-BE49-F238E27FC236}">
              <a16:creationId xmlns:a16="http://schemas.microsoft.com/office/drawing/2014/main" id="{32B33893-2806-10CC-CDE4-6E2E7568B93B}"/>
            </a:ext>
          </a:extLst>
        </xdr:cNvPr>
        <xdr:cNvPicPr>
          <a:picLocks noChangeAspect="1"/>
        </xdr:cNvPicPr>
      </xdr:nvPicPr>
      <xdr:blipFill>
        <a:blip xmlns:r="http://schemas.openxmlformats.org/officeDocument/2006/relationships" r:embed="rId3"/>
        <a:stretch>
          <a:fillRect/>
        </a:stretch>
      </xdr:blipFill>
      <xdr:spPr>
        <a:xfrm>
          <a:off x="2872741" y="554946"/>
          <a:ext cx="1645920" cy="2554014"/>
        </a:xfrm>
        <a:prstGeom prst="rect">
          <a:avLst/>
        </a:prstGeom>
      </xdr:spPr>
    </xdr:pic>
    <xdr:clientData/>
  </xdr:twoCellAnchor>
  <xdr:twoCellAnchor editAs="oneCell">
    <xdr:from>
      <xdr:col>0</xdr:col>
      <xdr:colOff>0</xdr:colOff>
      <xdr:row>2</xdr:row>
      <xdr:rowOff>0</xdr:rowOff>
    </xdr:from>
    <xdr:to>
      <xdr:col>3</xdr:col>
      <xdr:colOff>160020</xdr:colOff>
      <xdr:row>16</xdr:row>
      <xdr:rowOff>47034</xdr:rowOff>
    </xdr:to>
    <xdr:pic>
      <xdr:nvPicPr>
        <xdr:cNvPr id="16" name="図 15">
          <a:extLst>
            <a:ext uri="{FF2B5EF4-FFF2-40B4-BE49-F238E27FC236}">
              <a16:creationId xmlns:a16="http://schemas.microsoft.com/office/drawing/2014/main" id="{304F96A9-E539-414A-B0C5-5DAEA44FDE38}"/>
            </a:ext>
          </a:extLst>
        </xdr:cNvPr>
        <xdr:cNvPicPr>
          <a:picLocks noChangeAspect="1"/>
        </xdr:cNvPicPr>
      </xdr:nvPicPr>
      <xdr:blipFill>
        <a:blip xmlns:r="http://schemas.openxmlformats.org/officeDocument/2006/relationships" r:embed="rId3"/>
        <a:stretch>
          <a:fillRect/>
        </a:stretch>
      </xdr:blipFill>
      <xdr:spPr>
        <a:xfrm>
          <a:off x="0" y="548640"/>
          <a:ext cx="1645920" cy="25540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304800</xdr:colOff>
      <xdr:row>17</xdr:row>
      <xdr:rowOff>123825</xdr:rowOff>
    </xdr:to>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37B6B16E-4811-42EE-9EC3-C81F9F892AB7}"/>
            </a:ext>
          </a:extLst>
        </xdr:cNvPr>
        <xdr:cNvSpPr>
          <a:spLocks noChangeAspect="1" noChangeArrowheads="1"/>
        </xdr:cNvSpPr>
      </xdr:nvSpPr>
      <xdr:spPr bwMode="auto">
        <a:xfrm>
          <a:off x="4655820" y="3482340"/>
          <a:ext cx="304800" cy="299085"/>
        </a:xfrm>
        <a:prstGeom prst="rect">
          <a:avLst/>
        </a:prstGeom>
        <a:noFill/>
        <a:ln w="9525">
          <a:noFill/>
          <a:miter lim="800000"/>
          <a:headEnd/>
          <a:tailEnd/>
        </a:ln>
      </xdr:spPr>
    </xdr:sp>
    <xdr:clientData/>
  </xdr:twoCellAnchor>
  <xdr:twoCellAnchor>
    <xdr:from>
      <xdr:col>5</xdr:col>
      <xdr:colOff>283845</xdr:colOff>
      <xdr:row>8</xdr:row>
      <xdr:rowOff>15240</xdr:rowOff>
    </xdr:from>
    <xdr:to>
      <xdr:col>6</xdr:col>
      <xdr:colOff>512445</xdr:colOff>
      <xdr:row>11</xdr:row>
      <xdr:rowOff>106680</xdr:rowOff>
    </xdr:to>
    <xdr:sp macro="" textlink="">
      <xdr:nvSpPr>
        <xdr:cNvPr id="3" name="右矢印 2">
          <a:extLst>
            <a:ext uri="{FF2B5EF4-FFF2-40B4-BE49-F238E27FC236}">
              <a16:creationId xmlns:a16="http://schemas.microsoft.com/office/drawing/2014/main" id="{709C00E4-14CE-4C12-AE42-82175B22C53A}"/>
            </a:ext>
          </a:extLst>
        </xdr:cNvPr>
        <xdr:cNvSpPr>
          <a:spLocks noChangeArrowheads="1"/>
        </xdr:cNvSpPr>
      </xdr:nvSpPr>
      <xdr:spPr bwMode="auto">
        <a:xfrm>
          <a:off x="3088005" y="1851660"/>
          <a:ext cx="845820" cy="708660"/>
        </a:xfrm>
        <a:prstGeom prst="rightArrow">
          <a:avLst>
            <a:gd name="adj1" fmla="val 50000"/>
            <a:gd name="adj2" fmla="val 50000"/>
          </a:avLst>
        </a:prstGeom>
        <a:solidFill>
          <a:srgbClr val="C0C0C0"/>
        </a:solidFill>
        <a:ln w="25400" algn="ctr">
          <a:solidFill>
            <a:srgbClr val="808080"/>
          </a:solidFill>
          <a:miter lim="800000"/>
          <a:headEnd/>
          <a:tailEnd/>
        </a:ln>
        <a:effectLst>
          <a:outerShdw dist="45791" dir="2021404" algn="ctr" rotWithShape="0">
            <a:srgbClr val="FFFFFF"/>
          </a:outerShdw>
        </a:effectLst>
      </xdr:spPr>
      <xdr:txBody>
        <a:bodyPr/>
        <a:lstStyle/>
        <a:p>
          <a:endParaRPr lang="ja-JP" altLang="en-US"/>
        </a:p>
      </xdr:txBody>
    </xdr:sp>
    <xdr:clientData/>
  </xdr:twoCellAnchor>
  <xdr:twoCellAnchor>
    <xdr:from>
      <xdr:col>0</xdr:col>
      <xdr:colOff>331470</xdr:colOff>
      <xdr:row>5</xdr:row>
      <xdr:rowOff>9525</xdr:rowOff>
    </xdr:from>
    <xdr:to>
      <xdr:col>5</xdr:col>
      <xdr:colOff>190500</xdr:colOff>
      <xdr:row>13</xdr:row>
      <xdr:rowOff>228600</xdr:rowOff>
    </xdr:to>
    <xdr:grpSp>
      <xdr:nvGrpSpPr>
        <xdr:cNvPr id="4" name="グループ化 3">
          <a:extLst>
            <a:ext uri="{FF2B5EF4-FFF2-40B4-BE49-F238E27FC236}">
              <a16:creationId xmlns:a16="http://schemas.microsoft.com/office/drawing/2014/main" id="{7DC28BD4-F909-4CC4-95CA-1877E0AE74DE}"/>
            </a:ext>
          </a:extLst>
        </xdr:cNvPr>
        <xdr:cNvGrpSpPr/>
      </xdr:nvGrpSpPr>
      <xdr:grpSpPr>
        <a:xfrm>
          <a:off x="331470" y="1198245"/>
          <a:ext cx="2663190" cy="2047875"/>
          <a:chOff x="331470" y="1198245"/>
          <a:chExt cx="2491740" cy="1906905"/>
        </a:xfrm>
      </xdr:grpSpPr>
      <xdr:pic>
        <xdr:nvPicPr>
          <xdr:cNvPr id="5" name="図 5">
            <a:extLst>
              <a:ext uri="{FF2B5EF4-FFF2-40B4-BE49-F238E27FC236}">
                <a16:creationId xmlns:a16="http://schemas.microsoft.com/office/drawing/2014/main" id="{61C4B147-92A6-3BA3-4E66-889ABDE77E29}"/>
              </a:ext>
            </a:extLst>
          </xdr:cNvPr>
          <xdr:cNvPicPr>
            <a:picLocks noChangeAspect="1"/>
          </xdr:cNvPicPr>
        </xdr:nvPicPr>
        <xdr:blipFill>
          <a:blip xmlns:r="http://schemas.openxmlformats.org/officeDocument/2006/relationships" r:embed="rId2" cstate="print"/>
          <a:srcRect/>
          <a:stretch>
            <a:fillRect/>
          </a:stretch>
        </xdr:blipFill>
        <xdr:spPr bwMode="auto">
          <a:xfrm>
            <a:off x="344805" y="1198245"/>
            <a:ext cx="2478405" cy="1906905"/>
          </a:xfrm>
          <a:prstGeom prst="rect">
            <a:avLst/>
          </a:prstGeom>
          <a:noFill/>
          <a:ln w="9525">
            <a:noFill/>
            <a:miter lim="800000"/>
            <a:headEnd/>
            <a:tailEnd/>
          </a:ln>
        </xdr:spPr>
      </xdr:pic>
      <xdr:pic>
        <xdr:nvPicPr>
          <xdr:cNvPr id="6" name="図 6">
            <a:extLst>
              <a:ext uri="{FF2B5EF4-FFF2-40B4-BE49-F238E27FC236}">
                <a16:creationId xmlns:a16="http://schemas.microsoft.com/office/drawing/2014/main" id="{11D5D085-0813-A51B-C276-12C52807F962}"/>
              </a:ext>
            </a:extLst>
          </xdr:cNvPr>
          <xdr:cNvPicPr>
            <a:picLocks noChangeAspect="1"/>
          </xdr:cNvPicPr>
        </xdr:nvPicPr>
        <xdr:blipFill>
          <a:blip xmlns:r="http://schemas.openxmlformats.org/officeDocument/2006/relationships" r:embed="rId3" cstate="print"/>
          <a:srcRect/>
          <a:stretch>
            <a:fillRect/>
          </a:stretch>
        </xdr:blipFill>
        <xdr:spPr bwMode="auto">
          <a:xfrm>
            <a:off x="331470" y="2118360"/>
            <a:ext cx="1135380" cy="977265"/>
          </a:xfrm>
          <a:prstGeom prst="rect">
            <a:avLst/>
          </a:prstGeom>
          <a:noFill/>
          <a:ln w="9525">
            <a:noFill/>
            <a:miter lim="800000"/>
            <a:headEnd/>
            <a:tailEnd/>
          </a:ln>
        </xdr:spPr>
      </xdr:pic>
    </xdr:grp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35</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23</xdr:row>
      <xdr:rowOff>66675</xdr:rowOff>
    </xdr:from>
    <xdr:to>
      <xdr:col>9</xdr:col>
      <xdr:colOff>447674</xdr:colOff>
      <xdr:row>25</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15</xdr:row>
      <xdr:rowOff>0</xdr:rowOff>
    </xdr:from>
    <xdr:to>
      <xdr:col>24</xdr:col>
      <xdr:colOff>851</xdr:colOff>
      <xdr:row>21</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19</xdr:row>
      <xdr:rowOff>95250</xdr:rowOff>
    </xdr:from>
    <xdr:to>
      <xdr:col>27</xdr:col>
      <xdr:colOff>171450</xdr:colOff>
      <xdr:row>23</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11</xdr:row>
      <xdr:rowOff>9525</xdr:rowOff>
    </xdr:from>
    <xdr:to>
      <xdr:col>31</xdr:col>
      <xdr:colOff>613410</xdr:colOff>
      <xdr:row>15</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007215" y="2501265"/>
          <a:ext cx="3488055" cy="676275"/>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12</xdr:row>
      <xdr:rowOff>129541</xdr:rowOff>
    </xdr:from>
    <xdr:to>
      <xdr:col>13</xdr:col>
      <xdr:colOff>447675</xdr:colOff>
      <xdr:row>22</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45280" y="2849881"/>
          <a:ext cx="2383155" cy="1028700"/>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15</xdr:row>
      <xdr:rowOff>0</xdr:rowOff>
    </xdr:from>
    <xdr:to>
      <xdr:col>9</xdr:col>
      <xdr:colOff>68580</xdr:colOff>
      <xdr:row>22</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14600" y="3177540"/>
          <a:ext cx="1775460" cy="701040"/>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83820</xdr:colOff>
      <xdr:row>26</xdr:row>
      <xdr:rowOff>144780</xdr:rowOff>
    </xdr:from>
    <xdr:to>
      <xdr:col>13</xdr:col>
      <xdr:colOff>510540</xdr:colOff>
      <xdr:row>54</xdr:row>
      <xdr:rowOff>22860</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25</xdr:row>
      <xdr:rowOff>45720</xdr:rowOff>
    </xdr:from>
    <xdr:to>
      <xdr:col>29</xdr:col>
      <xdr:colOff>7620</xdr:colOff>
      <xdr:row>52</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381487</xdr:colOff>
      <xdr:row>46</xdr:row>
      <xdr:rowOff>144457</xdr:rowOff>
    </xdr:from>
    <xdr:ext cx="4553463"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344870" y="7934691"/>
          <a:ext cx="4553463" cy="261674"/>
        </a:xfrm>
        <a:prstGeom prst="rect">
          <a:avLst/>
        </a:prstGeom>
      </xdr:spPr>
    </xdr:pic>
    <xdr:clientData/>
  </xdr:oneCellAnchor>
  <xdr:twoCellAnchor>
    <xdr:from>
      <xdr:col>18</xdr:col>
      <xdr:colOff>18887</xdr:colOff>
      <xdr:row>23</xdr:row>
      <xdr:rowOff>24319</xdr:rowOff>
    </xdr:from>
    <xdr:to>
      <xdr:col>20</xdr:col>
      <xdr:colOff>121920</xdr:colOff>
      <xdr:row>44</xdr:row>
      <xdr:rowOff>38100</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553287" y="3925759"/>
          <a:ext cx="1032673" cy="3618041"/>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6079</xdr:colOff>
      <xdr:row>23</xdr:row>
      <xdr:rowOff>20267</xdr:rowOff>
    </xdr:from>
    <xdr:to>
      <xdr:col>5</xdr:col>
      <xdr:colOff>411480</xdr:colOff>
      <xdr:row>41</xdr:row>
      <xdr:rowOff>76200</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1903459" y="3921707"/>
          <a:ext cx="870221" cy="3157273"/>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9</xdr:col>
      <xdr:colOff>60960</xdr:colOff>
      <xdr:row>26</xdr:row>
      <xdr:rowOff>144780</xdr:rowOff>
    </xdr:from>
    <xdr:to>
      <xdr:col>13</xdr:col>
      <xdr:colOff>449580</xdr:colOff>
      <xdr:row>31</xdr:row>
      <xdr:rowOff>30480</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282440" y="4518660"/>
          <a:ext cx="2247900" cy="838200"/>
        </a:xfrm>
        <a:prstGeom prst="borderCallout2">
          <a:avLst>
            <a:gd name="adj1" fmla="val 18750"/>
            <a:gd name="adj2" fmla="val -8333"/>
            <a:gd name="adj3" fmla="val 18750"/>
            <a:gd name="adj4" fmla="val -16667"/>
            <a:gd name="adj5" fmla="val 323568"/>
            <a:gd name="adj6" fmla="val -68855"/>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　　　　　　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381000</xdr:colOff>
      <xdr:row>6</xdr:row>
      <xdr:rowOff>182880</xdr:rowOff>
    </xdr:from>
    <xdr:to>
      <xdr:col>11</xdr:col>
      <xdr:colOff>259080</xdr:colOff>
      <xdr:row>26</xdr:row>
      <xdr:rowOff>129540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08020" y="1531620"/>
          <a:ext cx="2202180" cy="2971800"/>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254000</xdr:colOff>
      <xdr:row>14</xdr:row>
      <xdr:rowOff>190500</xdr:rowOff>
    </xdr:from>
    <xdr:to>
      <xdr:col>2</xdr:col>
      <xdr:colOff>4734948</xdr:colOff>
      <xdr:row>33</xdr:row>
      <xdr:rowOff>37416</xdr:rowOff>
    </xdr:to>
    <xdr:pic>
      <xdr:nvPicPr>
        <xdr:cNvPr id="4" name="図 3">
          <a:extLst>
            <a:ext uri="{FF2B5EF4-FFF2-40B4-BE49-F238E27FC236}">
              <a16:creationId xmlns:a16="http://schemas.microsoft.com/office/drawing/2014/main" id="{812D404A-E955-3BB8-6C19-170A47547089}"/>
            </a:ext>
          </a:extLst>
        </xdr:cNvPr>
        <xdr:cNvPicPr>
          <a:picLocks noChangeAspect="1"/>
        </xdr:cNvPicPr>
      </xdr:nvPicPr>
      <xdr:blipFill>
        <a:blip xmlns:r="http://schemas.openxmlformats.org/officeDocument/2006/relationships" r:embed="rId2"/>
        <a:stretch>
          <a:fillRect/>
        </a:stretch>
      </xdr:blipFill>
      <xdr:spPr>
        <a:xfrm>
          <a:off x="2166938" y="7334250"/>
          <a:ext cx="4480948" cy="310922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google.com/url?rct=j&amp;sa=t&amp;url=https://ws.higo.ed.jp/ksh/wysiwyg/file/download/38/1278&amp;ct=ga&amp;cd=CAEYACoTNDA2NzMzNDQ0NzEwMDM5NzIwNDIcOWRhNjhhNWE0NWFhZGIyYjpjby5qcDpqYTpKUA&amp;usg=AOvVaw32iTSCXArX-O2D1U9bD8lh" TargetMode="External"/><Relationship Id="rId2" Type="http://schemas.openxmlformats.org/officeDocument/2006/relationships/hyperlink" Target="https://ifas.mhlw.go.jp/faspub/IO_S020501.do?_Action_=a_sel02Action" TargetMode="External"/><Relationship Id="rId1" Type="http://schemas.openxmlformats.org/officeDocument/2006/relationships/hyperlink" Target="https://www.miyagi.coop/important/detail/228/"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news.yahoo.co.jp/articles/702a2cf8562f60cb0f467d6b53435baade3bd179" TargetMode="External"/><Relationship Id="rId3" Type="http://schemas.openxmlformats.org/officeDocument/2006/relationships/hyperlink" Target="https://www.hiltonodaiba.jp/news/detail/3718" TargetMode="External"/><Relationship Id="rId7" Type="http://schemas.openxmlformats.org/officeDocument/2006/relationships/hyperlink" Target="https://news.goo.ne.jp/article/asahi/nation/asahi_region-ASR737QKKR73PTIB003.html" TargetMode="External"/><Relationship Id="rId2" Type="http://schemas.openxmlformats.org/officeDocument/2006/relationships/hyperlink" Target="https://www.pref.fukuoka.lg.jp/press-release/syokuchudoku20230706.html" TargetMode="External"/><Relationship Id="rId1" Type="http://schemas.openxmlformats.org/officeDocument/2006/relationships/hyperlink" Target="https://anshin.pref.tokushima.jp/docs/2023070800026/" TargetMode="External"/><Relationship Id="rId6" Type="http://schemas.openxmlformats.org/officeDocument/2006/relationships/hyperlink" Target="https://www3.nhk.or.jp/lnews/nara/20230704/2050013950.html" TargetMode="External"/><Relationship Id="rId11" Type="http://schemas.openxmlformats.org/officeDocument/2006/relationships/printerSettings" Target="../printerSettings/printerSettings5.bin"/><Relationship Id="rId5" Type="http://schemas.openxmlformats.org/officeDocument/2006/relationships/hyperlink" Target="https://news.yahoo.co.jp/articles/b94f5b5a59e3b789fbafeb822703cb1cb25122bd" TargetMode="External"/><Relationship Id="rId10" Type="http://schemas.openxmlformats.org/officeDocument/2006/relationships/hyperlink" Target="https://topics.smt.docomo.ne.jp/article/abcnews/region/abcnews-20640?fm=topics&amp;fm_topics_id=09a78c86dd6d6d98fa33a3693f734606" TargetMode="External"/><Relationship Id="rId4" Type="http://schemas.openxmlformats.org/officeDocument/2006/relationships/hyperlink" Target="https://news.yahoo.co.jp/articles/76b2b132ec33552ff8e31170a058242a91ead17d" TargetMode="External"/><Relationship Id="rId9" Type="http://schemas.openxmlformats.org/officeDocument/2006/relationships/hyperlink" Target="https://wellness-news.co.jp/posts/%E5%B8%82%E7%AB%8B%E6%9C%AD%E5%B9%8C%E7%97%85%E9%99%A2%E3%81%A7%E9%9B%86%E5%9B%A3%E9%A3%9F%E4%B8%AD%E6%AF%92%E3%80%80%E7%97%85%E5%9B%A0%E3%81%AF%E3%81%BE%E3%81%9F%E3%82%82%E3%82%A6%E3%82%A8%E3%83%AB/"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prtimes.jp/main/html/rd/p/000000425.000044559.html" TargetMode="External"/><Relationship Id="rId3" Type="http://schemas.openxmlformats.org/officeDocument/2006/relationships/hyperlink" Target="https://www.jetro.go.jp/biznews/2023/07/9dc0ca1050ccb0c3.html" TargetMode="External"/><Relationship Id="rId7" Type="http://schemas.openxmlformats.org/officeDocument/2006/relationships/hyperlink" Target="https://www.jetro.go.jp/biznews/2023/07/a2583c740a497db8.html" TargetMode="External"/><Relationship Id="rId2" Type="http://schemas.openxmlformats.org/officeDocument/2006/relationships/hyperlink" Target="https://www.arukikata.co.jp/web/article/item/3002938/" TargetMode="External"/><Relationship Id="rId1" Type="http://schemas.openxmlformats.org/officeDocument/2006/relationships/hyperlink" Target="https://www.nna.jp/news/2538871" TargetMode="External"/><Relationship Id="rId6" Type="http://schemas.openxmlformats.org/officeDocument/2006/relationships/hyperlink" Target="https://news.yahoo.co.jp/articles/87929a8becd815f8a9c5d16c69530ac5bfd3145d" TargetMode="External"/><Relationship Id="rId11" Type="http://schemas.openxmlformats.org/officeDocument/2006/relationships/printerSettings" Target="../printerSettings/printerSettings6.bin"/><Relationship Id="rId5" Type="http://schemas.openxmlformats.org/officeDocument/2006/relationships/hyperlink" Target="https://www.jetro.go.jp/biznews/2023/07/7107d70621642e7b.html" TargetMode="External"/><Relationship Id="rId10" Type="http://schemas.openxmlformats.org/officeDocument/2006/relationships/hyperlink" Target="https://www.jetro.go.jp/biz/areareports/2023/61628344318b0f87.html" TargetMode="External"/><Relationship Id="rId4" Type="http://schemas.openxmlformats.org/officeDocument/2006/relationships/hyperlink" Target="https://www.jetro.go.jp/biznews/2023/07/f6ab0f0720a6444c.html" TargetMode="External"/><Relationship Id="rId9" Type="http://schemas.openxmlformats.org/officeDocument/2006/relationships/hyperlink" Target="https://www3.nhk.or.jp/news/html/20230705/k10014118901000.html"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mhlw.go.jp/stf/covid-19/kokunainohasseijoukyou.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5"/>
  <sheetViews>
    <sheetView topLeftCell="A6" zoomScaleNormal="100" workbookViewId="0">
      <selection activeCell="G23" sqref="A14:H23"/>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142" t="s">
        <v>169</v>
      </c>
      <c r="B1" s="143"/>
      <c r="C1" s="143" t="s">
        <v>168</v>
      </c>
      <c r="D1" s="143"/>
      <c r="E1" s="143"/>
      <c r="F1" s="143"/>
      <c r="G1" s="143"/>
      <c r="H1" s="143"/>
      <c r="I1" s="101"/>
    </row>
    <row r="2" spans="1:9">
      <c r="A2" s="144" t="s">
        <v>116</v>
      </c>
      <c r="B2" s="145"/>
      <c r="C2" s="145"/>
      <c r="D2" s="145"/>
      <c r="E2" s="145"/>
      <c r="F2" s="145"/>
      <c r="G2" s="145"/>
      <c r="H2" s="145"/>
      <c r="I2" s="101"/>
    </row>
    <row r="3" spans="1:9" ht="15.75" customHeight="1">
      <c r="A3" s="515" t="s">
        <v>28</v>
      </c>
      <c r="B3" s="516"/>
      <c r="C3" s="516"/>
      <c r="D3" s="516"/>
      <c r="E3" s="516"/>
      <c r="F3" s="516"/>
      <c r="G3" s="516"/>
      <c r="H3" s="517"/>
      <c r="I3" s="101"/>
    </row>
    <row r="4" spans="1:9">
      <c r="A4" s="144" t="s">
        <v>147</v>
      </c>
      <c r="B4" s="145"/>
      <c r="C4" s="145"/>
      <c r="D4" s="145"/>
      <c r="E4" s="145"/>
      <c r="F4" s="145"/>
      <c r="G4" s="145"/>
      <c r="H4" s="145"/>
      <c r="I4" s="101"/>
    </row>
    <row r="5" spans="1:9">
      <c r="A5" s="144" t="s">
        <v>117</v>
      </c>
      <c r="B5" s="145"/>
      <c r="C5" s="145"/>
      <c r="D5" s="145"/>
      <c r="E5" s="145"/>
      <c r="F5" s="145"/>
      <c r="G5" s="145"/>
      <c r="H5" s="145"/>
      <c r="I5" s="101"/>
    </row>
    <row r="6" spans="1:9">
      <c r="A6" s="146" t="s">
        <v>116</v>
      </c>
      <c r="B6" s="147"/>
      <c r="C6" s="147"/>
      <c r="D6" s="147"/>
      <c r="E6" s="147"/>
      <c r="F6" s="147"/>
      <c r="G6" s="147"/>
      <c r="H6" s="147"/>
      <c r="I6" s="101"/>
    </row>
    <row r="7" spans="1:9">
      <c r="A7" s="146" t="s">
        <v>118</v>
      </c>
      <c r="B7" s="147"/>
      <c r="C7" s="147"/>
      <c r="D7" s="147"/>
      <c r="E7" s="147"/>
      <c r="F7" s="147"/>
      <c r="G7" s="147"/>
      <c r="H7" s="147"/>
      <c r="I7" s="101"/>
    </row>
    <row r="8" spans="1:9">
      <c r="A8" s="148" t="s">
        <v>119</v>
      </c>
      <c r="B8" s="149"/>
      <c r="C8" s="149"/>
      <c r="D8" s="149"/>
      <c r="E8" s="149"/>
      <c r="F8" s="149"/>
      <c r="G8" s="149"/>
      <c r="H8" s="149"/>
      <c r="I8" s="101"/>
    </row>
    <row r="9" spans="1:9" ht="15" customHeight="1">
      <c r="A9" s="378" t="s">
        <v>180</v>
      </c>
      <c r="C9" s="174"/>
      <c r="D9" s="174"/>
      <c r="E9" s="174"/>
      <c r="F9" s="174"/>
      <c r="G9" s="174"/>
      <c r="H9" s="174"/>
      <c r="I9" s="101"/>
    </row>
    <row r="10" spans="1:9" ht="15" customHeight="1">
      <c r="A10" s="378" t="s">
        <v>185</v>
      </c>
      <c r="B10" s="173"/>
      <c r="C10" s="174"/>
      <c r="D10" s="174"/>
      <c r="E10" s="174"/>
      <c r="F10" s="174"/>
      <c r="G10" s="174"/>
      <c r="H10" s="174"/>
      <c r="I10" s="101"/>
    </row>
    <row r="11" spans="1:9" ht="15" customHeight="1">
      <c r="A11" s="378" t="s">
        <v>186</v>
      </c>
      <c r="B11" s="173"/>
      <c r="C11" s="174"/>
      <c r="D11" s="174"/>
      <c r="E11" s="174"/>
      <c r="F11" s="174"/>
      <c r="G11" s="174"/>
      <c r="H11" s="174"/>
      <c r="I11" s="101"/>
    </row>
    <row r="12" spans="1:9" ht="15" customHeight="1">
      <c r="A12" s="378" t="s">
        <v>187</v>
      </c>
      <c r="G12" s="174" t="s">
        <v>28</v>
      </c>
      <c r="H12" s="174"/>
      <c r="I12" s="101"/>
    </row>
    <row r="13" spans="1:9" ht="15" customHeight="1">
      <c r="A13" s="378"/>
      <c r="G13" s="174"/>
      <c r="H13" s="174"/>
      <c r="I13" s="101"/>
    </row>
    <row r="14" spans="1:9" ht="15" customHeight="1">
      <c r="A14" s="378" t="s">
        <v>188</v>
      </c>
      <c r="B14" s="173" t="str">
        <f>+'26　食中毒記事等 '!A5</f>
        <v>食中毒事件の発生について(クドア・セプテンプンクタータ)</v>
      </c>
      <c r="C14" s="173"/>
      <c r="D14" s="175"/>
      <c r="E14" s="173"/>
      <c r="F14" s="176"/>
      <c r="G14" s="174"/>
      <c r="H14" s="174"/>
      <c r="I14" s="101"/>
    </row>
    <row r="15" spans="1:9" ht="15" customHeight="1">
      <c r="A15" s="378" t="s">
        <v>189</v>
      </c>
      <c r="B15" s="173" t="s">
        <v>190</v>
      </c>
      <c r="C15" s="173"/>
      <c r="D15" s="173" t="s">
        <v>191</v>
      </c>
      <c r="E15" s="173"/>
      <c r="F15" s="175">
        <f>+'26　ノロウイルス関連情報 '!G73</f>
        <v>4.6500000000000004</v>
      </c>
      <c r="G15" s="173" t="str">
        <f>+'26　ノロウイルス関連情報 '!H73</f>
        <v>　：先週より</v>
      </c>
      <c r="H15" s="430">
        <f>+'26　ノロウイルス関連情報 '!I73</f>
        <v>-0.33999999999999986</v>
      </c>
      <c r="I15" s="101"/>
    </row>
    <row r="16" spans="1:9" s="113" customFormat="1" ht="15" customHeight="1">
      <c r="A16" s="177" t="s">
        <v>120</v>
      </c>
      <c r="B16" s="521" t="str">
        <f>+'26　残留農薬　等 '!A2</f>
        <v xml:space="preserve">「めぐみ野桃太郎トマト」残留農薬基準超過についてのお詫びとお知らせ - みやぎ生協 </v>
      </c>
      <c r="C16" s="521"/>
      <c r="D16" s="521"/>
      <c r="E16" s="521"/>
      <c r="F16" s="521"/>
      <c r="G16" s="521"/>
      <c r="H16" s="178"/>
      <c r="I16" s="112"/>
    </row>
    <row r="17" spans="1:16" ht="15" customHeight="1">
      <c r="A17" s="172" t="s">
        <v>121</v>
      </c>
      <c r="B17" s="173" t="str">
        <f>+'26　食品表示'!A4</f>
        <v>冷蔵食品、その旨は包装表面に２０P以上表記で</v>
      </c>
      <c r="C17" s="174"/>
      <c r="D17" s="174"/>
      <c r="E17" s="174"/>
      <c r="F17" s="174"/>
      <c r="G17" s="174"/>
      <c r="H17" s="174"/>
      <c r="I17" s="101"/>
    </row>
    <row r="18" spans="1:16" ht="15" customHeight="1">
      <c r="A18" s="172" t="s">
        <v>122</v>
      </c>
      <c r="B18" s="174" t="str">
        <f>+'26　海外情報'!A2</f>
        <v xml:space="preserve">【韓国】2023年夏、人気のクラフトビールを飲み比べてみました。 - 地球の歩き方 </v>
      </c>
      <c r="D18" s="174"/>
      <c r="E18" s="174"/>
      <c r="F18" s="174"/>
      <c r="G18" s="174"/>
      <c r="H18" s="174"/>
      <c r="I18" s="101"/>
    </row>
    <row r="19" spans="1:16" ht="15" customHeight="1">
      <c r="A19" s="179" t="s">
        <v>123</v>
      </c>
      <c r="B19" s="180" t="str">
        <f>+'26　海外情報'!A5</f>
        <v>米NYで北米最大規模の食品展示会、ジャパンパビリオンに日本企業35社出展 - ジェトロ</v>
      </c>
      <c r="C19" s="518" t="s">
        <v>198</v>
      </c>
      <c r="D19" s="518"/>
      <c r="E19" s="518"/>
      <c r="F19" s="518"/>
      <c r="G19" s="518"/>
      <c r="H19" s="519"/>
      <c r="I19" s="101"/>
    </row>
    <row r="20" spans="1:16" ht="15" customHeight="1">
      <c r="A20" s="172" t="s">
        <v>124</v>
      </c>
      <c r="B20" s="173" t="str">
        <f>+'26　感染症統計'!A21</f>
        <v>※2023年 第26週（6/26～7/2） 現在</v>
      </c>
      <c r="C20" s="174"/>
      <c r="D20" s="173" t="s">
        <v>21</v>
      </c>
      <c r="E20" s="174"/>
      <c r="F20" s="174"/>
      <c r="G20" s="174"/>
      <c r="H20" s="174"/>
      <c r="I20" s="101"/>
    </row>
    <row r="21" spans="1:16" ht="15" customHeight="1">
      <c r="A21" s="172" t="s">
        <v>125</v>
      </c>
      <c r="B21" s="520" t="str">
        <f>+'25　感染症情報'!B2</f>
        <v>2023年第25週（6月19日〜6月25日）</v>
      </c>
      <c r="C21" s="520"/>
      <c r="D21" s="520"/>
      <c r="E21" s="520"/>
      <c r="F21" s="520"/>
      <c r="G21" s="520"/>
      <c r="H21" s="174"/>
      <c r="I21" s="101"/>
    </row>
    <row r="22" spans="1:16" ht="15" customHeight="1">
      <c r="A22" s="172" t="s">
        <v>164</v>
      </c>
      <c r="B22" s="287" t="str">
        <f>+'26  衛生訓話'!A2</f>
        <v>今週のお題　(食品取扱者の体調管理は同居家族まで必要です)</v>
      </c>
      <c r="C22" s="174"/>
      <c r="D22" s="174"/>
      <c r="E22" s="174"/>
      <c r="F22" s="181"/>
      <c r="G22" s="174"/>
      <c r="H22" s="174"/>
      <c r="I22" s="101"/>
    </row>
    <row r="23" spans="1:16" ht="15" customHeight="1">
      <c r="A23" s="172" t="s">
        <v>129</v>
      </c>
      <c r="B23" s="325" t="s">
        <v>199</v>
      </c>
      <c r="C23" s="174"/>
      <c r="D23" s="174"/>
      <c r="E23" s="174"/>
      <c r="F23" s="174" t="s">
        <v>21</v>
      </c>
      <c r="G23" s="174"/>
      <c r="H23" s="174"/>
      <c r="I23" s="101"/>
      <c r="P23" t="s">
        <v>175</v>
      </c>
    </row>
    <row r="24" spans="1:16" ht="15" customHeight="1">
      <c r="A24" s="172" t="s">
        <v>21</v>
      </c>
      <c r="C24" s="174"/>
      <c r="D24" s="174"/>
      <c r="E24" s="174"/>
      <c r="F24" s="174"/>
      <c r="G24" s="174"/>
      <c r="H24" s="174"/>
      <c r="I24" s="101"/>
      <c r="L24" t="s">
        <v>176</v>
      </c>
    </row>
    <row r="25" spans="1:16">
      <c r="A25" s="148" t="s">
        <v>119</v>
      </c>
      <c r="B25" s="149"/>
      <c r="C25" s="149"/>
      <c r="D25" s="149"/>
      <c r="E25" s="149"/>
      <c r="F25" s="149"/>
      <c r="G25" s="149"/>
      <c r="H25" s="149"/>
      <c r="I25" s="101"/>
    </row>
    <row r="26" spans="1:16">
      <c r="A26" s="146" t="s">
        <v>21</v>
      </c>
      <c r="B26" s="147"/>
      <c r="C26" s="147"/>
      <c r="D26" s="147"/>
      <c r="E26" s="147"/>
      <c r="F26" s="147"/>
      <c r="G26" s="147"/>
      <c r="H26" s="147"/>
      <c r="I26" s="101"/>
    </row>
    <row r="27" spans="1:16">
      <c r="A27" s="102" t="s">
        <v>126</v>
      </c>
      <c r="I27" s="101"/>
    </row>
    <row r="28" spans="1:16">
      <c r="A28" s="101"/>
      <c r="I28" s="101"/>
    </row>
    <row r="29" spans="1:16">
      <c r="A29" s="101"/>
      <c r="I29" s="101"/>
    </row>
    <row r="30" spans="1:16">
      <c r="A30" s="101"/>
      <c r="I30" s="101"/>
    </row>
    <row r="31" spans="1:16">
      <c r="A31" s="101"/>
      <c r="I31" s="101"/>
    </row>
    <row r="32" spans="1:16">
      <c r="A32" s="101"/>
      <c r="I32" s="101"/>
    </row>
    <row r="33" spans="1:9">
      <c r="A33" s="101"/>
      <c r="I33" s="101"/>
    </row>
    <row r="34" spans="1:9">
      <c r="A34" s="101"/>
      <c r="H34" t="s">
        <v>178</v>
      </c>
      <c r="I34" s="101"/>
    </row>
    <row r="35" spans="1:9">
      <c r="A35" s="101"/>
      <c r="I35" s="101"/>
    </row>
    <row r="36" spans="1:9">
      <c r="A36" s="101"/>
      <c r="I36" s="101"/>
    </row>
    <row r="37" spans="1:9">
      <c r="A37" s="101"/>
      <c r="I37" s="101"/>
    </row>
    <row r="38" spans="1:9" ht="13.8" thickBot="1">
      <c r="A38" s="103"/>
      <c r="B38" s="104"/>
      <c r="C38" s="104"/>
      <c r="D38" s="104"/>
      <c r="E38" s="104"/>
      <c r="F38" s="104"/>
      <c r="G38" s="104"/>
      <c r="H38" s="104"/>
      <c r="I38" s="101"/>
    </row>
    <row r="39" spans="1:9" ht="13.8" thickTop="1"/>
    <row r="42" spans="1:9" ht="24.6">
      <c r="A42" s="117" t="s">
        <v>130</v>
      </c>
    </row>
    <row r="43" spans="1:9" ht="40.5" customHeight="1">
      <c r="A43" s="522" t="s">
        <v>131</v>
      </c>
      <c r="B43" s="522"/>
      <c r="C43" s="522"/>
      <c r="D43" s="522"/>
      <c r="E43" s="522"/>
      <c r="F43" s="522"/>
      <c r="G43" s="522"/>
    </row>
    <row r="44" spans="1:9" ht="30.75" customHeight="1">
      <c r="A44" s="514" t="s">
        <v>132</v>
      </c>
      <c r="B44" s="514"/>
      <c r="C44" s="514"/>
      <c r="D44" s="514"/>
      <c r="E44" s="514"/>
      <c r="F44" s="514"/>
      <c r="G44" s="514"/>
    </row>
    <row r="45" spans="1:9" ht="15">
      <c r="A45" s="118"/>
    </row>
    <row r="46" spans="1:9" ht="69.75" customHeight="1">
      <c r="A46" s="509" t="s">
        <v>140</v>
      </c>
      <c r="B46" s="509"/>
      <c r="C46" s="509"/>
      <c r="D46" s="509"/>
      <c r="E46" s="509"/>
      <c r="F46" s="509"/>
      <c r="G46" s="509"/>
    </row>
    <row r="47" spans="1:9" ht="35.25" customHeight="1">
      <c r="A47" s="514" t="s">
        <v>133</v>
      </c>
      <c r="B47" s="514"/>
      <c r="C47" s="514"/>
      <c r="D47" s="514"/>
      <c r="E47" s="514"/>
      <c r="F47" s="514"/>
      <c r="G47" s="514"/>
    </row>
    <row r="48" spans="1:9" ht="59.25" customHeight="1">
      <c r="A48" s="509" t="s">
        <v>134</v>
      </c>
      <c r="B48" s="509"/>
      <c r="C48" s="509"/>
      <c r="D48" s="509"/>
      <c r="E48" s="509"/>
      <c r="F48" s="509"/>
      <c r="G48" s="509"/>
    </row>
    <row r="49" spans="1:7" ht="15">
      <c r="A49" s="119"/>
    </row>
    <row r="50" spans="1:7" ht="27.75" customHeight="1">
      <c r="A50" s="511" t="s">
        <v>135</v>
      </c>
      <c r="B50" s="511"/>
      <c r="C50" s="511"/>
      <c r="D50" s="511"/>
      <c r="E50" s="511"/>
      <c r="F50" s="511"/>
      <c r="G50" s="511"/>
    </row>
    <row r="51" spans="1:7" ht="53.25" customHeight="1">
      <c r="A51" s="510" t="s">
        <v>141</v>
      </c>
      <c r="B51" s="509"/>
      <c r="C51" s="509"/>
      <c r="D51" s="509"/>
      <c r="E51" s="509"/>
      <c r="F51" s="509"/>
      <c r="G51" s="509"/>
    </row>
    <row r="52" spans="1:7" ht="15">
      <c r="A52" s="119"/>
    </row>
    <row r="53" spans="1:7" ht="32.25" customHeight="1">
      <c r="A53" s="511" t="s">
        <v>136</v>
      </c>
      <c r="B53" s="511"/>
      <c r="C53" s="511"/>
      <c r="D53" s="511"/>
      <c r="E53" s="511"/>
      <c r="F53" s="511"/>
      <c r="G53" s="511"/>
    </row>
    <row r="54" spans="1:7" ht="15">
      <c r="A54" s="118"/>
    </row>
    <row r="55" spans="1:7" ht="87" customHeight="1">
      <c r="A55" s="510" t="s">
        <v>142</v>
      </c>
      <c r="B55" s="509"/>
      <c r="C55" s="509"/>
      <c r="D55" s="509"/>
      <c r="E55" s="509"/>
      <c r="F55" s="509"/>
      <c r="G55" s="509"/>
    </row>
    <row r="56" spans="1:7" ht="15">
      <c r="A56" s="119"/>
    </row>
    <row r="57" spans="1:7" ht="32.25" customHeight="1">
      <c r="A57" s="511" t="s">
        <v>137</v>
      </c>
      <c r="B57" s="511"/>
      <c r="C57" s="511"/>
      <c r="D57" s="511"/>
      <c r="E57" s="511"/>
      <c r="F57" s="511"/>
      <c r="G57" s="511"/>
    </row>
    <row r="58" spans="1:7" ht="29.25" customHeight="1">
      <c r="A58" s="509" t="s">
        <v>138</v>
      </c>
      <c r="B58" s="509"/>
      <c r="C58" s="509"/>
      <c r="D58" s="509"/>
      <c r="E58" s="509"/>
      <c r="F58" s="509"/>
      <c r="G58" s="509"/>
    </row>
    <row r="59" spans="1:7" ht="15">
      <c r="A59" s="119"/>
    </row>
    <row r="60" spans="1:7" s="113" customFormat="1" ht="110.25" customHeight="1">
      <c r="A60" s="512" t="s">
        <v>143</v>
      </c>
      <c r="B60" s="513"/>
      <c r="C60" s="513"/>
      <c r="D60" s="513"/>
      <c r="E60" s="513"/>
      <c r="F60" s="513"/>
      <c r="G60" s="513"/>
    </row>
    <row r="61" spans="1:7" ht="34.5" customHeight="1">
      <c r="A61" s="514" t="s">
        <v>139</v>
      </c>
      <c r="B61" s="514"/>
      <c r="C61" s="514"/>
      <c r="D61" s="514"/>
      <c r="E61" s="514"/>
      <c r="F61" s="514"/>
      <c r="G61" s="514"/>
    </row>
    <row r="62" spans="1:7" ht="114" customHeight="1">
      <c r="A62" s="510" t="s">
        <v>144</v>
      </c>
      <c r="B62" s="509"/>
      <c r="C62" s="509"/>
      <c r="D62" s="509"/>
      <c r="E62" s="509"/>
      <c r="F62" s="509"/>
      <c r="G62" s="509"/>
    </row>
    <row r="63" spans="1:7" ht="109.5" customHeight="1">
      <c r="A63" s="509"/>
      <c r="B63" s="509"/>
      <c r="C63" s="509"/>
      <c r="D63" s="509"/>
      <c r="E63" s="509"/>
      <c r="F63" s="509"/>
      <c r="G63" s="509"/>
    </row>
    <row r="64" spans="1:7" ht="15">
      <c r="A64" s="119"/>
    </row>
    <row r="65" spans="1:7" s="116" customFormat="1" ht="57.75" customHeight="1">
      <c r="A65" s="509"/>
      <c r="B65" s="509"/>
      <c r="C65" s="509"/>
      <c r="D65" s="509"/>
      <c r="E65" s="509"/>
      <c r="F65" s="509"/>
      <c r="G65" s="509"/>
    </row>
  </sheetData>
  <mergeCells count="20">
    <mergeCell ref="A3:H3"/>
    <mergeCell ref="C19:H19"/>
    <mergeCell ref="B21:G21"/>
    <mergeCell ref="B16:G16"/>
    <mergeCell ref="A43:G43"/>
    <mergeCell ref="A51:G51"/>
    <mergeCell ref="A50:G50"/>
    <mergeCell ref="A57:G57"/>
    <mergeCell ref="A44:G44"/>
    <mergeCell ref="A46:G46"/>
    <mergeCell ref="A48:G48"/>
    <mergeCell ref="A47:G47"/>
    <mergeCell ref="A63:G63"/>
    <mergeCell ref="A62:G62"/>
    <mergeCell ref="A65:G65"/>
    <mergeCell ref="A55:G55"/>
    <mergeCell ref="A53:G53"/>
    <mergeCell ref="A60:G60"/>
    <mergeCell ref="A58:G58"/>
    <mergeCell ref="A61:G61"/>
  </mergeCells>
  <phoneticPr fontId="33"/>
  <hyperlinks>
    <hyperlink ref="A43"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37"/>
  <sheetViews>
    <sheetView view="pageBreakPreview" zoomScale="88" zoomScaleNormal="100" zoomScaleSheetLayoutView="88" workbookViewId="0">
      <selection activeCell="G15" sqref="G15"/>
    </sheetView>
  </sheetViews>
  <sheetFormatPr defaultColWidth="9" defaultRowHeight="13.2"/>
  <cols>
    <col min="1" max="1" width="21.33203125" style="42" customWidth="1"/>
    <col min="2" max="2" width="19.77734375" style="42" customWidth="1"/>
    <col min="3" max="3" width="80.21875" style="261" customWidth="1"/>
    <col min="4" max="4" width="14.44140625" style="43" customWidth="1"/>
    <col min="5" max="5" width="13.6640625" style="43"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275" t="s">
        <v>212</v>
      </c>
      <c r="B1" s="276" t="s">
        <v>158</v>
      </c>
      <c r="C1" s="352" t="s">
        <v>174</v>
      </c>
      <c r="D1" s="277" t="s">
        <v>25</v>
      </c>
      <c r="E1" s="278" t="s">
        <v>26</v>
      </c>
    </row>
    <row r="2" spans="1:5" s="106" customFormat="1" ht="22.95" customHeight="1">
      <c r="A2" s="320" t="s">
        <v>256</v>
      </c>
      <c r="B2" s="494" t="s">
        <v>257</v>
      </c>
      <c r="C2" s="460" t="s">
        <v>303</v>
      </c>
      <c r="D2" s="421">
        <v>45114</v>
      </c>
      <c r="E2" s="422">
        <v>45114</v>
      </c>
    </row>
    <row r="3" spans="1:5" s="106" customFormat="1" ht="22.95" customHeight="1">
      <c r="A3" s="320" t="s">
        <v>258</v>
      </c>
      <c r="B3" s="366" t="s">
        <v>259</v>
      </c>
      <c r="C3" s="487" t="s">
        <v>304</v>
      </c>
      <c r="D3" s="421">
        <v>45114</v>
      </c>
      <c r="E3" s="422">
        <v>45114</v>
      </c>
    </row>
    <row r="4" spans="1:5" s="106" customFormat="1" ht="22.95" customHeight="1">
      <c r="A4" s="320" t="s">
        <v>256</v>
      </c>
      <c r="B4" s="494" t="s">
        <v>260</v>
      </c>
      <c r="C4" s="366" t="s">
        <v>305</v>
      </c>
      <c r="D4" s="421">
        <v>45114</v>
      </c>
      <c r="E4" s="422">
        <v>45114</v>
      </c>
    </row>
    <row r="5" spans="1:5" s="106" customFormat="1" ht="22.95" customHeight="1">
      <c r="A5" s="407" t="s">
        <v>256</v>
      </c>
      <c r="B5" s="494" t="s">
        <v>261</v>
      </c>
      <c r="C5" s="489" t="s">
        <v>306</v>
      </c>
      <c r="D5" s="421">
        <v>45114</v>
      </c>
      <c r="E5" s="423">
        <v>45114</v>
      </c>
    </row>
    <row r="6" spans="1:5" s="106" customFormat="1" ht="22.95" customHeight="1">
      <c r="A6" s="407" t="s">
        <v>256</v>
      </c>
      <c r="B6" s="366" t="s">
        <v>262</v>
      </c>
      <c r="C6" s="487" t="s">
        <v>307</v>
      </c>
      <c r="D6" s="421">
        <v>45114</v>
      </c>
      <c r="E6" s="423">
        <v>45114</v>
      </c>
    </row>
    <row r="7" spans="1:5" s="106" customFormat="1" ht="22.95" customHeight="1">
      <c r="A7" s="407" t="s">
        <v>258</v>
      </c>
      <c r="B7" s="366" t="s">
        <v>263</v>
      </c>
      <c r="C7" s="485" t="s">
        <v>308</v>
      </c>
      <c r="D7" s="421">
        <v>45114</v>
      </c>
      <c r="E7" s="423">
        <v>45114</v>
      </c>
    </row>
    <row r="8" spans="1:5" s="106" customFormat="1" ht="22.95" customHeight="1">
      <c r="A8" s="407" t="s">
        <v>264</v>
      </c>
      <c r="B8" s="366" t="s">
        <v>265</v>
      </c>
      <c r="C8" s="485" t="s">
        <v>309</v>
      </c>
      <c r="D8" s="421">
        <v>45113</v>
      </c>
      <c r="E8" s="423">
        <v>45114</v>
      </c>
    </row>
    <row r="9" spans="1:5" s="106" customFormat="1" ht="22.95" customHeight="1">
      <c r="A9" s="407" t="s">
        <v>266</v>
      </c>
      <c r="B9" s="494" t="s">
        <v>267</v>
      </c>
      <c r="C9" s="493" t="s">
        <v>310</v>
      </c>
      <c r="D9" s="421">
        <v>45113</v>
      </c>
      <c r="E9" s="423">
        <v>45114</v>
      </c>
    </row>
    <row r="10" spans="1:5" s="106" customFormat="1" ht="22.95" customHeight="1">
      <c r="A10" s="407" t="s">
        <v>256</v>
      </c>
      <c r="B10" s="366" t="s">
        <v>268</v>
      </c>
      <c r="C10" s="487" t="s">
        <v>311</v>
      </c>
      <c r="D10" s="421">
        <v>45113</v>
      </c>
      <c r="E10" s="423">
        <v>45114</v>
      </c>
    </row>
    <row r="11" spans="1:5" s="106" customFormat="1" ht="22.95" customHeight="1">
      <c r="A11" s="407" t="s">
        <v>258</v>
      </c>
      <c r="B11" s="366" t="s">
        <v>269</v>
      </c>
      <c r="C11" s="366" t="s">
        <v>312</v>
      </c>
      <c r="D11" s="421">
        <v>45113</v>
      </c>
      <c r="E11" s="423">
        <v>45114</v>
      </c>
    </row>
    <row r="12" spans="1:5" s="106" customFormat="1" ht="22.95" customHeight="1">
      <c r="A12" s="407" t="s">
        <v>264</v>
      </c>
      <c r="B12" s="366" t="s">
        <v>270</v>
      </c>
      <c r="C12" s="492" t="s">
        <v>313</v>
      </c>
      <c r="D12" s="421">
        <v>45113</v>
      </c>
      <c r="E12" s="423">
        <v>45114</v>
      </c>
    </row>
    <row r="13" spans="1:5" s="106" customFormat="1" ht="22.95" customHeight="1">
      <c r="A13" s="407" t="s">
        <v>256</v>
      </c>
      <c r="B13" s="494" t="s">
        <v>271</v>
      </c>
      <c r="C13" s="485" t="s">
        <v>314</v>
      </c>
      <c r="D13" s="421">
        <v>45113</v>
      </c>
      <c r="E13" s="423">
        <v>45114</v>
      </c>
    </row>
    <row r="14" spans="1:5" s="106" customFormat="1" ht="22.95" customHeight="1">
      <c r="A14" s="407" t="s">
        <v>256</v>
      </c>
      <c r="B14" s="494" t="s">
        <v>272</v>
      </c>
      <c r="C14" s="487" t="s">
        <v>315</v>
      </c>
      <c r="D14" s="421">
        <v>45112</v>
      </c>
      <c r="E14" s="423">
        <v>45113</v>
      </c>
    </row>
    <row r="15" spans="1:5" s="106" customFormat="1" ht="22.95" customHeight="1">
      <c r="A15" s="407" t="s">
        <v>256</v>
      </c>
      <c r="B15" s="366" t="s">
        <v>273</v>
      </c>
      <c r="C15" s="485" t="s">
        <v>316</v>
      </c>
      <c r="D15" s="421">
        <v>45112</v>
      </c>
      <c r="E15" s="423">
        <v>45113</v>
      </c>
    </row>
    <row r="16" spans="1:5" s="106" customFormat="1" ht="22.95" customHeight="1">
      <c r="A16" s="481" t="s">
        <v>266</v>
      </c>
      <c r="B16" s="495" t="s">
        <v>274</v>
      </c>
      <c r="C16" s="490" t="s">
        <v>275</v>
      </c>
      <c r="D16" s="483">
        <v>45112</v>
      </c>
      <c r="E16" s="484">
        <v>45112</v>
      </c>
    </row>
    <row r="17" spans="1:5" s="106" customFormat="1" ht="22.95" customHeight="1">
      <c r="A17" s="481" t="s">
        <v>256</v>
      </c>
      <c r="B17" s="495" t="s">
        <v>276</v>
      </c>
      <c r="C17" s="490" t="s">
        <v>277</v>
      </c>
      <c r="D17" s="483">
        <v>45112</v>
      </c>
      <c r="E17" s="484">
        <v>45112</v>
      </c>
    </row>
    <row r="18" spans="1:5" s="106" customFormat="1" ht="22.95" customHeight="1">
      <c r="A18" s="481" t="s">
        <v>256</v>
      </c>
      <c r="B18" s="482" t="s">
        <v>278</v>
      </c>
      <c r="C18" s="482" t="s">
        <v>279</v>
      </c>
      <c r="D18" s="483">
        <v>45111</v>
      </c>
      <c r="E18" s="484">
        <v>45112</v>
      </c>
    </row>
    <row r="19" spans="1:5" s="106" customFormat="1" ht="22.95" customHeight="1">
      <c r="A19" s="481" t="s">
        <v>256</v>
      </c>
      <c r="B19" s="482" t="s">
        <v>280</v>
      </c>
      <c r="C19" s="491" t="s">
        <v>281</v>
      </c>
      <c r="D19" s="483">
        <v>45111</v>
      </c>
      <c r="E19" s="484">
        <v>45112</v>
      </c>
    </row>
    <row r="20" spans="1:5" s="106" customFormat="1" ht="22.95" customHeight="1">
      <c r="A20" s="481" t="s">
        <v>256</v>
      </c>
      <c r="B20" s="482" t="s">
        <v>282</v>
      </c>
      <c r="C20" s="488" t="s">
        <v>283</v>
      </c>
      <c r="D20" s="483">
        <v>45111</v>
      </c>
      <c r="E20" s="484">
        <v>45112</v>
      </c>
    </row>
    <row r="21" spans="1:5" s="106" customFormat="1" ht="22.95" customHeight="1">
      <c r="A21" s="481" t="s">
        <v>258</v>
      </c>
      <c r="B21" s="482" t="s">
        <v>284</v>
      </c>
      <c r="C21" s="486" t="s">
        <v>285</v>
      </c>
      <c r="D21" s="483">
        <v>45111</v>
      </c>
      <c r="E21" s="484">
        <v>45112</v>
      </c>
    </row>
    <row r="22" spans="1:5" s="106" customFormat="1" ht="22.95" customHeight="1">
      <c r="A22" s="481" t="s">
        <v>256</v>
      </c>
      <c r="B22" s="495" t="s">
        <v>257</v>
      </c>
      <c r="C22" s="488" t="s">
        <v>286</v>
      </c>
      <c r="D22" s="483">
        <v>45111</v>
      </c>
      <c r="E22" s="484">
        <v>45112</v>
      </c>
    </row>
    <row r="23" spans="1:5" s="106" customFormat="1" ht="22.95" customHeight="1">
      <c r="A23" s="481" t="s">
        <v>256</v>
      </c>
      <c r="B23" s="482" t="s">
        <v>287</v>
      </c>
      <c r="C23" s="488" t="s">
        <v>288</v>
      </c>
      <c r="D23" s="483">
        <v>45111</v>
      </c>
      <c r="E23" s="484">
        <v>45112</v>
      </c>
    </row>
    <row r="24" spans="1:5" s="106" customFormat="1" ht="22.95" customHeight="1">
      <c r="A24" s="481" t="s">
        <v>256</v>
      </c>
      <c r="B24" s="495" t="s">
        <v>289</v>
      </c>
      <c r="C24" s="488" t="s">
        <v>290</v>
      </c>
      <c r="D24" s="483">
        <v>45111</v>
      </c>
      <c r="E24" s="484">
        <v>45112</v>
      </c>
    </row>
    <row r="25" spans="1:5" s="106" customFormat="1" ht="22.95" customHeight="1">
      <c r="A25" s="481" t="s">
        <v>256</v>
      </c>
      <c r="B25" s="495" t="s">
        <v>289</v>
      </c>
      <c r="C25" s="490" t="s">
        <v>291</v>
      </c>
      <c r="D25" s="483">
        <v>45111</v>
      </c>
      <c r="E25" s="484">
        <v>45112</v>
      </c>
    </row>
    <row r="26" spans="1:5" s="106" customFormat="1" ht="22.95" customHeight="1">
      <c r="A26" s="481" t="s">
        <v>256</v>
      </c>
      <c r="B26" s="495" t="s">
        <v>260</v>
      </c>
      <c r="C26" s="482" t="s">
        <v>292</v>
      </c>
      <c r="D26" s="483">
        <v>45111</v>
      </c>
      <c r="E26" s="484">
        <v>45112</v>
      </c>
    </row>
    <row r="27" spans="1:5" s="106" customFormat="1" ht="22.95" customHeight="1">
      <c r="A27" s="481" t="s">
        <v>256</v>
      </c>
      <c r="B27" s="482" t="s">
        <v>293</v>
      </c>
      <c r="C27" s="490" t="s">
        <v>294</v>
      </c>
      <c r="D27" s="483">
        <v>45110</v>
      </c>
      <c r="E27" s="484">
        <v>45110</v>
      </c>
    </row>
    <row r="28" spans="1:5" s="106" customFormat="1" ht="22.95" customHeight="1">
      <c r="A28" s="407" t="s">
        <v>256</v>
      </c>
      <c r="B28" s="494" t="s">
        <v>295</v>
      </c>
      <c r="C28" s="366" t="s">
        <v>296</v>
      </c>
      <c r="D28" s="421">
        <v>45108</v>
      </c>
      <c r="E28" s="423">
        <v>45110</v>
      </c>
    </row>
    <row r="29" spans="1:5" s="106" customFormat="1" ht="22.95" customHeight="1">
      <c r="A29" s="407" t="s">
        <v>258</v>
      </c>
      <c r="B29" s="366" t="s">
        <v>297</v>
      </c>
      <c r="C29" s="366" t="s">
        <v>298</v>
      </c>
      <c r="D29" s="421">
        <v>45108</v>
      </c>
      <c r="E29" s="423">
        <v>45110</v>
      </c>
    </row>
    <row r="30" spans="1:5" s="106" customFormat="1" ht="22.95" customHeight="1">
      <c r="A30" s="407" t="s">
        <v>256</v>
      </c>
      <c r="B30" s="494" t="s">
        <v>299</v>
      </c>
      <c r="C30" s="485" t="s">
        <v>300</v>
      </c>
      <c r="D30" s="421">
        <v>45107</v>
      </c>
      <c r="E30" s="423">
        <v>45110</v>
      </c>
    </row>
    <row r="31" spans="1:5" s="106" customFormat="1" ht="22.95" customHeight="1">
      <c r="A31" s="407" t="s">
        <v>256</v>
      </c>
      <c r="B31" s="366" t="s">
        <v>301</v>
      </c>
      <c r="C31" s="492" t="s">
        <v>302</v>
      </c>
      <c r="D31" s="421">
        <v>45107</v>
      </c>
      <c r="E31" s="423">
        <v>45110</v>
      </c>
    </row>
    <row r="32" spans="1:5" s="106" customFormat="1" ht="22.95" customHeight="1">
      <c r="A32" s="407"/>
      <c r="B32" s="366"/>
      <c r="C32" s="366"/>
      <c r="D32" s="421"/>
      <c r="E32" s="423"/>
    </row>
    <row r="33" spans="1:11" ht="20.25" customHeight="1">
      <c r="A33" s="315"/>
      <c r="B33" s="316"/>
      <c r="C33" s="259"/>
      <c r="D33" s="317"/>
      <c r="E33" s="317"/>
      <c r="J33" s="124"/>
      <c r="K33" s="124"/>
    </row>
    <row r="34" spans="1:11" ht="20.25" customHeight="1">
      <c r="A34" s="39"/>
      <c r="B34" s="40"/>
      <c r="C34" s="259" t="s">
        <v>170</v>
      </c>
      <c r="D34" s="41"/>
      <c r="E34" s="41"/>
      <c r="J34" s="124"/>
      <c r="K34" s="124"/>
    </row>
    <row r="35" spans="1:11" ht="20.25" customHeight="1">
      <c r="A35" s="315"/>
      <c r="B35" s="316"/>
      <c r="C35" s="259"/>
      <c r="D35" s="317"/>
      <c r="E35" s="317"/>
      <c r="J35" s="124"/>
      <c r="K35" s="124"/>
    </row>
    <row r="36" spans="1:11">
      <c r="A36" s="260" t="s">
        <v>145</v>
      </c>
      <c r="B36" s="260"/>
      <c r="C36" s="260"/>
      <c r="D36" s="318"/>
      <c r="E36" s="318"/>
    </row>
    <row r="37" spans="1:11">
      <c r="A37" s="687" t="s">
        <v>27</v>
      </c>
      <c r="B37" s="687"/>
      <c r="C37" s="687"/>
      <c r="D37" s="319"/>
      <c r="E37" s="319"/>
    </row>
  </sheetData>
  <mergeCells count="1">
    <mergeCell ref="A37:C37"/>
  </mergeCells>
  <phoneticPr fontId="30"/>
  <printOptions horizontalCentered="1" verticalCentered="1"/>
  <pageMargins left="0.64" right="0.39" top="0.98425196850393704" bottom="0.7" header="0.51181102362204722" footer="0.51181102362204722"/>
  <pageSetup paperSize="9" scale="34" orientation="landscape" horizontalDpi="300" verticalDpi="300" r:id="rId1"/>
  <headerFooter alignWithMargins="0"/>
  <colBreaks count="1" manualBreakCount="1">
    <brk id="5" max="2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726"/>
  <sheetViews>
    <sheetView topLeftCell="A7" zoomScale="91" zoomScaleNormal="91" zoomScaleSheetLayoutView="100" workbookViewId="0">
      <selection activeCell="N14" sqref="N14"/>
    </sheetView>
  </sheetViews>
  <sheetFormatPr defaultColWidth="9" defaultRowHeight="16.8" customHeight="1"/>
  <cols>
    <col min="1" max="13" width="9" style="1"/>
    <col min="14" max="14" width="108.6640625" style="1" customWidth="1"/>
    <col min="15" max="15" width="26.88671875" style="10" customWidth="1"/>
    <col min="16" max="16384" width="9" style="1"/>
  </cols>
  <sheetData>
    <row r="1" spans="1:16" ht="43.8" customHeight="1" thickBot="1">
      <c r="A1" s="688" t="s">
        <v>213</v>
      </c>
      <c r="B1" s="689"/>
      <c r="C1" s="689"/>
      <c r="D1" s="689"/>
      <c r="E1" s="689"/>
      <c r="F1" s="689"/>
      <c r="G1" s="689"/>
      <c r="H1" s="689"/>
      <c r="I1" s="689"/>
      <c r="J1" s="689"/>
      <c r="K1" s="689"/>
      <c r="L1" s="689"/>
      <c r="M1" s="689"/>
      <c r="N1" s="690"/>
    </row>
    <row r="2" spans="1:16" ht="47.4" customHeight="1">
      <c r="A2" s="691" t="s">
        <v>350</v>
      </c>
      <c r="B2" s="692"/>
      <c r="C2" s="692"/>
      <c r="D2" s="692"/>
      <c r="E2" s="692"/>
      <c r="F2" s="692"/>
      <c r="G2" s="692"/>
      <c r="H2" s="692"/>
      <c r="I2" s="692"/>
      <c r="J2" s="692"/>
      <c r="K2" s="692"/>
      <c r="L2" s="692"/>
      <c r="M2" s="692"/>
      <c r="N2" s="693"/>
    </row>
    <row r="3" spans="1:16" ht="351" customHeight="1" thickBot="1">
      <c r="A3" s="694" t="s">
        <v>351</v>
      </c>
      <c r="B3" s="695"/>
      <c r="C3" s="695"/>
      <c r="D3" s="695"/>
      <c r="E3" s="695"/>
      <c r="F3" s="695"/>
      <c r="G3" s="695"/>
      <c r="H3" s="695"/>
      <c r="I3" s="695"/>
      <c r="J3" s="695"/>
      <c r="K3" s="695"/>
      <c r="L3" s="695"/>
      <c r="M3" s="695"/>
      <c r="N3" s="696"/>
      <c r="P3" s="304"/>
    </row>
    <row r="4" spans="1:16" ht="54.6" customHeight="1">
      <c r="A4" s="700" t="s">
        <v>352</v>
      </c>
      <c r="B4" s="701"/>
      <c r="C4" s="701"/>
      <c r="D4" s="701"/>
      <c r="E4" s="701"/>
      <c r="F4" s="701"/>
      <c r="G4" s="701"/>
      <c r="H4" s="701"/>
      <c r="I4" s="701"/>
      <c r="J4" s="701"/>
      <c r="K4" s="701"/>
      <c r="L4" s="701"/>
      <c r="M4" s="701"/>
      <c r="N4" s="702"/>
    </row>
    <row r="5" spans="1:16" ht="231" customHeight="1" thickBot="1">
      <c r="A5" s="697" t="s">
        <v>353</v>
      </c>
      <c r="B5" s="698"/>
      <c r="C5" s="698"/>
      <c r="D5" s="698"/>
      <c r="E5" s="698"/>
      <c r="F5" s="698"/>
      <c r="G5" s="698"/>
      <c r="H5" s="698"/>
      <c r="I5" s="698"/>
      <c r="J5" s="698"/>
      <c r="K5" s="698"/>
      <c r="L5" s="698"/>
      <c r="M5" s="698"/>
      <c r="N5" s="699"/>
    </row>
    <row r="6" spans="1:16" ht="54.6" customHeight="1" thickBot="1">
      <c r="A6" s="703" t="s">
        <v>354</v>
      </c>
      <c r="B6" s="704"/>
      <c r="C6" s="704"/>
      <c r="D6" s="704"/>
      <c r="E6" s="704"/>
      <c r="F6" s="704"/>
      <c r="G6" s="704"/>
      <c r="H6" s="704"/>
      <c r="I6" s="704"/>
      <c r="J6" s="704"/>
      <c r="K6" s="704"/>
      <c r="L6" s="704"/>
      <c r="M6" s="704"/>
      <c r="N6" s="705"/>
    </row>
    <row r="7" spans="1:16" ht="77.400000000000006" customHeight="1" thickBot="1">
      <c r="A7" s="706" t="s">
        <v>355</v>
      </c>
      <c r="B7" s="707"/>
      <c r="C7" s="707"/>
      <c r="D7" s="707"/>
      <c r="E7" s="707"/>
      <c r="F7" s="707"/>
      <c r="G7" s="707"/>
      <c r="H7" s="707"/>
      <c r="I7" s="707"/>
      <c r="J7" s="707"/>
      <c r="K7" s="707"/>
      <c r="L7" s="707"/>
      <c r="M7" s="707"/>
      <c r="N7" s="708"/>
      <c r="O7" s="44" t="s">
        <v>194</v>
      </c>
    </row>
    <row r="8" spans="1:16" ht="50.4" customHeight="1" thickBot="1">
      <c r="A8" s="712" t="s">
        <v>356</v>
      </c>
      <c r="B8" s="713"/>
      <c r="C8" s="713"/>
      <c r="D8" s="713"/>
      <c r="E8" s="713"/>
      <c r="F8" s="713"/>
      <c r="G8" s="713"/>
      <c r="H8" s="713"/>
      <c r="I8" s="713"/>
      <c r="J8" s="713"/>
      <c r="K8" s="713"/>
      <c r="L8" s="713"/>
      <c r="M8" s="713"/>
      <c r="N8" s="714"/>
      <c r="O8" s="47"/>
    </row>
    <row r="9" spans="1:16" ht="168" customHeight="1" thickBot="1">
      <c r="A9" s="715" t="s">
        <v>357</v>
      </c>
      <c r="B9" s="716"/>
      <c r="C9" s="716"/>
      <c r="D9" s="716"/>
      <c r="E9" s="716"/>
      <c r="F9" s="716"/>
      <c r="G9" s="716"/>
      <c r="H9" s="716"/>
      <c r="I9" s="716"/>
      <c r="J9" s="716"/>
      <c r="K9" s="716"/>
      <c r="L9" s="716"/>
      <c r="M9" s="716"/>
      <c r="N9" s="717"/>
      <c r="O9" s="47"/>
    </row>
    <row r="10" spans="1:16" s="106" customFormat="1" ht="36" customHeight="1">
      <c r="A10" s="718"/>
      <c r="B10" s="719"/>
      <c r="C10" s="719"/>
      <c r="D10" s="719"/>
      <c r="E10" s="719"/>
      <c r="F10" s="719"/>
      <c r="G10" s="719"/>
      <c r="H10" s="719"/>
      <c r="I10" s="719"/>
      <c r="J10" s="719"/>
      <c r="K10" s="719"/>
      <c r="L10" s="719"/>
      <c r="M10" s="719"/>
      <c r="N10" s="720"/>
      <c r="O10" s="281"/>
    </row>
    <row r="11" spans="1:16" s="106" customFormat="1" ht="28.2" customHeight="1" thickBot="1">
      <c r="A11" s="721"/>
      <c r="B11" s="722"/>
      <c r="C11" s="722"/>
      <c r="D11" s="722"/>
      <c r="E11" s="722"/>
      <c r="F11" s="722"/>
      <c r="G11" s="722"/>
      <c r="H11" s="722"/>
      <c r="I11" s="722"/>
      <c r="J11" s="722"/>
      <c r="K11" s="722"/>
      <c r="L11" s="722"/>
      <c r="M11" s="722"/>
      <c r="N11" s="723"/>
      <c r="O11" s="281"/>
    </row>
    <row r="12" spans="1:16" ht="39.6" customHeight="1">
      <c r="A12" s="711" t="s">
        <v>28</v>
      </c>
      <c r="B12" s="711"/>
      <c r="C12" s="711"/>
      <c r="D12" s="711"/>
      <c r="E12" s="711"/>
      <c r="F12" s="711"/>
      <c r="G12" s="711"/>
      <c r="H12" s="711"/>
      <c r="I12" s="711"/>
      <c r="J12" s="711"/>
      <c r="K12" s="711"/>
      <c r="L12" s="711"/>
      <c r="M12" s="711"/>
      <c r="N12" s="711"/>
    </row>
    <row r="13" spans="1:16" ht="34.799999999999997" customHeight="1">
      <c r="A13" s="709" t="s">
        <v>27</v>
      </c>
      <c r="B13" s="710"/>
      <c r="C13" s="710"/>
      <c r="D13" s="710"/>
      <c r="E13" s="710"/>
      <c r="F13" s="710"/>
      <c r="G13" s="710"/>
      <c r="H13" s="710"/>
      <c r="I13" s="710"/>
      <c r="J13" s="710"/>
      <c r="K13" s="710"/>
      <c r="L13" s="710"/>
      <c r="M13" s="710"/>
      <c r="N13" s="710"/>
    </row>
    <row r="14" spans="1:16" ht="18.600000000000001" customHeight="1"/>
    <row r="15" spans="1:16" ht="18.600000000000001" customHeight="1"/>
    <row r="16" spans="1:16" ht="18.600000000000001" customHeight="1"/>
    <row r="17" ht="18.600000000000001" customHeight="1"/>
    <row r="18" ht="18.600000000000001" customHeight="1"/>
    <row r="19" ht="18.600000000000001" customHeight="1"/>
    <row r="20" ht="18.600000000000001" customHeight="1"/>
    <row r="21" ht="18.600000000000001" customHeight="1"/>
    <row r="22" ht="18.600000000000001" customHeight="1"/>
    <row r="23" ht="18.600000000000001" customHeight="1"/>
    <row r="24" ht="18.600000000000001" customHeight="1"/>
    <row r="25" ht="18.600000000000001" customHeight="1"/>
    <row r="26" ht="18.600000000000001" customHeight="1"/>
    <row r="27" ht="18.600000000000001" customHeight="1"/>
    <row r="28" ht="18.600000000000001" customHeight="1"/>
    <row r="29" ht="18.600000000000001" customHeight="1"/>
    <row r="30" ht="18.600000000000001" customHeight="1"/>
    <row r="31" ht="18.600000000000001" customHeight="1"/>
    <row r="32" ht="18.600000000000001" customHeight="1"/>
    <row r="33" ht="18.600000000000001" customHeight="1"/>
    <row r="34" ht="18.600000000000001" customHeight="1"/>
    <row r="35" ht="18.600000000000001" customHeight="1"/>
    <row r="36" ht="18.600000000000001" customHeight="1"/>
    <row r="37" ht="18.600000000000001" customHeight="1"/>
    <row r="38" ht="18.600000000000001" customHeight="1"/>
    <row r="39" ht="18.600000000000001" customHeight="1"/>
    <row r="40" ht="18.600000000000001" customHeight="1"/>
    <row r="41" ht="18.600000000000001" customHeight="1"/>
    <row r="42" ht="18.600000000000001" customHeight="1"/>
    <row r="43" ht="18.600000000000001" customHeight="1"/>
    <row r="44" ht="18.600000000000001" customHeight="1"/>
    <row r="45" ht="18.600000000000001" customHeight="1"/>
    <row r="46" ht="18.600000000000001" customHeight="1"/>
    <row r="47" ht="18.600000000000001" customHeight="1"/>
    <row r="48" ht="18.600000000000001" customHeight="1"/>
    <row r="49" ht="18.600000000000001" customHeight="1"/>
    <row r="50" ht="18.600000000000001" customHeight="1"/>
    <row r="51" ht="18.600000000000001" customHeight="1"/>
    <row r="52" ht="18.600000000000001" customHeight="1"/>
    <row r="53" ht="18.600000000000001" customHeight="1"/>
    <row r="54" ht="18.600000000000001" customHeight="1"/>
    <row r="55" ht="18.600000000000001" customHeight="1"/>
    <row r="56" ht="18.600000000000001" customHeight="1"/>
    <row r="57" ht="18.600000000000001" customHeight="1"/>
    <row r="58" ht="18.600000000000001" customHeight="1"/>
    <row r="59" ht="18.600000000000001" customHeight="1"/>
    <row r="60" ht="18.600000000000001" customHeight="1"/>
    <row r="61" ht="18.600000000000001" customHeight="1"/>
    <row r="62" ht="18.600000000000001" customHeight="1"/>
    <row r="63" ht="18.600000000000001" customHeight="1"/>
    <row r="64" ht="18.600000000000001" customHeight="1"/>
    <row r="65" ht="18.600000000000001" customHeight="1"/>
    <row r="66" ht="18.600000000000001" customHeight="1"/>
    <row r="67" ht="18.600000000000001" customHeight="1"/>
    <row r="68" ht="18.600000000000001" customHeight="1"/>
    <row r="69" ht="18.600000000000001" customHeight="1"/>
    <row r="70" ht="18.600000000000001" customHeight="1"/>
    <row r="71" ht="18.600000000000001" customHeight="1"/>
    <row r="72" ht="18.600000000000001" customHeight="1"/>
    <row r="73" ht="18.600000000000001" customHeight="1"/>
    <row r="74" ht="18.600000000000001" customHeight="1"/>
    <row r="75" ht="18.600000000000001" customHeight="1"/>
    <row r="76" ht="18.600000000000001" customHeight="1"/>
    <row r="77" ht="18.600000000000001" customHeight="1"/>
    <row r="78" ht="18.600000000000001" customHeight="1"/>
    <row r="79" ht="18.600000000000001" customHeight="1"/>
    <row r="80"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row r="94" ht="18.600000000000001" customHeight="1"/>
    <row r="95" ht="18.600000000000001" customHeight="1"/>
    <row r="96" ht="18.600000000000001" customHeight="1"/>
    <row r="97" ht="18.600000000000001" customHeight="1"/>
    <row r="98" ht="18.600000000000001" customHeight="1"/>
    <row r="99" ht="18.600000000000001" customHeight="1"/>
    <row r="100" ht="18.600000000000001" customHeight="1"/>
    <row r="101" ht="18.600000000000001" customHeight="1"/>
    <row r="102" ht="18.600000000000001" customHeight="1"/>
    <row r="103" ht="18.600000000000001" customHeight="1"/>
    <row r="104" ht="18.600000000000001" customHeight="1"/>
    <row r="105" ht="18.600000000000001" customHeight="1"/>
    <row r="106" ht="18.600000000000001" customHeight="1"/>
    <row r="107" ht="18.600000000000001" customHeight="1"/>
    <row r="108" ht="18.600000000000001" customHeight="1"/>
    <row r="109" ht="18.600000000000001" customHeight="1"/>
    <row r="110" ht="18.600000000000001" customHeight="1"/>
    <row r="111" ht="18.600000000000001" customHeight="1"/>
    <row r="112" ht="18.600000000000001" customHeight="1"/>
    <row r="113" ht="18.600000000000001" customHeight="1"/>
    <row r="114" ht="18.600000000000001" customHeight="1"/>
    <row r="115" ht="18.600000000000001" customHeight="1"/>
    <row r="116" ht="18.600000000000001" customHeight="1"/>
    <row r="117" ht="18.600000000000001" customHeight="1"/>
    <row r="118" ht="18.600000000000001" customHeight="1"/>
    <row r="119" ht="18.600000000000001" customHeight="1"/>
    <row r="120" ht="18.600000000000001" customHeight="1"/>
    <row r="121" ht="18.600000000000001" customHeight="1"/>
    <row r="122" ht="18.600000000000001" customHeight="1"/>
    <row r="123" ht="18.600000000000001" customHeight="1"/>
    <row r="124" ht="18.600000000000001" customHeight="1"/>
    <row r="125" ht="18.600000000000001" customHeight="1"/>
    <row r="126" ht="18.600000000000001" customHeight="1"/>
    <row r="127" ht="18.600000000000001" customHeight="1"/>
    <row r="128" ht="18.600000000000001" customHeight="1"/>
    <row r="129" ht="18.600000000000001" customHeight="1"/>
    <row r="130" ht="18.600000000000001" customHeight="1"/>
    <row r="131" ht="18.600000000000001" customHeight="1"/>
    <row r="132" ht="18.600000000000001" customHeight="1"/>
    <row r="133" ht="18.600000000000001" customHeight="1"/>
    <row r="134" ht="18.600000000000001" customHeight="1"/>
    <row r="135" ht="18.600000000000001" customHeight="1"/>
    <row r="136" ht="18.600000000000001" customHeight="1"/>
    <row r="137" ht="18.600000000000001" customHeight="1"/>
    <row r="138" ht="18.600000000000001" customHeight="1"/>
    <row r="139" ht="18.600000000000001" customHeight="1"/>
    <row r="140" ht="18.600000000000001" customHeight="1"/>
    <row r="141" ht="18.600000000000001" customHeight="1"/>
    <row r="142" ht="18.600000000000001" customHeight="1"/>
    <row r="143" ht="18.600000000000001" customHeight="1"/>
    <row r="144"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row r="356" ht="18.600000000000001" customHeight="1"/>
    <row r="357" ht="18.600000000000001" customHeight="1"/>
    <row r="358" ht="18.600000000000001" customHeight="1"/>
    <row r="359" ht="18.600000000000001" customHeight="1"/>
    <row r="360" ht="18.600000000000001" customHeight="1"/>
    <row r="361" ht="18.600000000000001" customHeight="1"/>
    <row r="362" ht="18.600000000000001" customHeight="1"/>
    <row r="363" ht="18.600000000000001" customHeight="1"/>
    <row r="364" ht="18.600000000000001" customHeight="1"/>
    <row r="365" ht="18.600000000000001" customHeight="1"/>
    <row r="366" ht="18.600000000000001" customHeight="1"/>
    <row r="367" ht="18.600000000000001" customHeight="1"/>
    <row r="368" ht="18.600000000000001" customHeight="1"/>
    <row r="369" ht="18.600000000000001" customHeight="1"/>
    <row r="370" ht="18.600000000000001" customHeight="1"/>
    <row r="371" ht="18.600000000000001" customHeight="1"/>
    <row r="372" ht="18.600000000000001" customHeight="1"/>
    <row r="373" ht="18.600000000000001" customHeight="1"/>
    <row r="374" ht="18.600000000000001" customHeight="1"/>
    <row r="375" ht="18.600000000000001" customHeight="1"/>
    <row r="376" ht="18.600000000000001" customHeight="1"/>
    <row r="377" ht="18.600000000000001" customHeight="1"/>
    <row r="378" ht="18.600000000000001" customHeight="1"/>
    <row r="379" ht="18.600000000000001" customHeight="1"/>
    <row r="380" ht="18.600000000000001" customHeight="1"/>
    <row r="381" ht="18.600000000000001" customHeight="1"/>
    <row r="382" ht="18.600000000000001" customHeight="1"/>
    <row r="383" ht="18.600000000000001" customHeight="1"/>
    <row r="384" ht="18.600000000000001" customHeight="1"/>
    <row r="385" ht="18.600000000000001" customHeight="1"/>
    <row r="386" ht="18.600000000000001" customHeight="1"/>
    <row r="387" ht="18.600000000000001" customHeight="1"/>
    <row r="388" ht="18.600000000000001" customHeight="1"/>
    <row r="389" ht="18.600000000000001" customHeight="1"/>
    <row r="390" ht="18.600000000000001" customHeight="1"/>
    <row r="391" ht="18.600000000000001" customHeight="1"/>
    <row r="392" ht="18.600000000000001" customHeight="1"/>
    <row r="393" ht="18.600000000000001" customHeight="1"/>
    <row r="394" ht="18.600000000000001" customHeight="1"/>
    <row r="395" ht="18.600000000000001" customHeight="1"/>
    <row r="396" ht="18.600000000000001" customHeight="1"/>
    <row r="397" ht="18.600000000000001" customHeight="1"/>
    <row r="398" ht="18.600000000000001" customHeight="1"/>
    <row r="399" ht="18.600000000000001" customHeight="1"/>
    <row r="400" ht="18.600000000000001" customHeight="1"/>
    <row r="401" ht="18.600000000000001" customHeight="1"/>
    <row r="402" ht="18.600000000000001" customHeight="1"/>
    <row r="403" ht="18.600000000000001" customHeight="1"/>
    <row r="404" ht="18.600000000000001" customHeight="1"/>
    <row r="405" ht="18.600000000000001" customHeight="1"/>
    <row r="406" ht="18.600000000000001" customHeight="1"/>
    <row r="407" ht="18.600000000000001" customHeight="1"/>
    <row r="408" ht="18.600000000000001" customHeight="1"/>
    <row r="409" ht="18.600000000000001" customHeight="1"/>
    <row r="410" ht="18.600000000000001" customHeight="1"/>
    <row r="411" ht="18.600000000000001" customHeight="1"/>
    <row r="412" ht="18.600000000000001" customHeight="1"/>
    <row r="413" ht="18.600000000000001" customHeight="1"/>
    <row r="414" ht="18.600000000000001" customHeight="1"/>
    <row r="415" ht="18.600000000000001" customHeight="1"/>
    <row r="416" ht="18.600000000000001" customHeight="1"/>
    <row r="417" ht="18.600000000000001" customHeight="1"/>
    <row r="418" ht="18.600000000000001" customHeight="1"/>
    <row r="419" ht="18.600000000000001" customHeight="1"/>
    <row r="420" ht="18.600000000000001" customHeight="1"/>
    <row r="421" ht="18.600000000000001" customHeight="1"/>
    <row r="422" ht="18.600000000000001" customHeight="1"/>
    <row r="423" ht="18.600000000000001" customHeight="1"/>
    <row r="424" ht="18.600000000000001" customHeight="1"/>
    <row r="425" ht="18.600000000000001" customHeight="1"/>
    <row r="426" ht="18.600000000000001" customHeight="1"/>
    <row r="427" ht="18.600000000000001" customHeight="1"/>
    <row r="428" ht="18.600000000000001" customHeight="1"/>
    <row r="429" ht="18.600000000000001" customHeight="1"/>
    <row r="430" ht="18.600000000000001" customHeight="1"/>
    <row r="431" ht="18.600000000000001" customHeight="1"/>
    <row r="432" ht="18.600000000000001" customHeight="1"/>
    <row r="433" ht="18.600000000000001" customHeight="1"/>
    <row r="434" ht="18.600000000000001" customHeight="1"/>
    <row r="435" ht="18.600000000000001" customHeight="1"/>
    <row r="436" ht="18.600000000000001" customHeight="1"/>
    <row r="437" ht="18.600000000000001" customHeight="1"/>
    <row r="438" ht="18.600000000000001" customHeight="1"/>
    <row r="439" ht="18.600000000000001" customHeight="1"/>
    <row r="440" ht="18.600000000000001" customHeight="1"/>
    <row r="441" ht="18.600000000000001" customHeight="1"/>
    <row r="442" ht="18.600000000000001" customHeight="1"/>
    <row r="443" ht="18.600000000000001" customHeight="1"/>
    <row r="444" ht="18.600000000000001" customHeight="1"/>
    <row r="445" ht="18.600000000000001" customHeight="1"/>
    <row r="446" ht="18.600000000000001" customHeight="1"/>
    <row r="447" ht="18.600000000000001" customHeight="1"/>
    <row r="448" ht="18.600000000000001" customHeight="1"/>
    <row r="449" ht="18.600000000000001" customHeight="1"/>
    <row r="450" ht="18.600000000000001" customHeight="1"/>
    <row r="451" ht="18.600000000000001" customHeight="1"/>
    <row r="452" ht="18.600000000000001" customHeight="1"/>
    <row r="453" ht="18.600000000000001" customHeight="1"/>
    <row r="454" ht="18.600000000000001" customHeight="1"/>
    <row r="455" ht="18.600000000000001" customHeight="1"/>
    <row r="456" ht="18.600000000000001" customHeight="1"/>
    <row r="457" ht="18.600000000000001" customHeight="1"/>
    <row r="458" ht="18.600000000000001" customHeight="1"/>
    <row r="459" ht="18.600000000000001" customHeight="1"/>
    <row r="460" ht="18.600000000000001" customHeight="1"/>
    <row r="461" ht="18.600000000000001" customHeight="1"/>
    <row r="462" ht="18.600000000000001" customHeight="1"/>
    <row r="463" ht="18.600000000000001" customHeight="1"/>
    <row r="464" ht="18.600000000000001" customHeight="1"/>
    <row r="465" ht="18.600000000000001" customHeight="1"/>
    <row r="466" ht="18.600000000000001" customHeight="1"/>
    <row r="467" ht="18.600000000000001" customHeight="1"/>
    <row r="468" ht="18.600000000000001" customHeight="1"/>
    <row r="469" ht="18.600000000000001" customHeight="1"/>
    <row r="470" ht="18.600000000000001" customHeight="1"/>
    <row r="471" ht="18.600000000000001" customHeight="1"/>
    <row r="472" ht="18.600000000000001" customHeight="1"/>
    <row r="473" ht="18.600000000000001" customHeight="1"/>
    <row r="474" ht="18.600000000000001" customHeight="1"/>
    <row r="475" ht="18.600000000000001" customHeight="1"/>
    <row r="476" ht="18.600000000000001" customHeight="1"/>
    <row r="477" ht="18.600000000000001" customHeight="1"/>
    <row r="478" ht="18.600000000000001" customHeight="1"/>
    <row r="479" ht="18.600000000000001" customHeight="1"/>
    <row r="480" ht="18.600000000000001" customHeight="1"/>
    <row r="481" ht="18.600000000000001" customHeight="1"/>
    <row r="482" ht="18.600000000000001" customHeight="1"/>
    <row r="483" ht="18.600000000000001" customHeight="1"/>
    <row r="484" ht="18.600000000000001" customHeight="1"/>
    <row r="485" ht="18.600000000000001" customHeight="1"/>
    <row r="486" ht="18.600000000000001" customHeight="1"/>
    <row r="487" ht="18.600000000000001" customHeight="1"/>
    <row r="488" ht="18.600000000000001" customHeight="1"/>
    <row r="489" ht="18.600000000000001" customHeight="1"/>
    <row r="490" ht="18.600000000000001" customHeight="1"/>
    <row r="491" ht="18.600000000000001" customHeight="1"/>
    <row r="492" ht="18.600000000000001" customHeight="1"/>
    <row r="493" ht="18.600000000000001" customHeight="1"/>
    <row r="494" ht="18.600000000000001" customHeight="1"/>
    <row r="495" ht="18.600000000000001" customHeight="1"/>
    <row r="496" ht="18.600000000000001" customHeight="1"/>
    <row r="497" ht="18.600000000000001" customHeight="1"/>
    <row r="498" ht="18.600000000000001" customHeight="1"/>
    <row r="499" ht="18.600000000000001" customHeight="1"/>
    <row r="500" ht="18.600000000000001" customHeight="1"/>
    <row r="501" ht="18.600000000000001" customHeight="1"/>
    <row r="502" ht="18.600000000000001" customHeight="1"/>
    <row r="503" ht="18.600000000000001" customHeight="1"/>
    <row r="504" ht="18.600000000000001" customHeight="1"/>
    <row r="505" ht="18.600000000000001" customHeight="1"/>
    <row r="506" ht="18.600000000000001" customHeight="1"/>
    <row r="507" ht="18.600000000000001" customHeight="1"/>
    <row r="508" ht="18.600000000000001" customHeight="1"/>
    <row r="509" ht="18.600000000000001" customHeight="1"/>
    <row r="510" ht="18.600000000000001" customHeight="1"/>
    <row r="511" ht="18.600000000000001" customHeight="1"/>
    <row r="512" ht="18.600000000000001" customHeight="1"/>
    <row r="513" ht="18.600000000000001" customHeight="1"/>
    <row r="514" ht="18.600000000000001" customHeight="1"/>
    <row r="515" ht="18.600000000000001" customHeight="1"/>
    <row r="516" ht="18.600000000000001" customHeight="1"/>
    <row r="517" ht="18.600000000000001" customHeight="1"/>
    <row r="518" ht="18.600000000000001" customHeight="1"/>
    <row r="519" ht="18.600000000000001" customHeight="1"/>
    <row r="520" ht="18.600000000000001" customHeight="1"/>
    <row r="521" ht="18.600000000000001" customHeight="1"/>
    <row r="522" ht="18.600000000000001" customHeight="1"/>
    <row r="523" ht="18.600000000000001" customHeight="1"/>
    <row r="524" ht="18.600000000000001" customHeight="1"/>
    <row r="525" ht="18.600000000000001" customHeight="1"/>
    <row r="526" ht="18.600000000000001" customHeight="1"/>
    <row r="527" ht="18.600000000000001" customHeight="1"/>
    <row r="528" ht="18.600000000000001" customHeight="1"/>
    <row r="529" ht="18.600000000000001" customHeight="1"/>
    <row r="530" ht="18.600000000000001" customHeight="1"/>
    <row r="531" ht="18.600000000000001" customHeight="1"/>
    <row r="532" ht="18.600000000000001" customHeight="1"/>
    <row r="533" ht="18.600000000000001" customHeight="1"/>
    <row r="534" ht="18.600000000000001" customHeight="1"/>
    <row r="535" ht="18.600000000000001" customHeight="1"/>
    <row r="536" ht="18.600000000000001" customHeight="1"/>
    <row r="537" ht="18.600000000000001" customHeight="1"/>
    <row r="538" ht="18.600000000000001" customHeight="1"/>
    <row r="539" ht="18.600000000000001" customHeight="1"/>
    <row r="540" ht="18.600000000000001" customHeight="1"/>
    <row r="541" ht="18.600000000000001" customHeight="1"/>
    <row r="542" ht="18.600000000000001" customHeight="1"/>
    <row r="543" ht="18.600000000000001" customHeight="1"/>
    <row r="544" ht="18.600000000000001" customHeight="1"/>
    <row r="545" ht="18.600000000000001" customHeight="1"/>
    <row r="546" ht="18.600000000000001" customHeight="1"/>
    <row r="547" ht="18.600000000000001" customHeight="1"/>
    <row r="548" ht="18.600000000000001" customHeight="1"/>
    <row r="549" ht="18.600000000000001" customHeight="1"/>
    <row r="550" ht="18.600000000000001" customHeight="1"/>
    <row r="551" ht="18.600000000000001" customHeight="1"/>
    <row r="552" ht="18.600000000000001" customHeight="1"/>
    <row r="553" ht="18.600000000000001" customHeight="1"/>
    <row r="554" ht="18.600000000000001" customHeight="1"/>
    <row r="555" ht="18.600000000000001" customHeight="1"/>
    <row r="556" ht="18.600000000000001" customHeight="1"/>
    <row r="557" ht="18.600000000000001" customHeight="1"/>
    <row r="558" ht="18.600000000000001" customHeight="1"/>
    <row r="559" ht="18.600000000000001" customHeight="1"/>
    <row r="560" ht="18.600000000000001" customHeight="1"/>
    <row r="561" ht="18.600000000000001" customHeight="1"/>
    <row r="562" ht="18.600000000000001" customHeight="1"/>
    <row r="563" ht="18.600000000000001" customHeight="1"/>
    <row r="564" ht="18.600000000000001" customHeight="1"/>
    <row r="565" ht="18.600000000000001" customHeight="1"/>
    <row r="566" ht="18.600000000000001" customHeight="1"/>
    <row r="567" ht="18.600000000000001" customHeight="1"/>
    <row r="568" ht="18.600000000000001" customHeight="1"/>
    <row r="569" ht="18.600000000000001" customHeight="1"/>
    <row r="570" ht="18.600000000000001" customHeight="1"/>
    <row r="571" ht="18.600000000000001" customHeight="1"/>
    <row r="572" ht="18.600000000000001" customHeight="1"/>
    <row r="573" ht="18.600000000000001" customHeight="1"/>
    <row r="574" ht="18.600000000000001" customHeight="1"/>
    <row r="575" ht="18.600000000000001" customHeight="1"/>
    <row r="576" ht="18.600000000000001" customHeight="1"/>
    <row r="577" ht="18.600000000000001" customHeight="1"/>
    <row r="578" ht="18.600000000000001" customHeight="1"/>
    <row r="579" ht="18.600000000000001" customHeight="1"/>
    <row r="580" ht="18.600000000000001" customHeight="1"/>
    <row r="581" ht="18.600000000000001" customHeight="1"/>
    <row r="582" ht="18.600000000000001" customHeight="1"/>
    <row r="583" ht="18.600000000000001" customHeight="1"/>
    <row r="584" ht="18.600000000000001" customHeight="1"/>
    <row r="585" ht="18.600000000000001" customHeight="1"/>
    <row r="586" ht="18.600000000000001" customHeight="1"/>
    <row r="587" ht="18.600000000000001" customHeight="1"/>
    <row r="588" ht="18.600000000000001" customHeight="1"/>
    <row r="589" ht="18.600000000000001" customHeight="1"/>
    <row r="590" ht="18.600000000000001" customHeight="1"/>
    <row r="591" ht="18.600000000000001" customHeight="1"/>
    <row r="592" ht="18.600000000000001" customHeight="1"/>
    <row r="593" ht="18.600000000000001" customHeight="1"/>
    <row r="594" ht="18.600000000000001" customHeight="1"/>
    <row r="595" ht="18.600000000000001" customHeight="1"/>
    <row r="596" ht="18.600000000000001" customHeight="1"/>
    <row r="597" ht="18.600000000000001" customHeight="1"/>
    <row r="598" ht="18.600000000000001" customHeight="1"/>
    <row r="599" ht="18.600000000000001" customHeight="1"/>
    <row r="600" ht="18.600000000000001" customHeight="1"/>
    <row r="601" ht="18.600000000000001" customHeight="1"/>
    <row r="602" ht="18.600000000000001" customHeight="1"/>
    <row r="603" ht="18.600000000000001" customHeight="1"/>
    <row r="604" ht="18.600000000000001" customHeight="1"/>
    <row r="605" ht="18.600000000000001" customHeight="1"/>
    <row r="606" ht="18.600000000000001" customHeight="1"/>
    <row r="607" ht="18.600000000000001" customHeight="1"/>
    <row r="608" ht="18.600000000000001" customHeight="1"/>
    <row r="609" ht="18.600000000000001" customHeight="1"/>
    <row r="610" ht="18.600000000000001" customHeight="1"/>
    <row r="611" ht="18.600000000000001" customHeight="1"/>
    <row r="612" ht="18.600000000000001" customHeight="1"/>
    <row r="613" ht="18.600000000000001" customHeight="1"/>
    <row r="614" ht="18.600000000000001" customHeight="1"/>
    <row r="615" ht="18.600000000000001" customHeight="1"/>
    <row r="616" ht="18.600000000000001" customHeight="1"/>
    <row r="617" ht="18.600000000000001" customHeight="1"/>
    <row r="618" ht="18.600000000000001" customHeight="1"/>
    <row r="619" ht="18.600000000000001" customHeight="1"/>
    <row r="620" ht="18.600000000000001" customHeight="1"/>
    <row r="621" ht="18.600000000000001" customHeight="1"/>
    <row r="622" ht="18.600000000000001" customHeight="1"/>
    <row r="623" ht="18.600000000000001" customHeight="1"/>
    <row r="624" ht="18.600000000000001" customHeight="1"/>
    <row r="625" ht="18.600000000000001" customHeight="1"/>
    <row r="626" ht="18.600000000000001" customHeight="1"/>
    <row r="627" ht="18.600000000000001" customHeight="1"/>
    <row r="628" ht="18.600000000000001" customHeight="1"/>
    <row r="629" ht="18.600000000000001" customHeight="1"/>
    <row r="630" ht="18.600000000000001" customHeight="1"/>
    <row r="631" ht="18.600000000000001" customHeight="1"/>
    <row r="632" ht="18.600000000000001" customHeight="1"/>
    <row r="633" ht="18.600000000000001" customHeight="1"/>
    <row r="634" ht="18.600000000000001" customHeight="1"/>
    <row r="635" ht="18.600000000000001" customHeight="1"/>
    <row r="636" ht="18.600000000000001" customHeight="1"/>
    <row r="637" ht="18.600000000000001" customHeight="1"/>
    <row r="638" ht="18.600000000000001" customHeight="1"/>
    <row r="639" ht="18.600000000000001" customHeight="1"/>
    <row r="640" ht="18.600000000000001" customHeight="1"/>
    <row r="641" ht="18.600000000000001" customHeight="1"/>
    <row r="642" ht="18.600000000000001" customHeight="1"/>
    <row r="643" ht="18.600000000000001" customHeight="1"/>
    <row r="644" ht="18.600000000000001" customHeight="1"/>
    <row r="645" ht="18.600000000000001" customHeight="1"/>
    <row r="646" ht="18.600000000000001" customHeight="1"/>
    <row r="647" ht="18.600000000000001" customHeight="1"/>
    <row r="648" ht="18.600000000000001" customHeight="1"/>
    <row r="649" ht="18.600000000000001" customHeight="1"/>
    <row r="650" ht="18.600000000000001" customHeight="1"/>
    <row r="651" ht="18.600000000000001" customHeight="1"/>
    <row r="652" ht="18.600000000000001" customHeight="1"/>
    <row r="653" ht="18.600000000000001" customHeight="1"/>
    <row r="654" ht="18.600000000000001" customHeight="1"/>
    <row r="655" ht="18.600000000000001" customHeight="1"/>
    <row r="656" ht="18.600000000000001" customHeight="1"/>
    <row r="657" ht="18.600000000000001" customHeight="1"/>
    <row r="658" ht="18.600000000000001" customHeight="1"/>
    <row r="659" ht="18.600000000000001" customHeight="1"/>
    <row r="660" ht="18.600000000000001" customHeight="1"/>
    <row r="661" ht="18.600000000000001" customHeight="1"/>
    <row r="662" ht="18.600000000000001" customHeight="1"/>
    <row r="663" ht="18.600000000000001" customHeight="1"/>
    <row r="664" ht="18.600000000000001" customHeight="1"/>
    <row r="665" ht="18.600000000000001" customHeight="1"/>
    <row r="666" ht="18.600000000000001" customHeight="1"/>
    <row r="667" ht="18.600000000000001" customHeight="1"/>
    <row r="668" ht="18.600000000000001" customHeight="1"/>
    <row r="669" ht="18.600000000000001" customHeight="1"/>
    <row r="670" ht="18.600000000000001" customHeight="1"/>
    <row r="671" ht="18.600000000000001" customHeight="1"/>
    <row r="672" ht="18.600000000000001" customHeight="1"/>
    <row r="673" ht="18.600000000000001" customHeight="1"/>
    <row r="674" ht="18.600000000000001" customHeight="1"/>
    <row r="675" ht="18.600000000000001" customHeight="1"/>
    <row r="676" ht="18.600000000000001" customHeight="1"/>
    <row r="677" ht="18.600000000000001" customHeight="1"/>
    <row r="678" ht="18.600000000000001" customHeight="1"/>
    <row r="679" ht="18.600000000000001" customHeight="1"/>
    <row r="680" ht="18.600000000000001" customHeight="1"/>
    <row r="681" ht="18.600000000000001" customHeight="1"/>
    <row r="682" ht="18.600000000000001" customHeight="1"/>
    <row r="683" ht="18.600000000000001" customHeight="1"/>
    <row r="684" ht="18.600000000000001" customHeight="1"/>
    <row r="685" ht="18.600000000000001" customHeight="1"/>
    <row r="686" ht="18.600000000000001" customHeight="1"/>
    <row r="687" ht="18.600000000000001" customHeight="1"/>
    <row r="688" ht="18.600000000000001" customHeight="1"/>
    <row r="689" ht="18.600000000000001" customHeight="1"/>
    <row r="690" ht="18.600000000000001" customHeight="1"/>
    <row r="691" ht="18.600000000000001" customHeight="1"/>
    <row r="692" ht="18.600000000000001" customHeight="1"/>
    <row r="693" ht="18.600000000000001" customHeight="1"/>
    <row r="694" ht="18.600000000000001" customHeight="1"/>
    <row r="695" ht="18.600000000000001" customHeight="1"/>
    <row r="696" ht="18.600000000000001" customHeight="1"/>
    <row r="697" ht="18.600000000000001" customHeight="1"/>
    <row r="698" ht="18.600000000000001" customHeight="1"/>
    <row r="699" ht="18.600000000000001" customHeight="1"/>
    <row r="700" ht="18.600000000000001" customHeight="1"/>
    <row r="701" ht="18.600000000000001" customHeight="1"/>
    <row r="702" ht="18.600000000000001" customHeight="1"/>
    <row r="703" ht="18.600000000000001" customHeight="1"/>
    <row r="704" ht="18.600000000000001" customHeight="1"/>
    <row r="705" ht="18.600000000000001" customHeight="1"/>
    <row r="706" ht="18.600000000000001" customHeight="1"/>
    <row r="707" ht="18.600000000000001" customHeight="1"/>
    <row r="708" ht="18.600000000000001" customHeight="1"/>
    <row r="709" ht="18.600000000000001" customHeight="1"/>
    <row r="710" ht="18.600000000000001" customHeight="1"/>
    <row r="711" ht="18.600000000000001" customHeight="1"/>
    <row r="712" ht="18.600000000000001" customHeight="1"/>
    <row r="713" ht="18.600000000000001" customHeight="1"/>
    <row r="714" ht="18.600000000000001" customHeight="1"/>
    <row r="715" ht="18.600000000000001" customHeight="1"/>
    <row r="716" ht="18.600000000000001" customHeight="1"/>
    <row r="717" ht="18.600000000000001" customHeight="1"/>
    <row r="718" ht="18.600000000000001" customHeight="1"/>
    <row r="719" ht="18.600000000000001" customHeight="1"/>
    <row r="720" ht="18.600000000000001" customHeight="1"/>
    <row r="721" ht="18.600000000000001" customHeight="1"/>
    <row r="722" ht="18.600000000000001" customHeight="1"/>
    <row r="723" ht="18.600000000000001" customHeight="1"/>
    <row r="724" ht="18.600000000000001" customHeight="1"/>
    <row r="725" ht="18.600000000000001" customHeight="1"/>
    <row r="726" ht="18.600000000000001" customHeight="1"/>
  </sheetData>
  <mergeCells count="13">
    <mergeCell ref="A6:N6"/>
    <mergeCell ref="A7:N7"/>
    <mergeCell ref="A13:N13"/>
    <mergeCell ref="A12:N12"/>
    <mergeCell ref="A8:N8"/>
    <mergeCell ref="A9:N9"/>
    <mergeCell ref="A10:N10"/>
    <mergeCell ref="A11:N11"/>
    <mergeCell ref="A1:N1"/>
    <mergeCell ref="A2:N2"/>
    <mergeCell ref="A3:N3"/>
    <mergeCell ref="A5:N5"/>
    <mergeCell ref="A4:N4"/>
  </mergeCells>
  <phoneticPr fontId="16"/>
  <pageMargins left="0.7" right="0.7" top="0.75" bottom="0.75" header="0.3" footer="0.3"/>
  <pageSetup paperSize="9" scale="59"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sheetPr>
  <dimension ref="A1:C43"/>
  <sheetViews>
    <sheetView view="pageBreakPreview" zoomScale="95" zoomScaleNormal="75" zoomScaleSheetLayoutView="95" workbookViewId="0">
      <selection activeCell="A26" sqref="A26"/>
    </sheetView>
  </sheetViews>
  <sheetFormatPr defaultColWidth="9" defaultRowHeight="14.4"/>
  <cols>
    <col min="1" max="1" width="216.77734375" style="5" customWidth="1"/>
    <col min="2" max="2" width="33.109375" style="3" hidden="1" customWidth="1"/>
    <col min="3" max="3" width="23.109375" style="4" hidden="1" customWidth="1"/>
    <col min="4" max="16384" width="9" style="1"/>
  </cols>
  <sheetData>
    <row r="1" spans="1:3" s="42" customFormat="1" ht="46.2" customHeight="1" thickBot="1">
      <c r="A1" s="129" t="s">
        <v>214</v>
      </c>
      <c r="B1" s="45" t="s">
        <v>0</v>
      </c>
      <c r="C1" s="46" t="s">
        <v>2</v>
      </c>
    </row>
    <row r="2" spans="1:3" ht="40.799999999999997" customHeight="1">
      <c r="A2" s="312" t="s">
        <v>358</v>
      </c>
      <c r="B2" s="2"/>
      <c r="C2" s="724"/>
    </row>
    <row r="3" spans="1:3" ht="248.4" customHeight="1">
      <c r="A3" s="361" t="s">
        <v>359</v>
      </c>
      <c r="B3" s="48"/>
      <c r="C3" s="725"/>
    </row>
    <row r="4" spans="1:3" ht="34.799999999999997" customHeight="1" thickBot="1">
      <c r="A4" s="120" t="s">
        <v>360</v>
      </c>
      <c r="B4" s="1"/>
      <c r="C4" s="1"/>
    </row>
    <row r="5" spans="1:3" ht="41.4" customHeight="1" thickBot="1">
      <c r="A5" s="351" t="s">
        <v>361</v>
      </c>
      <c r="B5" s="2"/>
      <c r="C5" s="724"/>
    </row>
    <row r="6" spans="1:3" ht="231.6" customHeight="1">
      <c r="A6" s="411" t="s">
        <v>363</v>
      </c>
      <c r="B6" s="48"/>
      <c r="C6" s="725"/>
    </row>
    <row r="7" spans="1:3" ht="34.799999999999997" customHeight="1">
      <c r="A7" s="304" t="s">
        <v>362</v>
      </c>
      <c r="B7" s="1"/>
      <c r="C7" s="1"/>
    </row>
    <row r="8" spans="1:3" ht="43.2" customHeight="1">
      <c r="A8" s="412" t="s">
        <v>364</v>
      </c>
      <c r="B8" s="157"/>
      <c r="C8" s="724"/>
    </row>
    <row r="9" spans="1:3" ht="228" customHeight="1" thickBot="1">
      <c r="A9" s="461" t="s">
        <v>365</v>
      </c>
      <c r="B9" s="158"/>
      <c r="C9" s="725"/>
    </row>
    <row r="10" spans="1:3" ht="35.4" customHeight="1">
      <c r="A10" s="368" t="s">
        <v>366</v>
      </c>
      <c r="B10" s="1"/>
      <c r="C10" s="1"/>
    </row>
    <row r="11" spans="1:3" s="371" customFormat="1" ht="42.6" hidden="1" customHeight="1">
      <c r="A11" s="369"/>
      <c r="B11" s="370"/>
      <c r="C11" s="370"/>
    </row>
    <row r="12" spans="1:3" ht="184.8" hidden="1" customHeight="1" thickBot="1">
      <c r="A12" s="413"/>
      <c r="B12" s="373"/>
      <c r="C12" s="373"/>
    </row>
    <row r="13" spans="1:3" s="375" customFormat="1" ht="34.200000000000003" hidden="1" customHeight="1">
      <c r="A13" s="374"/>
    </row>
    <row r="14" spans="1:3" s="371" customFormat="1" ht="42.6" hidden="1" customHeight="1">
      <c r="A14" s="369"/>
      <c r="B14" s="370"/>
      <c r="C14" s="370"/>
    </row>
    <row r="15" spans="1:3" ht="93.6" hidden="1" customHeight="1" thickBot="1">
      <c r="A15" s="372"/>
      <c r="B15" s="373"/>
      <c r="C15" s="373"/>
    </row>
    <row r="16" spans="1:3" ht="33.6" hidden="1" customHeight="1">
      <c r="A16" s="377"/>
      <c r="B16" s="376"/>
      <c r="C16" s="376"/>
    </row>
    <row r="17" spans="1:3" ht="33.6" hidden="1" customHeight="1">
      <c r="A17" s="414"/>
      <c r="B17" s="376"/>
      <c r="C17" s="376"/>
    </row>
    <row r="18" spans="1:3" s="375" customFormat="1" ht="126.6" hidden="1" customHeight="1">
      <c r="A18" s="416"/>
    </row>
    <row r="19" spans="1:3" ht="29.4" customHeight="1">
      <c r="A19" s="415"/>
      <c r="B19" s="1"/>
      <c r="C19" s="1"/>
    </row>
    <row r="20" spans="1:3" ht="29.4" customHeight="1">
      <c r="A20" s="415"/>
      <c r="B20" s="1"/>
      <c r="C20" s="1"/>
    </row>
    <row r="21" spans="1:3" ht="39" customHeight="1">
      <c r="A21" s="1" t="s">
        <v>156</v>
      </c>
      <c r="B21" s="1"/>
      <c r="C21" s="1"/>
    </row>
    <row r="22" spans="1:3" ht="32.25" customHeight="1">
      <c r="A22" s="1" t="s">
        <v>157</v>
      </c>
      <c r="B22" s="1"/>
      <c r="C22" s="1"/>
    </row>
    <row r="23" spans="1:3" ht="36.75" customHeight="1"/>
    <row r="24" spans="1:3" ht="33" customHeight="1"/>
    <row r="25" spans="1:3" ht="36.75" customHeight="1"/>
    <row r="26" spans="1:3" ht="36.75" customHeight="1"/>
    <row r="27" spans="1:3" ht="25.5" customHeight="1"/>
    <row r="28" spans="1:3" ht="32.25" customHeight="1"/>
    <row r="29" spans="1:3" ht="30.75" customHeight="1"/>
    <row r="30" spans="1:3" ht="42.75" customHeight="1"/>
    <row r="31" spans="1:3" ht="43.5" customHeight="1"/>
    <row r="32" spans="1:3" ht="27.75" customHeight="1"/>
    <row r="33" ht="30.75" customHeight="1"/>
    <row r="34" ht="29.25" customHeight="1"/>
    <row r="35" ht="27" customHeight="1"/>
    <row r="36" ht="27" customHeight="1"/>
    <row r="37" ht="27" customHeight="1"/>
    <row r="38" ht="27" customHeight="1"/>
    <row r="39" ht="27" customHeight="1"/>
    <row r="40" ht="27" customHeight="1"/>
    <row r="41" ht="27" customHeight="1"/>
    <row r="42" ht="27" customHeight="1"/>
    <row r="43" ht="27" customHeight="1"/>
  </sheetData>
  <mergeCells count="3">
    <mergeCell ref="C2:C3"/>
    <mergeCell ref="C5:C6"/>
    <mergeCell ref="C8:C9"/>
  </mergeCells>
  <phoneticPr fontId="16"/>
  <hyperlinks>
    <hyperlink ref="A4" r:id="rId1" xr:uid="{E0BBEAE6-5592-4482-AEEC-31C149ADAA10}"/>
    <hyperlink ref="A7" r:id="rId2" xr:uid="{03449BE5-E5F5-4162-B3E6-C92DAAD23E04}"/>
    <hyperlink ref="A10" r:id="rId3" xr:uid="{6DEF9203-650B-488C-B7A0-AEF90B3492EE}"/>
  </hyperlinks>
  <pageMargins left="0" right="0" top="0.19685039370078741" bottom="0.39370078740157483" header="0" footer="0.19685039370078741"/>
  <pageSetup paperSize="9" scale="66"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77C5-1616-4CA5-A211-6B1BE283E847}">
  <dimension ref="A1:S58"/>
  <sheetViews>
    <sheetView view="pageBreakPreview" topLeftCell="I1" zoomScaleNormal="100" zoomScaleSheetLayoutView="100" workbookViewId="0">
      <selection activeCell="Z1" sqref="Z1"/>
    </sheetView>
  </sheetViews>
  <sheetFormatPr defaultRowHeight="13.2"/>
  <cols>
    <col min="7" max="7" width="8.88671875" customWidth="1"/>
    <col min="8" max="8" width="8.88671875" hidden="1" customWidth="1"/>
    <col min="9" max="9" width="0.77734375" customWidth="1"/>
  </cols>
  <sheetData>
    <row r="1" spans="1:17" ht="24.6" customHeight="1">
      <c r="A1" s="442"/>
      <c r="B1" s="442"/>
      <c r="C1" s="442"/>
      <c r="D1" s="442"/>
      <c r="E1" s="442"/>
      <c r="F1" s="442"/>
      <c r="G1" s="442"/>
      <c r="H1" s="442"/>
      <c r="I1" s="442"/>
      <c r="J1" s="442"/>
      <c r="K1" s="442"/>
      <c r="L1" s="442"/>
      <c r="M1" s="442"/>
      <c r="N1" s="442"/>
      <c r="O1" s="442"/>
      <c r="P1" s="442"/>
      <c r="Q1" s="303"/>
    </row>
    <row r="2" spans="1:17" ht="24.6" customHeight="1">
      <c r="A2" s="443"/>
      <c r="B2" s="444"/>
      <c r="C2" s="445"/>
      <c r="D2" s="445"/>
      <c r="E2" s="445"/>
      <c r="F2" s="445"/>
      <c r="G2" s="445"/>
      <c r="H2" s="445"/>
      <c r="I2" s="445"/>
      <c r="J2" s="445"/>
      <c r="K2" s="445"/>
      <c r="L2" s="445"/>
      <c r="M2" s="445"/>
      <c r="N2" s="445"/>
      <c r="O2" s="446"/>
      <c r="P2" s="442"/>
    </row>
    <row r="3" spans="1:17" ht="24.6" customHeight="1">
      <c r="A3" s="442"/>
      <c r="B3" s="447"/>
      <c r="C3" s="448"/>
      <c r="D3" s="448"/>
      <c r="E3" s="448"/>
      <c r="F3" s="448"/>
      <c r="G3" s="448"/>
      <c r="H3" s="448"/>
      <c r="I3" s="448"/>
      <c r="J3" s="448"/>
      <c r="K3" s="448"/>
      <c r="L3" s="449"/>
      <c r="M3" s="449"/>
      <c r="N3" s="449"/>
      <c r="O3" s="449"/>
      <c r="P3" s="450"/>
    </row>
    <row r="4" spans="1:17" ht="7.2" customHeight="1">
      <c r="A4" s="442"/>
      <c r="B4" s="447"/>
      <c r="C4" s="442"/>
      <c r="D4" s="442"/>
      <c r="E4" s="442"/>
      <c r="F4" s="442"/>
      <c r="G4" s="451"/>
      <c r="H4" s="451"/>
      <c r="I4" s="451"/>
      <c r="J4" s="451"/>
      <c r="K4" s="451"/>
      <c r="L4" s="451"/>
      <c r="M4" s="451"/>
      <c r="N4" s="451"/>
      <c r="O4" s="451"/>
      <c r="P4" s="451"/>
    </row>
    <row r="5" spans="1:17" ht="24.6" customHeight="1">
      <c r="A5" s="442"/>
      <c r="B5" s="452"/>
      <c r="C5" s="453"/>
      <c r="D5" s="453"/>
      <c r="E5" s="453"/>
      <c r="F5" s="453"/>
      <c r="G5" s="453"/>
      <c r="H5" s="453"/>
      <c r="I5" s="453"/>
      <c r="J5" s="453"/>
      <c r="K5" s="453"/>
      <c r="L5" s="453"/>
      <c r="M5" s="453"/>
      <c r="N5" s="453"/>
      <c r="O5" s="453"/>
      <c r="P5" s="451"/>
    </row>
    <row r="6" spans="1:17" ht="13.2" customHeight="1">
      <c r="A6" s="442"/>
      <c r="B6" s="442"/>
      <c r="C6" s="442"/>
      <c r="D6" s="442"/>
      <c r="E6" s="442"/>
      <c r="F6" s="442"/>
      <c r="G6" s="451"/>
      <c r="H6" s="451"/>
      <c r="I6" s="451"/>
      <c r="J6" s="451"/>
      <c r="K6" s="451"/>
      <c r="L6" s="451"/>
      <c r="M6" s="451"/>
      <c r="N6" s="451"/>
      <c r="O6" s="451"/>
      <c r="P6" s="451"/>
    </row>
    <row r="7" spans="1:17" ht="13.2" customHeight="1">
      <c r="A7" s="442"/>
      <c r="B7" s="442"/>
      <c r="C7" s="442"/>
      <c r="D7" s="442"/>
      <c r="E7" s="442"/>
      <c r="F7" s="442"/>
      <c r="G7" s="451"/>
      <c r="H7" s="451"/>
      <c r="I7" s="451"/>
      <c r="J7" s="451"/>
      <c r="K7" s="451"/>
      <c r="L7" s="451"/>
      <c r="M7" s="451"/>
      <c r="N7" s="451"/>
      <c r="O7" s="451"/>
      <c r="P7" s="451"/>
    </row>
    <row r="8" spans="1:17" ht="13.2" customHeight="1">
      <c r="A8" s="442"/>
      <c r="B8" s="442"/>
      <c r="C8" s="442"/>
      <c r="D8" s="442"/>
      <c r="E8" s="442"/>
      <c r="F8" s="442"/>
      <c r="G8" s="451"/>
      <c r="H8" s="451"/>
      <c r="I8" s="451"/>
      <c r="J8" s="451"/>
      <c r="K8" s="451"/>
      <c r="L8" s="451"/>
      <c r="M8" s="451"/>
      <c r="N8" s="451"/>
      <c r="O8" s="451"/>
      <c r="P8" s="451"/>
    </row>
    <row r="9" spans="1:17" ht="13.2" customHeight="1">
      <c r="A9" s="442"/>
      <c r="B9" s="442"/>
      <c r="C9" s="442"/>
      <c r="D9" s="442"/>
      <c r="E9" s="442"/>
      <c r="F9" s="442"/>
      <c r="G9" s="451"/>
      <c r="H9" s="451"/>
      <c r="I9" s="451"/>
      <c r="J9" s="451"/>
      <c r="K9" s="451"/>
      <c r="L9" s="451"/>
      <c r="M9" s="451"/>
      <c r="N9" s="451"/>
      <c r="O9" s="451"/>
      <c r="P9" s="451"/>
    </row>
    <row r="10" spans="1:17">
      <c r="A10" s="442"/>
      <c r="B10" s="442"/>
      <c r="C10" s="442"/>
      <c r="D10" s="442"/>
      <c r="E10" s="442"/>
      <c r="F10" s="442"/>
      <c r="G10" s="442"/>
      <c r="H10" s="442"/>
      <c r="I10" s="442"/>
      <c r="J10" s="442"/>
      <c r="K10" s="442"/>
      <c r="L10" s="442"/>
      <c r="M10" s="442"/>
      <c r="N10" s="442"/>
      <c r="O10" s="442"/>
      <c r="P10" s="442"/>
    </row>
    <row r="11" spans="1:17" ht="21" customHeight="1">
      <c r="A11" s="442"/>
      <c r="B11" s="442"/>
      <c r="C11" s="442"/>
      <c r="D11" s="442"/>
      <c r="E11" s="442"/>
      <c r="F11" s="442"/>
      <c r="G11" s="442"/>
      <c r="H11" s="442"/>
      <c r="I11" s="442"/>
      <c r="J11" s="442"/>
      <c r="K11" s="442"/>
      <c r="L11" s="442"/>
      <c r="M11" s="442"/>
      <c r="N11" s="442"/>
      <c r="O11" s="442"/>
      <c r="P11" s="442"/>
    </row>
    <row r="12" spans="1:17" ht="13.2" customHeight="1">
      <c r="A12" s="442"/>
      <c r="B12" s="442"/>
      <c r="C12" s="442"/>
      <c r="D12" s="442"/>
      <c r="E12" s="442"/>
      <c r="F12" s="442"/>
      <c r="G12" s="442"/>
      <c r="H12" s="442"/>
      <c r="I12" s="442"/>
      <c r="J12" s="442"/>
      <c r="K12" s="442"/>
      <c r="L12" s="442"/>
      <c r="M12" s="442"/>
      <c r="N12" s="442"/>
      <c r="O12" s="442"/>
      <c r="P12" s="442"/>
    </row>
    <row r="13" spans="1:17" ht="13.2" customHeight="1">
      <c r="A13" s="442"/>
      <c r="B13" s="442"/>
      <c r="C13" s="442"/>
      <c r="D13" s="442"/>
      <c r="E13" s="442"/>
      <c r="F13" s="442"/>
      <c r="G13" s="442"/>
      <c r="H13" s="442"/>
      <c r="I13" s="442"/>
      <c r="J13" s="442"/>
      <c r="K13" s="442"/>
      <c r="L13" s="442"/>
      <c r="M13" s="442"/>
      <c r="N13" s="442"/>
      <c r="O13" s="442"/>
      <c r="P13" s="442"/>
    </row>
    <row r="14" spans="1:17">
      <c r="A14" s="442"/>
      <c r="B14" s="442"/>
      <c r="C14" s="442"/>
      <c r="D14" s="442"/>
      <c r="E14" s="442"/>
      <c r="F14" s="442"/>
      <c r="G14" s="442"/>
      <c r="H14" s="442"/>
      <c r="I14" s="442"/>
      <c r="J14" s="442"/>
      <c r="K14" s="442"/>
      <c r="L14" s="442"/>
      <c r="M14" s="442"/>
      <c r="N14" s="442"/>
      <c r="O14" s="442"/>
      <c r="P14" s="442"/>
    </row>
    <row r="15" spans="1:17">
      <c r="A15" s="442"/>
      <c r="B15" s="442"/>
      <c r="C15" s="442"/>
      <c r="D15" s="442"/>
      <c r="E15" s="442"/>
      <c r="F15" s="442"/>
      <c r="G15" s="442"/>
      <c r="H15" s="442"/>
      <c r="I15" s="442"/>
      <c r="J15" s="442"/>
      <c r="K15" s="442"/>
      <c r="L15" s="442"/>
      <c r="M15" s="442"/>
      <c r="N15" s="442"/>
      <c r="O15" s="442"/>
      <c r="P15" s="442"/>
    </row>
    <row r="16" spans="1:17">
      <c r="A16" s="442"/>
      <c r="B16" s="442"/>
      <c r="C16" s="442"/>
      <c r="D16" s="442"/>
      <c r="E16" s="442"/>
      <c r="F16" s="442"/>
      <c r="G16" s="442"/>
      <c r="H16" s="442"/>
      <c r="I16" s="442"/>
      <c r="J16" s="442"/>
      <c r="K16" s="442"/>
      <c r="L16" s="442"/>
      <c r="M16" s="442"/>
      <c r="N16" s="442"/>
      <c r="O16" s="442"/>
      <c r="P16" s="442"/>
    </row>
    <row r="17" spans="1:19">
      <c r="A17" s="523"/>
      <c r="B17" s="523"/>
      <c r="C17" s="523"/>
      <c r="D17" s="523"/>
      <c r="E17" s="523"/>
      <c r="F17" s="523"/>
      <c r="G17" s="442"/>
      <c r="H17" s="442"/>
      <c r="I17" s="442"/>
      <c r="J17" s="442"/>
      <c r="K17" s="442"/>
      <c r="L17" s="442"/>
      <c r="M17" s="442"/>
      <c r="N17" s="442"/>
      <c r="O17" s="442"/>
      <c r="P17" s="442"/>
      <c r="S17" s="304"/>
    </row>
    <row r="18" spans="1:19">
      <c r="A18" s="523"/>
      <c r="B18" s="523"/>
      <c r="C18" s="523"/>
      <c r="D18" s="523"/>
      <c r="E18" s="523"/>
      <c r="F18" s="523"/>
      <c r="G18" s="442"/>
      <c r="H18" s="442"/>
      <c r="I18" s="442"/>
      <c r="J18" s="442"/>
      <c r="K18" s="442"/>
      <c r="L18" s="442"/>
      <c r="M18" s="442"/>
      <c r="N18" s="442"/>
      <c r="O18" s="442"/>
      <c r="P18" s="442"/>
    </row>
    <row r="19" spans="1:19">
      <c r="A19" s="523"/>
      <c r="B19" s="523"/>
      <c r="C19" s="523"/>
      <c r="D19" s="523"/>
      <c r="E19" s="523"/>
      <c r="F19" s="523"/>
      <c r="G19" s="442"/>
      <c r="H19" s="442"/>
      <c r="I19" s="442"/>
      <c r="J19" s="442"/>
      <c r="K19" s="442"/>
      <c r="L19" s="442"/>
      <c r="M19" s="442"/>
      <c r="N19" s="442"/>
      <c r="O19" s="442"/>
      <c r="P19" s="442"/>
    </row>
    <row r="20" spans="1:19">
      <c r="A20" s="523"/>
      <c r="B20" s="523"/>
      <c r="C20" s="523"/>
      <c r="D20" s="523"/>
      <c r="E20" s="523"/>
      <c r="F20" s="523"/>
      <c r="G20" s="442"/>
      <c r="H20" s="442"/>
      <c r="I20" s="442"/>
      <c r="J20" s="442"/>
      <c r="K20" s="442"/>
      <c r="L20" s="442"/>
      <c r="M20" s="442"/>
      <c r="N20" s="442"/>
      <c r="O20" s="442"/>
      <c r="P20" s="442"/>
    </row>
    <row r="21" spans="1:19">
      <c r="A21" s="523"/>
      <c r="B21" s="523"/>
      <c r="C21" s="523"/>
      <c r="D21" s="523"/>
      <c r="E21" s="523"/>
      <c r="F21" s="523"/>
      <c r="G21" s="442"/>
      <c r="H21" s="442"/>
      <c r="I21" s="442"/>
      <c r="J21" s="442"/>
      <c r="K21" s="442"/>
      <c r="L21" s="442"/>
      <c r="M21" s="442"/>
      <c r="N21" s="442"/>
      <c r="O21" s="442"/>
      <c r="P21" s="442"/>
    </row>
    <row r="22" spans="1:19">
      <c r="A22" s="523"/>
      <c r="B22" s="523"/>
      <c r="C22" s="523"/>
      <c r="D22" s="523"/>
      <c r="E22" s="523"/>
      <c r="F22" s="523"/>
      <c r="G22" s="442"/>
      <c r="H22" s="442"/>
      <c r="I22" s="442"/>
      <c r="J22" s="442"/>
      <c r="K22" s="442"/>
      <c r="L22" s="442"/>
      <c r="M22" s="442"/>
      <c r="N22" s="442"/>
      <c r="O22" s="442"/>
      <c r="P22" s="442"/>
    </row>
    <row r="23" spans="1:19">
      <c r="A23" s="523"/>
      <c r="B23" s="523"/>
      <c r="C23" s="523"/>
      <c r="D23" s="523"/>
      <c r="E23" s="523"/>
      <c r="F23" s="523"/>
      <c r="G23" s="442"/>
      <c r="H23" s="442"/>
      <c r="I23" s="442"/>
      <c r="J23" s="442"/>
      <c r="K23" s="442"/>
      <c r="L23" s="442"/>
      <c r="M23" s="442"/>
      <c r="N23" s="442"/>
      <c r="O23" s="442"/>
      <c r="P23" s="442"/>
    </row>
    <row r="24" spans="1:19">
      <c r="A24" s="523"/>
      <c r="B24" s="523"/>
      <c r="C24" s="523"/>
      <c r="D24" s="523"/>
      <c r="E24" s="523"/>
      <c r="F24" s="523"/>
      <c r="G24" s="442"/>
      <c r="H24" s="442"/>
      <c r="I24" s="442"/>
      <c r="J24" s="442"/>
      <c r="K24" s="442"/>
      <c r="L24" s="442"/>
      <c r="M24" s="442"/>
      <c r="N24" s="442"/>
      <c r="O24" s="442"/>
      <c r="P24" s="442"/>
    </row>
    <row r="25" spans="1:19">
      <c r="A25" s="523"/>
      <c r="B25" s="523"/>
      <c r="C25" s="523"/>
      <c r="D25" s="523"/>
      <c r="E25" s="523"/>
      <c r="F25" s="523"/>
      <c r="G25" s="442"/>
      <c r="H25" s="442"/>
      <c r="I25" s="442"/>
      <c r="J25" s="442"/>
      <c r="K25" s="442"/>
      <c r="L25" s="442"/>
      <c r="M25" s="442"/>
      <c r="N25" s="442"/>
      <c r="O25" s="442"/>
      <c r="P25" s="442"/>
    </row>
    <row r="26" spans="1:19">
      <c r="A26" s="523"/>
      <c r="B26" s="523"/>
      <c r="C26" s="523"/>
      <c r="D26" s="523"/>
      <c r="E26" s="523"/>
      <c r="F26" s="523"/>
      <c r="G26" s="442"/>
      <c r="H26" s="442"/>
      <c r="I26" s="442"/>
      <c r="J26" s="442"/>
      <c r="K26" s="442"/>
      <c r="L26" s="442"/>
      <c r="M26" s="442"/>
      <c r="N26" s="442"/>
      <c r="O26" s="442"/>
      <c r="P26" s="442"/>
    </row>
    <row r="27" spans="1:19">
      <c r="A27" s="523"/>
      <c r="B27" s="523"/>
      <c r="C27" s="523"/>
      <c r="D27" s="523"/>
      <c r="E27" s="523"/>
      <c r="F27" s="523"/>
      <c r="G27" s="442"/>
      <c r="H27" s="442"/>
      <c r="I27" s="442"/>
      <c r="J27" s="442"/>
      <c r="K27" s="442"/>
      <c r="L27" s="442"/>
      <c r="M27" s="442"/>
      <c r="N27" s="442"/>
      <c r="O27" s="442"/>
      <c r="P27" s="442"/>
    </row>
    <row r="28" spans="1:19">
      <c r="A28" s="442"/>
      <c r="B28" s="442"/>
      <c r="C28" s="442"/>
      <c r="D28" s="442"/>
      <c r="E28" s="442"/>
      <c r="F28" s="442"/>
      <c r="G28" s="442"/>
      <c r="H28" s="442"/>
      <c r="I28" s="442"/>
      <c r="J28" s="442"/>
      <c r="K28" s="442"/>
      <c r="L28" s="442"/>
      <c r="M28" s="442"/>
      <c r="N28" s="442"/>
      <c r="O28" s="442"/>
      <c r="P28" s="442"/>
    </row>
    <row r="29" spans="1:19" ht="16.2">
      <c r="A29" s="454"/>
      <c r="B29" s="455"/>
      <c r="C29" s="455"/>
      <c r="D29" s="455"/>
      <c r="E29" s="455"/>
      <c r="F29" s="455"/>
      <c r="G29" s="455"/>
      <c r="H29" s="442"/>
      <c r="I29" s="442"/>
      <c r="J29" s="442"/>
      <c r="K29" s="442"/>
      <c r="L29" s="442"/>
      <c r="M29" s="442"/>
      <c r="N29" s="442"/>
      <c r="O29" s="442"/>
      <c r="P29" s="442"/>
    </row>
    <row r="30" spans="1:19">
      <c r="A30" s="442"/>
      <c r="B30" s="442"/>
      <c r="C30" s="442"/>
      <c r="D30" s="442"/>
      <c r="E30" s="442"/>
      <c r="F30" s="442"/>
      <c r="G30" s="442"/>
      <c r="H30" s="442"/>
      <c r="I30" s="442"/>
      <c r="J30" s="442"/>
      <c r="K30" s="442"/>
      <c r="L30" s="442"/>
      <c r="M30" s="442"/>
      <c r="N30" s="442"/>
      <c r="O30" s="442"/>
      <c r="P30" s="442"/>
    </row>
    <row r="31" spans="1:19">
      <c r="A31" s="442"/>
      <c r="B31" s="442"/>
      <c r="C31" s="442"/>
      <c r="D31" s="442"/>
      <c r="E31" s="442"/>
      <c r="F31" s="442"/>
      <c r="G31" s="442"/>
      <c r="H31" s="442"/>
      <c r="I31" s="442"/>
      <c r="J31" s="442"/>
      <c r="K31" s="442"/>
      <c r="L31" s="442"/>
      <c r="M31" s="442"/>
      <c r="N31" s="442"/>
      <c r="O31" s="442"/>
      <c r="P31" s="442"/>
    </row>
    <row r="32" spans="1:19">
      <c r="A32" s="442"/>
      <c r="B32" s="442"/>
      <c r="C32" s="442"/>
      <c r="D32" s="442"/>
      <c r="E32" s="442"/>
      <c r="F32" s="442"/>
      <c r="G32" s="442"/>
      <c r="H32" s="442"/>
      <c r="I32" s="442"/>
      <c r="J32" s="442"/>
      <c r="K32" s="442"/>
      <c r="L32" s="442"/>
      <c r="M32" s="442"/>
      <c r="N32" s="442"/>
      <c r="O32" s="442"/>
      <c r="P32" s="442"/>
    </row>
    <row r="33" spans="1:16">
      <c r="A33" s="442"/>
      <c r="B33" s="442"/>
      <c r="C33" s="442"/>
      <c r="D33" s="442"/>
      <c r="E33" s="442"/>
      <c r="F33" s="442"/>
      <c r="G33" s="442"/>
      <c r="H33" s="442"/>
      <c r="I33" s="442"/>
      <c r="J33" s="442"/>
      <c r="K33" s="442"/>
      <c r="L33" s="442"/>
      <c r="M33" s="442"/>
      <c r="N33" s="442"/>
      <c r="O33" s="442"/>
      <c r="P33" s="442"/>
    </row>
    <row r="34" spans="1:16">
      <c r="A34" s="442"/>
      <c r="B34" s="442"/>
      <c r="C34" s="442"/>
      <c r="D34" s="442"/>
      <c r="E34" s="442"/>
      <c r="F34" s="442"/>
      <c r="G34" s="442"/>
      <c r="H34" s="442"/>
      <c r="I34" s="442"/>
      <c r="J34" s="442"/>
      <c r="K34" s="442"/>
      <c r="L34" s="442"/>
      <c r="M34" s="442"/>
      <c r="N34" s="442"/>
      <c r="O34" s="442"/>
      <c r="P34" s="442"/>
    </row>
    <row r="35" spans="1:16">
      <c r="A35" s="107"/>
      <c r="B35" s="107"/>
      <c r="C35" s="107"/>
      <c r="D35" s="107"/>
      <c r="E35" s="107"/>
      <c r="F35" s="107"/>
      <c r="G35" s="107"/>
      <c r="H35" s="107"/>
      <c r="I35" s="107"/>
      <c r="J35" s="107"/>
      <c r="K35" s="107"/>
      <c r="L35" s="442"/>
      <c r="M35" s="442"/>
      <c r="N35" s="442"/>
      <c r="O35" s="442"/>
      <c r="P35" s="442"/>
    </row>
    <row r="36" spans="1:16">
      <c r="A36" s="107"/>
      <c r="B36" s="107"/>
      <c r="C36" s="107"/>
      <c r="D36" s="107"/>
      <c r="E36" s="107"/>
      <c r="F36" s="107"/>
      <c r="G36" s="107"/>
      <c r="H36" s="107"/>
      <c r="I36" s="107"/>
      <c r="J36" s="107"/>
      <c r="K36" s="107"/>
      <c r="L36" s="442"/>
      <c r="M36" s="442"/>
      <c r="N36" s="442"/>
      <c r="O36" s="442"/>
      <c r="P36" s="442"/>
    </row>
    <row r="37" spans="1:16">
      <c r="A37" s="107"/>
      <c r="B37" s="107"/>
      <c r="C37" s="107"/>
      <c r="D37" s="107"/>
      <c r="E37" s="107"/>
      <c r="F37" s="107"/>
      <c r="G37" s="107"/>
      <c r="H37" s="107"/>
      <c r="I37" s="107"/>
      <c r="J37" s="107"/>
      <c r="K37" s="107"/>
      <c r="L37" s="442"/>
      <c r="M37" s="442"/>
      <c r="N37" s="442"/>
      <c r="O37" s="442"/>
      <c r="P37" s="442"/>
    </row>
    <row r="38" spans="1:16">
      <c r="A38" s="442"/>
      <c r="B38" s="442"/>
      <c r="C38" s="442"/>
      <c r="D38" s="442"/>
      <c r="E38" s="442"/>
      <c r="F38" s="442"/>
      <c r="G38" s="442"/>
      <c r="H38" s="442"/>
      <c r="I38" s="442"/>
      <c r="J38" s="442"/>
      <c r="K38" s="442"/>
      <c r="L38" s="442"/>
      <c r="M38" s="442"/>
      <c r="N38" s="442"/>
      <c r="O38" s="442"/>
      <c r="P38" s="442"/>
    </row>
    <row r="39" spans="1:16">
      <c r="A39" s="442"/>
      <c r="B39" s="442"/>
      <c r="C39" s="442"/>
      <c r="D39" s="442"/>
      <c r="E39" s="442"/>
      <c r="F39" s="442"/>
      <c r="G39" s="442"/>
      <c r="H39" s="442"/>
      <c r="I39" s="442"/>
      <c r="J39" s="442"/>
      <c r="K39" s="442"/>
      <c r="L39" s="442"/>
      <c r="M39" s="442"/>
      <c r="N39" s="442"/>
      <c r="O39" s="442"/>
      <c r="P39" s="442"/>
    </row>
    <row r="40" spans="1:16">
      <c r="A40" s="442"/>
      <c r="B40" s="442"/>
      <c r="C40" s="442"/>
      <c r="D40" s="442"/>
      <c r="E40" s="442"/>
      <c r="F40" s="442"/>
      <c r="G40" s="442"/>
      <c r="H40" s="442"/>
      <c r="I40" s="442"/>
      <c r="J40" s="442"/>
      <c r="K40" s="442"/>
      <c r="L40" s="442"/>
      <c r="M40" s="442"/>
      <c r="N40" s="442"/>
      <c r="O40" s="442"/>
      <c r="P40" s="442"/>
    </row>
    <row r="41" spans="1:16">
      <c r="A41" s="354"/>
      <c r="B41" s="354"/>
      <c r="C41" s="354"/>
      <c r="D41" s="354"/>
      <c r="E41" s="354"/>
      <c r="F41" s="354"/>
      <c r="G41" s="354"/>
      <c r="H41" s="354"/>
      <c r="I41" s="354"/>
      <c r="J41" s="354"/>
      <c r="K41" s="354"/>
      <c r="L41" s="354"/>
      <c r="M41" s="354"/>
      <c r="N41" s="354"/>
      <c r="O41" s="354"/>
      <c r="P41" s="354"/>
    </row>
    <row r="42" spans="1:16">
      <c r="A42" s="354"/>
      <c r="B42" s="354"/>
      <c r="C42" s="354"/>
      <c r="D42" s="354"/>
      <c r="E42" s="354"/>
      <c r="F42" s="354"/>
      <c r="G42" s="354"/>
      <c r="H42" s="354"/>
      <c r="I42" s="354"/>
      <c r="J42" s="354"/>
      <c r="K42" s="354"/>
      <c r="L42" s="354"/>
      <c r="M42" s="354"/>
      <c r="N42" s="354"/>
      <c r="O42" s="354"/>
      <c r="P42" s="354"/>
    </row>
    <row r="43" spans="1:16">
      <c r="A43" s="354"/>
      <c r="B43" s="354"/>
      <c r="C43" s="354"/>
      <c r="D43" s="354"/>
      <c r="E43" s="354"/>
      <c r="F43" s="354"/>
      <c r="G43" s="354"/>
      <c r="H43" s="354"/>
      <c r="I43" s="354"/>
      <c r="J43" s="354"/>
      <c r="K43" s="354"/>
      <c r="L43" s="354"/>
      <c r="M43" s="354"/>
      <c r="N43" s="354"/>
      <c r="O43" s="354"/>
      <c r="P43" s="354"/>
    </row>
    <row r="44" spans="1:16">
      <c r="A44" s="354"/>
      <c r="B44" s="354"/>
      <c r="C44" s="354"/>
      <c r="D44" s="354"/>
      <c r="E44" s="354"/>
      <c r="F44" s="354"/>
      <c r="G44" s="354"/>
      <c r="H44" s="354"/>
      <c r="I44" s="354"/>
      <c r="J44" s="354"/>
      <c r="K44" s="354"/>
      <c r="L44" s="354"/>
      <c r="M44" s="354"/>
      <c r="N44" s="354"/>
      <c r="O44" s="354"/>
      <c r="P44" s="354"/>
    </row>
    <row r="45" spans="1:16">
      <c r="A45" s="354"/>
      <c r="B45" s="354"/>
      <c r="C45" s="354"/>
      <c r="D45" s="354"/>
      <c r="E45" s="354"/>
      <c r="F45" s="354"/>
      <c r="G45" s="354"/>
      <c r="H45" s="354"/>
      <c r="I45" s="354"/>
      <c r="J45" s="354"/>
      <c r="K45" s="354"/>
      <c r="L45" s="354"/>
      <c r="M45" s="354"/>
      <c r="N45" s="354"/>
      <c r="O45" s="354"/>
      <c r="P45" s="354"/>
    </row>
    <row r="46" spans="1:16">
      <c r="A46" s="354"/>
      <c r="B46" s="354"/>
      <c r="C46" s="354"/>
      <c r="D46" s="354"/>
      <c r="E46" s="354"/>
      <c r="F46" s="354"/>
      <c r="G46" s="354"/>
      <c r="H46" s="354"/>
      <c r="I46" s="354"/>
      <c r="J46" s="354"/>
      <c r="K46" s="354"/>
      <c r="L46" s="354"/>
      <c r="M46" s="354"/>
      <c r="N46" s="354"/>
      <c r="O46" s="354"/>
      <c r="P46" s="354"/>
    </row>
    <row r="47" spans="1:16">
      <c r="A47" s="354"/>
      <c r="B47" s="354"/>
      <c r="C47" s="354"/>
      <c r="D47" s="354"/>
      <c r="E47" s="354"/>
      <c r="F47" s="354"/>
      <c r="G47" s="354"/>
      <c r="H47" s="354"/>
      <c r="I47" s="354"/>
      <c r="J47" s="354"/>
      <c r="K47" s="354"/>
      <c r="L47" s="354"/>
      <c r="M47" s="354"/>
      <c r="N47" s="354"/>
      <c r="O47" s="354"/>
      <c r="P47" s="354"/>
    </row>
    <row r="48" spans="1:16">
      <c r="A48" s="354"/>
      <c r="B48" s="354"/>
      <c r="C48" s="354"/>
      <c r="D48" s="354"/>
      <c r="E48" s="354"/>
      <c r="F48" s="354"/>
      <c r="G48" s="354"/>
      <c r="H48" s="354"/>
      <c r="I48" s="354"/>
      <c r="J48" s="354"/>
      <c r="K48" s="354"/>
      <c r="L48" s="354"/>
      <c r="M48" s="354"/>
      <c r="N48" s="354"/>
      <c r="O48" s="354"/>
      <c r="P48" s="354"/>
    </row>
    <row r="49" spans="1:16">
      <c r="A49" s="354"/>
      <c r="B49" s="354"/>
      <c r="C49" s="354"/>
      <c r="D49" s="354"/>
      <c r="E49" s="354"/>
      <c r="F49" s="354"/>
      <c r="G49" s="354"/>
      <c r="H49" s="354"/>
      <c r="I49" s="354"/>
      <c r="J49" s="354"/>
      <c r="K49" s="354"/>
      <c r="L49" s="354"/>
      <c r="M49" s="354"/>
      <c r="N49" s="354"/>
      <c r="O49" s="354"/>
      <c r="P49" s="354"/>
    </row>
    <row r="50" spans="1:16">
      <c r="A50" s="354"/>
      <c r="B50" s="354"/>
      <c r="C50" s="354"/>
      <c r="D50" s="354"/>
      <c r="E50" s="354"/>
      <c r="F50" s="354"/>
      <c r="G50" s="354"/>
      <c r="H50" s="354"/>
      <c r="I50" s="354"/>
      <c r="J50" s="354"/>
      <c r="K50" s="354"/>
      <c r="L50" s="354"/>
      <c r="M50" s="354"/>
      <c r="N50" s="354"/>
      <c r="O50" s="354"/>
      <c r="P50" s="354"/>
    </row>
    <row r="51" spans="1:16">
      <c r="A51" s="354"/>
      <c r="B51" s="354"/>
      <c r="C51" s="354"/>
      <c r="D51" s="354"/>
      <c r="E51" s="354"/>
      <c r="F51" s="354"/>
      <c r="G51" s="354"/>
      <c r="H51" s="354"/>
      <c r="I51" s="354"/>
      <c r="J51" s="354"/>
      <c r="K51" s="354"/>
      <c r="L51" s="354"/>
      <c r="M51" s="354"/>
      <c r="N51" s="354"/>
      <c r="O51" s="354"/>
      <c r="P51" s="354"/>
    </row>
    <row r="52" spans="1:16">
      <c r="A52" s="354"/>
      <c r="B52" s="354"/>
      <c r="C52" s="354"/>
      <c r="D52" s="354"/>
      <c r="E52" s="354"/>
      <c r="F52" s="354"/>
      <c r="G52" s="354"/>
      <c r="H52" s="354"/>
      <c r="I52" s="354"/>
      <c r="J52" s="354"/>
      <c r="K52" s="354"/>
      <c r="L52" s="354"/>
      <c r="M52" s="354"/>
      <c r="N52" s="354"/>
      <c r="O52" s="354"/>
      <c r="P52" s="354"/>
    </row>
    <row r="53" spans="1:16">
      <c r="A53" s="354"/>
      <c r="B53" s="354"/>
      <c r="C53" s="354"/>
      <c r="D53" s="354"/>
      <c r="E53" s="354"/>
      <c r="F53" s="354"/>
      <c r="G53" s="354"/>
      <c r="H53" s="354"/>
      <c r="I53" s="354"/>
      <c r="J53" s="354"/>
      <c r="K53" s="354"/>
      <c r="L53" s="354"/>
      <c r="M53" s="354"/>
      <c r="N53" s="354"/>
      <c r="O53" s="354"/>
      <c r="P53" s="354"/>
    </row>
    <row r="54" spans="1:16">
      <c r="A54" s="354"/>
      <c r="B54" s="354"/>
      <c r="C54" s="354"/>
      <c r="D54" s="354"/>
      <c r="E54" s="354"/>
      <c r="F54" s="354"/>
      <c r="G54" s="354"/>
      <c r="H54" s="354"/>
      <c r="I54" s="354"/>
      <c r="J54" s="354"/>
      <c r="K54" s="354"/>
      <c r="L54" s="354"/>
      <c r="M54" s="354"/>
      <c r="N54" s="354"/>
      <c r="O54" s="354"/>
      <c r="P54" s="354"/>
    </row>
    <row r="55" spans="1:16">
      <c r="A55" s="354"/>
      <c r="B55" s="354"/>
      <c r="C55" s="354"/>
      <c r="D55" s="354"/>
      <c r="E55" s="354"/>
      <c r="F55" s="354"/>
      <c r="G55" s="354"/>
      <c r="H55" s="354"/>
      <c r="I55" s="354"/>
      <c r="J55" s="354"/>
      <c r="K55" s="354"/>
      <c r="L55" s="354"/>
      <c r="M55" s="354"/>
      <c r="N55" s="354"/>
      <c r="O55" s="354"/>
      <c r="P55" s="354"/>
    </row>
    <row r="56" spans="1:16">
      <c r="A56" s="354"/>
      <c r="B56" s="354"/>
      <c r="C56" s="354"/>
      <c r="D56" s="354"/>
      <c r="E56" s="354"/>
      <c r="F56" s="354"/>
      <c r="G56" s="354"/>
      <c r="H56" s="354"/>
      <c r="I56" s="354"/>
      <c r="J56" s="354"/>
      <c r="K56" s="354"/>
      <c r="L56" s="354"/>
      <c r="M56" s="354"/>
      <c r="N56" s="354"/>
      <c r="O56" s="354"/>
      <c r="P56" s="354"/>
    </row>
    <row r="57" spans="1:16">
      <c r="A57" s="354"/>
      <c r="B57" s="354"/>
      <c r="C57" s="354"/>
      <c r="D57" s="354"/>
      <c r="E57" s="354"/>
      <c r="F57" s="354"/>
      <c r="G57" s="354"/>
      <c r="H57" s="354"/>
      <c r="I57" s="354"/>
      <c r="J57" s="354"/>
      <c r="K57" s="354"/>
      <c r="L57" s="354"/>
      <c r="M57" s="354"/>
      <c r="N57" s="354"/>
      <c r="O57" s="354"/>
      <c r="P57" s="354"/>
    </row>
    <row r="58" spans="1:16">
      <c r="A58" s="354"/>
      <c r="B58" s="354"/>
      <c r="C58" s="354"/>
      <c r="D58" s="354"/>
      <c r="E58" s="354"/>
      <c r="F58" s="354"/>
      <c r="G58" s="354"/>
      <c r="H58" s="354"/>
      <c r="I58" s="354"/>
      <c r="J58" s="354"/>
      <c r="K58" s="354"/>
      <c r="L58" s="354"/>
      <c r="M58" s="354"/>
      <c r="N58" s="354"/>
      <c r="O58" s="354"/>
      <c r="P58" s="354"/>
    </row>
  </sheetData>
  <sheetProtection formatCells="0" formatColumns="0" formatRows="0" insertColumns="0" insertRows="0" insertHyperlinks="0" deleteColumns="0" deleteRows="0" sort="0" autoFilter="0" pivotTables="0"/>
  <mergeCells count="1">
    <mergeCell ref="A17:F27"/>
  </mergeCells>
  <phoneticPr fontId="87"/>
  <pageMargins left="0.7" right="0.7" top="0.75" bottom="0.75" header="0.3" footer="0.3"/>
  <pageSetup paperSize="9" scale="4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Normal="100" zoomScaleSheetLayoutView="100" workbookViewId="0">
      <selection activeCell="N19" sqref="N19"/>
    </sheetView>
  </sheetViews>
  <sheetFormatPr defaultColWidth="9" defaultRowHeight="13.2"/>
  <cols>
    <col min="1" max="1" width="12.77734375" style="54" customWidth="1"/>
    <col min="2" max="2" width="5.109375" style="54" customWidth="1"/>
    <col min="3" max="3" width="3.77734375" style="54" customWidth="1"/>
    <col min="4" max="4" width="6.88671875" style="54" customWidth="1"/>
    <col min="5" max="5" width="13.109375" style="54" customWidth="1"/>
    <col min="6" max="6" width="13.109375" style="89" customWidth="1"/>
    <col min="7" max="7" width="11.33203125" style="54" customWidth="1"/>
    <col min="8" max="8" width="26.6640625" style="66" customWidth="1"/>
    <col min="9" max="9" width="13" style="59" customWidth="1"/>
    <col min="10" max="10" width="16.109375" style="59" customWidth="1"/>
    <col min="11" max="11" width="13.44140625" style="89" customWidth="1"/>
    <col min="12" max="12" width="22.44140625" style="89" customWidth="1"/>
    <col min="13" max="13" width="13.44140625" style="64" customWidth="1"/>
    <col min="14" max="14" width="22.44140625" style="54" customWidth="1"/>
    <col min="15" max="15" width="9" style="55"/>
    <col min="16" max="16384" width="9" style="54"/>
  </cols>
  <sheetData>
    <row r="1" spans="1:16" ht="26.25" customHeight="1" thickTop="1">
      <c r="A1" s="49" t="s">
        <v>173</v>
      </c>
      <c r="B1" s="50"/>
      <c r="C1" s="50"/>
      <c r="D1" s="51"/>
      <c r="E1" s="51"/>
      <c r="F1" s="52"/>
      <c r="G1" s="53"/>
      <c r="H1" s="379"/>
      <c r="I1" s="380" t="s">
        <v>37</v>
      </c>
      <c r="J1" s="381"/>
      <c r="K1" s="382"/>
      <c r="L1" s="383"/>
      <c r="M1" s="384"/>
    </row>
    <row r="2" spans="1:16" ht="17.399999999999999">
      <c r="A2" s="56"/>
      <c r="B2" s="185"/>
      <c r="C2" s="185"/>
      <c r="D2" s="185"/>
      <c r="E2" s="185"/>
      <c r="F2" s="185"/>
      <c r="G2" s="57"/>
      <c r="H2" s="385"/>
      <c r="I2" s="609" t="s">
        <v>195</v>
      </c>
      <c r="J2" s="609"/>
      <c r="K2" s="609"/>
      <c r="L2" s="609"/>
      <c r="M2" s="609"/>
      <c r="N2" s="159"/>
      <c r="P2" s="121"/>
    </row>
    <row r="3" spans="1:16" ht="17.399999999999999">
      <c r="A3" s="186" t="s">
        <v>28</v>
      </c>
      <c r="B3" s="187"/>
      <c r="D3" s="188"/>
      <c r="E3" s="188"/>
      <c r="F3" s="188"/>
      <c r="G3" s="58"/>
      <c r="H3" s="107"/>
      <c r="I3" s="388"/>
      <c r="J3" s="389"/>
      <c r="K3" s="390"/>
      <c r="L3" s="382"/>
      <c r="M3" s="391"/>
    </row>
    <row r="4" spans="1:16" ht="17.399999999999999">
      <c r="A4" s="60"/>
      <c r="B4" s="187"/>
      <c r="C4" s="89"/>
      <c r="D4" s="188"/>
      <c r="E4" s="188"/>
      <c r="F4" s="189"/>
      <c r="G4" s="61"/>
      <c r="H4" s="392"/>
      <c r="I4" s="392"/>
      <c r="J4" s="381"/>
      <c r="K4" s="390"/>
      <c r="L4" s="382"/>
      <c r="M4" s="391"/>
      <c r="N4" s="249"/>
    </row>
    <row r="5" spans="1:16">
      <c r="A5" s="190"/>
      <c r="D5" s="188"/>
      <c r="E5" s="62"/>
      <c r="F5" s="191"/>
      <c r="G5" s="63"/>
      <c r="H5"/>
      <c r="I5" s="393"/>
      <c r="J5" s="381"/>
      <c r="K5" s="390"/>
      <c r="L5" s="390"/>
      <c r="M5" s="391"/>
    </row>
    <row r="6" spans="1:16" ht="17.399999999999999">
      <c r="A6" s="190"/>
      <c r="D6" s="188"/>
      <c r="E6" s="191"/>
      <c r="F6" s="191"/>
      <c r="G6" s="63"/>
      <c r="H6" s="385"/>
      <c r="I6" s="394"/>
      <c r="J6" s="381"/>
      <c r="K6" s="390"/>
      <c r="L6" s="390"/>
      <c r="M6" s="391"/>
    </row>
    <row r="7" spans="1:16">
      <c r="A7" s="190"/>
      <c r="D7" s="188"/>
      <c r="E7" s="191"/>
      <c r="F7" s="191"/>
      <c r="G7" s="63"/>
      <c r="H7" s="395"/>
      <c r="I7" s="393"/>
      <c r="J7" s="381"/>
      <c r="K7" s="390"/>
      <c r="L7" s="390"/>
      <c r="M7" s="391"/>
    </row>
    <row r="8" spans="1:16">
      <c r="A8" s="190"/>
      <c r="D8" s="188"/>
      <c r="E8" s="191"/>
      <c r="F8" s="191"/>
      <c r="G8" s="63"/>
      <c r="H8" s="386"/>
      <c r="I8" s="396"/>
      <c r="J8" s="396"/>
      <c r="K8" s="396"/>
      <c r="L8" s="390"/>
      <c r="M8" s="397"/>
    </row>
    <row r="9" spans="1:16">
      <c r="A9" s="190"/>
      <c r="D9" s="188"/>
      <c r="E9" s="191"/>
      <c r="F9" s="191"/>
      <c r="G9" s="63"/>
      <c r="H9" s="396"/>
      <c r="I9" s="396"/>
      <c r="J9" s="396"/>
      <c r="K9" s="396"/>
      <c r="L9" s="390"/>
      <c r="M9" s="397"/>
      <c r="N9" s="65"/>
    </row>
    <row r="10" spans="1:16">
      <c r="A10" s="190"/>
      <c r="D10" s="188"/>
      <c r="E10" s="191"/>
      <c r="F10" s="191"/>
      <c r="G10" s="63"/>
      <c r="H10" s="396"/>
      <c r="I10" s="396"/>
      <c r="J10" s="396"/>
      <c r="K10" s="396"/>
      <c r="L10" s="390"/>
      <c r="M10" s="397"/>
      <c r="N10" s="65" t="s">
        <v>38</v>
      </c>
    </row>
    <row r="11" spans="1:16">
      <c r="A11" s="190"/>
      <c r="D11" s="188"/>
      <c r="E11" s="191"/>
      <c r="F11" s="191"/>
      <c r="G11" s="63"/>
      <c r="H11" s="396"/>
      <c r="I11" s="396"/>
      <c r="J11" s="396"/>
      <c r="K11" s="396"/>
      <c r="L11" s="390"/>
      <c r="M11" s="397"/>
    </row>
    <row r="12" spans="1:16">
      <c r="A12" s="190"/>
      <c r="D12" s="188"/>
      <c r="E12" s="191"/>
      <c r="F12" s="191"/>
      <c r="G12" s="63"/>
      <c r="H12" s="396"/>
      <c r="I12" s="396"/>
      <c r="J12" s="396"/>
      <c r="K12" s="396"/>
      <c r="L12" s="390"/>
      <c r="M12" s="397"/>
      <c r="N12" s="65" t="s">
        <v>39</v>
      </c>
      <c r="O12" s="286"/>
    </row>
    <row r="13" spans="1:16">
      <c r="A13" s="190"/>
      <c r="D13" s="188"/>
      <c r="E13" s="191"/>
      <c r="F13" s="191"/>
      <c r="G13" s="63"/>
      <c r="H13" s="396"/>
      <c r="I13" s="396"/>
      <c r="J13" s="396"/>
      <c r="K13" s="396"/>
      <c r="L13" s="390"/>
      <c r="M13" s="397"/>
    </row>
    <row r="14" spans="1:16">
      <c r="A14" s="190"/>
      <c r="D14" s="188"/>
      <c r="E14" s="191"/>
      <c r="F14" s="191"/>
      <c r="G14" s="63"/>
      <c r="H14" s="396"/>
      <c r="I14" s="396"/>
      <c r="J14" s="396"/>
      <c r="K14" s="396"/>
      <c r="L14" s="390"/>
      <c r="M14" s="397"/>
      <c r="N14" s="326" t="s">
        <v>40</v>
      </c>
    </row>
    <row r="15" spans="1:16">
      <c r="A15" s="190"/>
      <c r="D15" s="188"/>
      <c r="E15" s="188" t="s">
        <v>21</v>
      </c>
      <c r="F15" s="189"/>
      <c r="G15" s="58"/>
      <c r="H15" s="395"/>
      <c r="I15" s="393"/>
      <c r="J15" s="386"/>
      <c r="K15" s="390"/>
      <c r="L15" s="390"/>
      <c r="M15" s="397"/>
    </row>
    <row r="16" spans="1:16">
      <c r="A16" s="190"/>
      <c r="D16" s="188"/>
      <c r="E16" s="188"/>
      <c r="F16" s="189"/>
      <c r="G16" s="58"/>
      <c r="H16" s="381"/>
      <c r="I16" s="393"/>
      <c r="J16" s="381"/>
      <c r="K16" s="390"/>
      <c r="L16" s="390"/>
      <c r="M16" s="397"/>
      <c r="N16" s="250" t="s">
        <v>171</v>
      </c>
    </row>
    <row r="17" spans="1:19" ht="20.25" customHeight="1" thickBot="1">
      <c r="A17" s="524" t="s">
        <v>206</v>
      </c>
      <c r="B17" s="525"/>
      <c r="C17" s="525"/>
      <c r="D17" s="193"/>
      <c r="E17" s="194"/>
      <c r="F17" s="525" t="s">
        <v>207</v>
      </c>
      <c r="G17" s="526"/>
      <c r="H17" s="395"/>
      <c r="I17" s="393"/>
      <c r="J17" s="386"/>
      <c r="K17" s="390"/>
      <c r="L17" s="387"/>
      <c r="M17" s="391"/>
      <c r="N17" s="192" t="s">
        <v>127</v>
      </c>
    </row>
    <row r="18" spans="1:19" ht="39" customHeight="1" thickTop="1">
      <c r="A18" s="527" t="s">
        <v>41</v>
      </c>
      <c r="B18" s="528"/>
      <c r="C18" s="529"/>
      <c r="D18" s="195" t="s">
        <v>42</v>
      </c>
      <c r="E18" s="196"/>
      <c r="F18" s="530" t="s">
        <v>43</v>
      </c>
      <c r="G18" s="531"/>
      <c r="H18" s="381"/>
      <c r="I18" s="393"/>
      <c r="J18" s="381"/>
      <c r="K18" s="390"/>
      <c r="L18" s="390"/>
      <c r="M18" s="391"/>
      <c r="Q18" s="54" t="s">
        <v>28</v>
      </c>
      <c r="S18" s="54" t="s">
        <v>21</v>
      </c>
    </row>
    <row r="19" spans="1:19" ht="30" customHeight="1">
      <c r="A19" s="532" t="s">
        <v>193</v>
      </c>
      <c r="B19" s="532"/>
      <c r="C19" s="532"/>
      <c r="D19" s="532"/>
      <c r="E19" s="532"/>
      <c r="F19" s="532"/>
      <c r="G19" s="532"/>
      <c r="H19" s="398"/>
      <c r="I19" s="399" t="s">
        <v>44</v>
      </c>
      <c r="J19" s="399"/>
      <c r="K19" s="399"/>
      <c r="L19" s="387"/>
      <c r="M19" s="391"/>
    </row>
    <row r="20" spans="1:19" ht="17.399999999999999">
      <c r="E20" s="197" t="s">
        <v>45</v>
      </c>
      <c r="F20" s="198" t="s">
        <v>46</v>
      </c>
      <c r="H20" s="289" t="s">
        <v>150</v>
      </c>
      <c r="I20" s="393"/>
      <c r="J20" s="381" t="s">
        <v>21</v>
      </c>
      <c r="K20" s="400" t="s">
        <v>21</v>
      </c>
      <c r="L20" s="390"/>
      <c r="M20" s="391"/>
    </row>
    <row r="21" spans="1:19" ht="16.8" thickBot="1">
      <c r="A21" s="199"/>
      <c r="B21" s="533">
        <v>45116</v>
      </c>
      <c r="C21" s="534"/>
      <c r="D21" s="200" t="s">
        <v>47</v>
      </c>
      <c r="E21" s="535" t="s">
        <v>48</v>
      </c>
      <c r="F21" s="536"/>
      <c r="G21" s="59" t="s">
        <v>49</v>
      </c>
      <c r="H21" s="543" t="s">
        <v>209</v>
      </c>
      <c r="I21" s="544"/>
      <c r="J21" s="544"/>
      <c r="K21" s="544"/>
      <c r="L21" s="544"/>
      <c r="M21" s="401" t="s">
        <v>150</v>
      </c>
      <c r="N21" s="403"/>
    </row>
    <row r="22" spans="1:19" ht="36" customHeight="1" thickTop="1" thickBot="1">
      <c r="A22" s="201" t="s">
        <v>50</v>
      </c>
      <c r="B22" s="545" t="s">
        <v>51</v>
      </c>
      <c r="C22" s="546"/>
      <c r="D22" s="547"/>
      <c r="E22" s="67" t="s">
        <v>200</v>
      </c>
      <c r="F22" s="67" t="s">
        <v>208</v>
      </c>
      <c r="G22" s="202" t="s">
        <v>52</v>
      </c>
      <c r="H22" s="548" t="s">
        <v>196</v>
      </c>
      <c r="I22" s="549"/>
      <c r="J22" s="549"/>
      <c r="K22" s="549"/>
      <c r="L22" s="550"/>
      <c r="M22" s="402" t="s">
        <v>53</v>
      </c>
      <c r="N22" s="404" t="s">
        <v>54</v>
      </c>
      <c r="R22" s="54" t="s">
        <v>28</v>
      </c>
    </row>
    <row r="23" spans="1:19" ht="79.2" customHeight="1" thickBot="1">
      <c r="A23" s="357" t="s">
        <v>55</v>
      </c>
      <c r="B23" s="537" t="str">
        <f>IF(G23&gt;5,"☆☆☆☆",IF(AND(G23&gt;=2.39,G23&lt;5),"☆☆☆",IF(AND(G23&gt;=1.39,G23&lt;2.4),"☆☆",IF(AND(G23&gt;0,G23&lt;1.4),"☆",IF(AND(G23&gt;=-1.39,G23&lt;0),"★",IF(AND(G23&gt;=-2.39,G23&lt;-1.4),"★★",IF(AND(G23&gt;=-3.39,G23&lt;-2.4),"★★★")))))))</f>
        <v>★</v>
      </c>
      <c r="C23" s="538"/>
      <c r="D23" s="539"/>
      <c r="E23" s="359">
        <v>2.39</v>
      </c>
      <c r="F23" s="359">
        <v>1.8</v>
      </c>
      <c r="G23" s="358">
        <f>F23-E23</f>
        <v>-0.59000000000000008</v>
      </c>
      <c r="H23" s="551" t="s">
        <v>215</v>
      </c>
      <c r="I23" s="551"/>
      <c r="J23" s="551"/>
      <c r="K23" s="551"/>
      <c r="L23" s="552"/>
      <c r="M23" s="478" t="s">
        <v>216</v>
      </c>
      <c r="N23" s="479">
        <v>45111</v>
      </c>
      <c r="O23" s="262" t="s">
        <v>163</v>
      </c>
    </row>
    <row r="24" spans="1:19" ht="66" customHeight="1" thickBot="1">
      <c r="A24" s="203" t="s">
        <v>56</v>
      </c>
      <c r="B24" s="537" t="str">
        <f>IF(G24&gt;5,"☆☆☆☆",IF(AND(G24&gt;=2.39,G24&lt;5),"☆☆☆",IF(AND(G24&gt;=1.39,G24&lt;2.4),"☆☆",IF(AND(G24&gt;0,G24&lt;1.4),"☆",IF(AND(G24&gt;=-1.39,G24&lt;0),"★",IF(AND(G24&gt;=-2.39,G24&lt;-1.4),"★★",IF(AND(G24&gt;=-3.39,G24&lt;-2.4),"★★★")))))))</f>
        <v>★</v>
      </c>
      <c r="C24" s="538"/>
      <c r="D24" s="539"/>
      <c r="E24" s="123">
        <v>3.34</v>
      </c>
      <c r="F24" s="359">
        <v>2.74</v>
      </c>
      <c r="G24" s="293">
        <f t="shared" ref="G24:G70" si="0">F24-E24</f>
        <v>-0.59999999999999964</v>
      </c>
      <c r="H24" s="553"/>
      <c r="I24" s="554"/>
      <c r="J24" s="554"/>
      <c r="K24" s="554"/>
      <c r="L24" s="555"/>
      <c r="M24" s="152"/>
      <c r="N24" s="153"/>
      <c r="O24" s="262" t="s">
        <v>56</v>
      </c>
      <c r="Q24" s="54" t="s">
        <v>28</v>
      </c>
    </row>
    <row r="25" spans="1:19" ht="81" customHeight="1" thickBot="1">
      <c r="A25" s="268" t="s">
        <v>57</v>
      </c>
      <c r="B25" s="537" t="str">
        <f>IF(G25&gt;5,"☆☆☆☆",IF(AND(G25&gt;=2.39,G25&lt;5),"☆☆☆",IF(AND(G25&gt;=1.39,G25&lt;2.4),"☆☆",IF(AND(G25&gt;0,G25&lt;1.4),"☆",IF(AND(G25&gt;=-1.39,G25&lt;0),"★",IF(AND(G25&gt;=-2.39,G25&lt;-1.4),"★★",IF(AND(G25&gt;=-3.39,G25&lt;-2.4),"★★★")))))))</f>
        <v>★</v>
      </c>
      <c r="C25" s="538"/>
      <c r="D25" s="539"/>
      <c r="E25" s="123">
        <v>5.4</v>
      </c>
      <c r="F25" s="123">
        <v>5.35</v>
      </c>
      <c r="G25" s="293">
        <f t="shared" si="0"/>
        <v>-5.0000000000000711E-2</v>
      </c>
      <c r="H25" s="540"/>
      <c r="I25" s="541"/>
      <c r="J25" s="541"/>
      <c r="K25" s="541"/>
      <c r="L25" s="542"/>
      <c r="M25" s="424"/>
      <c r="N25" s="153"/>
      <c r="O25" s="262" t="s">
        <v>57</v>
      </c>
    </row>
    <row r="26" spans="1:19" ht="83.25" customHeight="1" thickBot="1">
      <c r="A26" s="268" t="s">
        <v>58</v>
      </c>
      <c r="B26" s="537" t="str">
        <f>IF(G26&gt;5,"☆☆☆☆",IF(AND(G26&gt;=2.39,G26&lt;5),"☆☆☆",IF(AND(G26&gt;=1.39,G26&lt;2.4),"☆☆",IF(AND(G26&gt;0,G26&lt;1.4),"☆",IF(AND(G26&gt;=-1.39,G26&lt;0),"★",IF(AND(G26&gt;=-2.39,G26&lt;-1.4),"★★",IF(AND(G26&gt;=-3.39,G26&lt;-2.4),"★★★")))))))</f>
        <v>☆</v>
      </c>
      <c r="C26" s="538"/>
      <c r="D26" s="539"/>
      <c r="E26" s="123">
        <v>3.53</v>
      </c>
      <c r="F26" s="123">
        <v>3.56</v>
      </c>
      <c r="G26" s="293">
        <f t="shared" si="0"/>
        <v>3.0000000000000249E-2</v>
      </c>
      <c r="H26" s="540"/>
      <c r="I26" s="541"/>
      <c r="J26" s="541"/>
      <c r="K26" s="541"/>
      <c r="L26" s="542"/>
      <c r="M26" s="152"/>
      <c r="N26" s="153"/>
      <c r="O26" s="262" t="s">
        <v>58</v>
      </c>
    </row>
    <row r="27" spans="1:19" ht="78.599999999999994" customHeight="1" thickBot="1">
      <c r="A27" s="268" t="s">
        <v>59</v>
      </c>
      <c r="B27" s="537" t="str">
        <f t="shared" ref="B27:B70" si="1">IF(G27&gt;5,"☆☆☆☆",IF(AND(G27&gt;=2.39,G27&lt;5),"☆☆☆",IF(AND(G27&gt;=1.39,G27&lt;2.4),"☆☆",IF(AND(G27&gt;0,G27&lt;1.4),"☆",IF(AND(G27&gt;=-1.39,G27&lt;0),"★",IF(AND(G27&gt;=-2.39,G27&lt;-1.4),"★★",IF(AND(G27&gt;=-3.39,G27&lt;-2.4),"★★★")))))))</f>
        <v>☆</v>
      </c>
      <c r="C27" s="538"/>
      <c r="D27" s="539"/>
      <c r="E27" s="359">
        <v>2.38</v>
      </c>
      <c r="F27" s="359">
        <v>2.79</v>
      </c>
      <c r="G27" s="293">
        <f t="shared" si="0"/>
        <v>0.41000000000000014</v>
      </c>
      <c r="H27" s="540"/>
      <c r="I27" s="541"/>
      <c r="J27" s="541"/>
      <c r="K27" s="541"/>
      <c r="L27" s="542"/>
      <c r="M27" s="152"/>
      <c r="N27" s="153"/>
      <c r="O27" s="262" t="s">
        <v>59</v>
      </c>
    </row>
    <row r="28" spans="1:19" ht="87" customHeight="1" thickBot="1">
      <c r="A28" s="268" t="s">
        <v>60</v>
      </c>
      <c r="B28" s="537" t="str">
        <f t="shared" si="1"/>
        <v>★</v>
      </c>
      <c r="C28" s="538"/>
      <c r="D28" s="539"/>
      <c r="E28" s="123">
        <v>3.96</v>
      </c>
      <c r="F28" s="123">
        <v>3.29</v>
      </c>
      <c r="G28" s="293">
        <f t="shared" si="0"/>
        <v>-0.66999999999999993</v>
      </c>
      <c r="H28" s="540"/>
      <c r="I28" s="541"/>
      <c r="J28" s="541"/>
      <c r="K28" s="541"/>
      <c r="L28" s="542"/>
      <c r="M28" s="152"/>
      <c r="N28" s="153"/>
      <c r="O28" s="262" t="s">
        <v>60</v>
      </c>
    </row>
    <row r="29" spans="1:19" ht="81" customHeight="1" thickBot="1">
      <c r="A29" s="268" t="s">
        <v>61</v>
      </c>
      <c r="B29" s="537" t="str">
        <f t="shared" si="1"/>
        <v>☆</v>
      </c>
      <c r="C29" s="538"/>
      <c r="D29" s="539"/>
      <c r="E29" s="123">
        <v>3.67</v>
      </c>
      <c r="F29" s="123">
        <v>4.33</v>
      </c>
      <c r="G29" s="293">
        <f t="shared" si="0"/>
        <v>0.66000000000000014</v>
      </c>
      <c r="H29" s="540"/>
      <c r="I29" s="541"/>
      <c r="J29" s="541"/>
      <c r="K29" s="541"/>
      <c r="L29" s="542"/>
      <c r="M29" s="152"/>
      <c r="N29" s="153"/>
      <c r="O29" s="262" t="s">
        <v>61</v>
      </c>
    </row>
    <row r="30" spans="1:19" ht="73.5" customHeight="1" thickBot="1">
      <c r="A30" s="268" t="s">
        <v>62</v>
      </c>
      <c r="B30" s="537" t="str">
        <f t="shared" si="1"/>
        <v>★</v>
      </c>
      <c r="C30" s="538"/>
      <c r="D30" s="539"/>
      <c r="E30" s="123">
        <v>5.01</v>
      </c>
      <c r="F30" s="123">
        <v>4.5199999999999996</v>
      </c>
      <c r="G30" s="293">
        <f t="shared" si="0"/>
        <v>-0.49000000000000021</v>
      </c>
      <c r="H30" s="540"/>
      <c r="I30" s="541"/>
      <c r="J30" s="541"/>
      <c r="K30" s="541"/>
      <c r="L30" s="542"/>
      <c r="M30" s="152"/>
      <c r="N30" s="153"/>
      <c r="O30" s="262" t="s">
        <v>62</v>
      </c>
    </row>
    <row r="31" spans="1:19" ht="75.75" customHeight="1" thickBot="1">
      <c r="A31" s="268" t="s">
        <v>63</v>
      </c>
      <c r="B31" s="537" t="str">
        <f t="shared" si="1"/>
        <v>★</v>
      </c>
      <c r="C31" s="538"/>
      <c r="D31" s="539"/>
      <c r="E31" s="359">
        <v>2.21</v>
      </c>
      <c r="F31" s="359">
        <v>1.77</v>
      </c>
      <c r="G31" s="293">
        <f t="shared" si="0"/>
        <v>-0.43999999999999995</v>
      </c>
      <c r="H31" s="540"/>
      <c r="I31" s="541"/>
      <c r="J31" s="541"/>
      <c r="K31" s="541"/>
      <c r="L31" s="542"/>
      <c r="M31" s="152"/>
      <c r="N31" s="153"/>
      <c r="O31" s="262" t="s">
        <v>63</v>
      </c>
    </row>
    <row r="32" spans="1:19" ht="90" customHeight="1" thickBot="1">
      <c r="A32" s="269" t="s">
        <v>64</v>
      </c>
      <c r="B32" s="537" t="str">
        <f>IF(G32&gt;5,"☆☆☆☆",IF(AND(G32&gt;=2.39,G32&lt;5),"☆☆☆",IF(AND(G32&gt;=1.39,G32&lt;2.4),"☆☆",IF(AND(G32&gt;0,G32&lt;1.4),"☆",IF(AND(G32&gt;=-1.39,G32&lt;0),"★",IF(AND(G32&gt;=-2.39,G32&lt;-1.4),"★★",IF(AND(G32&gt;=-3.39,G32&lt;-2.4),"★★★")))))))</f>
        <v>☆</v>
      </c>
      <c r="C32" s="538"/>
      <c r="D32" s="539"/>
      <c r="E32" s="123">
        <v>5.69</v>
      </c>
      <c r="F32" s="311">
        <v>6.13</v>
      </c>
      <c r="G32" s="293">
        <f t="shared" si="0"/>
        <v>0.4399999999999995</v>
      </c>
      <c r="H32" s="540"/>
      <c r="I32" s="541"/>
      <c r="J32" s="541"/>
      <c r="K32" s="541"/>
      <c r="L32" s="542"/>
      <c r="M32" s="152"/>
      <c r="N32" s="153"/>
      <c r="O32" s="262" t="s">
        <v>64</v>
      </c>
    </row>
    <row r="33" spans="1:16" ht="74.400000000000006" customHeight="1" thickBot="1">
      <c r="A33" s="270" t="s">
        <v>65</v>
      </c>
      <c r="B33" s="537" t="str">
        <f t="shared" si="1"/>
        <v>★</v>
      </c>
      <c r="C33" s="538"/>
      <c r="D33" s="539"/>
      <c r="E33" s="311">
        <v>8.09</v>
      </c>
      <c r="F33" s="311">
        <v>6.96</v>
      </c>
      <c r="G33" s="293">
        <f t="shared" si="0"/>
        <v>-1.1299999999999999</v>
      </c>
      <c r="H33" s="540"/>
      <c r="I33" s="541"/>
      <c r="J33" s="541"/>
      <c r="K33" s="541"/>
      <c r="L33" s="542"/>
      <c r="M33" s="152"/>
      <c r="N33" s="153"/>
      <c r="O33" s="262" t="s">
        <v>65</v>
      </c>
    </row>
    <row r="34" spans="1:16" ht="81" customHeight="1" thickBot="1">
      <c r="A34" s="203" t="s">
        <v>66</v>
      </c>
      <c r="B34" s="537" t="str">
        <f t="shared" si="1"/>
        <v>★</v>
      </c>
      <c r="C34" s="538"/>
      <c r="D34" s="539"/>
      <c r="E34" s="311">
        <v>6.08</v>
      </c>
      <c r="F34" s="311">
        <v>6.07</v>
      </c>
      <c r="G34" s="293">
        <f t="shared" si="0"/>
        <v>-9.9999999999997868E-3</v>
      </c>
      <c r="H34" s="556"/>
      <c r="I34" s="557"/>
      <c r="J34" s="557"/>
      <c r="K34" s="557"/>
      <c r="L34" s="558"/>
      <c r="M34" s="434"/>
      <c r="N34" s="435"/>
      <c r="O34" s="262" t="s">
        <v>66</v>
      </c>
    </row>
    <row r="35" spans="1:16" ht="94.5" customHeight="1" thickBot="1">
      <c r="A35" s="269" t="s">
        <v>67</v>
      </c>
      <c r="B35" s="537" t="str">
        <f t="shared" si="1"/>
        <v>★</v>
      </c>
      <c r="C35" s="538"/>
      <c r="D35" s="539"/>
      <c r="E35" s="123">
        <v>5.81</v>
      </c>
      <c r="F35" s="123">
        <v>4.8499999999999996</v>
      </c>
      <c r="G35" s="293">
        <f t="shared" si="0"/>
        <v>-0.96</v>
      </c>
      <c r="H35" s="556"/>
      <c r="I35" s="557"/>
      <c r="J35" s="557"/>
      <c r="K35" s="557"/>
      <c r="L35" s="558"/>
      <c r="M35" s="432"/>
      <c r="N35" s="433"/>
      <c r="O35" s="262" t="s">
        <v>67</v>
      </c>
    </row>
    <row r="36" spans="1:16" ht="92.4" customHeight="1" thickBot="1">
      <c r="A36" s="271" t="s">
        <v>68</v>
      </c>
      <c r="B36" s="537" t="str">
        <f t="shared" si="1"/>
        <v>★</v>
      </c>
      <c r="C36" s="538"/>
      <c r="D36" s="539"/>
      <c r="E36" s="123">
        <v>4.8600000000000003</v>
      </c>
      <c r="F36" s="123">
        <v>4.79</v>
      </c>
      <c r="G36" s="293">
        <f t="shared" si="0"/>
        <v>-7.0000000000000284E-2</v>
      </c>
      <c r="H36" s="540"/>
      <c r="I36" s="541"/>
      <c r="J36" s="541"/>
      <c r="K36" s="541"/>
      <c r="L36" s="542"/>
      <c r="M36" s="321"/>
      <c r="N36" s="322"/>
      <c r="O36" s="262" t="s">
        <v>68</v>
      </c>
    </row>
    <row r="37" spans="1:16" ht="87.75" customHeight="1" thickBot="1">
      <c r="A37" s="268" t="s">
        <v>69</v>
      </c>
      <c r="B37" s="537" t="str">
        <f t="shared" si="1"/>
        <v>☆☆</v>
      </c>
      <c r="C37" s="538"/>
      <c r="D37" s="539"/>
      <c r="E37" s="123">
        <v>5.13</v>
      </c>
      <c r="F37" s="311">
        <v>6.72</v>
      </c>
      <c r="G37" s="293">
        <f t="shared" si="0"/>
        <v>1.5899999999999999</v>
      </c>
      <c r="H37" s="540"/>
      <c r="I37" s="541"/>
      <c r="J37" s="541"/>
      <c r="K37" s="541"/>
      <c r="L37" s="542"/>
      <c r="M37" s="152"/>
      <c r="N37" s="153"/>
      <c r="O37" s="262" t="s">
        <v>69</v>
      </c>
    </row>
    <row r="38" spans="1:16" ht="75.75" customHeight="1" thickBot="1">
      <c r="A38" s="268" t="s">
        <v>70</v>
      </c>
      <c r="B38" s="537" t="str">
        <f>IF(G38&gt;5,"☆☆☆☆",IF(AND(G38&gt;=2.39,G38&lt;5),"☆☆☆",IF(AND(G38&gt;=1.39,G38&lt;2.4),"☆☆",IF(AND(G38&gt;0,G38&lt;1.4),"☆",IF(AND(G38&gt;=-1.39,G38&lt;0),"★",IF(AND(G38&gt;=-2.39,G38&lt;-1.4),"★★",IF(AND(G38&gt;=-3.39,G38&lt;-2.4),"★★★")))))))</f>
        <v>☆</v>
      </c>
      <c r="C38" s="538"/>
      <c r="D38" s="539"/>
      <c r="E38" s="123">
        <v>5.45</v>
      </c>
      <c r="F38" s="123">
        <v>5.79</v>
      </c>
      <c r="G38" s="293">
        <f t="shared" si="0"/>
        <v>0.33999999999999986</v>
      </c>
      <c r="H38" s="540"/>
      <c r="I38" s="541"/>
      <c r="J38" s="541"/>
      <c r="K38" s="541"/>
      <c r="L38" s="542"/>
      <c r="M38" s="152"/>
      <c r="N38" s="153"/>
      <c r="O38" s="262" t="s">
        <v>70</v>
      </c>
    </row>
    <row r="39" spans="1:16" ht="70.2" customHeight="1" thickBot="1">
      <c r="A39" s="268" t="s">
        <v>71</v>
      </c>
      <c r="B39" s="537" t="str">
        <f t="shared" si="1"/>
        <v>☆</v>
      </c>
      <c r="C39" s="538"/>
      <c r="D39" s="539"/>
      <c r="E39" s="123">
        <v>5.24</v>
      </c>
      <c r="F39" s="123">
        <v>5.28</v>
      </c>
      <c r="G39" s="293">
        <f t="shared" si="0"/>
        <v>4.0000000000000036E-2</v>
      </c>
      <c r="H39" s="540"/>
      <c r="I39" s="541"/>
      <c r="J39" s="541"/>
      <c r="K39" s="541"/>
      <c r="L39" s="542"/>
      <c r="M39" s="321"/>
      <c r="N39" s="322"/>
      <c r="O39" s="262" t="s">
        <v>71</v>
      </c>
    </row>
    <row r="40" spans="1:16" ht="78.75" customHeight="1" thickBot="1">
      <c r="A40" s="268" t="s">
        <v>72</v>
      </c>
      <c r="B40" s="537" t="str">
        <f t="shared" si="1"/>
        <v>★</v>
      </c>
      <c r="C40" s="538"/>
      <c r="D40" s="539"/>
      <c r="E40" s="123">
        <v>5.84</v>
      </c>
      <c r="F40" s="123">
        <v>4.76</v>
      </c>
      <c r="G40" s="293">
        <f t="shared" si="0"/>
        <v>-1.08</v>
      </c>
      <c r="H40" s="540"/>
      <c r="I40" s="541"/>
      <c r="J40" s="541"/>
      <c r="K40" s="541"/>
      <c r="L40" s="542"/>
      <c r="M40" s="152"/>
      <c r="N40" s="153"/>
      <c r="O40" s="262" t="s">
        <v>72</v>
      </c>
    </row>
    <row r="41" spans="1:16" ht="66" customHeight="1" thickBot="1">
      <c r="A41" s="268" t="s">
        <v>73</v>
      </c>
      <c r="B41" s="537" t="str">
        <f t="shared" si="1"/>
        <v>☆</v>
      </c>
      <c r="C41" s="538"/>
      <c r="D41" s="539"/>
      <c r="E41" s="123">
        <v>4.29</v>
      </c>
      <c r="F41" s="123">
        <v>4.67</v>
      </c>
      <c r="G41" s="293">
        <f t="shared" si="0"/>
        <v>0.37999999999999989</v>
      </c>
      <c r="H41" s="540"/>
      <c r="I41" s="541"/>
      <c r="J41" s="541"/>
      <c r="K41" s="541"/>
      <c r="L41" s="542"/>
      <c r="M41" s="152"/>
      <c r="N41" s="153"/>
      <c r="O41" s="262" t="s">
        <v>73</v>
      </c>
    </row>
    <row r="42" spans="1:16" ht="77.25" customHeight="1" thickBot="1">
      <c r="A42" s="268" t="s">
        <v>74</v>
      </c>
      <c r="B42" s="537" t="str">
        <f t="shared" si="1"/>
        <v>★</v>
      </c>
      <c r="C42" s="538"/>
      <c r="D42" s="539"/>
      <c r="E42" s="311">
        <v>6.3</v>
      </c>
      <c r="F42" s="123">
        <v>5.96</v>
      </c>
      <c r="G42" s="293">
        <f t="shared" si="0"/>
        <v>-0.33999999999999986</v>
      </c>
      <c r="H42" s="540"/>
      <c r="I42" s="541"/>
      <c r="J42" s="541"/>
      <c r="K42" s="541"/>
      <c r="L42" s="542"/>
      <c r="M42" s="321"/>
      <c r="N42" s="153"/>
      <c r="O42" s="262" t="s">
        <v>74</v>
      </c>
      <c r="P42" s="54" t="s">
        <v>150</v>
      </c>
    </row>
    <row r="43" spans="1:16" ht="77.400000000000006" customHeight="1" thickBot="1">
      <c r="A43" s="268" t="s">
        <v>75</v>
      </c>
      <c r="B43" s="537" t="str">
        <f t="shared" si="1"/>
        <v>☆</v>
      </c>
      <c r="C43" s="538"/>
      <c r="D43" s="539"/>
      <c r="E43" s="123">
        <v>3.6</v>
      </c>
      <c r="F43" s="123">
        <v>4.13</v>
      </c>
      <c r="G43" s="293">
        <f t="shared" si="0"/>
        <v>0.5299999999999998</v>
      </c>
      <c r="H43" s="540"/>
      <c r="I43" s="541"/>
      <c r="J43" s="541"/>
      <c r="K43" s="541"/>
      <c r="L43" s="542"/>
      <c r="M43" s="152"/>
      <c r="N43" s="153"/>
      <c r="O43" s="262" t="s">
        <v>75</v>
      </c>
    </row>
    <row r="44" spans="1:16" ht="77.25" customHeight="1" thickBot="1">
      <c r="A44" s="272" t="s">
        <v>76</v>
      </c>
      <c r="B44" s="537" t="str">
        <f t="shared" si="1"/>
        <v>★</v>
      </c>
      <c r="C44" s="538"/>
      <c r="D44" s="539"/>
      <c r="E44" s="123">
        <v>4.5599999999999996</v>
      </c>
      <c r="F44" s="123">
        <v>4.08</v>
      </c>
      <c r="G44" s="293">
        <f t="shared" si="0"/>
        <v>-0.47999999999999954</v>
      </c>
      <c r="H44" s="559"/>
      <c r="I44" s="560"/>
      <c r="J44" s="560"/>
      <c r="K44" s="560"/>
      <c r="L44" s="560"/>
      <c r="M44" s="152"/>
      <c r="N44" s="459"/>
      <c r="O44" s="262" t="s">
        <v>76</v>
      </c>
    </row>
    <row r="45" spans="1:16" ht="81.75" customHeight="1" thickBot="1">
      <c r="A45" s="268" t="s">
        <v>77</v>
      </c>
      <c r="B45" s="537" t="str">
        <f t="shared" si="1"/>
        <v>★</v>
      </c>
      <c r="C45" s="538"/>
      <c r="D45" s="539"/>
      <c r="E45" s="123">
        <v>4.5999999999999996</v>
      </c>
      <c r="F45" s="123">
        <v>3.94</v>
      </c>
      <c r="G45" s="293">
        <f t="shared" si="0"/>
        <v>-0.6599999999999997</v>
      </c>
      <c r="H45" s="561"/>
      <c r="I45" s="562"/>
      <c r="J45" s="562"/>
      <c r="K45" s="562"/>
      <c r="L45" s="563"/>
      <c r="M45" s="152"/>
      <c r="N45" s="440"/>
      <c r="O45" s="262" t="s">
        <v>77</v>
      </c>
    </row>
    <row r="46" spans="1:16" ht="72.75" customHeight="1" thickBot="1">
      <c r="A46" s="268" t="s">
        <v>78</v>
      </c>
      <c r="B46" s="537" t="str">
        <f t="shared" si="1"/>
        <v>★</v>
      </c>
      <c r="C46" s="538"/>
      <c r="D46" s="539"/>
      <c r="E46" s="311">
        <v>6.89</v>
      </c>
      <c r="F46" s="311">
        <v>6.2</v>
      </c>
      <c r="G46" s="293">
        <f t="shared" si="0"/>
        <v>-0.6899999999999995</v>
      </c>
      <c r="H46" s="540"/>
      <c r="I46" s="541"/>
      <c r="J46" s="541"/>
      <c r="K46" s="541"/>
      <c r="L46" s="542"/>
      <c r="M46" s="152"/>
      <c r="N46" s="153"/>
      <c r="O46" s="262" t="s">
        <v>78</v>
      </c>
    </row>
    <row r="47" spans="1:16" ht="91.2" customHeight="1" thickBot="1">
      <c r="A47" s="268" t="s">
        <v>79</v>
      </c>
      <c r="B47" s="537" t="str">
        <f t="shared" si="1"/>
        <v>★</v>
      </c>
      <c r="C47" s="538"/>
      <c r="D47" s="539"/>
      <c r="E47" s="123">
        <v>4.1399999999999997</v>
      </c>
      <c r="F47" s="123">
        <v>3.75</v>
      </c>
      <c r="G47" s="293">
        <f t="shared" si="0"/>
        <v>-0.38999999999999968</v>
      </c>
      <c r="H47" s="540"/>
      <c r="I47" s="541"/>
      <c r="J47" s="541"/>
      <c r="K47" s="541"/>
      <c r="L47" s="542"/>
      <c r="M47" s="408"/>
      <c r="N47" s="153"/>
      <c r="O47" s="262" t="s">
        <v>79</v>
      </c>
    </row>
    <row r="48" spans="1:16" ht="78.75" customHeight="1" thickBot="1">
      <c r="A48" s="268" t="s">
        <v>80</v>
      </c>
      <c r="B48" s="537" t="str">
        <f t="shared" si="1"/>
        <v>☆</v>
      </c>
      <c r="C48" s="538"/>
      <c r="D48" s="539"/>
      <c r="E48" s="123">
        <v>3.55</v>
      </c>
      <c r="F48" s="123">
        <v>3.93</v>
      </c>
      <c r="G48" s="293">
        <f t="shared" si="0"/>
        <v>0.38000000000000034</v>
      </c>
      <c r="H48" s="564"/>
      <c r="I48" s="565"/>
      <c r="J48" s="565"/>
      <c r="K48" s="565"/>
      <c r="L48" s="566"/>
      <c r="M48" s="152"/>
      <c r="N48" s="153"/>
      <c r="O48" s="262" t="s">
        <v>80</v>
      </c>
    </row>
    <row r="49" spans="1:15" ht="74.25" customHeight="1" thickBot="1">
      <c r="A49" s="268" t="s">
        <v>81</v>
      </c>
      <c r="B49" s="537" t="str">
        <f t="shared" si="1"/>
        <v>★</v>
      </c>
      <c r="C49" s="538"/>
      <c r="D49" s="539"/>
      <c r="E49" s="123">
        <v>3.71</v>
      </c>
      <c r="F49" s="123">
        <v>3.7</v>
      </c>
      <c r="G49" s="293">
        <f t="shared" si="0"/>
        <v>-9.9999999999997868E-3</v>
      </c>
      <c r="H49" s="540"/>
      <c r="I49" s="541"/>
      <c r="J49" s="541"/>
      <c r="K49" s="541"/>
      <c r="L49" s="542"/>
      <c r="M49" s="152"/>
      <c r="N49" s="153"/>
      <c r="O49" s="262" t="s">
        <v>81</v>
      </c>
    </row>
    <row r="50" spans="1:15" ht="73.2" customHeight="1" thickBot="1">
      <c r="A50" s="268" t="s">
        <v>82</v>
      </c>
      <c r="B50" s="537" t="str">
        <f t="shared" si="1"/>
        <v>★</v>
      </c>
      <c r="C50" s="538"/>
      <c r="D50" s="539"/>
      <c r="E50" s="123">
        <v>5.75</v>
      </c>
      <c r="F50" s="123">
        <v>5.15</v>
      </c>
      <c r="G50" s="293">
        <f t="shared" si="0"/>
        <v>-0.59999999999999964</v>
      </c>
      <c r="H50" s="564"/>
      <c r="I50" s="565"/>
      <c r="J50" s="565"/>
      <c r="K50" s="565"/>
      <c r="L50" s="566"/>
      <c r="M50" s="152"/>
      <c r="N50" s="431"/>
      <c r="O50" s="262" t="s">
        <v>82</v>
      </c>
    </row>
    <row r="51" spans="1:15" ht="73.5" customHeight="1" thickBot="1">
      <c r="A51" s="268" t="s">
        <v>83</v>
      </c>
      <c r="B51" s="537" t="str">
        <f t="shared" si="1"/>
        <v>★★★</v>
      </c>
      <c r="C51" s="538"/>
      <c r="D51" s="539"/>
      <c r="E51" s="123">
        <v>5.29</v>
      </c>
      <c r="F51" s="359">
        <v>2.68</v>
      </c>
      <c r="G51" s="293">
        <f t="shared" si="0"/>
        <v>-2.61</v>
      </c>
      <c r="H51" s="540"/>
      <c r="I51" s="541"/>
      <c r="J51" s="541"/>
      <c r="K51" s="541"/>
      <c r="L51" s="542"/>
      <c r="M51" s="323"/>
      <c r="N51" s="324"/>
      <c r="O51" s="262" t="s">
        <v>83</v>
      </c>
    </row>
    <row r="52" spans="1:15" ht="75" customHeight="1" thickBot="1">
      <c r="A52" s="268" t="s">
        <v>84</v>
      </c>
      <c r="B52" s="537" t="str">
        <f t="shared" si="1"/>
        <v>★</v>
      </c>
      <c r="C52" s="538"/>
      <c r="D52" s="539"/>
      <c r="E52" s="123">
        <v>3.33</v>
      </c>
      <c r="F52" s="359">
        <v>2.93</v>
      </c>
      <c r="G52" s="293">
        <f t="shared" si="0"/>
        <v>-0.39999999999999991</v>
      </c>
      <c r="H52" s="540"/>
      <c r="I52" s="541"/>
      <c r="J52" s="541"/>
      <c r="K52" s="541"/>
      <c r="L52" s="542"/>
      <c r="M52" s="152"/>
      <c r="N52" s="153"/>
      <c r="O52" s="262" t="s">
        <v>84</v>
      </c>
    </row>
    <row r="53" spans="1:15" ht="77.25" customHeight="1" thickBot="1">
      <c r="A53" s="268" t="s">
        <v>85</v>
      </c>
      <c r="B53" s="537" t="str">
        <f t="shared" si="1"/>
        <v>★</v>
      </c>
      <c r="C53" s="538"/>
      <c r="D53" s="539"/>
      <c r="E53" s="311">
        <v>6.63</v>
      </c>
      <c r="F53" s="123">
        <v>5.47</v>
      </c>
      <c r="G53" s="293">
        <f t="shared" si="0"/>
        <v>-1.1600000000000001</v>
      </c>
      <c r="H53" s="540"/>
      <c r="I53" s="541"/>
      <c r="J53" s="541"/>
      <c r="K53" s="541"/>
      <c r="L53" s="542"/>
      <c r="M53" s="152"/>
      <c r="N53" s="153"/>
      <c r="O53" s="262" t="s">
        <v>85</v>
      </c>
    </row>
    <row r="54" spans="1:15" ht="70.8" customHeight="1" thickBot="1">
      <c r="A54" s="268" t="s">
        <v>86</v>
      </c>
      <c r="B54" s="537" t="str">
        <f>IF(G54&gt;5,"☆☆☆☆",IF(AND(G54&gt;=2.39,G54&lt;5),"☆☆☆",IF(AND(G54&gt;=1.39,G54&lt;2.4),"☆☆",IF(AND(G54&gt;0,G54&lt;1.4),"☆",IF(AND(G54&gt;=-1.39,G54&lt;0),"★",IF(AND(G54&gt;=-2.39,G54&lt;-1.4),"★★",IF(AND(G54&gt;=-3.39,G54&lt;-2.4),"★★★")))))))</f>
        <v>☆</v>
      </c>
      <c r="C54" s="538"/>
      <c r="D54" s="539"/>
      <c r="E54" s="123">
        <v>5.17</v>
      </c>
      <c r="F54" s="123">
        <v>5.48</v>
      </c>
      <c r="G54" s="293">
        <f t="shared" si="0"/>
        <v>0.3100000000000005</v>
      </c>
      <c r="H54" s="540"/>
      <c r="I54" s="541"/>
      <c r="J54" s="541"/>
      <c r="K54" s="541"/>
      <c r="L54" s="542"/>
      <c r="M54" s="152"/>
      <c r="N54" s="153"/>
      <c r="O54" s="262" t="s">
        <v>86</v>
      </c>
    </row>
    <row r="55" spans="1:15" ht="69" customHeight="1" thickBot="1">
      <c r="A55" s="268" t="s">
        <v>87</v>
      </c>
      <c r="B55" s="537" t="str">
        <f t="shared" si="1"/>
        <v>★</v>
      </c>
      <c r="C55" s="538"/>
      <c r="D55" s="539"/>
      <c r="E55" s="123">
        <v>4.78</v>
      </c>
      <c r="F55" s="123">
        <v>4.43</v>
      </c>
      <c r="G55" s="293">
        <f t="shared" si="0"/>
        <v>-0.35000000000000053</v>
      </c>
      <c r="H55" s="540"/>
      <c r="I55" s="541"/>
      <c r="J55" s="541"/>
      <c r="K55" s="541"/>
      <c r="L55" s="542"/>
      <c r="M55" s="152"/>
      <c r="N55" s="153"/>
      <c r="O55" s="262" t="s">
        <v>87</v>
      </c>
    </row>
    <row r="56" spans="1:15" ht="69" customHeight="1" thickBot="1">
      <c r="A56" s="268" t="s">
        <v>88</v>
      </c>
      <c r="B56" s="537" t="str">
        <f t="shared" si="1"/>
        <v>☆</v>
      </c>
      <c r="C56" s="538"/>
      <c r="D56" s="539"/>
      <c r="E56" s="123">
        <v>4.7699999999999996</v>
      </c>
      <c r="F56" s="123">
        <v>5.0999999999999996</v>
      </c>
      <c r="G56" s="293">
        <f t="shared" si="0"/>
        <v>0.33000000000000007</v>
      </c>
      <c r="H56" s="540"/>
      <c r="I56" s="541"/>
      <c r="J56" s="541"/>
      <c r="K56" s="541"/>
      <c r="L56" s="542"/>
      <c r="M56" s="152"/>
      <c r="N56" s="153"/>
      <c r="O56" s="262" t="s">
        <v>88</v>
      </c>
    </row>
    <row r="57" spans="1:15" ht="63.75" customHeight="1" thickBot="1">
      <c r="A57" s="268" t="s">
        <v>89</v>
      </c>
      <c r="B57" s="537" t="str">
        <f t="shared" si="1"/>
        <v>☆</v>
      </c>
      <c r="C57" s="538"/>
      <c r="D57" s="539"/>
      <c r="E57" s="123">
        <v>4.33</v>
      </c>
      <c r="F57" s="123">
        <v>4.5599999999999996</v>
      </c>
      <c r="G57" s="293">
        <f t="shared" si="0"/>
        <v>0.22999999999999954</v>
      </c>
      <c r="H57" s="564"/>
      <c r="I57" s="565"/>
      <c r="J57" s="565"/>
      <c r="K57" s="565"/>
      <c r="L57" s="566"/>
      <c r="M57" s="152"/>
      <c r="N57" s="153"/>
      <c r="O57" s="262" t="s">
        <v>89</v>
      </c>
    </row>
    <row r="58" spans="1:15" ht="69.75" customHeight="1" thickBot="1">
      <c r="A58" s="268" t="s">
        <v>90</v>
      </c>
      <c r="B58" s="537" t="str">
        <f t="shared" si="1"/>
        <v>★</v>
      </c>
      <c r="C58" s="538"/>
      <c r="D58" s="539"/>
      <c r="E58" s="123">
        <v>4.22</v>
      </c>
      <c r="F58" s="123">
        <v>3.22</v>
      </c>
      <c r="G58" s="293">
        <f t="shared" si="0"/>
        <v>-0.99999999999999956</v>
      </c>
      <c r="H58" s="540"/>
      <c r="I58" s="541"/>
      <c r="J58" s="541"/>
      <c r="K58" s="541"/>
      <c r="L58" s="542"/>
      <c r="M58" s="152"/>
      <c r="N58" s="153"/>
      <c r="O58" s="262" t="s">
        <v>90</v>
      </c>
    </row>
    <row r="59" spans="1:15" ht="76.2" customHeight="1" thickBot="1">
      <c r="A59" s="268" t="s">
        <v>91</v>
      </c>
      <c r="B59" s="537" t="str">
        <f t="shared" si="1"/>
        <v>☆☆</v>
      </c>
      <c r="C59" s="538"/>
      <c r="D59" s="539"/>
      <c r="E59" s="123">
        <v>5.21</v>
      </c>
      <c r="F59" s="311">
        <v>6.89</v>
      </c>
      <c r="G59" s="293">
        <f t="shared" si="0"/>
        <v>1.6799999999999997</v>
      </c>
      <c r="H59" s="540"/>
      <c r="I59" s="541"/>
      <c r="J59" s="541"/>
      <c r="K59" s="541"/>
      <c r="L59" s="542"/>
      <c r="M59" s="323"/>
      <c r="N59" s="324"/>
      <c r="O59" s="262" t="s">
        <v>91</v>
      </c>
    </row>
    <row r="60" spans="1:15" ht="91.95" customHeight="1" thickBot="1">
      <c r="A60" s="268" t="s">
        <v>92</v>
      </c>
      <c r="B60" s="537" t="str">
        <f t="shared" si="1"/>
        <v>★</v>
      </c>
      <c r="C60" s="538"/>
      <c r="D60" s="539"/>
      <c r="E60" s="311">
        <v>6.95</v>
      </c>
      <c r="F60" s="311">
        <v>6.08</v>
      </c>
      <c r="G60" s="293">
        <f t="shared" si="0"/>
        <v>-0.87000000000000011</v>
      </c>
      <c r="H60" s="540"/>
      <c r="I60" s="541"/>
      <c r="J60" s="541"/>
      <c r="K60" s="541"/>
      <c r="L60" s="542"/>
      <c r="M60" s="152"/>
      <c r="N60" s="153"/>
      <c r="O60" s="262" t="s">
        <v>92</v>
      </c>
    </row>
    <row r="61" spans="1:15" ht="81" customHeight="1" thickBot="1">
      <c r="A61" s="268" t="s">
        <v>93</v>
      </c>
      <c r="B61" s="537" t="str">
        <f t="shared" si="1"/>
        <v>☆</v>
      </c>
      <c r="C61" s="538"/>
      <c r="D61" s="539"/>
      <c r="E61" s="359">
        <v>2.35</v>
      </c>
      <c r="F61" s="359">
        <v>2.42</v>
      </c>
      <c r="G61" s="293">
        <f t="shared" si="0"/>
        <v>6.999999999999984E-2</v>
      </c>
      <c r="H61" s="540"/>
      <c r="I61" s="541"/>
      <c r="J61" s="541"/>
      <c r="K61" s="541"/>
      <c r="L61" s="542"/>
      <c r="M61" s="152"/>
      <c r="N61" s="153"/>
      <c r="O61" s="262" t="s">
        <v>93</v>
      </c>
    </row>
    <row r="62" spans="1:15" ht="75.599999999999994" customHeight="1" thickBot="1">
      <c r="A62" s="268" t="s">
        <v>94</v>
      </c>
      <c r="B62" s="537" t="str">
        <f t="shared" si="1"/>
        <v>★</v>
      </c>
      <c r="C62" s="538"/>
      <c r="D62" s="539"/>
      <c r="E62" s="311">
        <v>6.86</v>
      </c>
      <c r="F62" s="123">
        <v>5.78</v>
      </c>
      <c r="G62" s="293">
        <f t="shared" si="0"/>
        <v>-1.08</v>
      </c>
      <c r="H62" s="540"/>
      <c r="I62" s="541"/>
      <c r="J62" s="541"/>
      <c r="K62" s="541"/>
      <c r="L62" s="542"/>
      <c r="M62" s="436"/>
      <c r="N62" s="153"/>
      <c r="O62" s="262" t="s">
        <v>94</v>
      </c>
    </row>
    <row r="63" spans="1:15" ht="87" customHeight="1" thickBot="1">
      <c r="A63" s="268" t="s">
        <v>95</v>
      </c>
      <c r="B63" s="537" t="str">
        <f t="shared" si="1"/>
        <v>★</v>
      </c>
      <c r="C63" s="538"/>
      <c r="D63" s="539"/>
      <c r="E63" s="359">
        <v>2.2200000000000002</v>
      </c>
      <c r="F63" s="359">
        <v>2.09</v>
      </c>
      <c r="G63" s="293">
        <f t="shared" si="0"/>
        <v>-0.13000000000000034</v>
      </c>
      <c r="H63" s="540"/>
      <c r="I63" s="541"/>
      <c r="J63" s="541"/>
      <c r="K63" s="541"/>
      <c r="L63" s="542"/>
      <c r="M63" s="347"/>
      <c r="N63" s="153"/>
      <c r="O63" s="262" t="s">
        <v>95</v>
      </c>
    </row>
    <row r="64" spans="1:15" ht="73.2" customHeight="1" thickBot="1">
      <c r="A64" s="268" t="s">
        <v>96</v>
      </c>
      <c r="B64" s="537" t="str">
        <f t="shared" si="1"/>
        <v>★</v>
      </c>
      <c r="C64" s="538"/>
      <c r="D64" s="539"/>
      <c r="E64" s="359">
        <v>2.59</v>
      </c>
      <c r="F64" s="359">
        <v>2.2999999999999998</v>
      </c>
      <c r="G64" s="293">
        <f t="shared" si="0"/>
        <v>-0.29000000000000004</v>
      </c>
      <c r="H64" s="610"/>
      <c r="I64" s="611"/>
      <c r="J64" s="611"/>
      <c r="K64" s="611"/>
      <c r="L64" s="612"/>
      <c r="M64" s="152"/>
      <c r="N64" s="153"/>
      <c r="O64" s="262" t="s">
        <v>96</v>
      </c>
    </row>
    <row r="65" spans="1:18" ht="80.25" customHeight="1" thickBot="1">
      <c r="A65" s="268" t="s">
        <v>97</v>
      </c>
      <c r="B65" s="537" t="str">
        <f t="shared" si="1"/>
        <v>☆</v>
      </c>
      <c r="C65" s="538"/>
      <c r="D65" s="539"/>
      <c r="E65" s="311">
        <v>7.76</v>
      </c>
      <c r="F65" s="311">
        <v>7.88</v>
      </c>
      <c r="G65" s="293">
        <f t="shared" si="0"/>
        <v>0.12000000000000011</v>
      </c>
      <c r="H65" s="564"/>
      <c r="I65" s="565"/>
      <c r="J65" s="565"/>
      <c r="K65" s="565"/>
      <c r="L65" s="566"/>
      <c r="M65" s="417"/>
      <c r="N65" s="153"/>
      <c r="O65" s="262" t="s">
        <v>97</v>
      </c>
    </row>
    <row r="66" spans="1:18" ht="88.5" customHeight="1" thickBot="1">
      <c r="A66" s="268" t="s">
        <v>98</v>
      </c>
      <c r="B66" s="537" t="str">
        <f t="shared" si="1"/>
        <v>★</v>
      </c>
      <c r="C66" s="538"/>
      <c r="D66" s="539"/>
      <c r="E66" s="311">
        <v>9.17</v>
      </c>
      <c r="F66" s="311">
        <v>8.0299999999999994</v>
      </c>
      <c r="G66" s="293">
        <f t="shared" si="0"/>
        <v>-1.1400000000000006</v>
      </c>
      <c r="H66" s="564"/>
      <c r="I66" s="565"/>
      <c r="J66" s="565"/>
      <c r="K66" s="565"/>
      <c r="L66" s="566"/>
      <c r="M66" s="152"/>
      <c r="N66" s="153"/>
      <c r="O66" s="262" t="s">
        <v>98</v>
      </c>
    </row>
    <row r="67" spans="1:18" ht="78.75" customHeight="1" thickBot="1">
      <c r="A67" s="268" t="s">
        <v>99</v>
      </c>
      <c r="B67" s="537" t="str">
        <f t="shared" si="1"/>
        <v>★</v>
      </c>
      <c r="C67" s="538"/>
      <c r="D67" s="539"/>
      <c r="E67" s="311">
        <v>6.89</v>
      </c>
      <c r="F67" s="123">
        <v>5.86</v>
      </c>
      <c r="G67" s="293">
        <f t="shared" si="0"/>
        <v>-1.0299999999999994</v>
      </c>
      <c r="H67" s="540"/>
      <c r="I67" s="541"/>
      <c r="J67" s="541"/>
      <c r="K67" s="541"/>
      <c r="L67" s="542"/>
      <c r="M67" s="152"/>
      <c r="N67" s="153"/>
      <c r="O67" s="262" t="s">
        <v>99</v>
      </c>
    </row>
    <row r="68" spans="1:18" ht="63" customHeight="1" thickBot="1">
      <c r="A68" s="271" t="s">
        <v>100</v>
      </c>
      <c r="B68" s="537" t="str">
        <f>IF(G68&gt;5,"☆☆☆☆",IF(AND(G68&gt;=2.39,G68&lt;5),"☆☆☆",IF(AND(G68&gt;=1.39,G68&lt;2.4),"☆☆",IF(AND(G68&gt;0,G68&lt;1.4),"☆",IF(AND(G68&gt;=-1.39,G68&lt;0),"★",IF(AND(G68&gt;=-2.39,G68&lt;-1.39),"★★",IF(AND(G68&gt;=-3.39,G68&lt;-2.4),"★★★")))))))</f>
        <v>★</v>
      </c>
      <c r="C68" s="538"/>
      <c r="D68" s="539"/>
      <c r="E68" s="123">
        <v>3.83</v>
      </c>
      <c r="F68" s="123">
        <v>3.72</v>
      </c>
      <c r="G68" s="293">
        <f t="shared" si="0"/>
        <v>-0.10999999999999988</v>
      </c>
      <c r="H68" s="540"/>
      <c r="I68" s="541"/>
      <c r="J68" s="541"/>
      <c r="K68" s="541"/>
      <c r="L68" s="542"/>
      <c r="M68" s="323"/>
      <c r="N68" s="153"/>
      <c r="O68" s="262" t="s">
        <v>100</v>
      </c>
    </row>
    <row r="69" spans="1:18" ht="72.75" customHeight="1" thickBot="1">
      <c r="A69" s="269" t="s">
        <v>101</v>
      </c>
      <c r="B69" s="537" t="str">
        <f>IF(G69&gt;5,"☆☆☆☆",IF(AND(G69&gt;=2.39,G69&lt;5),"☆☆☆",IF(AND(G69&gt;=1.39,G69&lt;2.4),"☆☆",IF(AND(G69&gt;0,G69&lt;1.4),"☆",IF(AND(G69&gt;=-1.39,G69&lt;0),"★",IF(AND(G69&gt;=-2.39,G69&lt;-1.4),"★★",IF(AND(G69&gt;=-3.39,G69&lt;-2.4),"★★★")))))))</f>
        <v>★</v>
      </c>
      <c r="C69" s="538"/>
      <c r="D69" s="539"/>
      <c r="E69" s="441">
        <v>2.58</v>
      </c>
      <c r="F69" s="441">
        <v>2.13</v>
      </c>
      <c r="G69" s="293">
        <f t="shared" si="0"/>
        <v>-0.45000000000000018</v>
      </c>
      <c r="H69" s="564"/>
      <c r="I69" s="565"/>
      <c r="J69" s="565"/>
      <c r="K69" s="565"/>
      <c r="L69" s="566"/>
      <c r="M69" s="152"/>
      <c r="N69" s="153"/>
      <c r="O69" s="262" t="s">
        <v>101</v>
      </c>
    </row>
    <row r="70" spans="1:18" ht="58.5" customHeight="1" thickBot="1">
      <c r="A70" s="204" t="s">
        <v>102</v>
      </c>
      <c r="B70" s="597" t="str">
        <f t="shared" si="1"/>
        <v>★</v>
      </c>
      <c r="C70" s="598"/>
      <c r="D70" s="599"/>
      <c r="E70" s="123">
        <v>4.99</v>
      </c>
      <c r="F70" s="123">
        <v>4.6500000000000004</v>
      </c>
      <c r="G70" s="406">
        <f t="shared" si="0"/>
        <v>-0.33999999999999986</v>
      </c>
      <c r="H70" s="540"/>
      <c r="I70" s="541"/>
      <c r="J70" s="541"/>
      <c r="K70" s="541"/>
      <c r="L70" s="542"/>
      <c r="M70" s="205"/>
      <c r="N70" s="153"/>
      <c r="O70" s="262"/>
    </row>
    <row r="71" spans="1:18" ht="42.75" customHeight="1" thickBot="1">
      <c r="A71" s="206"/>
      <c r="B71" s="206"/>
      <c r="C71" s="206"/>
      <c r="D71" s="206"/>
      <c r="E71" s="600"/>
      <c r="F71" s="600"/>
      <c r="G71" s="600"/>
      <c r="H71" s="600"/>
      <c r="I71" s="600"/>
      <c r="J71" s="600"/>
      <c r="K71" s="600"/>
      <c r="L71" s="600"/>
      <c r="M71" s="55">
        <f>COUNTIF(E24:E69,"&gt;=10")</f>
        <v>0</v>
      </c>
      <c r="N71" s="55">
        <f>COUNTIF(F24:F69,"&gt;=10")</f>
        <v>0</v>
      </c>
      <c r="O71" s="55" t="s">
        <v>28</v>
      </c>
    </row>
    <row r="72" spans="1:18" ht="36.75" customHeight="1" thickBot="1">
      <c r="A72" s="68" t="s">
        <v>21</v>
      </c>
      <c r="B72" s="69"/>
      <c r="C72" s="115"/>
      <c r="D72" s="115"/>
      <c r="E72" s="601" t="s">
        <v>20</v>
      </c>
      <c r="F72" s="601"/>
      <c r="G72" s="601"/>
      <c r="H72" s="602" t="s">
        <v>184</v>
      </c>
      <c r="I72" s="603"/>
      <c r="J72" s="69"/>
      <c r="K72" s="70"/>
      <c r="L72" s="70"/>
      <c r="M72" s="71"/>
      <c r="N72" s="72"/>
    </row>
    <row r="73" spans="1:18" ht="36.75" customHeight="1" thickBot="1">
      <c r="A73" s="73"/>
      <c r="B73" s="207"/>
      <c r="C73" s="606" t="s">
        <v>177</v>
      </c>
      <c r="D73" s="607"/>
      <c r="E73" s="607"/>
      <c r="F73" s="608"/>
      <c r="G73" s="74">
        <f>+F70</f>
        <v>4.6500000000000004</v>
      </c>
      <c r="H73" s="75" t="s">
        <v>103</v>
      </c>
      <c r="I73" s="604">
        <f>+G70</f>
        <v>-0.33999999999999986</v>
      </c>
      <c r="J73" s="605"/>
      <c r="K73" s="208"/>
      <c r="L73" s="208"/>
      <c r="M73" s="209"/>
      <c r="N73" s="76"/>
    </row>
    <row r="74" spans="1:18" ht="36.75" customHeight="1" thickBot="1">
      <c r="A74" s="73"/>
      <c r="B74" s="207"/>
      <c r="C74" s="567" t="s">
        <v>104</v>
      </c>
      <c r="D74" s="568"/>
      <c r="E74" s="568"/>
      <c r="F74" s="569"/>
      <c r="G74" s="77">
        <f>+F35</f>
        <v>4.8499999999999996</v>
      </c>
      <c r="H74" s="78" t="s">
        <v>103</v>
      </c>
      <c r="I74" s="570">
        <f>+G35</f>
        <v>-0.96</v>
      </c>
      <c r="J74" s="571"/>
      <c r="K74" s="208"/>
      <c r="L74" s="208"/>
      <c r="M74" s="209"/>
      <c r="N74" s="76"/>
      <c r="R74" s="246" t="s">
        <v>21</v>
      </c>
    </row>
    <row r="75" spans="1:18" ht="36.75" customHeight="1" thickBot="1">
      <c r="A75" s="73"/>
      <c r="B75" s="207"/>
      <c r="C75" s="572" t="s">
        <v>105</v>
      </c>
      <c r="D75" s="573"/>
      <c r="E75" s="573"/>
      <c r="F75" s="79" t="str">
        <f>VLOOKUP(G75,F:P,10,0)</f>
        <v>大分県</v>
      </c>
      <c r="G75" s="80">
        <f>MAX(F23:F70)</f>
        <v>8.0299999999999994</v>
      </c>
      <c r="H75" s="574" t="s">
        <v>106</v>
      </c>
      <c r="I75" s="575"/>
      <c r="J75" s="575"/>
      <c r="K75" s="81">
        <f>+N71</f>
        <v>0</v>
      </c>
      <c r="L75" s="82" t="s">
        <v>107</v>
      </c>
      <c r="M75" s="83">
        <f>N71-M71</f>
        <v>0</v>
      </c>
      <c r="N75" s="76"/>
      <c r="R75" s="247"/>
    </row>
    <row r="76" spans="1:18" ht="36.75" customHeight="1" thickBot="1">
      <c r="A76" s="84"/>
      <c r="B76" s="85"/>
      <c r="C76" s="85"/>
      <c r="D76" s="85"/>
      <c r="E76" s="85"/>
      <c r="F76" s="85"/>
      <c r="G76" s="85"/>
      <c r="H76" s="85"/>
      <c r="I76" s="85"/>
      <c r="J76" s="85"/>
      <c r="K76" s="86"/>
      <c r="L76" s="86"/>
      <c r="M76" s="87"/>
      <c r="N76" s="88"/>
      <c r="R76" s="247"/>
    </row>
    <row r="77" spans="1:18" ht="30.75" customHeight="1">
      <c r="A77" s="111"/>
      <c r="B77" s="111"/>
      <c r="C77" s="111"/>
      <c r="D77" s="111"/>
      <c r="E77" s="111"/>
      <c r="F77" s="111"/>
      <c r="G77" s="111"/>
      <c r="H77" s="111"/>
      <c r="I77" s="111"/>
      <c r="J77" s="111"/>
      <c r="K77" s="210"/>
      <c r="L77" s="210"/>
      <c r="M77" s="211"/>
      <c r="N77" s="212"/>
      <c r="R77" s="248"/>
    </row>
    <row r="78" spans="1:18" ht="30.75" customHeight="1" thickBot="1">
      <c r="A78" s="213"/>
      <c r="B78" s="213"/>
      <c r="C78" s="213"/>
      <c r="D78" s="213"/>
      <c r="E78" s="213"/>
      <c r="F78" s="213"/>
      <c r="G78" s="213"/>
      <c r="H78" s="213"/>
      <c r="I78" s="213"/>
      <c r="J78" s="213"/>
      <c r="K78" s="214"/>
      <c r="L78" s="214"/>
      <c r="M78" s="215"/>
      <c r="N78" s="213"/>
    </row>
    <row r="79" spans="1:18" ht="24.75" customHeight="1" thickTop="1">
      <c r="A79" s="576">
        <v>2</v>
      </c>
      <c r="B79" s="579" t="s">
        <v>181</v>
      </c>
      <c r="C79" s="580"/>
      <c r="D79" s="580"/>
      <c r="E79" s="580"/>
      <c r="F79" s="581"/>
      <c r="G79" s="588" t="s">
        <v>182</v>
      </c>
      <c r="H79" s="589"/>
      <c r="I79" s="589"/>
      <c r="J79" s="589"/>
      <c r="K79" s="589"/>
      <c r="L79" s="589"/>
      <c r="M79" s="589"/>
      <c r="N79" s="590"/>
    </row>
    <row r="80" spans="1:18" ht="24.75" customHeight="1">
      <c r="A80" s="577"/>
      <c r="B80" s="582"/>
      <c r="C80" s="583"/>
      <c r="D80" s="583"/>
      <c r="E80" s="583"/>
      <c r="F80" s="584"/>
      <c r="G80" s="591"/>
      <c r="H80" s="592"/>
      <c r="I80" s="592"/>
      <c r="J80" s="592"/>
      <c r="K80" s="592"/>
      <c r="L80" s="592"/>
      <c r="M80" s="592"/>
      <c r="N80" s="593"/>
      <c r="O80" s="216" t="s">
        <v>28</v>
      </c>
      <c r="P80" s="216"/>
    </row>
    <row r="81" spans="1:16" ht="24.75" customHeight="1">
      <c r="A81" s="577"/>
      <c r="B81" s="582"/>
      <c r="C81" s="583"/>
      <c r="D81" s="583"/>
      <c r="E81" s="583"/>
      <c r="F81" s="584"/>
      <c r="G81" s="591"/>
      <c r="H81" s="592"/>
      <c r="I81" s="592"/>
      <c r="J81" s="592"/>
      <c r="K81" s="592"/>
      <c r="L81" s="592"/>
      <c r="M81" s="592"/>
      <c r="N81" s="593"/>
      <c r="O81" s="216" t="s">
        <v>21</v>
      </c>
      <c r="P81" s="216" t="s">
        <v>108</v>
      </c>
    </row>
    <row r="82" spans="1:16" ht="24.75" customHeight="1">
      <c r="A82" s="577"/>
      <c r="B82" s="582"/>
      <c r="C82" s="583"/>
      <c r="D82" s="583"/>
      <c r="E82" s="583"/>
      <c r="F82" s="584"/>
      <c r="G82" s="591"/>
      <c r="H82" s="592"/>
      <c r="I82" s="592"/>
      <c r="J82" s="592"/>
      <c r="K82" s="592"/>
      <c r="L82" s="592"/>
      <c r="M82" s="592"/>
      <c r="N82" s="593"/>
      <c r="O82" s="217"/>
      <c r="P82" s="216"/>
    </row>
    <row r="83" spans="1:16" ht="46.2" customHeight="1" thickBot="1">
      <c r="A83" s="578"/>
      <c r="B83" s="585"/>
      <c r="C83" s="586"/>
      <c r="D83" s="586"/>
      <c r="E83" s="586"/>
      <c r="F83" s="587"/>
      <c r="G83" s="594"/>
      <c r="H83" s="595"/>
      <c r="I83" s="595"/>
      <c r="J83" s="595"/>
      <c r="K83" s="595"/>
      <c r="L83" s="595"/>
      <c r="M83" s="595"/>
      <c r="N83" s="596"/>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9">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 ref="H59:L59"/>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H60:L60"/>
    <mergeCell ref="B55:D55"/>
    <mergeCell ref="H55:L55"/>
    <mergeCell ref="B56:D56"/>
    <mergeCell ref="H56:L56"/>
    <mergeCell ref="B57:D57"/>
    <mergeCell ref="B52:D52"/>
    <mergeCell ref="H52:L52"/>
    <mergeCell ref="B53:D53"/>
    <mergeCell ref="H53:L53"/>
    <mergeCell ref="B54:D54"/>
    <mergeCell ref="H54:L54"/>
    <mergeCell ref="H57:L57"/>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1:L41"/>
    <mergeCell ref="B42:D42"/>
    <mergeCell ref="H42:L42"/>
    <mergeCell ref="B49:D49"/>
    <mergeCell ref="H49:L49"/>
    <mergeCell ref="B39:D39"/>
    <mergeCell ref="H39:L39"/>
    <mergeCell ref="B35:D35"/>
    <mergeCell ref="H35:L35"/>
    <mergeCell ref="B36:D36"/>
    <mergeCell ref="H36:L36"/>
    <mergeCell ref="B43:D43"/>
    <mergeCell ref="H43:L43"/>
    <mergeCell ref="B44:D44"/>
    <mergeCell ref="H44:L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s>
  <phoneticPr fontId="87"/>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17"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80B8A-B4F9-4512-9F03-8C6399CAA2D6}">
  <sheetPr>
    <pageSetUpPr fitToPage="1"/>
  </sheetPr>
  <dimension ref="A1:Q28"/>
  <sheetViews>
    <sheetView view="pageBreakPreview" zoomScaleNormal="75" zoomScaleSheetLayoutView="100" workbookViewId="0">
      <selection activeCell="R17" sqref="R17"/>
    </sheetView>
  </sheetViews>
  <sheetFormatPr defaultColWidth="9" defaultRowHeight="13.2"/>
  <cols>
    <col min="1" max="1" width="4.88671875" style="456" customWidth="1"/>
    <col min="2" max="11" width="9" style="456"/>
    <col min="12" max="12" width="32" style="456" customWidth="1"/>
    <col min="13" max="13" width="4.21875" style="456" customWidth="1"/>
    <col min="14" max="14" width="3.44140625" style="456" customWidth="1"/>
    <col min="15" max="16384" width="9" style="456"/>
  </cols>
  <sheetData>
    <row r="1" spans="1:17" ht="23.4">
      <c r="A1" s="613" t="s">
        <v>407</v>
      </c>
      <c r="B1" s="613"/>
      <c r="C1" s="613"/>
      <c r="D1" s="613"/>
      <c r="E1" s="613"/>
      <c r="F1" s="613"/>
      <c r="G1" s="613"/>
      <c r="H1" s="613"/>
      <c r="I1" s="613"/>
      <c r="J1" s="614"/>
      <c r="K1" s="614"/>
      <c r="L1" s="614"/>
      <c r="M1" s="614"/>
    </row>
    <row r="2" spans="1:17" ht="17.399999999999999">
      <c r="A2" s="615" t="s">
        <v>408</v>
      </c>
      <c r="B2" s="615"/>
      <c r="C2" s="615"/>
      <c r="D2" s="615"/>
      <c r="E2" s="615"/>
      <c r="F2" s="615"/>
      <c r="G2" s="615"/>
      <c r="H2" s="615"/>
      <c r="I2" s="615"/>
      <c r="J2" s="616"/>
      <c r="K2" s="616"/>
      <c r="L2" s="616"/>
      <c r="M2" s="616"/>
      <c r="N2" s="476"/>
      <c r="P2" s="457"/>
    </row>
    <row r="3" spans="1:17" ht="33.75" customHeight="1">
      <c r="A3" s="729" t="s">
        <v>409</v>
      </c>
      <c r="B3" s="729"/>
      <c r="C3" s="729"/>
      <c r="D3" s="729"/>
      <c r="E3" s="729"/>
      <c r="F3" s="729"/>
      <c r="G3" s="729"/>
      <c r="H3" s="729"/>
      <c r="I3" s="729"/>
      <c r="J3" s="730"/>
      <c r="K3" s="730"/>
      <c r="L3" s="730"/>
      <c r="M3" s="730"/>
      <c r="N3" s="617"/>
      <c r="O3" s="458"/>
      <c r="P3" s="1"/>
    </row>
    <row r="4" spans="1:17" ht="2.25" customHeight="1">
      <c r="A4" s="731"/>
      <c r="B4" s="731"/>
      <c r="C4" s="731"/>
      <c r="D4" s="731"/>
      <c r="E4" s="731"/>
      <c r="F4" s="731"/>
      <c r="G4" s="731"/>
      <c r="H4" s="731"/>
      <c r="I4" s="731"/>
      <c r="J4" s="614"/>
      <c r="K4" s="614"/>
      <c r="L4" s="614"/>
      <c r="M4" s="614"/>
      <c r="N4" s="617"/>
      <c r="P4" s="1"/>
    </row>
    <row r="5" spans="1:17" ht="17.399999999999999">
      <c r="A5" s="732"/>
      <c r="B5" s="733"/>
      <c r="C5" s="733"/>
      <c r="D5" s="733"/>
      <c r="E5" s="733"/>
      <c r="F5" s="733"/>
      <c r="G5" s="733"/>
      <c r="H5" s="733"/>
      <c r="I5" s="733"/>
      <c r="J5" s="733"/>
      <c r="K5" s="733"/>
      <c r="L5" s="733"/>
      <c r="M5" s="733"/>
      <c r="N5" s="617"/>
      <c r="P5" s="1"/>
      <c r="Q5" s="458"/>
    </row>
    <row r="6" spans="1:17" ht="17.399999999999999">
      <c r="A6" s="734"/>
      <c r="B6" s="735"/>
      <c r="C6" s="736"/>
      <c r="D6" s="736"/>
      <c r="E6" s="736"/>
      <c r="F6" s="734"/>
      <c r="G6" s="734"/>
      <c r="H6" s="752" t="s">
        <v>410</v>
      </c>
      <c r="I6" s="753"/>
      <c r="J6" s="753"/>
      <c r="K6" s="753"/>
      <c r="L6" s="753"/>
      <c r="M6" s="734"/>
      <c r="N6" s="617"/>
      <c r="O6" s="458"/>
      <c r="P6" s="1"/>
      <c r="Q6" s="1"/>
    </row>
    <row r="7" spans="1:17" ht="16.2">
      <c r="A7" s="734"/>
      <c r="B7" s="736"/>
      <c r="C7" s="736"/>
      <c r="D7" s="736"/>
      <c r="E7" s="736"/>
      <c r="F7" s="734"/>
      <c r="G7" s="734"/>
      <c r="H7" s="753"/>
      <c r="I7" s="753"/>
      <c r="J7" s="753"/>
      <c r="K7" s="753"/>
      <c r="L7" s="753"/>
      <c r="M7" s="734"/>
      <c r="N7" s="617"/>
      <c r="O7" s="456" t="s">
        <v>21</v>
      </c>
      <c r="P7" s="1"/>
      <c r="Q7" s="1"/>
    </row>
    <row r="8" spans="1:17" ht="17.399999999999999">
      <c r="A8" s="734"/>
      <c r="B8" s="736"/>
      <c r="C8" s="736"/>
      <c r="D8" s="736"/>
      <c r="E8" s="736"/>
      <c r="F8" s="734"/>
      <c r="G8" s="734"/>
      <c r="H8" s="753"/>
      <c r="I8" s="753"/>
      <c r="J8" s="753"/>
      <c r="K8" s="753"/>
      <c r="L8" s="753"/>
      <c r="M8" s="734"/>
      <c r="O8" s="458"/>
      <c r="P8" s="1"/>
      <c r="Q8" s="1"/>
    </row>
    <row r="9" spans="1:17" ht="16.2">
      <c r="A9" s="734"/>
      <c r="B9" s="736"/>
      <c r="C9" s="736"/>
      <c r="D9" s="736"/>
      <c r="E9" s="736"/>
      <c r="F9" s="734"/>
      <c r="G9" s="734"/>
      <c r="H9" s="753"/>
      <c r="I9" s="753"/>
      <c r="J9" s="753"/>
      <c r="K9" s="753"/>
      <c r="L9" s="753"/>
      <c r="M9" s="734"/>
      <c r="P9" s="1"/>
      <c r="Q9" s="1"/>
    </row>
    <row r="10" spans="1:17" ht="16.2">
      <c r="A10" s="734"/>
      <c r="B10" s="736"/>
      <c r="C10" s="736"/>
      <c r="D10" s="736"/>
      <c r="E10" s="736"/>
      <c r="F10" s="734"/>
      <c r="G10" s="734"/>
      <c r="H10" s="753"/>
      <c r="I10" s="753"/>
      <c r="J10" s="753"/>
      <c r="K10" s="753"/>
      <c r="L10" s="753"/>
      <c r="M10" s="734"/>
      <c r="P10" s="1"/>
      <c r="Q10" s="1"/>
    </row>
    <row r="11" spans="1:17" ht="16.2">
      <c r="A11" s="734"/>
      <c r="B11" s="736"/>
      <c r="C11" s="736"/>
      <c r="D11" s="736"/>
      <c r="E11" s="736"/>
      <c r="F11" s="737"/>
      <c r="G11" s="737"/>
      <c r="H11" s="753"/>
      <c r="I11" s="753"/>
      <c r="J11" s="753"/>
      <c r="K11" s="753"/>
      <c r="L11" s="753"/>
      <c r="M11" s="734"/>
      <c r="P11" s="1"/>
      <c r="Q11" s="1"/>
    </row>
    <row r="12" spans="1:17" ht="22.2" customHeight="1">
      <c r="A12" s="734"/>
      <c r="B12" s="736"/>
      <c r="C12" s="736"/>
      <c r="D12" s="736"/>
      <c r="E12" s="736"/>
      <c r="F12" s="738"/>
      <c r="G12" s="738"/>
      <c r="H12" s="753"/>
      <c r="I12" s="753"/>
      <c r="J12" s="753"/>
      <c r="K12" s="753"/>
      <c r="L12" s="753"/>
      <c r="M12" s="734"/>
      <c r="P12" s="1"/>
      <c r="Q12" s="1"/>
    </row>
    <row r="13" spans="1:17" ht="22.2" customHeight="1">
      <c r="A13" s="734"/>
      <c r="B13" s="739"/>
      <c r="C13" s="739"/>
      <c r="D13" s="739"/>
      <c r="E13" s="739"/>
      <c r="F13" s="738"/>
      <c r="G13" s="738"/>
      <c r="H13" s="753"/>
      <c r="I13" s="753"/>
      <c r="J13" s="753"/>
      <c r="K13" s="753"/>
      <c r="L13" s="753"/>
      <c r="M13" s="734"/>
      <c r="P13" s="477" t="s">
        <v>21</v>
      </c>
      <c r="Q13" s="1"/>
    </row>
    <row r="14" spans="1:17" ht="22.2" customHeight="1">
      <c r="A14" s="734"/>
      <c r="B14" s="739"/>
      <c r="C14" s="739"/>
      <c r="D14" s="739"/>
      <c r="E14" s="739"/>
      <c r="F14" s="737"/>
      <c r="G14" s="737"/>
      <c r="H14" s="753"/>
      <c r="I14" s="753"/>
      <c r="J14" s="753"/>
      <c r="K14" s="753"/>
      <c r="L14" s="753"/>
      <c r="M14" s="734"/>
      <c r="P14" s="458"/>
      <c r="Q14" s="1"/>
    </row>
    <row r="15" spans="1:17" ht="7.5" customHeight="1">
      <c r="A15" s="734"/>
      <c r="B15" s="734"/>
      <c r="C15" s="734"/>
      <c r="D15" s="734"/>
      <c r="E15" s="734"/>
      <c r="F15" s="734"/>
      <c r="G15" s="734"/>
      <c r="H15" s="734" t="s">
        <v>21</v>
      </c>
      <c r="I15" s="734"/>
      <c r="J15" s="734"/>
      <c r="K15" s="734"/>
      <c r="L15" s="734"/>
      <c r="M15" s="734"/>
      <c r="P15" s="477" t="s">
        <v>21</v>
      </c>
      <c r="Q15" s="1"/>
    </row>
    <row r="16" spans="1:17" ht="7.5" customHeight="1" thickBot="1">
      <c r="A16" s="740"/>
      <c r="B16" s="741"/>
      <c r="C16" s="742"/>
      <c r="D16" s="742"/>
      <c r="E16" s="742"/>
      <c r="F16" s="742"/>
      <c r="G16" s="742"/>
      <c r="H16" s="742"/>
      <c r="I16" s="742"/>
      <c r="J16" s="742"/>
      <c r="K16" s="742"/>
      <c r="L16" s="742"/>
      <c r="M16" s="742"/>
      <c r="P16" s="1"/>
      <c r="Q16" s="1"/>
    </row>
    <row r="17" spans="1:17" ht="13.8" thickTop="1">
      <c r="A17" s="742"/>
      <c r="B17" s="743" t="s">
        <v>412</v>
      </c>
      <c r="C17" s="744"/>
      <c r="D17" s="744"/>
      <c r="E17" s="744"/>
      <c r="F17" s="744"/>
      <c r="G17" s="744"/>
      <c r="H17" s="744"/>
      <c r="I17" s="744"/>
      <c r="J17" s="744"/>
      <c r="K17" s="744"/>
      <c r="L17" s="745"/>
      <c r="M17" s="742"/>
      <c r="P17" s="1"/>
      <c r="Q17" s="1"/>
    </row>
    <row r="18" spans="1:17">
      <c r="A18" s="742"/>
      <c r="B18" s="746"/>
      <c r="C18" s="747"/>
      <c r="D18" s="747"/>
      <c r="E18" s="747"/>
      <c r="F18" s="747"/>
      <c r="G18" s="747"/>
      <c r="H18" s="747"/>
      <c r="I18" s="747"/>
      <c r="J18" s="747"/>
      <c r="K18" s="747"/>
      <c r="L18" s="748"/>
      <c r="M18" s="742"/>
      <c r="P18" s="1"/>
      <c r="Q18" s="1"/>
    </row>
    <row r="19" spans="1:17">
      <c r="A19" s="742"/>
      <c r="B19" s="746"/>
      <c r="C19" s="747"/>
      <c r="D19" s="747"/>
      <c r="E19" s="747"/>
      <c r="F19" s="747"/>
      <c r="G19" s="747"/>
      <c r="H19" s="747"/>
      <c r="I19" s="747"/>
      <c r="J19" s="747"/>
      <c r="K19" s="747"/>
      <c r="L19" s="748"/>
      <c r="M19" s="742"/>
      <c r="P19" s="1"/>
      <c r="Q19" s="1"/>
    </row>
    <row r="20" spans="1:17">
      <c r="A20" s="742"/>
      <c r="B20" s="746"/>
      <c r="C20" s="747"/>
      <c r="D20" s="747"/>
      <c r="E20" s="747"/>
      <c r="F20" s="747"/>
      <c r="G20" s="747"/>
      <c r="H20" s="747"/>
      <c r="I20" s="747"/>
      <c r="J20" s="747"/>
      <c r="K20" s="747"/>
      <c r="L20" s="748"/>
      <c r="M20" s="742"/>
      <c r="P20" s="1"/>
      <c r="Q20" s="1"/>
    </row>
    <row r="21" spans="1:17">
      <c r="A21" s="742"/>
      <c r="B21" s="746"/>
      <c r="C21" s="747"/>
      <c r="D21" s="747"/>
      <c r="E21" s="747"/>
      <c r="F21" s="747"/>
      <c r="G21" s="747"/>
      <c r="H21" s="747"/>
      <c r="I21" s="747"/>
      <c r="J21" s="747"/>
      <c r="K21" s="747"/>
      <c r="L21" s="748"/>
      <c r="M21" s="742"/>
    </row>
    <row r="22" spans="1:17">
      <c r="A22" s="742"/>
      <c r="B22" s="746"/>
      <c r="C22" s="747"/>
      <c r="D22" s="747"/>
      <c r="E22" s="747"/>
      <c r="F22" s="747"/>
      <c r="G22" s="747"/>
      <c r="H22" s="747"/>
      <c r="I22" s="747"/>
      <c r="J22" s="747"/>
      <c r="K22" s="747"/>
      <c r="L22" s="748"/>
      <c r="M22" s="742"/>
    </row>
    <row r="23" spans="1:17">
      <c r="A23" s="742"/>
      <c r="B23" s="746"/>
      <c r="C23" s="747"/>
      <c r="D23" s="747"/>
      <c r="E23" s="747"/>
      <c r="F23" s="747"/>
      <c r="G23" s="747"/>
      <c r="H23" s="747"/>
      <c r="I23" s="747"/>
      <c r="J23" s="747"/>
      <c r="K23" s="747"/>
      <c r="L23" s="748"/>
      <c r="M23" s="742"/>
    </row>
    <row r="24" spans="1:17">
      <c r="A24" s="742"/>
      <c r="B24" s="746"/>
      <c r="C24" s="747"/>
      <c r="D24" s="747"/>
      <c r="E24" s="747"/>
      <c r="F24" s="747"/>
      <c r="G24" s="747"/>
      <c r="H24" s="747"/>
      <c r="I24" s="747"/>
      <c r="J24" s="747"/>
      <c r="K24" s="747"/>
      <c r="L24" s="748"/>
      <c r="M24" s="742"/>
    </row>
    <row r="25" spans="1:17" ht="13.8" thickBot="1">
      <c r="A25" s="742"/>
      <c r="B25" s="749"/>
      <c r="C25" s="750"/>
      <c r="D25" s="750"/>
      <c r="E25" s="750"/>
      <c r="F25" s="750"/>
      <c r="G25" s="750"/>
      <c r="H25" s="750"/>
      <c r="I25" s="750"/>
      <c r="J25" s="750"/>
      <c r="K25" s="750"/>
      <c r="L25" s="751"/>
      <c r="M25" s="742"/>
    </row>
    <row r="26" spans="1:17" ht="13.8" thickTop="1">
      <c r="A26" s="742"/>
      <c r="B26" s="742"/>
      <c r="C26" s="742"/>
      <c r="D26" s="742"/>
      <c r="E26" s="742"/>
      <c r="F26" s="742"/>
      <c r="G26" s="742"/>
      <c r="H26" s="742"/>
      <c r="I26" s="742"/>
      <c r="J26" s="742"/>
      <c r="K26" s="742"/>
      <c r="L26" s="742"/>
      <c r="M26" s="742"/>
    </row>
    <row r="27" spans="1:17" ht="67.2" customHeight="1">
      <c r="A27" s="742"/>
      <c r="B27" s="754" t="s">
        <v>411</v>
      </c>
      <c r="C27" s="755"/>
      <c r="D27" s="755"/>
      <c r="E27" s="755"/>
      <c r="F27" s="755"/>
      <c r="G27" s="755"/>
      <c r="H27" s="755"/>
      <c r="I27" s="755"/>
      <c r="J27" s="755"/>
      <c r="K27" s="755"/>
      <c r="L27" s="755"/>
      <c r="M27" s="742"/>
    </row>
    <row r="28" spans="1:17" ht="24" customHeight="1">
      <c r="A28" s="742"/>
      <c r="B28" s="742"/>
      <c r="C28" s="742"/>
      <c r="D28" s="742"/>
      <c r="E28" s="742"/>
      <c r="F28" s="742"/>
      <c r="G28" s="742"/>
      <c r="H28" s="742"/>
      <c r="I28" s="742"/>
      <c r="J28" s="742"/>
      <c r="K28" s="742"/>
      <c r="L28" s="742"/>
      <c r="M28" s="742"/>
    </row>
  </sheetData>
  <mergeCells count="9">
    <mergeCell ref="B17:L25"/>
    <mergeCell ref="B27:L27"/>
    <mergeCell ref="A1:M1"/>
    <mergeCell ref="A2:M2"/>
    <mergeCell ref="A3:M3"/>
    <mergeCell ref="N3:N7"/>
    <mergeCell ref="A4:M4"/>
    <mergeCell ref="B6:E14"/>
    <mergeCell ref="H6:L14"/>
  </mergeCells>
  <phoneticPr fontId="87"/>
  <pageMargins left="0.75" right="0.75" top="1" bottom="1" header="0.51200000000000001" footer="0.51200000000000001"/>
  <pageSetup paperSize="9" scale="97"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
  <sheetViews>
    <sheetView showGridLines="0" zoomScale="98" zoomScaleNormal="98" zoomScaleSheetLayoutView="79" workbookViewId="0">
      <selection activeCell="A2" sqref="A2"/>
    </sheetView>
  </sheetViews>
  <sheetFormatPr defaultColWidth="9" defaultRowHeight="19.2"/>
  <cols>
    <col min="1" max="1" width="158.77734375" style="285" customWidth="1"/>
    <col min="2" max="2" width="11.21875" style="283" customWidth="1"/>
    <col min="3" max="3" width="22" style="283" customWidth="1"/>
    <col min="4" max="4" width="17.88671875" style="284" customWidth="1"/>
    <col min="5" max="16384" width="9" style="1"/>
  </cols>
  <sheetData>
    <row r="1" spans="1:4" s="42" customFormat="1" ht="44.25" customHeight="1" thickBot="1">
      <c r="A1" s="166" t="s">
        <v>210</v>
      </c>
      <c r="B1" s="167" t="s">
        <v>0</v>
      </c>
      <c r="C1" s="168" t="s">
        <v>1</v>
      </c>
      <c r="D1" s="282" t="s">
        <v>2</v>
      </c>
    </row>
    <row r="2" spans="1:4" s="42" customFormat="1" ht="44.25" customHeight="1" thickTop="1">
      <c r="A2" s="163" t="s">
        <v>345</v>
      </c>
      <c r="B2" s="298"/>
      <c r="C2" s="618" t="s">
        <v>349</v>
      </c>
      <c r="D2" s="302"/>
    </row>
    <row r="3" spans="1:4" s="42" customFormat="1" ht="184.8" customHeight="1">
      <c r="A3" s="462" t="s">
        <v>347</v>
      </c>
      <c r="B3" s="313" t="s">
        <v>346</v>
      </c>
      <c r="C3" s="619"/>
      <c r="D3" s="300">
        <v>45115</v>
      </c>
    </row>
    <row r="4" spans="1:4" s="42" customFormat="1" ht="36.6" customHeight="1" thickBot="1">
      <c r="A4" s="164" t="s">
        <v>348</v>
      </c>
      <c r="B4" s="296"/>
      <c r="C4" s="620"/>
      <c r="D4" s="301"/>
    </row>
    <row r="5" spans="1:4" s="42" customFormat="1" ht="44.25" customHeight="1" thickTop="1">
      <c r="A5" s="163" t="s">
        <v>221</v>
      </c>
      <c r="B5" s="298"/>
      <c r="C5" s="618" t="s">
        <v>217</v>
      </c>
      <c r="D5" s="302"/>
    </row>
    <row r="6" spans="1:4" s="42" customFormat="1" ht="317.39999999999998" customHeight="1">
      <c r="A6" s="462" t="s">
        <v>220</v>
      </c>
      <c r="B6" s="313" t="s">
        <v>218</v>
      </c>
      <c r="C6" s="619"/>
      <c r="D6" s="300">
        <v>45115</v>
      </c>
    </row>
    <row r="7" spans="1:4" s="42" customFormat="1" ht="36.6" customHeight="1" thickBot="1">
      <c r="A7" s="164" t="s">
        <v>219</v>
      </c>
      <c r="B7" s="296"/>
      <c r="C7" s="620"/>
      <c r="D7" s="301"/>
    </row>
    <row r="8" spans="1:4" s="42" customFormat="1" ht="44.25" customHeight="1" thickTop="1">
      <c r="A8" s="367" t="s">
        <v>222</v>
      </c>
      <c r="B8" s="298"/>
      <c r="C8" s="618" t="s">
        <v>225</v>
      </c>
      <c r="D8" s="302"/>
    </row>
    <row r="9" spans="1:4" s="42" customFormat="1" ht="185.4" customHeight="1" thickBot="1">
      <c r="A9" s="362" t="s">
        <v>223</v>
      </c>
      <c r="B9" s="305" t="s">
        <v>204</v>
      </c>
      <c r="C9" s="619"/>
      <c r="D9" s="300">
        <v>45113</v>
      </c>
    </row>
    <row r="10" spans="1:4" s="42" customFormat="1" ht="36.6" customHeight="1" thickTop="1" thickBot="1">
      <c r="A10" s="419" t="s">
        <v>224</v>
      </c>
      <c r="B10" s="296"/>
      <c r="C10" s="620"/>
      <c r="D10" s="301"/>
    </row>
    <row r="11" spans="1:4" s="42" customFormat="1" ht="43.8" customHeight="1" thickTop="1">
      <c r="A11" s="306" t="s">
        <v>226</v>
      </c>
      <c r="B11" s="355"/>
      <c r="C11" s="648" t="s">
        <v>230</v>
      </c>
      <c r="D11" s="645">
        <v>45112</v>
      </c>
    </row>
    <row r="12" spans="1:4" s="42" customFormat="1" ht="372" customHeight="1">
      <c r="A12" s="363" t="s">
        <v>227</v>
      </c>
      <c r="B12" s="161" t="s">
        <v>229</v>
      </c>
      <c r="C12" s="649"/>
      <c r="D12" s="646"/>
    </row>
    <row r="13" spans="1:4" s="42" customFormat="1" ht="44.4" customHeight="1" thickBot="1">
      <c r="A13" s="164" t="s">
        <v>228</v>
      </c>
      <c r="B13" s="162"/>
      <c r="C13" s="650"/>
      <c r="D13" s="647"/>
    </row>
    <row r="14" spans="1:4" s="42" customFormat="1" ht="52.8" customHeight="1" thickTop="1">
      <c r="A14" s="480" t="s">
        <v>231</v>
      </c>
      <c r="B14" s="298"/>
      <c r="C14" s="618" t="s">
        <v>234</v>
      </c>
      <c r="D14" s="299"/>
    </row>
    <row r="15" spans="1:4" s="42" customFormat="1" ht="229.8" customHeight="1">
      <c r="A15" s="462" t="s">
        <v>232</v>
      </c>
      <c r="B15" s="313" t="s">
        <v>235</v>
      </c>
      <c r="C15" s="619"/>
      <c r="D15" s="300">
        <v>45112</v>
      </c>
    </row>
    <row r="16" spans="1:4" s="42" customFormat="1" ht="36.6" customHeight="1" thickBot="1">
      <c r="A16" s="164" t="s">
        <v>233</v>
      </c>
      <c r="B16" s="296"/>
      <c r="C16" s="620"/>
      <c r="D16" s="301"/>
    </row>
    <row r="17" spans="1:4" s="42" customFormat="1" ht="44.25" customHeight="1" thickTop="1">
      <c r="A17" s="409" t="s">
        <v>236</v>
      </c>
      <c r="B17" s="298"/>
      <c r="C17" s="618" t="s">
        <v>202</v>
      </c>
      <c r="D17" s="302"/>
    </row>
    <row r="18" spans="1:4" s="42" customFormat="1" ht="137.4" customHeight="1">
      <c r="A18" s="726" t="s">
        <v>238</v>
      </c>
      <c r="B18" s="313" t="s">
        <v>201</v>
      </c>
      <c r="C18" s="619"/>
      <c r="D18" s="300">
        <v>45111</v>
      </c>
    </row>
    <row r="19" spans="1:4" s="42" customFormat="1" ht="44.4" customHeight="1" thickBot="1">
      <c r="A19" s="438" t="s">
        <v>237</v>
      </c>
      <c r="B19" s="296"/>
      <c r="C19" s="620"/>
      <c r="D19" s="301"/>
    </row>
    <row r="20" spans="1:4" s="42" customFormat="1" ht="44.25" customHeight="1" thickTop="1">
      <c r="A20" s="409" t="s">
        <v>239</v>
      </c>
      <c r="B20" s="298"/>
      <c r="C20" s="618" t="s">
        <v>242</v>
      </c>
      <c r="D20" s="302"/>
    </row>
    <row r="21" spans="1:4" s="42" customFormat="1" ht="142.19999999999999" customHeight="1">
      <c r="A21" s="462" t="s">
        <v>240</v>
      </c>
      <c r="B21" s="313" t="s">
        <v>235</v>
      </c>
      <c r="C21" s="619"/>
      <c r="D21" s="300">
        <v>45111</v>
      </c>
    </row>
    <row r="22" spans="1:4" s="42" customFormat="1" ht="44.4" customHeight="1" thickBot="1">
      <c r="A22" s="164" t="s">
        <v>241</v>
      </c>
      <c r="B22" s="296"/>
      <c r="C22" s="620"/>
      <c r="D22" s="301"/>
    </row>
    <row r="23" spans="1:4" s="42" customFormat="1" ht="48.6" customHeight="1" thickTop="1">
      <c r="A23" s="288" t="s">
        <v>243</v>
      </c>
      <c r="B23" s="624" t="s">
        <v>246</v>
      </c>
      <c r="C23" s="627" t="s">
        <v>247</v>
      </c>
      <c r="D23" s="630">
        <v>45111</v>
      </c>
    </row>
    <row r="24" spans="1:4" s="42" customFormat="1" ht="117" customHeight="1">
      <c r="A24" s="727" t="s">
        <v>244</v>
      </c>
      <c r="B24" s="625"/>
      <c r="C24" s="628"/>
      <c r="D24" s="631"/>
    </row>
    <row r="25" spans="1:4" s="42" customFormat="1" ht="43.2" customHeight="1" thickBot="1">
      <c r="A25" s="348" t="s">
        <v>245</v>
      </c>
      <c r="B25" s="626"/>
      <c r="C25" s="629"/>
      <c r="D25" s="632"/>
    </row>
    <row r="26" spans="1:4" s="42" customFormat="1" ht="48.6" customHeight="1" thickTop="1">
      <c r="A26" s="288" t="s">
        <v>248</v>
      </c>
      <c r="B26" s="624" t="s">
        <v>203</v>
      </c>
      <c r="C26" s="627" t="s">
        <v>250</v>
      </c>
      <c r="D26" s="630">
        <v>45109</v>
      </c>
    </row>
    <row r="27" spans="1:4" s="42" customFormat="1" ht="98.4" customHeight="1">
      <c r="A27" s="727" t="s">
        <v>249</v>
      </c>
      <c r="B27" s="625"/>
      <c r="C27" s="628"/>
      <c r="D27" s="631"/>
    </row>
    <row r="28" spans="1:4" s="42" customFormat="1" ht="43.2" customHeight="1" thickBot="1">
      <c r="A28" s="348" t="s">
        <v>251</v>
      </c>
      <c r="B28" s="626"/>
      <c r="C28" s="629"/>
      <c r="D28" s="632"/>
    </row>
    <row r="29" spans="1:4" s="42" customFormat="1" ht="51" customHeight="1" thickTop="1" thickBot="1">
      <c r="A29" s="349" t="s">
        <v>252</v>
      </c>
      <c r="B29" s="621" t="s">
        <v>201</v>
      </c>
      <c r="C29" s="621" t="s">
        <v>255</v>
      </c>
      <c r="D29" s="642">
        <v>45110</v>
      </c>
    </row>
    <row r="30" spans="1:4" s="42" customFormat="1" ht="296.39999999999998" customHeight="1" thickBot="1">
      <c r="A30" s="728" t="s">
        <v>253</v>
      </c>
      <c r="B30" s="622"/>
      <c r="C30" s="622"/>
      <c r="D30" s="643"/>
    </row>
    <row r="31" spans="1:4" s="42" customFormat="1" ht="39" customHeight="1" thickBot="1">
      <c r="A31" s="294" t="s">
        <v>254</v>
      </c>
      <c r="B31" s="623"/>
      <c r="C31" s="623"/>
      <c r="D31" s="643"/>
    </row>
    <row r="32" spans="1:4" s="42" customFormat="1" ht="48.6" hidden="1" customHeight="1" thickTop="1" thickBot="1">
      <c r="A32" s="165"/>
      <c r="B32" s="634"/>
      <c r="C32" s="637"/>
      <c r="D32" s="642"/>
    </row>
    <row r="33" spans="1:5" s="42" customFormat="1" ht="216.6" hidden="1" customHeight="1" thickBot="1">
      <c r="A33" s="439"/>
      <c r="B33" s="635"/>
      <c r="C33" s="638"/>
      <c r="D33" s="643"/>
    </row>
    <row r="34" spans="1:5" s="42" customFormat="1" ht="40.950000000000003" hidden="1" customHeight="1" thickBot="1">
      <c r="A34" s="291"/>
      <c r="B34" s="636"/>
      <c r="C34" s="639"/>
      <c r="D34" s="644"/>
    </row>
    <row r="35" spans="1:5" s="42" customFormat="1" ht="48.6" hidden="1" customHeight="1" thickTop="1" thickBot="1">
      <c r="A35" s="165"/>
      <c r="B35" s="634"/>
      <c r="C35" s="637"/>
      <c r="D35" s="642"/>
    </row>
    <row r="36" spans="1:5" s="42" customFormat="1" ht="148.80000000000001" hidden="1" customHeight="1" thickBot="1">
      <c r="A36" s="439"/>
      <c r="B36" s="635"/>
      <c r="C36" s="638"/>
      <c r="D36" s="643"/>
    </row>
    <row r="37" spans="1:5" s="42" customFormat="1" ht="40.950000000000003" hidden="1" customHeight="1" thickBot="1">
      <c r="A37" s="291"/>
      <c r="B37" s="636"/>
      <c r="C37" s="639"/>
      <c r="D37" s="644"/>
    </row>
    <row r="38" spans="1:5" s="42" customFormat="1" ht="40.950000000000003" hidden="1" customHeight="1" thickTop="1" thickBot="1">
      <c r="A38" s="165"/>
      <c r="B38" s="634"/>
      <c r="C38" s="637"/>
      <c r="D38" s="642"/>
    </row>
    <row r="39" spans="1:5" s="42" customFormat="1" ht="114.6" hidden="1" customHeight="1" thickBot="1">
      <c r="A39" s="439"/>
      <c r="B39" s="635"/>
      <c r="C39" s="638"/>
      <c r="D39" s="643"/>
    </row>
    <row r="40" spans="1:5" s="42" customFormat="1" ht="40.950000000000003" hidden="1" customHeight="1" thickBot="1">
      <c r="A40" s="291"/>
      <c r="B40" s="636"/>
      <c r="C40" s="639"/>
      <c r="D40" s="644"/>
    </row>
    <row r="41" spans="1:5" s="42" customFormat="1" ht="47.4" hidden="1" customHeight="1" thickTop="1" thickBot="1">
      <c r="A41" s="164"/>
      <c r="B41" s="298"/>
      <c r="C41" s="618"/>
      <c r="D41" s="302"/>
    </row>
    <row r="42" spans="1:5" s="42" customFormat="1" ht="120.6" hidden="1" customHeight="1">
      <c r="A42" s="363"/>
      <c r="B42" s="313"/>
      <c r="C42" s="619"/>
      <c r="D42" s="300"/>
      <c r="E42" s="42" t="s">
        <v>192</v>
      </c>
    </row>
    <row r="43" spans="1:5" s="42" customFormat="1" ht="37.200000000000003" hidden="1" customHeight="1" thickBot="1">
      <c r="A43" s="164"/>
      <c r="B43" s="296"/>
      <c r="C43" s="620"/>
      <c r="D43" s="301"/>
    </row>
    <row r="44" spans="1:5" s="42" customFormat="1" ht="47.4" hidden="1" customHeight="1" thickTop="1">
      <c r="A44" s="297"/>
      <c r="B44" s="298"/>
      <c r="C44" s="633"/>
      <c r="D44" s="302"/>
    </row>
    <row r="45" spans="1:5" s="42" customFormat="1" ht="145.80000000000001" hidden="1" customHeight="1">
      <c r="A45" s="364"/>
      <c r="B45" s="305"/>
      <c r="C45" s="619"/>
      <c r="D45" s="300"/>
    </row>
    <row r="46" spans="1:5" s="42" customFormat="1" ht="37.200000000000003" hidden="1" customHeight="1" thickBot="1">
      <c r="A46" s="356"/>
      <c r="B46" s="296"/>
      <c r="C46" s="620"/>
      <c r="D46" s="301"/>
    </row>
    <row r="47" spans="1:5" ht="44.4" hidden="1" customHeight="1" thickTop="1">
      <c r="A47" s="297"/>
      <c r="B47" s="298"/>
      <c r="C47" s="633"/>
      <c r="D47" s="302"/>
    </row>
    <row r="48" spans="1:5" ht="117" hidden="1" customHeight="1">
      <c r="A48" s="420"/>
      <c r="B48" s="305"/>
      <c r="C48" s="640"/>
      <c r="D48" s="300"/>
    </row>
    <row r="49" spans="1:4" ht="37.200000000000003" hidden="1" customHeight="1" thickBot="1">
      <c r="A49" s="425"/>
      <c r="B49" s="428"/>
      <c r="C49" s="641"/>
      <c r="D49" s="429"/>
    </row>
    <row r="50" spans="1:4" ht="56.4" hidden="1" customHeight="1" thickTop="1">
      <c r="A50" s="297"/>
      <c r="B50" s="426"/>
      <c r="C50" s="640"/>
      <c r="D50" s="427"/>
    </row>
    <row r="51" spans="1:4" ht="353.4" hidden="1" customHeight="1">
      <c r="A51" s="364"/>
      <c r="B51" s="305"/>
      <c r="C51" s="619"/>
      <c r="D51" s="300"/>
    </row>
    <row r="52" spans="1:4" ht="40.200000000000003" hidden="1" customHeight="1" thickBot="1">
      <c r="A52" s="356"/>
      <c r="B52" s="296"/>
      <c r="C52" s="620"/>
      <c r="D52" s="301"/>
    </row>
    <row r="53" spans="1:4" ht="46.8" hidden="1" customHeight="1" thickTop="1">
      <c r="A53" s="297"/>
      <c r="B53" s="298"/>
      <c r="C53" s="633"/>
      <c r="D53" s="302"/>
    </row>
    <row r="54" spans="1:4" ht="139.80000000000001" hidden="1" customHeight="1">
      <c r="A54" s="364"/>
      <c r="B54" s="305"/>
      <c r="C54" s="619"/>
      <c r="D54" s="300"/>
    </row>
    <row r="55" spans="1:4" ht="43.8" hidden="1" customHeight="1" thickBot="1">
      <c r="A55" s="356"/>
      <c r="B55" s="296"/>
      <c r="C55" s="620"/>
      <c r="D55" s="301"/>
    </row>
    <row r="56" spans="1:4" ht="46.8" hidden="1" customHeight="1" thickTop="1">
      <c r="A56" s="297"/>
      <c r="B56" s="298"/>
      <c r="C56" s="633"/>
      <c r="D56" s="302"/>
    </row>
    <row r="57" spans="1:4" ht="93" hidden="1" customHeight="1">
      <c r="A57" s="364"/>
      <c r="B57" s="305"/>
      <c r="C57" s="619"/>
      <c r="D57" s="300"/>
    </row>
    <row r="58" spans="1:4" ht="43.8" hidden="1" customHeight="1" thickBot="1">
      <c r="A58" s="356"/>
      <c r="B58" s="296"/>
      <c r="C58" s="620"/>
      <c r="D58" s="301"/>
    </row>
    <row r="59" spans="1:4" ht="46.8" hidden="1" customHeight="1" thickTop="1">
      <c r="A59" s="297"/>
      <c r="B59" s="298"/>
      <c r="C59" s="633"/>
      <c r="D59" s="302"/>
    </row>
    <row r="60" spans="1:4" ht="199.2" hidden="1" customHeight="1">
      <c r="A60" s="364"/>
      <c r="B60" s="305"/>
      <c r="C60" s="619"/>
      <c r="D60" s="300"/>
    </row>
    <row r="61" spans="1:4" ht="43.8" hidden="1" customHeight="1" thickBot="1">
      <c r="A61" s="356"/>
      <c r="B61" s="296"/>
      <c r="C61" s="620"/>
      <c r="D61" s="301"/>
    </row>
    <row r="62" spans="1:4" ht="46.8" hidden="1" customHeight="1" thickTop="1">
      <c r="A62" s="297"/>
      <c r="B62" s="298"/>
      <c r="C62" s="633"/>
      <c r="D62" s="302"/>
    </row>
    <row r="63" spans="1:4" ht="103.2" hidden="1" customHeight="1">
      <c r="A63" s="364"/>
      <c r="B63" s="305"/>
      <c r="C63" s="619"/>
      <c r="D63" s="300"/>
    </row>
    <row r="64" spans="1:4" ht="43.8" hidden="1" customHeight="1" thickBot="1">
      <c r="A64" s="356"/>
      <c r="B64" s="296"/>
      <c r="C64" s="620"/>
      <c r="D64" s="301"/>
    </row>
    <row r="65" ht="19.8" thickTop="1"/>
  </sheetData>
  <mergeCells count="34">
    <mergeCell ref="D26:D28"/>
    <mergeCell ref="C26:C28"/>
    <mergeCell ref="D38:D40"/>
    <mergeCell ref="D29:D31"/>
    <mergeCell ref="D11:D13"/>
    <mergeCell ref="C11:C13"/>
    <mergeCell ref="C14:C16"/>
    <mergeCell ref="C17:C19"/>
    <mergeCell ref="D35:D37"/>
    <mergeCell ref="C20:C22"/>
    <mergeCell ref="D23:D25"/>
    <mergeCell ref="C62:C64"/>
    <mergeCell ref="B38:B40"/>
    <mergeCell ref="B26:B28"/>
    <mergeCell ref="B32:B34"/>
    <mergeCell ref="B29:B31"/>
    <mergeCell ref="B35:B37"/>
    <mergeCell ref="C35:C37"/>
    <mergeCell ref="C47:C49"/>
    <mergeCell ref="C56:C58"/>
    <mergeCell ref="C59:C61"/>
    <mergeCell ref="C53:C55"/>
    <mergeCell ref="C50:C52"/>
    <mergeCell ref="C44:C46"/>
    <mergeCell ref="C38:C40"/>
    <mergeCell ref="D32:D34"/>
    <mergeCell ref="C41:C43"/>
    <mergeCell ref="C29:C31"/>
    <mergeCell ref="C2:C4"/>
    <mergeCell ref="B23:B25"/>
    <mergeCell ref="C23:C25"/>
    <mergeCell ref="C5:C7"/>
    <mergeCell ref="C32:C34"/>
    <mergeCell ref="C8:C10"/>
  </mergeCells>
  <phoneticPr fontId="16"/>
  <hyperlinks>
    <hyperlink ref="A7" r:id="rId1" xr:uid="{AA810EE4-D144-4713-9C4F-996C0B295092}"/>
    <hyperlink ref="A10" r:id="rId2" xr:uid="{7F562A50-1926-418D-A603-AC0C0885FFA4}"/>
    <hyperlink ref="A13" r:id="rId3" xr:uid="{CA995DA2-F462-41C4-BD1B-2B771DE7FF88}"/>
    <hyperlink ref="A16" r:id="rId4" xr:uid="{D47C6F07-8458-414A-BB4A-22619CD4F809}"/>
    <hyperlink ref="A19" r:id="rId5" xr:uid="{460E90F1-4482-4312-BE7A-45530B2C617C}"/>
    <hyperlink ref="A22" r:id="rId6" xr:uid="{92ACC8FE-FEDC-49E4-90EE-4501DDEAD9D2}"/>
    <hyperlink ref="A25" r:id="rId7" xr:uid="{18361610-A0D4-43CE-8E4C-AFF938FB5F53}"/>
    <hyperlink ref="A28" r:id="rId8" xr:uid="{801C948B-6B12-403C-9DD5-A292533D3C56}"/>
    <hyperlink ref="A31" r:id="rId9" xr:uid="{F5E06492-3C87-4A6C-8C77-5B2CD582A048}"/>
    <hyperlink ref="A4" r:id="rId10" xr:uid="{ADCCA89D-49BC-4119-9938-D6EFC9E99D09}"/>
  </hyperlinks>
  <pageMargins left="0" right="0" top="0.19685039370078741" bottom="0.39370078740157483" header="0" footer="0.19685039370078741"/>
  <pageSetup paperSize="8" scale="28" orientation="portrait" horizontalDpi="300" verticalDpi="300" r:id="rId1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C34"/>
  <sheetViews>
    <sheetView defaultGridColor="0" view="pageBreakPreview" colorId="56" zoomScale="91" zoomScaleNormal="66" zoomScaleSheetLayoutView="91" workbookViewId="0">
      <selection sqref="A1:A1048576"/>
    </sheetView>
  </sheetViews>
  <sheetFormatPr defaultColWidth="9" defaultRowHeight="19.2"/>
  <cols>
    <col min="1" max="1" width="193.5546875" style="290" customWidth="1"/>
    <col min="2" max="2" width="18" style="135" customWidth="1"/>
    <col min="3" max="3" width="20.109375" style="136" customWidth="1"/>
    <col min="4" max="16384" width="9" style="38"/>
  </cols>
  <sheetData>
    <row r="1" spans="1:3" ht="58.95" customHeight="1" thickBot="1">
      <c r="A1" s="37" t="s">
        <v>211</v>
      </c>
      <c r="B1" s="279" t="s">
        <v>24</v>
      </c>
      <c r="C1" s="280" t="s">
        <v>2</v>
      </c>
    </row>
    <row r="2" spans="1:3" ht="39" customHeight="1">
      <c r="A2" s="125" t="s">
        <v>396</v>
      </c>
      <c r="B2" s="130"/>
      <c r="C2" s="131"/>
    </row>
    <row r="3" spans="1:3" ht="193.2" customHeight="1">
      <c r="A3" s="353" t="s">
        <v>372</v>
      </c>
      <c r="B3" s="295" t="s">
        <v>390</v>
      </c>
      <c r="C3" s="132">
        <v>45111</v>
      </c>
    </row>
    <row r="4" spans="1:3" ht="33" customHeight="1" thickBot="1">
      <c r="A4" s="292" t="s">
        <v>371</v>
      </c>
      <c r="B4" s="133"/>
      <c r="C4" s="134"/>
    </row>
    <row r="5" spans="1:3" ht="48.6" customHeight="1">
      <c r="A5" s="125" t="s">
        <v>397</v>
      </c>
      <c r="B5" s="130"/>
      <c r="C5" s="131"/>
    </row>
    <row r="6" spans="1:3" ht="363.6" customHeight="1">
      <c r="A6" s="353" t="s">
        <v>374</v>
      </c>
      <c r="B6" s="295" t="s">
        <v>391</v>
      </c>
      <c r="C6" s="132">
        <v>45111</v>
      </c>
    </row>
    <row r="7" spans="1:3" ht="35.4" customHeight="1" thickBot="1">
      <c r="A7" s="292" t="s">
        <v>373</v>
      </c>
      <c r="B7" s="133"/>
      <c r="C7" s="134"/>
    </row>
    <row r="8" spans="1:3" ht="48.6" hidden="1" customHeight="1">
      <c r="A8" s="125" t="s">
        <v>398</v>
      </c>
      <c r="B8" s="130"/>
      <c r="C8" s="131"/>
    </row>
    <row r="9" spans="1:3" ht="242.4" hidden="1" customHeight="1">
      <c r="A9" s="360" t="s">
        <v>369</v>
      </c>
      <c r="B9" s="350"/>
      <c r="C9" s="132"/>
    </row>
    <row r="10" spans="1:3" ht="35.4" hidden="1" customHeight="1" thickBot="1">
      <c r="A10" s="292"/>
      <c r="B10" s="133"/>
      <c r="C10" s="134"/>
    </row>
    <row r="11" spans="1:3" ht="48.6" customHeight="1">
      <c r="A11" s="125" t="s">
        <v>399</v>
      </c>
      <c r="B11" s="130"/>
      <c r="C11" s="131"/>
    </row>
    <row r="12" spans="1:3" ht="210.6" customHeight="1">
      <c r="A12" s="437" t="s">
        <v>376</v>
      </c>
      <c r="B12" s="295" t="s">
        <v>391</v>
      </c>
      <c r="C12" s="132">
        <v>45111</v>
      </c>
    </row>
    <row r="13" spans="1:3" ht="35.4" customHeight="1" thickBot="1">
      <c r="A13" s="292" t="s">
        <v>375</v>
      </c>
      <c r="B13" s="133"/>
      <c r="C13" s="134"/>
    </row>
    <row r="14" spans="1:3" ht="48.6" customHeight="1">
      <c r="A14" s="125" t="s">
        <v>400</v>
      </c>
      <c r="B14" s="130"/>
      <c r="C14" s="131"/>
    </row>
    <row r="15" spans="1:3" ht="409.2" customHeight="1">
      <c r="A15" s="353" t="s">
        <v>378</v>
      </c>
      <c r="B15" s="295" t="s">
        <v>392</v>
      </c>
      <c r="C15" s="132">
        <v>45111</v>
      </c>
    </row>
    <row r="16" spans="1:3" ht="35.4" customHeight="1" thickBot="1">
      <c r="A16" s="292" t="s">
        <v>377</v>
      </c>
      <c r="B16" s="133"/>
      <c r="C16" s="134"/>
    </row>
    <row r="17" spans="1:3" ht="48.6" customHeight="1">
      <c r="A17" s="125" t="s">
        <v>401</v>
      </c>
      <c r="B17" s="130"/>
      <c r="C17" s="131"/>
    </row>
    <row r="18" spans="1:3" ht="365.4" customHeight="1">
      <c r="A18" s="353" t="s">
        <v>389</v>
      </c>
      <c r="B18" s="350" t="s">
        <v>393</v>
      </c>
      <c r="C18" s="132">
        <v>45110</v>
      </c>
    </row>
    <row r="19" spans="1:3" ht="35.4" customHeight="1" thickBot="1">
      <c r="A19" s="292" t="s">
        <v>388</v>
      </c>
      <c r="B19" s="133"/>
      <c r="C19" s="134"/>
    </row>
    <row r="20" spans="1:3" ht="48.6" customHeight="1">
      <c r="A20" s="125" t="s">
        <v>402</v>
      </c>
      <c r="B20" s="130"/>
      <c r="C20" s="131"/>
    </row>
    <row r="21" spans="1:3" ht="142.19999999999999" customHeight="1">
      <c r="A21" s="353" t="s">
        <v>380</v>
      </c>
      <c r="B21" s="295"/>
      <c r="C21" s="132"/>
    </row>
    <row r="22" spans="1:3" ht="35.4" customHeight="1" thickBot="1">
      <c r="A22" s="292" t="s">
        <v>379</v>
      </c>
      <c r="B22" s="133"/>
      <c r="C22" s="134"/>
    </row>
    <row r="23" spans="1:3" s="410" customFormat="1" ht="25.2" customHeight="1">
      <c r="A23" s="125" t="s">
        <v>403</v>
      </c>
      <c r="B23" s="130"/>
      <c r="C23" s="131"/>
    </row>
    <row r="24" spans="1:3" s="410" customFormat="1" ht="345.6" customHeight="1">
      <c r="A24" s="353" t="s">
        <v>382</v>
      </c>
      <c r="B24" s="295" t="s">
        <v>393</v>
      </c>
      <c r="C24" s="132">
        <v>45113</v>
      </c>
    </row>
    <row r="25" spans="1:3" ht="37.799999999999997" customHeight="1" thickBot="1">
      <c r="A25" s="292" t="s">
        <v>381</v>
      </c>
      <c r="B25" s="133"/>
      <c r="C25" s="134"/>
    </row>
    <row r="26" spans="1:3" s="410" customFormat="1" ht="52.2" customHeight="1">
      <c r="A26" s="125" t="s">
        <v>404</v>
      </c>
      <c r="B26" s="130"/>
      <c r="C26" s="131"/>
    </row>
    <row r="27" spans="1:3" s="410" customFormat="1" ht="297.60000000000002" customHeight="1">
      <c r="A27" s="353" t="s">
        <v>385</v>
      </c>
      <c r="B27" s="295" t="s">
        <v>394</v>
      </c>
      <c r="C27" s="132">
        <v>45112</v>
      </c>
    </row>
    <row r="28" spans="1:3" ht="38.4" customHeight="1" thickBot="1">
      <c r="A28" s="469" t="s">
        <v>383</v>
      </c>
      <c r="B28" s="463"/>
      <c r="C28" s="132"/>
    </row>
    <row r="29" spans="1:3" ht="52.2" customHeight="1">
      <c r="A29" s="472" t="s">
        <v>405</v>
      </c>
      <c r="B29" s="464"/>
      <c r="C29" s="465"/>
    </row>
    <row r="30" spans="1:3" ht="190.8" customHeight="1">
      <c r="A30" s="471" t="s">
        <v>386</v>
      </c>
      <c r="B30" s="473" t="s">
        <v>391</v>
      </c>
      <c r="C30" s="466">
        <v>45112</v>
      </c>
    </row>
    <row r="31" spans="1:3" ht="36" customHeight="1" thickBot="1">
      <c r="A31" s="470" t="s">
        <v>384</v>
      </c>
      <c r="B31" s="474"/>
      <c r="C31" s="468"/>
    </row>
    <row r="32" spans="1:3" ht="52.2" customHeight="1">
      <c r="A32" s="472" t="s">
        <v>406</v>
      </c>
      <c r="B32" s="475"/>
      <c r="C32" s="465"/>
    </row>
    <row r="33" spans="1:3" ht="166.2" customHeight="1">
      <c r="A33" s="471" t="s">
        <v>387</v>
      </c>
      <c r="B33" s="473" t="s">
        <v>395</v>
      </c>
      <c r="C33" s="466">
        <v>45113</v>
      </c>
    </row>
    <row r="34" spans="1:3" ht="36" customHeight="1" thickBot="1">
      <c r="A34" s="470" t="s">
        <v>370</v>
      </c>
      <c r="B34" s="467"/>
      <c r="C34" s="468"/>
    </row>
  </sheetData>
  <phoneticPr fontId="87"/>
  <hyperlinks>
    <hyperlink ref="A34" r:id="rId1" xr:uid="{698C4703-967C-4A82-99D1-465A8CE0C176}"/>
    <hyperlink ref="A4" r:id="rId2" xr:uid="{CA555160-5E1E-42EF-9A20-26430FAC8C10}"/>
    <hyperlink ref="A7" r:id="rId3" xr:uid="{38AB9AB7-C1A7-4558-818B-5BF3FF5840C8}"/>
    <hyperlink ref="A13" r:id="rId4" xr:uid="{16062FA7-A757-403C-A249-1EED8E4CC7FB}"/>
    <hyperlink ref="A16" r:id="rId5" xr:uid="{5A768630-53E1-4AC5-A103-3AABB824D88A}"/>
    <hyperlink ref="A22" r:id="rId6" xr:uid="{7C51BE16-6BB0-4473-BDAF-FC9A7367247B}"/>
    <hyperlink ref="A25" r:id="rId7" xr:uid="{ED228A1B-1A4A-455A-94E7-F57F9EB2729F}"/>
    <hyperlink ref="A28" r:id="rId8" xr:uid="{A2AEDFD0-398F-4AC5-AC8D-FFCBEFDC8CBF}"/>
    <hyperlink ref="A31" r:id="rId9" xr:uid="{54251497-C1C5-47A9-8AF9-7E418D628227}"/>
    <hyperlink ref="A19" r:id="rId10" xr:uid="{028E24C5-2455-4CA5-A94B-00A393E8B176}"/>
  </hyperlinks>
  <pageMargins left="0.74803149606299213" right="0.74803149606299213" top="0.98425196850393704" bottom="0.98425196850393704" header="0.51181102362204722" footer="0.51181102362204722"/>
  <pageSetup paperSize="9" scale="16" fitToHeight="3" orientation="portrait" r:id="rId1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39"/>
  <sheetViews>
    <sheetView topLeftCell="A7" zoomScaleNormal="100" zoomScaleSheetLayoutView="100" workbookViewId="0">
      <selection activeCell="O20" sqref="O20"/>
    </sheetView>
  </sheetViews>
  <sheetFormatPr defaultColWidth="9" defaultRowHeight="13.2"/>
  <cols>
    <col min="1" max="1" width="7.33203125" style="1" customWidth="1"/>
    <col min="2" max="13" width="6.77734375" style="1" customWidth="1"/>
    <col min="14" max="14" width="8.88671875" style="1" customWidth="1"/>
    <col min="15" max="15" width="5.88671875" style="1" customWidth="1"/>
    <col min="16" max="16" width="7.44140625" style="1" customWidth="1"/>
    <col min="17" max="29" width="6.77734375" style="1" customWidth="1"/>
    <col min="30" max="16384" width="9" style="1"/>
  </cols>
  <sheetData>
    <row r="1" spans="1:29" ht="15" customHeight="1">
      <c r="A1" s="654" t="s">
        <v>3</v>
      </c>
      <c r="B1" s="655"/>
      <c r="C1" s="655"/>
      <c r="D1" s="655"/>
      <c r="E1" s="655"/>
      <c r="F1" s="655"/>
      <c r="G1" s="655"/>
      <c r="H1" s="655"/>
      <c r="I1" s="655"/>
      <c r="J1" s="655"/>
      <c r="K1" s="655"/>
      <c r="L1" s="655"/>
      <c r="M1" s="655"/>
      <c r="N1" s="656"/>
      <c r="P1" s="657" t="s">
        <v>4</v>
      </c>
      <c r="Q1" s="658"/>
      <c r="R1" s="658"/>
      <c r="S1" s="658"/>
      <c r="T1" s="658"/>
      <c r="U1" s="658"/>
      <c r="V1" s="658"/>
      <c r="W1" s="658"/>
      <c r="X1" s="658"/>
      <c r="Y1" s="658"/>
      <c r="Z1" s="658"/>
      <c r="AA1" s="658"/>
      <c r="AB1" s="658"/>
      <c r="AC1" s="659"/>
    </row>
    <row r="2" spans="1:29" ht="18" customHeight="1" thickBot="1">
      <c r="A2" s="660" t="s">
        <v>5</v>
      </c>
      <c r="B2" s="661"/>
      <c r="C2" s="661"/>
      <c r="D2" s="661"/>
      <c r="E2" s="661"/>
      <c r="F2" s="661"/>
      <c r="G2" s="661"/>
      <c r="H2" s="661"/>
      <c r="I2" s="661"/>
      <c r="J2" s="661"/>
      <c r="K2" s="661"/>
      <c r="L2" s="661"/>
      <c r="M2" s="661"/>
      <c r="N2" s="662"/>
      <c r="P2" s="663" t="s">
        <v>6</v>
      </c>
      <c r="Q2" s="661"/>
      <c r="R2" s="661"/>
      <c r="S2" s="661"/>
      <c r="T2" s="661"/>
      <c r="U2" s="661"/>
      <c r="V2" s="661"/>
      <c r="W2" s="661"/>
      <c r="X2" s="661"/>
      <c r="Y2" s="661"/>
      <c r="Z2" s="661"/>
      <c r="AA2" s="661"/>
      <c r="AB2" s="661"/>
      <c r="AC2" s="664"/>
    </row>
    <row r="3" spans="1:29" ht="13.8" thickBot="1">
      <c r="A3" s="6"/>
      <c r="B3" s="141" t="s">
        <v>167</v>
      </c>
      <c r="C3" s="141" t="s">
        <v>7</v>
      </c>
      <c r="D3" s="141" t="s">
        <v>8</v>
      </c>
      <c r="E3" s="141" t="s">
        <v>9</v>
      </c>
      <c r="F3" s="141" t="s">
        <v>10</v>
      </c>
      <c r="G3" s="138" t="s">
        <v>11</v>
      </c>
      <c r="H3" s="141" t="s">
        <v>12</v>
      </c>
      <c r="I3" s="141" t="s">
        <v>13</v>
      </c>
      <c r="J3" s="141" t="s">
        <v>14</v>
      </c>
      <c r="K3" s="141" t="s">
        <v>15</v>
      </c>
      <c r="L3" s="141" t="s">
        <v>16</v>
      </c>
      <c r="M3" s="141" t="s">
        <v>17</v>
      </c>
      <c r="N3" s="7" t="s">
        <v>18</v>
      </c>
      <c r="P3" s="8"/>
      <c r="Q3" s="141" t="s">
        <v>167</v>
      </c>
      <c r="R3" s="141" t="s">
        <v>7</v>
      </c>
      <c r="S3" s="141" t="s">
        <v>8</v>
      </c>
      <c r="T3" s="141" t="s">
        <v>9</v>
      </c>
      <c r="U3" s="141" t="s">
        <v>10</v>
      </c>
      <c r="V3" s="138" t="s">
        <v>11</v>
      </c>
      <c r="W3" s="141" t="s">
        <v>12</v>
      </c>
      <c r="X3" s="141" t="s">
        <v>13</v>
      </c>
      <c r="Y3" s="141" t="s">
        <v>14</v>
      </c>
      <c r="Z3" s="141" t="s">
        <v>15</v>
      </c>
      <c r="AA3" s="141" t="s">
        <v>16</v>
      </c>
      <c r="AB3" s="141" t="s">
        <v>17</v>
      </c>
      <c r="AC3" s="9" t="s">
        <v>19</v>
      </c>
    </row>
    <row r="4" spans="1:29" ht="19.8" thickBot="1">
      <c r="A4" s="344" t="s">
        <v>165</v>
      </c>
      <c r="B4" s="345">
        <f>AVERAGE(B7:B18)</f>
        <v>68.083333333333329</v>
      </c>
      <c r="C4" s="345">
        <f t="shared" ref="C4:M4" si="0">AVERAGE(C7:C18)</f>
        <v>56.083333333333336</v>
      </c>
      <c r="D4" s="345">
        <f t="shared" si="0"/>
        <v>67.333333333333329</v>
      </c>
      <c r="E4" s="345">
        <f t="shared" si="0"/>
        <v>103.25</v>
      </c>
      <c r="F4" s="345">
        <f t="shared" si="0"/>
        <v>188.08333333333334</v>
      </c>
      <c r="G4" s="345">
        <f t="shared" si="0"/>
        <v>414.58333333333331</v>
      </c>
      <c r="H4" s="345">
        <f t="shared" si="0"/>
        <v>614.90909090909088</v>
      </c>
      <c r="I4" s="345">
        <f t="shared" si="0"/>
        <v>875.18181818181813</v>
      </c>
      <c r="J4" s="345">
        <f t="shared" si="0"/>
        <v>564.72727272727275</v>
      </c>
      <c r="K4" s="345">
        <f t="shared" si="0"/>
        <v>363.72727272727275</v>
      </c>
      <c r="L4" s="345">
        <f t="shared" si="0"/>
        <v>207</v>
      </c>
      <c r="M4" s="345">
        <f t="shared" si="0"/>
        <v>134.81818181818181</v>
      </c>
      <c r="N4" s="345">
        <f>AVERAGE(N7:N18)</f>
        <v>3639.7272727272725</v>
      </c>
      <c r="O4" s="10"/>
      <c r="P4" s="346" t="str">
        <f>+A4</f>
        <v>12-21年月平均</v>
      </c>
      <c r="Q4" s="345">
        <f>AVERAGE(Q7:Q18)</f>
        <v>8.1666666666666661</v>
      </c>
      <c r="R4" s="345">
        <f t="shared" ref="R4:AC4" si="1">AVERAGE(R7:R18)</f>
        <v>8.75</v>
      </c>
      <c r="S4" s="345">
        <f t="shared" si="1"/>
        <v>13.25</v>
      </c>
      <c r="T4" s="345">
        <f t="shared" si="1"/>
        <v>6.5</v>
      </c>
      <c r="U4" s="345">
        <f t="shared" si="1"/>
        <v>9.1666666666666661</v>
      </c>
      <c r="V4" s="345">
        <f t="shared" si="1"/>
        <v>8.9166666666666661</v>
      </c>
      <c r="W4" s="345">
        <f t="shared" si="1"/>
        <v>8.1818181818181817</v>
      </c>
      <c r="X4" s="345">
        <f t="shared" si="1"/>
        <v>11.545454545454545</v>
      </c>
      <c r="Y4" s="345">
        <f t="shared" si="1"/>
        <v>9.9090909090909083</v>
      </c>
      <c r="Z4" s="345">
        <f t="shared" si="1"/>
        <v>19.818181818181817</v>
      </c>
      <c r="AA4" s="345">
        <f t="shared" si="1"/>
        <v>11.636363636363637</v>
      </c>
      <c r="AB4" s="345">
        <f t="shared" si="1"/>
        <v>12.181818181818182</v>
      </c>
      <c r="AC4" s="345">
        <f t="shared" si="1"/>
        <v>131.45454545454547</v>
      </c>
    </row>
    <row r="5" spans="1:29" ht="19.8" customHeight="1" thickBot="1">
      <c r="A5" s="252"/>
      <c r="B5" s="252"/>
      <c r="C5" s="252"/>
      <c r="D5" s="252"/>
      <c r="E5" s="252"/>
      <c r="F5" s="252"/>
      <c r="G5" s="11" t="s">
        <v>20</v>
      </c>
      <c r="H5" s="105"/>
      <c r="I5" s="105"/>
      <c r="J5" s="105"/>
      <c r="K5" s="105"/>
      <c r="L5" s="105"/>
      <c r="M5" s="105"/>
      <c r="N5" s="219"/>
      <c r="O5" s="106"/>
      <c r="P5" s="139"/>
      <c r="Q5" s="139"/>
      <c r="R5" s="139"/>
      <c r="S5" s="252"/>
      <c r="T5" s="252"/>
      <c r="U5" s="252"/>
      <c r="V5" s="11" t="s">
        <v>20</v>
      </c>
      <c r="W5" s="105"/>
      <c r="X5" s="105"/>
      <c r="Y5" s="105"/>
      <c r="Z5" s="105"/>
      <c r="AA5" s="105"/>
      <c r="AB5" s="105"/>
      <c r="AC5" s="219"/>
    </row>
    <row r="6" spans="1:29" ht="19.8" customHeight="1" thickBot="1">
      <c r="A6" s="252"/>
      <c r="B6" s="252"/>
      <c r="C6" s="252"/>
      <c r="D6" s="252"/>
      <c r="E6" s="252"/>
      <c r="F6" s="252"/>
      <c r="G6" s="334">
        <v>150</v>
      </c>
      <c r="H6" s="333"/>
      <c r="I6" s="333"/>
      <c r="J6" s="333"/>
      <c r="K6" s="333"/>
      <c r="L6" s="333"/>
      <c r="M6" s="333"/>
      <c r="N6" s="327"/>
      <c r="O6" s="106"/>
      <c r="P6" s="139"/>
      <c r="Q6" s="139"/>
      <c r="R6" s="139"/>
      <c r="S6" s="252"/>
      <c r="T6" s="252"/>
      <c r="U6" s="252"/>
      <c r="V6" s="334">
        <v>2</v>
      </c>
      <c r="W6" s="333"/>
      <c r="X6" s="333"/>
      <c r="Y6" s="333"/>
      <c r="Z6" s="333"/>
      <c r="AA6" s="333"/>
      <c r="AB6" s="333"/>
      <c r="AC6" s="327"/>
    </row>
    <row r="7" spans="1:29" ht="18" customHeight="1" thickBot="1">
      <c r="A7" s="328" t="s">
        <v>172</v>
      </c>
      <c r="B7" s="341">
        <v>82</v>
      </c>
      <c r="C7" s="339">
        <v>62</v>
      </c>
      <c r="D7" s="405">
        <v>99</v>
      </c>
      <c r="E7" s="339">
        <v>112</v>
      </c>
      <c r="F7" s="339">
        <v>224</v>
      </c>
      <c r="G7" s="508">
        <v>517</v>
      </c>
      <c r="H7" s="339"/>
      <c r="I7" s="339"/>
      <c r="J7" s="339"/>
      <c r="K7" s="339"/>
      <c r="L7" s="339"/>
      <c r="M7" s="342"/>
      <c r="N7" s="340"/>
      <c r="O7" s="10"/>
      <c r="P7" s="332" t="s">
        <v>172</v>
      </c>
      <c r="Q7" s="506">
        <v>1</v>
      </c>
      <c r="R7" s="507">
        <v>1</v>
      </c>
      <c r="S7" s="507">
        <v>4</v>
      </c>
      <c r="T7" s="507">
        <v>2</v>
      </c>
      <c r="U7" s="507">
        <v>2</v>
      </c>
      <c r="V7" s="339">
        <v>7</v>
      </c>
      <c r="W7" s="339"/>
      <c r="X7" s="339"/>
      <c r="Y7" s="339"/>
      <c r="Z7" s="339"/>
      <c r="AA7" s="339"/>
      <c r="AB7" s="343"/>
      <c r="AC7" s="340"/>
    </row>
    <row r="8" spans="1:29" ht="18" customHeight="1" thickBot="1">
      <c r="A8" s="328" t="s">
        <v>166</v>
      </c>
      <c r="B8" s="335">
        <v>81</v>
      </c>
      <c r="C8" s="336">
        <v>39</v>
      </c>
      <c r="D8" s="336">
        <v>72</v>
      </c>
      <c r="E8" s="337">
        <v>89</v>
      </c>
      <c r="F8" s="337">
        <v>258</v>
      </c>
      <c r="G8" s="337">
        <v>416</v>
      </c>
      <c r="H8" s="337">
        <v>554</v>
      </c>
      <c r="I8" s="337">
        <v>568</v>
      </c>
      <c r="J8" s="337">
        <v>578</v>
      </c>
      <c r="K8" s="337">
        <v>337</v>
      </c>
      <c r="L8" s="337">
        <v>169</v>
      </c>
      <c r="M8" s="337">
        <v>168</v>
      </c>
      <c r="N8" s="338">
        <f t="shared" ref="N8:N19" si="2">SUM(B8:M8)</f>
        <v>3329</v>
      </c>
      <c r="O8" s="111" t="s">
        <v>21</v>
      </c>
      <c r="P8" s="500" t="s">
        <v>166</v>
      </c>
      <c r="Q8" s="501">
        <v>0</v>
      </c>
      <c r="R8" s="502">
        <v>5</v>
      </c>
      <c r="S8" s="502">
        <v>4</v>
      </c>
      <c r="T8" s="502">
        <v>1</v>
      </c>
      <c r="U8" s="502">
        <v>1</v>
      </c>
      <c r="V8" s="502">
        <v>1</v>
      </c>
      <c r="W8" s="502">
        <v>1</v>
      </c>
      <c r="X8" s="502">
        <v>1</v>
      </c>
      <c r="Y8" s="501">
        <v>0</v>
      </c>
      <c r="Z8" s="501">
        <v>0</v>
      </c>
      <c r="AA8" s="501">
        <v>0</v>
      </c>
      <c r="AB8" s="501">
        <v>2</v>
      </c>
      <c r="AC8" s="503">
        <f t="shared" ref="AC8:AC19" si="3">SUM(Q8:AB8)</f>
        <v>16</v>
      </c>
    </row>
    <row r="9" spans="1:29" ht="18" customHeight="1" thickBot="1">
      <c r="A9" s="253" t="s">
        <v>149</v>
      </c>
      <c r="B9" s="273">
        <v>81</v>
      </c>
      <c r="C9" s="273">
        <v>48</v>
      </c>
      <c r="D9" s="274">
        <v>71</v>
      </c>
      <c r="E9" s="273">
        <v>128</v>
      </c>
      <c r="F9" s="273">
        <v>171</v>
      </c>
      <c r="G9" s="273">
        <v>350</v>
      </c>
      <c r="H9" s="273">
        <v>569</v>
      </c>
      <c r="I9" s="273">
        <v>553</v>
      </c>
      <c r="J9" s="273">
        <v>458</v>
      </c>
      <c r="K9" s="273">
        <v>306</v>
      </c>
      <c r="L9" s="273">
        <v>220</v>
      </c>
      <c r="M9" s="274">
        <v>229</v>
      </c>
      <c r="N9" s="314">
        <f t="shared" si="2"/>
        <v>3184</v>
      </c>
      <c r="O9" s="251"/>
      <c r="P9" s="500" t="s">
        <v>148</v>
      </c>
      <c r="Q9" s="504">
        <v>1</v>
      </c>
      <c r="R9" s="504">
        <v>2</v>
      </c>
      <c r="S9" s="504">
        <v>1</v>
      </c>
      <c r="T9" s="504">
        <v>0</v>
      </c>
      <c r="U9" s="504">
        <v>0</v>
      </c>
      <c r="V9" s="504">
        <v>0</v>
      </c>
      <c r="W9" s="504">
        <v>1</v>
      </c>
      <c r="X9" s="504">
        <v>1</v>
      </c>
      <c r="Y9" s="504">
        <v>0</v>
      </c>
      <c r="Z9" s="504">
        <v>1</v>
      </c>
      <c r="AA9" s="504">
        <v>0</v>
      </c>
      <c r="AB9" s="504">
        <v>0</v>
      </c>
      <c r="AC9" s="505">
        <f t="shared" si="3"/>
        <v>7</v>
      </c>
    </row>
    <row r="10" spans="1:29" ht="18" customHeight="1" thickBot="1">
      <c r="A10" s="254" t="s">
        <v>128</v>
      </c>
      <c r="B10" s="169">
        <v>112</v>
      </c>
      <c r="C10" s="169">
        <v>85</v>
      </c>
      <c r="D10" s="169">
        <v>60</v>
      </c>
      <c r="E10" s="169">
        <v>97</v>
      </c>
      <c r="F10" s="169">
        <v>95</v>
      </c>
      <c r="G10" s="169">
        <v>305</v>
      </c>
      <c r="H10" s="169">
        <v>544</v>
      </c>
      <c r="I10" s="169">
        <v>449</v>
      </c>
      <c r="J10" s="169">
        <v>475</v>
      </c>
      <c r="K10" s="169">
        <v>505</v>
      </c>
      <c r="L10" s="169">
        <v>219</v>
      </c>
      <c r="M10" s="170">
        <v>98</v>
      </c>
      <c r="N10" s="267">
        <f t="shared" si="2"/>
        <v>3044</v>
      </c>
      <c r="O10" s="111"/>
      <c r="P10" s="329" t="s">
        <v>128</v>
      </c>
      <c r="Q10" s="218">
        <v>16</v>
      </c>
      <c r="R10" s="218">
        <v>1</v>
      </c>
      <c r="S10" s="218">
        <v>19</v>
      </c>
      <c r="T10" s="218">
        <v>3</v>
      </c>
      <c r="U10" s="218">
        <v>13</v>
      </c>
      <c r="V10" s="218">
        <v>1</v>
      </c>
      <c r="W10" s="218">
        <v>2</v>
      </c>
      <c r="X10" s="218">
        <v>2</v>
      </c>
      <c r="Y10" s="218">
        <v>0</v>
      </c>
      <c r="Z10" s="218">
        <v>24</v>
      </c>
      <c r="AA10" s="218">
        <v>4</v>
      </c>
      <c r="AB10" s="218">
        <v>2</v>
      </c>
      <c r="AC10" s="266">
        <f t="shared" si="3"/>
        <v>87</v>
      </c>
    </row>
    <row r="11" spans="1:29" ht="18" customHeight="1" thickBot="1">
      <c r="A11" s="255" t="s">
        <v>29</v>
      </c>
      <c r="B11" s="220">
        <v>84</v>
      </c>
      <c r="C11" s="220">
        <v>100</v>
      </c>
      <c r="D11" s="221">
        <v>77</v>
      </c>
      <c r="E11" s="221">
        <v>80</v>
      </c>
      <c r="F11" s="127">
        <v>236</v>
      </c>
      <c r="G11" s="127">
        <v>438</v>
      </c>
      <c r="H11" s="128">
        <v>631</v>
      </c>
      <c r="I11" s="127">
        <v>752</v>
      </c>
      <c r="J11" s="126">
        <v>523</v>
      </c>
      <c r="K11" s="127">
        <v>427</v>
      </c>
      <c r="L11" s="126">
        <v>253</v>
      </c>
      <c r="M11" s="222">
        <v>136</v>
      </c>
      <c r="N11" s="257">
        <f t="shared" si="2"/>
        <v>3737</v>
      </c>
      <c r="O11" s="111"/>
      <c r="P11" s="330" t="s">
        <v>22</v>
      </c>
      <c r="Q11" s="223">
        <v>7</v>
      </c>
      <c r="R11" s="223">
        <v>7</v>
      </c>
      <c r="S11" s="224">
        <v>13</v>
      </c>
      <c r="T11" s="224">
        <v>3</v>
      </c>
      <c r="U11" s="224">
        <v>8</v>
      </c>
      <c r="V11" s="224">
        <v>11</v>
      </c>
      <c r="W11" s="223">
        <v>5</v>
      </c>
      <c r="X11" s="224">
        <v>11</v>
      </c>
      <c r="Y11" s="224">
        <v>9</v>
      </c>
      <c r="Z11" s="224">
        <v>9</v>
      </c>
      <c r="AA11" s="225">
        <v>20</v>
      </c>
      <c r="AB11" s="225">
        <v>37</v>
      </c>
      <c r="AC11" s="264">
        <f t="shared" si="3"/>
        <v>140</v>
      </c>
    </row>
    <row r="12" spans="1:29" ht="18" customHeight="1" thickBot="1">
      <c r="A12" s="255" t="s">
        <v>30</v>
      </c>
      <c r="B12" s="224">
        <v>41</v>
      </c>
      <c r="C12" s="224">
        <v>44</v>
      </c>
      <c r="D12" s="224">
        <v>67</v>
      </c>
      <c r="E12" s="224">
        <v>103</v>
      </c>
      <c r="F12" s="226">
        <v>311</v>
      </c>
      <c r="G12" s="224">
        <v>415</v>
      </c>
      <c r="H12" s="224">
        <v>539</v>
      </c>
      <c r="I12" s="226">
        <v>1165</v>
      </c>
      <c r="J12" s="224">
        <v>534</v>
      </c>
      <c r="K12" s="224">
        <v>297</v>
      </c>
      <c r="L12" s="223">
        <v>205</v>
      </c>
      <c r="M12" s="227">
        <v>92</v>
      </c>
      <c r="N12" s="258">
        <f t="shared" si="2"/>
        <v>3813</v>
      </c>
      <c r="O12" s="111"/>
      <c r="P12" s="331" t="s">
        <v>30</v>
      </c>
      <c r="Q12" s="224">
        <v>9</v>
      </c>
      <c r="R12" s="224">
        <v>22</v>
      </c>
      <c r="S12" s="223">
        <v>18</v>
      </c>
      <c r="T12" s="224">
        <v>9</v>
      </c>
      <c r="U12" s="228">
        <v>21</v>
      </c>
      <c r="V12" s="224">
        <v>14</v>
      </c>
      <c r="W12" s="224">
        <v>6</v>
      </c>
      <c r="X12" s="224">
        <v>13</v>
      </c>
      <c r="Y12" s="224">
        <v>7</v>
      </c>
      <c r="Z12" s="229">
        <v>81</v>
      </c>
      <c r="AA12" s="228">
        <v>31</v>
      </c>
      <c r="AB12" s="229">
        <v>37</v>
      </c>
      <c r="AC12" s="265">
        <f t="shared" si="3"/>
        <v>268</v>
      </c>
    </row>
    <row r="13" spans="1:29" ht="18" customHeight="1" thickBot="1">
      <c r="A13" s="255" t="s">
        <v>31</v>
      </c>
      <c r="B13" s="224">
        <v>57</v>
      </c>
      <c r="C13" s="223">
        <v>35</v>
      </c>
      <c r="D13" s="224">
        <v>95</v>
      </c>
      <c r="E13" s="223">
        <v>112</v>
      </c>
      <c r="F13" s="224">
        <v>131</v>
      </c>
      <c r="G13" s="14">
        <v>340</v>
      </c>
      <c r="H13" s="14">
        <v>483</v>
      </c>
      <c r="I13" s="15">
        <v>1339</v>
      </c>
      <c r="J13" s="14">
        <v>614</v>
      </c>
      <c r="K13" s="14">
        <v>349</v>
      </c>
      <c r="L13" s="14">
        <v>236</v>
      </c>
      <c r="M13" s="230">
        <v>68</v>
      </c>
      <c r="N13" s="257">
        <f t="shared" si="2"/>
        <v>3859</v>
      </c>
      <c r="O13" s="111"/>
      <c r="P13" s="331" t="s">
        <v>31</v>
      </c>
      <c r="Q13" s="224">
        <v>19</v>
      </c>
      <c r="R13" s="224">
        <v>12</v>
      </c>
      <c r="S13" s="224">
        <v>8</v>
      </c>
      <c r="T13" s="223">
        <v>12</v>
      </c>
      <c r="U13" s="224">
        <v>7</v>
      </c>
      <c r="V13" s="224">
        <v>15</v>
      </c>
      <c r="W13" s="14">
        <v>16</v>
      </c>
      <c r="X13" s="230">
        <v>12</v>
      </c>
      <c r="Y13" s="223">
        <v>16</v>
      </c>
      <c r="Z13" s="224">
        <v>6</v>
      </c>
      <c r="AA13" s="223">
        <v>12</v>
      </c>
      <c r="AB13" s="223">
        <v>6</v>
      </c>
      <c r="AC13" s="264">
        <f t="shared" si="3"/>
        <v>141</v>
      </c>
    </row>
    <row r="14" spans="1:29" ht="18" customHeight="1" thickBot="1">
      <c r="A14" s="255" t="s">
        <v>32</v>
      </c>
      <c r="B14" s="231">
        <v>68</v>
      </c>
      <c r="C14" s="224">
        <v>42</v>
      </c>
      <c r="D14" s="224">
        <v>44</v>
      </c>
      <c r="E14" s="223">
        <v>75</v>
      </c>
      <c r="F14" s="223">
        <v>135</v>
      </c>
      <c r="G14" s="223">
        <v>448</v>
      </c>
      <c r="H14" s="224">
        <v>507</v>
      </c>
      <c r="I14" s="224">
        <v>808</v>
      </c>
      <c r="J14" s="228">
        <v>795</v>
      </c>
      <c r="K14" s="223">
        <v>313</v>
      </c>
      <c r="L14" s="223">
        <v>246</v>
      </c>
      <c r="M14" s="223">
        <v>143</v>
      </c>
      <c r="N14" s="257">
        <f t="shared" si="2"/>
        <v>3624</v>
      </c>
      <c r="O14" s="111"/>
      <c r="P14" s="331" t="s">
        <v>32</v>
      </c>
      <c r="Q14" s="233">
        <v>9</v>
      </c>
      <c r="R14" s="224">
        <v>16</v>
      </c>
      <c r="S14" s="224">
        <v>12</v>
      </c>
      <c r="T14" s="223">
        <v>6</v>
      </c>
      <c r="U14" s="234">
        <v>7</v>
      </c>
      <c r="V14" s="234">
        <v>14</v>
      </c>
      <c r="W14" s="224">
        <v>9</v>
      </c>
      <c r="X14" s="224">
        <v>14</v>
      </c>
      <c r="Y14" s="224">
        <v>9</v>
      </c>
      <c r="Z14" s="224">
        <v>9</v>
      </c>
      <c r="AA14" s="234">
        <v>8</v>
      </c>
      <c r="AB14" s="234">
        <v>7</v>
      </c>
      <c r="AC14" s="264">
        <f t="shared" si="3"/>
        <v>120</v>
      </c>
    </row>
    <row r="15" spans="1:29" ht="18" hidden="1" customHeight="1" thickBot="1">
      <c r="A15" s="13" t="s">
        <v>33</v>
      </c>
      <c r="B15" s="235">
        <v>71</v>
      </c>
      <c r="C15" s="235">
        <v>97</v>
      </c>
      <c r="D15" s="235">
        <v>61</v>
      </c>
      <c r="E15" s="236">
        <v>105</v>
      </c>
      <c r="F15" s="236">
        <v>198</v>
      </c>
      <c r="G15" s="236">
        <v>442</v>
      </c>
      <c r="H15" s="237">
        <v>790</v>
      </c>
      <c r="I15" s="16">
        <v>674</v>
      </c>
      <c r="J15" s="16">
        <v>594</v>
      </c>
      <c r="K15" s="236">
        <v>275</v>
      </c>
      <c r="L15" s="236">
        <v>133</v>
      </c>
      <c r="M15" s="236">
        <v>108</v>
      </c>
      <c r="N15" s="257">
        <f t="shared" si="2"/>
        <v>3548</v>
      </c>
      <c r="O15" s="10"/>
      <c r="P15" s="256" t="s">
        <v>33</v>
      </c>
      <c r="Q15" s="235">
        <v>7</v>
      </c>
      <c r="R15" s="235">
        <v>13</v>
      </c>
      <c r="S15" s="235">
        <v>12</v>
      </c>
      <c r="T15" s="236">
        <v>11</v>
      </c>
      <c r="U15" s="236">
        <v>12</v>
      </c>
      <c r="V15" s="236">
        <v>15</v>
      </c>
      <c r="W15" s="236">
        <v>20</v>
      </c>
      <c r="X15" s="236">
        <v>15</v>
      </c>
      <c r="Y15" s="236">
        <v>15</v>
      </c>
      <c r="Z15" s="236">
        <v>20</v>
      </c>
      <c r="AA15" s="236">
        <v>9</v>
      </c>
      <c r="AB15" s="236">
        <v>7</v>
      </c>
      <c r="AC15" s="263">
        <f t="shared" si="3"/>
        <v>156</v>
      </c>
    </row>
    <row r="16" spans="1:29" ht="13.8" hidden="1" thickBot="1">
      <c r="A16" s="18" t="s">
        <v>34</v>
      </c>
      <c r="B16" s="233">
        <v>38</v>
      </c>
      <c r="C16" s="236">
        <v>19</v>
      </c>
      <c r="D16" s="236">
        <v>38</v>
      </c>
      <c r="E16" s="236">
        <v>203</v>
      </c>
      <c r="F16" s="236">
        <v>146</v>
      </c>
      <c r="G16" s="236">
        <v>439</v>
      </c>
      <c r="H16" s="237">
        <v>964</v>
      </c>
      <c r="I16" s="237">
        <v>1154</v>
      </c>
      <c r="J16" s="236">
        <v>423</v>
      </c>
      <c r="K16" s="236">
        <v>388</v>
      </c>
      <c r="L16" s="236">
        <v>176</v>
      </c>
      <c r="M16" s="236">
        <v>143</v>
      </c>
      <c r="N16" s="238">
        <f t="shared" si="2"/>
        <v>4131</v>
      </c>
      <c r="O16" s="10"/>
      <c r="P16" s="17" t="s">
        <v>34</v>
      </c>
      <c r="Q16" s="236">
        <v>7</v>
      </c>
      <c r="R16" s="236">
        <v>7</v>
      </c>
      <c r="S16" s="236">
        <v>8</v>
      </c>
      <c r="T16" s="236">
        <v>12</v>
      </c>
      <c r="U16" s="236">
        <v>9</v>
      </c>
      <c r="V16" s="236">
        <v>6</v>
      </c>
      <c r="W16" s="236">
        <v>11</v>
      </c>
      <c r="X16" s="236">
        <v>8</v>
      </c>
      <c r="Y16" s="236">
        <v>16</v>
      </c>
      <c r="Z16" s="236">
        <v>40</v>
      </c>
      <c r="AA16" s="236">
        <v>17</v>
      </c>
      <c r="AB16" s="236">
        <v>16</v>
      </c>
      <c r="AC16" s="236">
        <f t="shared" si="3"/>
        <v>157</v>
      </c>
    </row>
    <row r="17" spans="1:31" ht="13.8" hidden="1" thickBot="1">
      <c r="A17" s="239" t="s">
        <v>35</v>
      </c>
      <c r="B17" s="16">
        <v>49</v>
      </c>
      <c r="C17" s="16">
        <v>63</v>
      </c>
      <c r="D17" s="16">
        <v>50</v>
      </c>
      <c r="E17" s="16">
        <v>71</v>
      </c>
      <c r="F17" s="16">
        <v>144</v>
      </c>
      <c r="G17" s="16">
        <v>374</v>
      </c>
      <c r="H17" s="108">
        <v>729</v>
      </c>
      <c r="I17" s="108">
        <v>1097</v>
      </c>
      <c r="J17" s="108">
        <v>650</v>
      </c>
      <c r="K17" s="16">
        <v>397</v>
      </c>
      <c r="L17" s="16">
        <v>192</v>
      </c>
      <c r="M17" s="16">
        <v>217</v>
      </c>
      <c r="N17" s="238">
        <f t="shared" si="2"/>
        <v>4033</v>
      </c>
      <c r="O17" s="10"/>
      <c r="P17" s="19" t="s">
        <v>35</v>
      </c>
      <c r="Q17" s="16">
        <v>10</v>
      </c>
      <c r="R17" s="16">
        <v>6</v>
      </c>
      <c r="S17" s="16">
        <v>14</v>
      </c>
      <c r="T17" s="16">
        <v>10</v>
      </c>
      <c r="U17" s="16">
        <v>10</v>
      </c>
      <c r="V17" s="16">
        <v>19</v>
      </c>
      <c r="W17" s="16">
        <v>11</v>
      </c>
      <c r="X17" s="16">
        <v>20</v>
      </c>
      <c r="Y17" s="16">
        <v>15</v>
      </c>
      <c r="Z17" s="16">
        <v>8</v>
      </c>
      <c r="AA17" s="16">
        <v>11</v>
      </c>
      <c r="AB17" s="16">
        <v>8</v>
      </c>
      <c r="AC17" s="236">
        <f t="shared" si="3"/>
        <v>142</v>
      </c>
    </row>
    <row r="18" spans="1:31" ht="13.8" hidden="1" thickBot="1">
      <c r="A18" s="18" t="s">
        <v>36</v>
      </c>
      <c r="B18" s="16">
        <v>53</v>
      </c>
      <c r="C18" s="16">
        <v>39</v>
      </c>
      <c r="D18" s="16">
        <v>74</v>
      </c>
      <c r="E18" s="16">
        <v>64</v>
      </c>
      <c r="F18" s="16">
        <v>208</v>
      </c>
      <c r="G18" s="16">
        <v>491</v>
      </c>
      <c r="H18" s="16">
        <v>454</v>
      </c>
      <c r="I18" s="108">
        <v>1068</v>
      </c>
      <c r="J18" s="16">
        <v>568</v>
      </c>
      <c r="K18" s="16">
        <v>407</v>
      </c>
      <c r="L18" s="16">
        <v>228</v>
      </c>
      <c r="M18" s="16">
        <v>81</v>
      </c>
      <c r="N18" s="232">
        <f t="shared" si="2"/>
        <v>3735</v>
      </c>
      <c r="O18" s="10"/>
      <c r="P18" s="17" t="s">
        <v>36</v>
      </c>
      <c r="Q18" s="16">
        <v>12</v>
      </c>
      <c r="R18" s="16">
        <v>13</v>
      </c>
      <c r="S18" s="16">
        <v>46</v>
      </c>
      <c r="T18" s="16">
        <v>9</v>
      </c>
      <c r="U18" s="16">
        <v>20</v>
      </c>
      <c r="V18" s="16">
        <v>4</v>
      </c>
      <c r="W18" s="16">
        <v>8</v>
      </c>
      <c r="X18" s="16">
        <v>30</v>
      </c>
      <c r="Y18" s="16">
        <v>22</v>
      </c>
      <c r="Z18" s="16">
        <v>20</v>
      </c>
      <c r="AA18" s="16">
        <v>16</v>
      </c>
      <c r="AB18" s="16">
        <v>12</v>
      </c>
      <c r="AC18" s="240">
        <f t="shared" si="3"/>
        <v>212</v>
      </c>
    </row>
    <row r="19" spans="1:31" ht="13.8" hidden="1" thickBot="1">
      <c r="A19" s="18" t="s">
        <v>23</v>
      </c>
      <c r="B19" s="109">
        <v>67</v>
      </c>
      <c r="C19" s="109">
        <v>62</v>
      </c>
      <c r="D19" s="109">
        <v>57</v>
      </c>
      <c r="E19" s="109">
        <v>77</v>
      </c>
      <c r="F19" s="109">
        <v>473</v>
      </c>
      <c r="G19" s="109">
        <v>468</v>
      </c>
      <c r="H19" s="110">
        <v>659</v>
      </c>
      <c r="I19" s="109">
        <v>851</v>
      </c>
      <c r="J19" s="109">
        <v>542</v>
      </c>
      <c r="K19" s="109">
        <v>270</v>
      </c>
      <c r="L19" s="109">
        <v>208</v>
      </c>
      <c r="M19" s="109">
        <v>174</v>
      </c>
      <c r="N19" s="241">
        <f t="shared" si="2"/>
        <v>3908</v>
      </c>
      <c r="O19" s="10" t="s">
        <v>28</v>
      </c>
      <c r="P19" s="19" t="s">
        <v>23</v>
      </c>
      <c r="Q19" s="16">
        <v>6</v>
      </c>
      <c r="R19" s="16">
        <v>25</v>
      </c>
      <c r="S19" s="16">
        <v>29</v>
      </c>
      <c r="T19" s="16">
        <v>4</v>
      </c>
      <c r="U19" s="16">
        <v>17</v>
      </c>
      <c r="V19" s="16">
        <v>19</v>
      </c>
      <c r="W19" s="16">
        <v>14</v>
      </c>
      <c r="X19" s="16">
        <v>37</v>
      </c>
      <c r="Y19" s="20">
        <v>76</v>
      </c>
      <c r="Z19" s="16">
        <v>34</v>
      </c>
      <c r="AA19" s="16">
        <v>17</v>
      </c>
      <c r="AB19" s="16">
        <v>18</v>
      </c>
      <c r="AC19" s="240">
        <f t="shared" si="3"/>
        <v>296</v>
      </c>
    </row>
    <row r="20" spans="1:31">
      <c r="A20" s="21"/>
      <c r="B20" s="242"/>
      <c r="C20" s="242"/>
      <c r="D20" s="242"/>
      <c r="E20" s="242"/>
      <c r="F20" s="242"/>
      <c r="G20" s="242"/>
      <c r="H20" s="242"/>
      <c r="I20" s="242"/>
      <c r="J20" s="242"/>
      <c r="K20" s="242"/>
      <c r="L20" s="242"/>
      <c r="M20" s="242"/>
      <c r="N20" s="22"/>
      <c r="O20" s="10"/>
      <c r="P20" s="23"/>
      <c r="Q20" s="243"/>
      <c r="R20" s="243"/>
      <c r="S20" s="243"/>
      <c r="T20" s="243"/>
      <c r="U20" s="243"/>
      <c r="V20" s="243"/>
      <c r="W20" s="243"/>
      <c r="X20" s="243"/>
      <c r="Y20" s="243"/>
      <c r="Z20" s="243"/>
      <c r="AA20" s="243"/>
      <c r="AB20" s="243"/>
      <c r="AC20" s="242"/>
    </row>
    <row r="21" spans="1:31" ht="13.5" customHeight="1">
      <c r="A21" s="665" t="s">
        <v>367</v>
      </c>
      <c r="B21" s="666"/>
      <c r="C21" s="666"/>
      <c r="D21" s="666"/>
      <c r="E21" s="666"/>
      <c r="F21" s="666"/>
      <c r="G21" s="666"/>
      <c r="H21" s="666"/>
      <c r="I21" s="666"/>
      <c r="J21" s="666"/>
      <c r="K21" s="666"/>
      <c r="L21" s="666"/>
      <c r="M21" s="666"/>
      <c r="N21" s="667"/>
      <c r="O21" s="10"/>
      <c r="P21" s="665" t="str">
        <f>+A21</f>
        <v>※2023年 第26週（6/26～7/2） 現在</v>
      </c>
      <c r="Q21" s="666"/>
      <c r="R21" s="666"/>
      <c r="S21" s="666"/>
      <c r="T21" s="666"/>
      <c r="U21" s="666"/>
      <c r="V21" s="666"/>
      <c r="W21" s="666"/>
      <c r="X21" s="666"/>
      <c r="Y21" s="666"/>
      <c r="Z21" s="666"/>
      <c r="AA21" s="666"/>
      <c r="AB21" s="666"/>
      <c r="AC21" s="667"/>
    </row>
    <row r="22" spans="1:31" ht="13.8" thickBot="1">
      <c r="A22" s="309" t="s">
        <v>150</v>
      </c>
      <c r="B22" s="10"/>
      <c r="C22" s="10"/>
      <c r="D22" s="10"/>
      <c r="E22" s="10"/>
      <c r="F22" s="10"/>
      <c r="G22" s="10" t="s">
        <v>21</v>
      </c>
      <c r="H22" s="10"/>
      <c r="I22" s="10"/>
      <c r="J22" s="10"/>
      <c r="K22" s="10"/>
      <c r="L22" s="10"/>
      <c r="M22" s="10"/>
      <c r="N22" s="25"/>
      <c r="O22" s="10"/>
      <c r="P22" s="310"/>
      <c r="Q22" s="10"/>
      <c r="R22" s="10"/>
      <c r="S22" s="10"/>
      <c r="T22" s="10"/>
      <c r="U22" s="10"/>
      <c r="V22" s="10"/>
      <c r="W22" s="10"/>
      <c r="X22" s="10"/>
      <c r="Y22" s="10"/>
      <c r="Z22" s="10"/>
      <c r="AA22" s="10"/>
      <c r="AB22" s="10"/>
      <c r="AC22" s="27"/>
    </row>
    <row r="23" spans="1:31" ht="17.25" customHeight="1" thickBot="1">
      <c r="A23" s="24"/>
      <c r="B23" s="244" t="s">
        <v>159</v>
      </c>
      <c r="C23" s="10"/>
      <c r="D23" s="307" t="s">
        <v>368</v>
      </c>
      <c r="E23" s="28"/>
      <c r="F23" s="10"/>
      <c r="G23" s="10" t="s">
        <v>21</v>
      </c>
      <c r="H23" s="10"/>
      <c r="I23" s="10"/>
      <c r="J23" s="10"/>
      <c r="K23" s="10"/>
      <c r="L23" s="10"/>
      <c r="M23" s="10"/>
      <c r="N23" s="25"/>
      <c r="O23" s="111" t="s">
        <v>21</v>
      </c>
      <c r="P23" s="151"/>
      <c r="Q23" s="418" t="s">
        <v>160</v>
      </c>
      <c r="R23" s="651" t="s">
        <v>205</v>
      </c>
      <c r="S23" s="652"/>
      <c r="T23" s="653"/>
      <c r="U23" s="10"/>
      <c r="V23" s="10"/>
      <c r="W23" s="10"/>
      <c r="X23" s="10"/>
      <c r="Y23" s="10"/>
      <c r="Z23" s="10"/>
      <c r="AA23" s="10"/>
      <c r="AB23" s="10"/>
      <c r="AC23" s="27"/>
    </row>
    <row r="24" spans="1:31" ht="15" customHeight="1">
      <c r="A24" s="24"/>
      <c r="B24" s="10"/>
      <c r="C24" s="10"/>
      <c r="D24" s="10" t="s">
        <v>28</v>
      </c>
      <c r="E24" s="10"/>
      <c r="F24" s="10"/>
      <c r="G24" s="10"/>
      <c r="H24" s="10"/>
      <c r="I24" s="10"/>
      <c r="J24" s="10"/>
      <c r="K24" s="10"/>
      <c r="L24" s="10"/>
      <c r="M24" s="10"/>
      <c r="N24" s="25"/>
      <c r="O24" s="111" t="s">
        <v>21</v>
      </c>
      <c r="P24" s="150"/>
      <c r="Q24" s="10"/>
      <c r="R24" s="10"/>
      <c r="S24" s="10"/>
      <c r="T24" s="10"/>
      <c r="U24" s="10"/>
      <c r="V24" s="10"/>
      <c r="W24" s="10"/>
      <c r="X24" s="10"/>
      <c r="Y24" s="10"/>
      <c r="Z24" s="10"/>
      <c r="AA24" s="10"/>
      <c r="AB24" s="10"/>
      <c r="AC24" s="27"/>
    </row>
    <row r="25" spans="1:31" ht="9" customHeight="1">
      <c r="A25" s="24"/>
      <c r="B25" s="10"/>
      <c r="C25" s="10"/>
      <c r="D25" s="10"/>
      <c r="E25" s="10"/>
      <c r="F25" s="10"/>
      <c r="G25" s="10"/>
      <c r="H25" s="10"/>
      <c r="I25" s="10"/>
      <c r="J25" s="10"/>
      <c r="K25" s="10"/>
      <c r="L25" s="10"/>
      <c r="M25" s="10"/>
      <c r="N25" s="25"/>
      <c r="O25" s="111" t="s">
        <v>21</v>
      </c>
      <c r="P25" s="26"/>
      <c r="Q25" s="10"/>
      <c r="R25" s="10"/>
      <c r="S25" s="10"/>
      <c r="T25" s="10"/>
      <c r="U25" s="10"/>
      <c r="V25" s="10"/>
      <c r="W25" s="10"/>
      <c r="X25" s="10"/>
      <c r="Y25" s="10"/>
      <c r="Z25" s="10"/>
      <c r="AA25" s="10"/>
      <c r="AB25" s="10"/>
      <c r="AC25" s="27"/>
      <c r="AE25" s="1" t="s">
        <v>150</v>
      </c>
    </row>
    <row r="26" spans="1:31">
      <c r="A26" s="24"/>
      <c r="B26" s="10"/>
      <c r="C26" s="10"/>
      <c r="D26" s="10"/>
      <c r="E26" s="10"/>
      <c r="F26" s="10"/>
      <c r="G26" s="10"/>
      <c r="H26" s="10"/>
      <c r="I26" s="10"/>
      <c r="J26" s="10"/>
      <c r="K26" s="10"/>
      <c r="L26" s="10"/>
      <c r="M26" s="10"/>
      <c r="N26" s="25"/>
      <c r="O26" s="10" t="s">
        <v>21</v>
      </c>
      <c r="P26" s="12"/>
      <c r="AC26" s="29"/>
    </row>
    <row r="27" spans="1:31">
      <c r="A27" s="24"/>
      <c r="B27" s="10"/>
      <c r="C27" s="10"/>
      <c r="D27" s="10"/>
      <c r="E27" s="10"/>
      <c r="F27" s="10"/>
      <c r="G27" s="10"/>
      <c r="H27" s="10"/>
      <c r="I27" s="10"/>
      <c r="J27" s="10"/>
      <c r="K27" s="10"/>
      <c r="L27" s="10"/>
      <c r="M27" s="10"/>
      <c r="N27" s="25"/>
      <c r="O27" s="10" t="s">
        <v>21</v>
      </c>
      <c r="P27" s="12"/>
      <c r="AC27" s="29"/>
    </row>
    <row r="28" spans="1:31">
      <c r="A28" s="24"/>
      <c r="B28" s="10"/>
      <c r="C28" s="10"/>
      <c r="D28" s="10"/>
      <c r="E28" s="10"/>
      <c r="F28" s="10"/>
      <c r="G28" s="10"/>
      <c r="H28" s="10"/>
      <c r="I28" s="10"/>
      <c r="J28" s="10"/>
      <c r="K28" s="10"/>
      <c r="L28" s="10"/>
      <c r="M28" s="10"/>
      <c r="N28" s="25"/>
      <c r="O28" s="10" t="s">
        <v>21</v>
      </c>
      <c r="P28" s="12"/>
      <c r="AC28" s="29"/>
      <c r="AD28" s="171"/>
    </row>
    <row r="29" spans="1:31">
      <c r="A29" s="24"/>
      <c r="B29" s="10"/>
      <c r="C29" s="10"/>
      <c r="D29" s="10"/>
      <c r="E29" s="10"/>
      <c r="F29" s="10"/>
      <c r="G29" s="10"/>
      <c r="H29" s="10"/>
      <c r="I29" s="10"/>
      <c r="J29" s="10"/>
      <c r="K29" s="10"/>
      <c r="L29" s="10"/>
      <c r="M29" s="10"/>
      <c r="N29" s="25"/>
      <c r="O29" s="10"/>
      <c r="P29" s="12"/>
      <c r="AC29" s="29"/>
    </row>
    <row r="30" spans="1:31" ht="21.6">
      <c r="A30" s="365" t="s">
        <v>179</v>
      </c>
      <c r="B30" s="10"/>
      <c r="C30" s="10"/>
      <c r="D30" s="10"/>
      <c r="E30" s="10"/>
      <c r="F30" s="10"/>
      <c r="G30" s="10"/>
      <c r="H30" s="10"/>
      <c r="I30" s="10"/>
      <c r="J30" s="10"/>
      <c r="K30" s="10"/>
      <c r="L30" s="10"/>
      <c r="M30" s="10"/>
      <c r="N30" s="25"/>
      <c r="O30" s="10"/>
      <c r="P30" s="12"/>
      <c r="AC30" s="29"/>
    </row>
    <row r="31" spans="1:31" ht="13.8" thickBot="1">
      <c r="A31" s="30"/>
      <c r="B31" s="31"/>
      <c r="C31" s="31"/>
      <c r="D31" s="31"/>
      <c r="E31" s="31"/>
      <c r="F31" s="31"/>
      <c r="G31" s="31"/>
      <c r="H31" s="31"/>
      <c r="I31" s="31"/>
      <c r="J31" s="31"/>
      <c r="K31" s="31"/>
      <c r="L31" s="31"/>
      <c r="M31" s="31"/>
      <c r="N31" s="32"/>
      <c r="O31" s="10"/>
      <c r="P31" s="33"/>
      <c r="Q31" s="34"/>
      <c r="R31" s="34"/>
      <c r="S31" s="34"/>
      <c r="T31" s="34"/>
      <c r="U31" s="34"/>
      <c r="V31" s="34"/>
      <c r="W31" s="34"/>
      <c r="X31" s="34"/>
      <c r="Y31" s="34"/>
      <c r="Z31" s="34"/>
      <c r="AA31" s="34"/>
      <c r="AB31" s="34"/>
      <c r="AC31" s="35"/>
    </row>
    <row r="32" spans="1:31">
      <c r="A32" s="36"/>
      <c r="C32" s="10"/>
      <c r="D32" s="10"/>
      <c r="E32" s="10"/>
      <c r="F32" s="10"/>
      <c r="G32" s="10"/>
      <c r="H32" s="10"/>
      <c r="I32" s="10"/>
      <c r="J32" s="10"/>
      <c r="K32" s="10"/>
      <c r="L32" s="10"/>
      <c r="M32" s="10"/>
      <c r="N32" s="10"/>
      <c r="O32" s="10"/>
    </row>
    <row r="33" spans="1:29">
      <c r="O33" s="10"/>
    </row>
    <row r="34" spans="1:29">
      <c r="K34" s="245" t="s">
        <v>28</v>
      </c>
      <c r="O34" s="10"/>
    </row>
    <row r="35" spans="1:29">
      <c r="O35" s="10"/>
    </row>
    <row r="36" spans="1:29">
      <c r="O36" s="10"/>
    </row>
    <row r="37" spans="1:29">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row>
    <row r="38" spans="1:29">
      <c r="Q38" s="122" t="s">
        <v>161</v>
      </c>
      <c r="R38" s="122"/>
      <c r="S38" s="122"/>
      <c r="T38" s="122"/>
      <c r="U38" s="122"/>
      <c r="V38" s="122"/>
      <c r="W38" s="122"/>
      <c r="X38" s="122"/>
    </row>
    <row r="39" spans="1:29">
      <c r="Q39" s="122" t="s">
        <v>162</v>
      </c>
      <c r="R39" s="122"/>
      <c r="S39" s="122"/>
      <c r="T39" s="122"/>
      <c r="U39" s="122"/>
      <c r="V39" s="122"/>
      <c r="W39" s="122"/>
      <c r="X39" s="122"/>
    </row>
  </sheetData>
  <mergeCells count="7">
    <mergeCell ref="R23:T23"/>
    <mergeCell ref="A1:N1"/>
    <mergeCell ref="P1:AC1"/>
    <mergeCell ref="A2:N2"/>
    <mergeCell ref="P2:AC2"/>
    <mergeCell ref="A21:N21"/>
    <mergeCell ref="P21:AC21"/>
  </mergeCells>
  <phoneticPr fontId="87"/>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A13" zoomScale="96" zoomScaleNormal="112" zoomScaleSheetLayoutView="96" workbookViewId="0">
      <selection activeCell="D21" sqref="D21"/>
    </sheetView>
  </sheetViews>
  <sheetFormatPr defaultColWidth="9" defaultRowHeight="13.2"/>
  <cols>
    <col min="1" max="1" width="5" style="1" customWidth="1"/>
    <col min="2" max="2" width="25.77734375" style="90" customWidth="1"/>
    <col min="3" max="3" width="69.109375" style="1" customWidth="1"/>
    <col min="4" max="4" width="104.77734375" style="1" customWidth="1"/>
    <col min="5" max="5" width="3.88671875" style="1" customWidth="1"/>
    <col min="6" max="16384" width="9" style="1"/>
  </cols>
  <sheetData>
    <row r="1" spans="1:7" ht="18.75" customHeight="1">
      <c r="B1" s="90" t="s">
        <v>109</v>
      </c>
    </row>
    <row r="2" spans="1:7" ht="17.25" customHeight="1" thickBot="1">
      <c r="B2" t="s">
        <v>317</v>
      </c>
      <c r="D2" s="673"/>
      <c r="E2" s="614"/>
    </row>
    <row r="3" spans="1:7" ht="16.5" customHeight="1" thickBot="1">
      <c r="B3" s="91" t="s">
        <v>110</v>
      </c>
      <c r="C3" s="182" t="s">
        <v>111</v>
      </c>
      <c r="D3" s="140" t="s">
        <v>154</v>
      </c>
    </row>
    <row r="4" spans="1:7" ht="17.25" customHeight="1" thickBot="1">
      <c r="B4" s="92" t="s">
        <v>112</v>
      </c>
      <c r="C4" s="114" t="s">
        <v>318</v>
      </c>
      <c r="D4" s="93"/>
    </row>
    <row r="5" spans="1:7" ht="17.25" customHeight="1">
      <c r="B5" s="674" t="s">
        <v>146</v>
      </c>
      <c r="C5" s="677" t="s">
        <v>151</v>
      </c>
      <c r="D5" s="678"/>
    </row>
    <row r="6" spans="1:7" ht="19.2" customHeight="1">
      <c r="B6" s="675"/>
      <c r="C6" s="679" t="s">
        <v>152</v>
      </c>
      <c r="D6" s="680"/>
      <c r="G6" s="154"/>
    </row>
    <row r="7" spans="1:7" ht="19.95" customHeight="1">
      <c r="B7" s="675"/>
      <c r="C7" s="183" t="s">
        <v>153</v>
      </c>
      <c r="D7" s="184"/>
      <c r="G7" s="154"/>
    </row>
    <row r="8" spans="1:7" ht="25.2" customHeight="1" thickBot="1">
      <c r="B8" s="676"/>
      <c r="C8" s="156" t="s">
        <v>155</v>
      </c>
      <c r="D8" s="155"/>
      <c r="G8" s="154"/>
    </row>
    <row r="9" spans="1:7" ht="49.2" customHeight="1" thickBot="1">
      <c r="B9" s="94" t="s">
        <v>197</v>
      </c>
      <c r="C9" s="681" t="s">
        <v>319</v>
      </c>
      <c r="D9" s="682"/>
    </row>
    <row r="10" spans="1:7" ht="69" customHeight="1" thickBot="1">
      <c r="B10" s="95" t="s">
        <v>113</v>
      </c>
      <c r="C10" s="683" t="s">
        <v>320</v>
      </c>
      <c r="D10" s="684"/>
    </row>
    <row r="11" spans="1:7" ht="59.4" customHeight="1" thickBot="1">
      <c r="B11" s="96"/>
      <c r="C11" s="97" t="s">
        <v>321</v>
      </c>
      <c r="D11" s="160" t="s">
        <v>322</v>
      </c>
      <c r="F11" s="1" t="s">
        <v>21</v>
      </c>
    </row>
    <row r="12" spans="1:7" ht="42.6" customHeight="1" thickBot="1">
      <c r="B12" s="94" t="s">
        <v>183</v>
      </c>
      <c r="C12" s="683" t="s">
        <v>323</v>
      </c>
      <c r="D12" s="684"/>
    </row>
    <row r="13" spans="1:7" ht="113.4" customHeight="1" thickBot="1">
      <c r="B13" s="98" t="s">
        <v>114</v>
      </c>
      <c r="C13" s="99" t="s">
        <v>324</v>
      </c>
      <c r="D13" s="137" t="s">
        <v>325</v>
      </c>
      <c r="F13" t="s">
        <v>28</v>
      </c>
    </row>
    <row r="14" spans="1:7" ht="79.2" customHeight="1" thickBot="1">
      <c r="A14" t="s">
        <v>150</v>
      </c>
      <c r="B14" s="100" t="s">
        <v>115</v>
      </c>
      <c r="C14" s="671" t="s">
        <v>326</v>
      </c>
      <c r="D14" s="672"/>
    </row>
    <row r="15" spans="1:7" ht="17.25" customHeight="1"/>
    <row r="16" spans="1:7" ht="17.25" customHeight="1">
      <c r="B16" s="668" t="s">
        <v>343</v>
      </c>
      <c r="C16" s="308"/>
      <c r="D16" s="1" t="s">
        <v>150</v>
      </c>
    </row>
    <row r="17" spans="2:5">
      <c r="B17" s="668"/>
      <c r="C17"/>
    </row>
    <row r="18" spans="2:5">
      <c r="B18" s="668"/>
      <c r="E18" s="1" t="s">
        <v>21</v>
      </c>
    </row>
    <row r="19" spans="2:5">
      <c r="B19" s="668"/>
    </row>
    <row r="20" spans="2:5">
      <c r="B20" s="668"/>
    </row>
    <row r="21" spans="2:5">
      <c r="B21" s="668"/>
    </row>
    <row r="22" spans="2:5">
      <c r="B22" s="668"/>
    </row>
    <row r="23" spans="2:5">
      <c r="B23" s="668"/>
      <c r="D23" s="669" t="s">
        <v>344</v>
      </c>
    </row>
    <row r="24" spans="2:5">
      <c r="B24" s="668"/>
      <c r="D24" s="670"/>
    </row>
    <row r="25" spans="2:5">
      <c r="B25" s="668"/>
      <c r="D25" s="670"/>
    </row>
    <row r="26" spans="2:5">
      <c r="B26" s="668"/>
      <c r="D26" s="670"/>
    </row>
    <row r="27" spans="2:5">
      <c r="B27" s="668"/>
      <c r="D27" s="670"/>
    </row>
    <row r="28" spans="2:5">
      <c r="B28" s="668"/>
    </row>
    <row r="29" spans="2:5">
      <c r="B29" s="668"/>
      <c r="D29" s="1" t="s">
        <v>150</v>
      </c>
    </row>
    <row r="30" spans="2:5">
      <c r="B30" s="668"/>
    </row>
    <row r="31" spans="2:5">
      <c r="B31" s="668"/>
    </row>
    <row r="32" spans="2:5">
      <c r="B32" s="668"/>
    </row>
    <row r="33" spans="2:2">
      <c r="B33" s="668"/>
    </row>
  </sheetData>
  <mergeCells count="10">
    <mergeCell ref="B16:B33"/>
    <mergeCell ref="D23:D27"/>
    <mergeCell ref="C14:D14"/>
    <mergeCell ref="D2:E2"/>
    <mergeCell ref="B5:B8"/>
    <mergeCell ref="C5:D5"/>
    <mergeCell ref="C6:D6"/>
    <mergeCell ref="C9:D9"/>
    <mergeCell ref="C10:D10"/>
    <mergeCell ref="C12:D12"/>
  </mergeCells>
  <phoneticPr fontId="87"/>
  <hyperlinks>
    <hyperlink ref="C6" r:id="rId1" location="h2_1" xr:uid="{B5E764AE-5943-4A97-AD1C-025941C051BF}"/>
  </hyperlinks>
  <pageMargins left="0.7" right="0.7" top="0.75" bottom="0.75" header="0.3" footer="0.3"/>
  <pageSetup paperSize="9" scale="43" orientation="portrait" horizontalDpi="1200" verticalDpi="120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A188C-47C4-4662-A2C9-DB881534147D}">
  <dimension ref="B8:G25"/>
  <sheetViews>
    <sheetView topLeftCell="A7" workbookViewId="0">
      <selection activeCell="Q22" sqref="Q22"/>
    </sheetView>
  </sheetViews>
  <sheetFormatPr defaultRowHeight="13.2"/>
  <cols>
    <col min="2" max="6" width="11" customWidth="1"/>
  </cols>
  <sheetData>
    <row r="8" spans="2:7">
      <c r="B8" s="497" t="s">
        <v>334</v>
      </c>
      <c r="C8" s="497"/>
    </row>
    <row r="9" spans="2:7">
      <c r="B9" s="686" t="s">
        <v>332</v>
      </c>
      <c r="C9" s="686"/>
      <c r="D9" s="686"/>
      <c r="E9" s="685" t="s">
        <v>333</v>
      </c>
      <c r="F9" s="685"/>
      <c r="G9" s="685"/>
    </row>
    <row r="10" spans="2:7">
      <c r="B10" s="496" t="s">
        <v>329</v>
      </c>
      <c r="C10" s="42" t="s">
        <v>329</v>
      </c>
      <c r="D10" s="42" t="s">
        <v>327</v>
      </c>
      <c r="E10" s="496" t="s">
        <v>329</v>
      </c>
      <c r="F10" s="42" t="s">
        <v>329</v>
      </c>
      <c r="G10" s="42" t="s">
        <v>327</v>
      </c>
    </row>
    <row r="11" spans="2:7">
      <c r="B11" s="496" t="s">
        <v>330</v>
      </c>
      <c r="C11" s="42" t="s">
        <v>331</v>
      </c>
      <c r="D11" s="42" t="s">
        <v>328</v>
      </c>
      <c r="E11" s="496" t="s">
        <v>330</v>
      </c>
      <c r="F11" s="42" t="s">
        <v>331</v>
      </c>
      <c r="G11" s="42" t="s">
        <v>328</v>
      </c>
    </row>
    <row r="12" spans="2:7">
      <c r="B12" s="90">
        <v>6344</v>
      </c>
      <c r="C12" s="1">
        <v>3488</v>
      </c>
      <c r="D12" s="1">
        <v>2856</v>
      </c>
      <c r="E12">
        <v>27614</v>
      </c>
      <c r="F12">
        <v>13597</v>
      </c>
      <c r="G12">
        <v>14017</v>
      </c>
    </row>
    <row r="15" spans="2:7">
      <c r="B15" s="497" t="s">
        <v>335</v>
      </c>
      <c r="C15" s="497"/>
    </row>
    <row r="16" spans="2:7">
      <c r="B16" s="686" t="s">
        <v>332</v>
      </c>
      <c r="C16" s="686"/>
      <c r="D16" s="686"/>
      <c r="E16" s="685" t="s">
        <v>333</v>
      </c>
      <c r="F16" s="685"/>
      <c r="G16" s="685"/>
    </row>
    <row r="17" spans="2:7">
      <c r="B17" s="496" t="s">
        <v>329</v>
      </c>
      <c r="C17" s="42" t="s">
        <v>329</v>
      </c>
      <c r="D17" s="42" t="s">
        <v>327</v>
      </c>
      <c r="E17" s="496" t="s">
        <v>329</v>
      </c>
      <c r="F17" s="42" t="s">
        <v>329</v>
      </c>
      <c r="G17" s="42" t="s">
        <v>327</v>
      </c>
    </row>
    <row r="18" spans="2:7">
      <c r="B18" s="496" t="s">
        <v>330</v>
      </c>
      <c r="C18" s="42" t="s">
        <v>331</v>
      </c>
      <c r="D18" s="42" t="s">
        <v>328</v>
      </c>
      <c r="E18" s="496" t="s">
        <v>330</v>
      </c>
      <c r="F18" s="42" t="s">
        <v>331</v>
      </c>
      <c r="G18" s="42" t="s">
        <v>328</v>
      </c>
    </row>
    <row r="19" spans="2:7">
      <c r="B19">
        <v>5896</v>
      </c>
      <c r="C19">
        <v>3193</v>
      </c>
      <c r="D19">
        <v>2703</v>
      </c>
      <c r="E19">
        <v>30255</v>
      </c>
      <c r="F19">
        <v>14924</v>
      </c>
      <c r="G19">
        <v>15331</v>
      </c>
    </row>
    <row r="22" spans="2:7">
      <c r="B22" s="497" t="s">
        <v>336</v>
      </c>
      <c r="C22" s="497"/>
    </row>
    <row r="23" spans="2:7">
      <c r="B23" s="686" t="s">
        <v>332</v>
      </c>
      <c r="C23" s="686"/>
      <c r="D23" s="686"/>
      <c r="E23" s="685" t="s">
        <v>333</v>
      </c>
      <c r="F23" s="685"/>
      <c r="G23" s="685"/>
    </row>
    <row r="24" spans="2:7">
      <c r="B24" s="496" t="s">
        <v>337</v>
      </c>
      <c r="C24" s="42" t="s">
        <v>338</v>
      </c>
      <c r="D24" s="42" t="s">
        <v>339</v>
      </c>
      <c r="E24" s="496" t="s">
        <v>340</v>
      </c>
      <c r="F24" s="42" t="s">
        <v>341</v>
      </c>
      <c r="G24" s="42" t="s">
        <v>342</v>
      </c>
    </row>
    <row r="25" spans="2:7">
      <c r="B25" s="498">
        <f>+B19/B12</f>
        <v>0.92938209331651955</v>
      </c>
      <c r="C25" s="498">
        <f t="shared" ref="C25:D25" si="0">+C19/C12</f>
        <v>0.91542431192660545</v>
      </c>
      <c r="D25" s="498">
        <f t="shared" si="0"/>
        <v>0.9464285714285714</v>
      </c>
      <c r="E25" s="499">
        <f>+E19/E12</f>
        <v>1.095639892807996</v>
      </c>
      <c r="F25" s="499">
        <f>+F19/F12</f>
        <v>1.0975950577333236</v>
      </c>
      <c r="G25" s="499">
        <f>+G19/G12</f>
        <v>1.0937433116929443</v>
      </c>
    </row>
  </sheetData>
  <mergeCells count="6">
    <mergeCell ref="E9:G9"/>
    <mergeCell ref="B9:D9"/>
    <mergeCell ref="B16:D16"/>
    <mergeCell ref="E16:G16"/>
    <mergeCell ref="B23:D23"/>
    <mergeCell ref="E23:G23"/>
  </mergeCells>
  <phoneticPr fontId="8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26　ノロウイルス関連情報 </vt:lpstr>
      <vt:lpstr>26  衛生訓話</vt:lpstr>
      <vt:lpstr>26　食中毒記事等 </vt:lpstr>
      <vt:lpstr>26　海外情報</vt:lpstr>
      <vt:lpstr>26　感染症統計</vt:lpstr>
      <vt:lpstr>25　感染症情報</vt:lpstr>
      <vt:lpstr>Sheet1</vt:lpstr>
      <vt:lpstr>26 食品回収</vt:lpstr>
      <vt:lpstr>26　食品表示</vt:lpstr>
      <vt:lpstr>26　残留農薬　等 </vt:lpstr>
      <vt:lpstr>'25　感染症情報'!Print_Area</vt:lpstr>
      <vt:lpstr>'26  衛生訓話'!Print_Area</vt:lpstr>
      <vt:lpstr>'26　ノロウイルス関連情報 '!Print_Area</vt:lpstr>
      <vt:lpstr>'26　海外情報'!Print_Area</vt:lpstr>
      <vt:lpstr>'26　感染症統計'!Print_Area</vt:lpstr>
      <vt:lpstr>'26　残留農薬　等 '!Print_Area</vt:lpstr>
      <vt:lpstr>'26　食中毒記事等 '!Print_Area</vt:lpstr>
      <vt:lpstr>'26 食品回収'!Print_Area</vt:lpstr>
      <vt:lpstr>'26　食品表示'!Print_Area</vt:lpstr>
      <vt:lpstr>スポンサー公告!Print_Area</vt:lpstr>
      <vt:lpstr>'26　残留農薬　等 '!Print_Titles</vt:lpstr>
      <vt:lpstr>'26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2023-07-09T00:18:43Z</dcterms:modified>
</cp:coreProperties>
</file>