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codeName="ThisWorkbook"/>
  <xr:revisionPtr revIDLastSave="0" documentId="13_ncr:1_{DA871F03-25B4-423A-99C6-D7C08DEB1197}"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24　ノロウイルス関連情報 " sheetId="101" r:id="rId3"/>
    <sheet name="24 衛生訓話" sheetId="128" r:id="rId4"/>
    <sheet name="24　食中毒記事等 " sheetId="29" r:id="rId5"/>
    <sheet name="24　海外情報" sheetId="123" r:id="rId6"/>
    <sheet name="24　感染症統計" sheetId="125" r:id="rId7"/>
    <sheet name="23　感染症情報" sheetId="124" r:id="rId8"/>
    <sheet name="24 食品回収" sheetId="60" r:id="rId9"/>
    <sheet name="24　食品表示" sheetId="34" r:id="rId10"/>
    <sheet name="24　残留農薬　等 " sheetId="35" r:id="rId11"/>
  </sheets>
  <definedNames>
    <definedName name="_xlnm._FilterDatabase" localSheetId="2" hidden="1">'24　ノロウイルス関連情報 '!$A$22:$G$75</definedName>
    <definedName name="_xlnm._FilterDatabase" localSheetId="10" hidden="1">'24　残留農薬　等 '!$A$1:$C$1</definedName>
    <definedName name="_xlnm._FilterDatabase" localSheetId="4" hidden="1">'24　食中毒記事等 '!$A$1:$D$1</definedName>
    <definedName name="_xlnm.Print_Area" localSheetId="7">'23　感染症情報'!$A$1:$D$21</definedName>
    <definedName name="_xlnm.Print_Area" localSheetId="2">'24　ノロウイルス関連情報 '!$A$1:$N$84</definedName>
    <definedName name="_xlnm.Print_Area" localSheetId="3">'24 衛生訓話'!$A$1:$M$25</definedName>
    <definedName name="_xlnm.Print_Area" localSheetId="5">'24　海外情報'!$A$1:$C$34</definedName>
    <definedName name="_xlnm.Print_Area" localSheetId="6">'24　感染症統計'!$A$1:$AC$37</definedName>
    <definedName name="_xlnm.Print_Area" localSheetId="10">'24　残留農薬　等 '!$A$1:$A$22</definedName>
    <definedName name="_xlnm.Print_Area" localSheetId="4">'24　食中毒記事等 '!$A$1:$D$36</definedName>
    <definedName name="_xlnm.Print_Area" localSheetId="8">'24 食品回収'!$A$1:$E$33</definedName>
    <definedName name="_xlnm.Print_Area" localSheetId="9">'24　食品表示'!$A$1:$N$13</definedName>
    <definedName name="_xlnm.Print_Area" localSheetId="1">スポンサー公告!$A$1:$Q$37</definedName>
    <definedName name="_xlnm.Print_Titles" localSheetId="10">'24　残留農薬　等 '!$1:$1</definedName>
    <definedName name="_xlnm.Print_Titles" localSheetId="4">'24　食中毒記事等 '!$1:$1</definedName>
  </definedNames>
  <calcPr calcId="191029"/>
</workbook>
</file>

<file path=xl/calcChain.xml><?xml version="1.0" encoding="utf-8"?>
<calcChain xmlns="http://schemas.openxmlformats.org/spreadsheetml/2006/main">
  <c r="B22" i="78" l="1"/>
  <c r="B38" i="101" l="1"/>
  <c r="B32" i="101"/>
  <c r="B19" i="78"/>
  <c r="B18" i="78" l="1"/>
  <c r="B17" i="78"/>
  <c r="G15" i="78" l="1"/>
  <c r="F4" i="125" l="1"/>
  <c r="E4" i="125"/>
  <c r="D4" i="125"/>
  <c r="B14" i="78" l="1"/>
  <c r="N71" i="101" l="1"/>
  <c r="M71" i="101"/>
  <c r="G74" i="101" l="1"/>
  <c r="G35" i="101" l="1"/>
  <c r="B35" i="101" s="1"/>
  <c r="G24" i="101"/>
  <c r="B24" i="101" s="1"/>
  <c r="G25" i="101"/>
  <c r="B25" i="101" s="1"/>
  <c r="G26" i="101"/>
  <c r="B26" i="101" s="1"/>
  <c r="G27" i="101"/>
  <c r="B27" i="101" s="1"/>
  <c r="G28" i="101"/>
  <c r="B28" i="101" s="1"/>
  <c r="G29" i="101"/>
  <c r="B29" i="101" s="1"/>
  <c r="G30" i="101"/>
  <c r="B30" i="101" s="1"/>
  <c r="G31" i="101"/>
  <c r="B31" i="101" s="1"/>
  <c r="G32" i="101"/>
  <c r="G33" i="101"/>
  <c r="B33" i="101" s="1"/>
  <c r="G34" i="101"/>
  <c r="B34" i="101" s="1"/>
  <c r="G36" i="101"/>
  <c r="B36" i="101" s="1"/>
  <c r="G37" i="101"/>
  <c r="B37" i="101" s="1"/>
  <c r="G38" i="10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70" i="101" s="1"/>
  <c r="G23" i="101"/>
  <c r="B16" i="78"/>
  <c r="G73" i="101"/>
  <c r="B20" i="78" l="1"/>
  <c r="R4" i="125"/>
  <c r="S4" i="125"/>
  <c r="T4" i="125"/>
  <c r="U4" i="125"/>
  <c r="V4" i="125"/>
  <c r="W4" i="125"/>
  <c r="X4" i="125"/>
  <c r="Y4" i="125"/>
  <c r="Z4" i="125"/>
  <c r="AA4" i="125"/>
  <c r="AB4" i="125"/>
  <c r="AC4" i="125"/>
  <c r="Q4" i="125"/>
  <c r="N4" i="125"/>
  <c r="C4" i="125"/>
  <c r="G4" i="125"/>
  <c r="H4" i="125"/>
  <c r="I4" i="125"/>
  <c r="J4" i="125"/>
  <c r="K4" i="125"/>
  <c r="L4" i="125"/>
  <c r="M4" i="125"/>
  <c r="B4" i="125"/>
  <c r="B21" i="78" l="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N8" i="125"/>
  <c r="P4" i="125"/>
  <c r="B23" i="101" l="1"/>
  <c r="G75" i="101" l="1"/>
  <c r="F75" i="101" s="1"/>
  <c r="F15" i="78"/>
  <c r="I74" i="101" l="1"/>
  <c r="I73" i="101"/>
  <c r="H15" i="78" s="1"/>
  <c r="M75" i="101"/>
  <c r="K75" i="101"/>
</calcChain>
</file>

<file path=xl/sharedStrings.xml><?xml version="1.0" encoding="utf-8"?>
<sst xmlns="http://schemas.openxmlformats.org/spreadsheetml/2006/main" count="558" uniqueCount="411">
  <si>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</si>
  <si>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</si>
  <si>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</si>
  <si>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</si>
  <si>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</si>
  <si>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</si>
  <si>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</si>
  <si>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</si>
  <si>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</si>
  <si>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</si>
  <si>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</si>
  <si>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</si>
  <si>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</si>
  <si>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</si>
  <si>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</si>
  <si>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</si>
  <si>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</si>
  <si>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</si>
  <si>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</si>
  <si>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</si>
  <si>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</si>
  <si>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</si>
  <si>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</si>
  <si>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</si>
  <si>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</si>
  <si>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</si>
  <si>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</si>
  <si>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</si>
  <si>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</si>
  <si>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</si>
  <si>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</si>
  <si>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</si>
  <si>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</si>
  <si>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</si>
  <si>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</si>
  <si>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</si>
  <si>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</si>
  <si>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</si>
  <si>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</si>
  <si>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</si>
  <si>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</si>
  <si>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</si>
  <si>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</si>
  <si>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</si>
  <si>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</si>
  <si>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</si>
  <si>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</si>
  <si>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</si>
  <si>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</si>
  <si>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</si>
  <si>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</si>
  <si>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</si>
  <si>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</si>
  <si>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</si>
  <si>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</si>
  <si>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</si>
  <si>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</si>
  <si>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</si>
  <si>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</si>
  <si>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</si>
  <si>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</si>
  <si>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</si>
  <si>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</si>
  <si>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</si>
  <si>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</si>
  <si>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</si>
  <si>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</si>
  <si>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</si>
  <si>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</si>
  <si>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</si>
  <si>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</si>
  <si>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</si>
  <si>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</si>
  <si>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</si>
  <si>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</si>
  <si>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</si>
  <si>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</si>
  <si>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</si>
  <si>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</si>
  <si>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</si>
  <si>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</si>
  <si>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</si>
  <si>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</si>
  <si>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</si>
  <si>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</si>
  <si>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</si>
  <si>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</si>
  <si>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</si>
  <si>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</si>
  <si>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</si>
  <si>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</si>
  <si>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</si>
  <si>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</si>
  <si>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</si>
  <si>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</si>
  <si>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</si>
  <si>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</si>
  <si>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</si>
  <si>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</si>
  <si>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</si>
  <si>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</si>
  <si>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</si>
  <si>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</si>
  <si>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</si>
  <si>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</si>
  <si>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</si>
  <si>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</si>
  <si>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</si>
  <si>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</si>
  <si>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</si>
  <si>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</si>
  <si>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</si>
  <si>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</si>
  <si>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</si>
  <si>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</si>
  <si>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</si>
  <si>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</si>
  <si>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</si>
  <si>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</si>
  <si>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</si>
  <si>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</si>
  <si>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</si>
  <si>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</si>
  <si>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</si>
  <si>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</si>
  <si>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</si>
  <si>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</si>
  <si>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</si>
  <si>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</si>
  <si>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</si>
  <si>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</si>
  <si>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</si>
  <si>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</si>
  <si>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</si>
  <si>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</si>
  <si>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</si>
  <si>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</si>
  <si>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</si>
  <si>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</si>
  <si>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</si>
  <si>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</si>
  <si>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</si>
  <si>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</si>
  <si>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</si>
  <si>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</si>
  <si>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</si>
  <si>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</si>
  <si>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</si>
  <si>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</si>
  <si>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</si>
  <si>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</si>
  <si>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7"/>
  </si>
  <si>
    <t>厚生労働省：国内の発生状況など
https://www.mhlw.go.jp/stf/covid-19/kokunainohasseijoukyou.html#h2_1
厚生労働省：データからわかる－新型コロナウイルス感染症情報－
https：//covid19.mhlw.go.jp/</t>
    <phoneticPr fontId="87"/>
  </si>
  <si>
    <t>https://www.mhlw.go.jp/stf/covid-19/kokunainohasseijoukyou.html#h2_1</t>
    <phoneticPr fontId="87"/>
  </si>
  <si>
    <t>厚生労働省：データからわかる－新型コロナウイルス感染症情報－</t>
    <phoneticPr fontId="87"/>
  </si>
  <si>
    <t xml:space="preserve">
</t>
    <phoneticPr fontId="87"/>
  </si>
  <si>
    <t>https：//covid19.mhlw.go.jp/</t>
    <phoneticPr fontId="87"/>
  </si>
  <si>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</si>
  <si>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</si>
  <si>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</si>
  <si>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</si>
  <si>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</si>
  <si>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</si>
  <si>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</si>
  <si>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7"/>
  </si>
  <si>
    <t>8．衛生訓話</t>
    <rPh sb="2" eb="4">
      <t>エイセイ</t>
    </rPh>
    <rPh sb="4" eb="6">
      <t>クンワ</t>
    </rPh>
    <phoneticPr fontId="5"/>
  </si>
  <si>
    <t>12-21年月平均</t>
  </si>
  <si>
    <t>2022年</t>
    <phoneticPr fontId="5"/>
  </si>
  <si>
    <t>1月</t>
    <phoneticPr fontId="87"/>
  </si>
  <si>
    <t>^</t>
    <phoneticPr fontId="87"/>
  </si>
  <si>
    <t>l</t>
    <phoneticPr fontId="33"/>
  </si>
  <si>
    <t>皆様  週刊情報2022-48を配信いたします</t>
    <phoneticPr fontId="5"/>
  </si>
  <si>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</si>
  <si>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</si>
  <si>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管理レベル「1」　</t>
  </si>
  <si>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</si>
  <si>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</si>
  <si>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</si>
  <si>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掲載なし</t>
    <rPh sb="0" eb="2">
      <t>ケイサイ</t>
    </rPh>
    <phoneticPr fontId="33"/>
  </si>
  <si>
    <t xml:space="preserve"> 全国指数</t>
  </si>
  <si>
    <t>先週より</t>
  </si>
  <si>
    <t xml:space="preserve"> </t>
  </si>
  <si>
    <t>　</t>
  </si>
  <si>
    <t xml:space="preserve"> - 農林水産省 </t>
    <phoneticPr fontId="33"/>
  </si>
  <si>
    <t xml:space="preserve"> ｜- ジェトロ</t>
    <phoneticPr fontId="33"/>
  </si>
  <si>
    <t xml:space="preserve"> - Yahoo!ニュース </t>
    <phoneticPr fontId="33"/>
  </si>
  <si>
    <t>J</t>
    <phoneticPr fontId="33"/>
  </si>
  <si>
    <t>先週に比べて全国平均は</t>
    <phoneticPr fontId="5"/>
  </si>
  <si>
    <t xml:space="preserve"> </t>
    <phoneticPr fontId="33"/>
  </si>
  <si>
    <t>※2023年 第11週（3/13～3/19）  現在</t>
    <phoneticPr fontId="87"/>
  </si>
  <si>
    <t>上記の他「 食品において不検出とされる農薬等 」が定められています。</t>
    <phoneticPr fontId="33"/>
  </si>
  <si>
    <t>9-10月、4月以降
施設の所在市町村で流行・   食中毒が報告される
定点観測値が5.00前後</t>
    <phoneticPr fontId="87"/>
  </si>
  <si>
    <t xml:space="preserve">【情報共有】　週間・情報収集/情報は毎週確認する
【常設】　嘔吐物処理セットの配備
【体調管理】従業員の健康状況を徹底し、不良者は調理・加工ラインより外す
</t>
    <phoneticPr fontId="87"/>
  </si>
  <si>
    <t xml:space="preserve">腸チフス
</t>
    <rPh sb="0" eb="1">
      <t>チョウ</t>
    </rPh>
    <phoneticPr fontId="5"/>
  </si>
  <si>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</si>
  <si>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</si>
  <si>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</si>
  <si>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</si>
  <si>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</si>
  <si>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</si>
  <si>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</si>
  <si>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</si>
  <si>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非常に少ない</t>
    <rPh sb="0" eb="2">
      <t>ヒジョウ</t>
    </rPh>
    <rPh sb="3" eb="4">
      <t>スク</t>
    </rPh>
    <phoneticPr fontId="5"/>
  </si>
  <si>
    <t>]</t>
    <phoneticPr fontId="16"/>
  </si>
  <si>
    <t>★数年間で二番目に高い比率でノロウイルスが流行</t>
    <rPh sb="1" eb="4">
      <t>スウネンカン</t>
    </rPh>
    <rPh sb="5" eb="8">
      <t>ニバンメ</t>
    </rPh>
    <rPh sb="9" eb="10">
      <t>タカ</t>
    </rPh>
    <rPh sb="11" eb="13">
      <t>ヒリツ</t>
    </rPh>
    <rPh sb="21" eb="23">
      <t>リュウコウ</t>
    </rPh>
    <phoneticPr fontId="5"/>
  </si>
  <si>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</si>
  <si>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</si>
  <si>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</si>
  <si>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やや多い</t>
    <rPh sb="2" eb="3">
      <t>オオ</t>
    </rPh>
    <phoneticPr fontId="87"/>
  </si>
  <si>
    <t>3類感染症　
細菌性赤痢2例</t>
    <phoneticPr fontId="5"/>
  </si>
  <si>
    <t>　岡山市は9日、平島小で感染性胃腸炎が発生したと発表した。1年生1クラスの5人が嘔吐（おうと）や腹痛の症状を訴えた。重症者はいない。9日に学級閉鎖した。</t>
    <phoneticPr fontId="87"/>
  </si>
  <si>
    <t>山陽新聞</t>
    <rPh sb="0" eb="4">
      <t>サンヨウシンブン</t>
    </rPh>
    <phoneticPr fontId="87"/>
  </si>
  <si>
    <t>2023/23週</t>
    <phoneticPr fontId="87"/>
  </si>
  <si>
    <t>愛知県によりますと、小牧市岩崎の焼肉店「焼肉ハウス牛わか」で6月10日、食事をした客のうち18歳から67歳の男女11人が下痢や嘔吐などの症状を訴えました。
　3日後の13日に客からの連絡を受けて春日井保健所が調べたところ、客2人と調理していたスタッフ3人のあわせて5人からノロウイルスが検出されたということです。</t>
    <phoneticPr fontId="87"/>
  </si>
  <si>
    <t>東海テレビ</t>
    <rPh sb="0" eb="2">
      <t>トウカイ</t>
    </rPh>
    <phoneticPr fontId="87"/>
  </si>
  <si>
    <t>回収＆返金</t>
  </si>
  <si>
    <t>回収＆返金/交換</t>
  </si>
  <si>
    <t>神戸物産</t>
  </si>
  <si>
    <t>相鉄ローゼン</t>
  </si>
  <si>
    <t>回収＆交換</t>
  </si>
  <si>
    <t>イオンリテール</t>
  </si>
  <si>
    <t>回収</t>
  </si>
  <si>
    <t>北海道百科</t>
  </si>
  <si>
    <t>細菌性赤痢2例 菌種：S. flexneri（B群）1例＿感染地域：大阪府　　　
S. sonnei（D群）1例＿感染地域：インド</t>
    <rPh sb="0" eb="3">
      <t>サイキンセイ</t>
    </rPh>
    <rPh sb="3" eb="5">
      <t>セキリ</t>
    </rPh>
    <rPh sb="6" eb="7">
      <t>レイ</t>
    </rPh>
    <rPh sb="8" eb="10">
      <t>キンシュ</t>
    </rPh>
    <rPh sb="24" eb="25">
      <t>グン</t>
    </rPh>
    <rPh sb="27" eb="28">
      <t>レイ</t>
    </rPh>
    <rPh sb="29" eb="31">
      <t>カンセン</t>
    </rPh>
    <rPh sb="31" eb="33">
      <t>チイキ</t>
    </rPh>
    <rPh sb="34" eb="37">
      <t>オオサカフ</t>
    </rPh>
    <phoneticPr fontId="87"/>
  </si>
  <si>
    <t>「 ６月10日に友人３人と市内商業施設を利用し、うち２名が、当該施設内にある魚介類販売店で販売し提供された生かきを喫食したところ、２名とも嘔吐、下痢、発熱等の症状を呈した。」との通報を受け直ちに調査を開始しました。調査の結果、発症状況及び喫食状況などの疫学的調査並びに微生物学的検査により、次の事項が判明したことから、本件を当該施設において販売し提供された生かきを原因とする食事を原因とする食中毒と断定しました。</t>
    <phoneticPr fontId="87"/>
  </si>
  <si>
    <t>いわき市公表</t>
    <rPh sb="3" eb="4">
      <t>シ</t>
    </rPh>
    <rPh sb="4" eb="6">
      <t>コウヒョウ</t>
    </rPh>
    <phoneticPr fontId="87"/>
  </si>
  <si>
    <t>米国</t>
    <rPh sb="0" eb="2">
      <t>ベイコク</t>
    </rPh>
    <phoneticPr fontId="87"/>
  </si>
  <si>
    <t>韓国</t>
    <rPh sb="0" eb="2">
      <t>カンコク</t>
    </rPh>
    <phoneticPr fontId="87"/>
  </si>
  <si>
    <t>タイ</t>
    <phoneticPr fontId="87"/>
  </si>
  <si>
    <t>ブラジル</t>
    <phoneticPr fontId="87"/>
  </si>
  <si>
    <t>　</t>
    <phoneticPr fontId="87"/>
  </si>
  <si>
    <t>　</t>
    <phoneticPr fontId="33"/>
  </si>
  <si>
    <t>今週のニュース（Noroｖｉｒｕｓ） (6/19-6/25)</t>
    <rPh sb="0" eb="2">
      <t>コンシュウ</t>
    </rPh>
    <phoneticPr fontId="5"/>
  </si>
  <si>
    <t xml:space="preserve"> GⅡ　23週　0例</t>
    <rPh sb="6" eb="7">
      <t>シュウ</t>
    </rPh>
    <phoneticPr fontId="5"/>
  </si>
  <si>
    <t xml:space="preserve"> GⅡ　24週　0例</t>
    <rPh sb="9" eb="10">
      <t>レイ</t>
    </rPh>
    <phoneticPr fontId="5"/>
  </si>
  <si>
    <t>2023/24週</t>
  </si>
  <si>
    <t>-</t>
    <phoneticPr fontId="87"/>
  </si>
  <si>
    <t>食中毒情報 (6/19-6/25)</t>
    <rPh sb="0" eb="3">
      <t>ショクチュウドク</t>
    </rPh>
    <rPh sb="3" eb="5">
      <t>ジョウホウ</t>
    </rPh>
    <phoneticPr fontId="5"/>
  </si>
  <si>
    <t>海外情報 (6/19-6/25)</t>
    <rPh sb="0" eb="2">
      <t>カイガイ</t>
    </rPh>
    <rPh sb="2" eb="4">
      <t>ジョウホウ</t>
    </rPh>
    <phoneticPr fontId="5"/>
  </si>
  <si>
    <t>食品リコール・回収情報
 (6/19-6/25)</t>
    <rPh sb="0" eb="2">
      <t>ショクヒン</t>
    </rPh>
    <rPh sb="7" eb="9">
      <t>カイシュウ</t>
    </rPh>
    <rPh sb="9" eb="11">
      <t>ジョウホウ</t>
    </rPh>
    <phoneticPr fontId="5"/>
  </si>
  <si>
    <t>食品表示 (6/19-6/25)</t>
    <rPh sb="0" eb="2">
      <t>ショクヒン</t>
    </rPh>
    <rPh sb="2" eb="4">
      <t>ヒョウジ</t>
    </rPh>
    <phoneticPr fontId="5"/>
  </si>
  <si>
    <t>残留農薬 (6/19-6/25)</t>
    <phoneticPr fontId="16"/>
  </si>
  <si>
    <t>※2023年 第24週（6/12～6/18） 現在</t>
    <phoneticPr fontId="5"/>
  </si>
  <si>
    <t>長﨑通商</t>
  </si>
  <si>
    <t>丸喜</t>
  </si>
  <si>
    <t>ライフコーポレー...</t>
  </si>
  <si>
    <t>サンリク</t>
  </si>
  <si>
    <t>ヤオコー</t>
  </si>
  <si>
    <t>エカテラ・ジャパ...</t>
  </si>
  <si>
    <t>マキヤ</t>
  </si>
  <si>
    <t>ハートフレンド</t>
  </si>
  <si>
    <t>三徳</t>
  </si>
  <si>
    <t>タグボート</t>
  </si>
  <si>
    <t>東あられ本鋪</t>
  </si>
  <si>
    <t>いなげや</t>
  </si>
  <si>
    <t>ブルダックトッポッキスナック 一部食品添加物基準超過コメントあり</t>
  </si>
  <si>
    <t>かね貞</t>
  </si>
  <si>
    <t>山芋入り 豆腐のねぎ焼き 一部消費期限誤表示</t>
  </si>
  <si>
    <t>千葉みらい農業協...</t>
  </si>
  <si>
    <t>いんげん(つる無) 一部残留農薬基準超過</t>
  </si>
  <si>
    <t>エムアイフードス...</t>
  </si>
  <si>
    <t>わかめ(湯通し塩蔵わかめ) 一部ラベル誤貼付で賞味期限誤り</t>
  </si>
  <si>
    <t>リオ</t>
  </si>
  <si>
    <t>燻製卵かけご飯専用だれ ちばる 一部アレルゲン(小麦,大豆)表示欠落</t>
  </si>
  <si>
    <t>宝福一</t>
  </si>
  <si>
    <t>飲むお酢 一部製造基準不適合</t>
  </si>
  <si>
    <t>薬糧開発</t>
  </si>
  <si>
    <t>GELATO AL PISTACCHIO 日本語一括表示ラベル欠落</t>
  </si>
  <si>
    <t>ＪＡサービス夢み...</t>
  </si>
  <si>
    <t>ウワバミソウ 一部放射性物質基準値超過</t>
  </si>
  <si>
    <t>大丸松坂屋百貨店...</t>
  </si>
  <si>
    <t>ちりめん佃煮(生炊き) 一部カビ発生の恐れ</t>
  </si>
  <si>
    <t>れんこん肉挟天 一部ラベル誤貼付で(えび)表示欠落</t>
  </si>
  <si>
    <t>名張店 握り寿司 一部ラベル誤貼付で特定原材料表示欠落</t>
  </si>
  <si>
    <t>ありたどり肩肉の照焼きたれ 一部アレルゲン表示欠落</t>
  </si>
  <si>
    <t>塩やきとり(かわ) 一部ラベル誤貼付で表示欠落</t>
  </si>
  <si>
    <t>アジ刺身(仙崎産) 一部消費期限誤表記</t>
  </si>
  <si>
    <t>炙り鰹ガーリック醤油</t>
  </si>
  <si>
    <t>茎わかめ 湯通し塩蔵わかめ 一部賞味期限誤表示</t>
  </si>
  <si>
    <t>天重 一部ラベル誤貼付で(えび)表示欠落</t>
  </si>
  <si>
    <t>いか塩辛・いか明太 一部賞味期限誤印字</t>
  </si>
  <si>
    <t>リプトン イエローラベル 一部賞味期限印字欠落</t>
  </si>
  <si>
    <t>混ぜるだけビビンバの素 一部要冷蔵を常温販売</t>
  </si>
  <si>
    <t>カンパチお造り他 一部食品衛生法違反の恐れ</t>
  </si>
  <si>
    <t>西早稲田店 五島軒 函館エクレア 一部消費期限表示欠落</t>
  </si>
  <si>
    <t>おやつジェラート全7種 一部大腸菌群陽性</t>
  </si>
  <si>
    <t>北斎揚げ塩 一部賞味期限誤表示</t>
  </si>
  <si>
    <t>ハンバーグ＆カニコロッケ弁当 一部ラベル誤貼付で表示欠落</t>
  </si>
  <si>
    <t>厚木の飲食店で食中毒 男性５人が下痢、腹痛など | カナロコ by 神奈川新聞 
ノロウイルス食中毒、警戒情報発令 神奈川、１カ月早く · 毒キノコ「ツキヨタケ」で食中毒 秦野の男性、一時入院 · 猛毒キノコ「カエンタケ」神奈川に広がる ...</t>
    <phoneticPr fontId="87"/>
  </si>
  <si>
    <t xml:space="preserve">カナロコ </t>
  </si>
  <si>
    <t xml:space="preserve">北海道新聞 </t>
    <phoneticPr fontId="87"/>
  </si>
  <si>
    <t xml:space="preserve">旭川の保育所でノロ：北海道新聞デジタル 
旭川市保健所は２２日、市内の保育所で園児１１人が下痢や嘔吐（おうと）など感染性胃腸炎とみられる症状を訴え、このうち２人からノロウイルスを検出したと ...
</t>
    <phoneticPr fontId="87"/>
  </si>
  <si>
    <t>6月14日、静岡県御前崎市の寿司店で、マグロやエビ、ホタテなどの寿司や刺身を食べた男女11人が、下痢や発熱、嘔吐などの症状を訴えました。患者6人、当該店舗で調理をしていた2人、店のトイレ便座からノロウイルスが検出されたとのことです。県は食中毒と断定し、当該店舗を当面の間、営業禁止処分とするとともに、重要な予防方法として調理前やトイレ後の石鹸を使った手洗いを呼びかけています。</t>
    <phoneticPr fontId="87"/>
  </si>
  <si>
    <t>食環研</t>
    <rPh sb="0" eb="1">
      <t>ショク</t>
    </rPh>
    <rPh sb="1" eb="2">
      <t>ワ</t>
    </rPh>
    <rPh sb="2" eb="3">
      <t>ケン</t>
    </rPh>
    <phoneticPr fontId="87"/>
  </si>
  <si>
    <t>東京都北区の医療機関で集団食中毒　「エビのスープ煮」にウェルシュ菌</t>
    <phoneticPr fontId="16"/>
  </si>
  <si>
    <t>東京都は21日、（医）社団博栄会・赤羽中央総合病院（東京都北区）および東京シニアケアセンター赤羽（同）で、12日午後から13日午前にかけてウエルシュ菌による食中毒が発生したと発表した。発症したのは、53歳～99歳の男性16人と38歳～107歳の女性39人の計55人で、下痢や腹痛を訴えていた。
　患者は共通して12日に同じ朝食を摂っており、ふん便の検査から原因は朝食で出された「エビのスープ煮」だったことが分かった。
　同施設は13日の夕食から食事の提供を自粛しているが、北区は21日から3日間の営業等停止処分を行った。
　ウエルシュ菌は熱にも強いとされており、給食のカレー、スープ、シチュー、麵つゆなどのように食べる日の前日に大量に加熱調理し、大きな器のまま室温で放冷された食品に多く見られるという。先月24日には、東京都中野区でチキンカレー弁当を食べた男女16人が食中毒を発症している。また、札幌市内にあるイタリアン料理店でも11日、ウエルシュ菌が原因とみられる集団食中毒が発生しており、20日～明日（23日）までの4日間、営業停止処分が下されている。</t>
    <phoneticPr fontId="16"/>
  </si>
  <si>
    <t>https://wellness-news.co.jp/posts/%E6%9D%B1%E4%BA%AC%E9%83%BD%E5%8C%97%E5%8C%BA%E3%81%AE%E5%8C%BB%E7%99%82%E6%A9%9F%E9%96%A2%E3%81%A7%E9%9B%86%E5%9B%A3%E9%A3%9F%E4%B8%AD%E6%AF%92%E3%80%80%E3%80%8C%E3%82%A8%E3%83%93%E3%81%AE%E3%82%B9/</t>
    <phoneticPr fontId="16"/>
  </si>
  <si>
    <t>東京都</t>
    <rPh sb="0" eb="3">
      <t>トウキョウト</t>
    </rPh>
    <phoneticPr fontId="16"/>
  </si>
  <si>
    <t>ウェルネスニュース</t>
    <phoneticPr fontId="16"/>
  </si>
  <si>
    <t>６～７月は鶏肉が原因で起こる「カンピロバクター食中毒」が急増。厚労省も注意喚起！低年齢で重症化</t>
    <phoneticPr fontId="16"/>
  </si>
  <si>
    <t>「カンピロバクター食中毒」という病気を知っていますか？　梅雨時の6月前後に多く発症し、大人はもちろん、子どもも近年かかる人数が急増しているため、厚生労働省が注意喚起をしています。そこで、カンピロバクター食中毒の原因や症状について、両国キッズクリニックの小児科医・黒澤照喜先生に、予防について管理栄養士の太田百合子先生に聞きました。
厚生労働省ホームページの「カンピロバクター食中毒予防について」によれば、カンピロバクター食中毒は、国内で発生している細菌性食中毒の中で、発生件数が多く、年間300件、患者数2000人前後の年もありました。患者の年齢層のピークは10～20代ですが、子どもも多くかかっており、腸炎原因菌の1位を占めています。「カンピロバクターはカンピロバクター・ジェジュニとカンピロバクター・コリという2種類の食中毒菌があり、ほとんどは胃腸炎をおこします。おそらく、カンピロバクター食中毒が生・半焼けの鶏肉を食べることで起こるため、そのような食生活をできる年齢層で多くなっているものと考えられます。症状は無症状から重症までさまざま。感染した家族から菌をもらうこともあるため、新生児からすべての年齢層で感染者が見られます。グラフを見ると2020年以降減少傾向です。もし理由をつけるとすればコロナで外出・外食が減ったため、生焼けなどの食材を食べる機会が減った可能性が考えられます。決してカンピロバクターのリスクが下がったわけではありませんし、　カンピロバクター食中毒の知識が普及したわけでもないと思います」別のデータでは、入院例は10才以下がもっとも多くなっています。それには低年齢ならではの理由があると言います。
「カンピロバクター食中毒は、胃腸炎としてはウイルス性腸炎よりも下痢などの症状が重く、治るまで1週間はかかります。重症になると激しい腹痛・頻回の下痢・血便などがあらわれ、結果として重い脱水になることがあります。</t>
    <phoneticPr fontId="16"/>
  </si>
  <si>
    <t>https://news.yahoo.co.jp/articles/d9449c995066f5083de90674d063706a4c13496e</t>
    <phoneticPr fontId="16"/>
  </si>
  <si>
    <t>全国</t>
    <rPh sb="0" eb="2">
      <t>ゼンコク</t>
    </rPh>
    <phoneticPr fontId="16"/>
  </si>
  <si>
    <t>yahooニュース</t>
    <phoneticPr fontId="16"/>
  </si>
  <si>
    <t>「マムシグサ」食べた？　中学生が食中毒</t>
    <phoneticPr fontId="16"/>
  </si>
  <si>
    <t>赤い小さな実がたくさん付いたこの植物。一見、「キイチゴ」のようにも見えますが、実は「マムシグサ」という毒のある植物です。誤って口にすると、30分以内に口が腫れたり、しびれたりする症状が出るといいます。19日、福岡県飯塚市で、このマムシグサを食べたことによるものとみられる食中毒が起きました。福岡県によりますと、男子中学生は友人と山を訪れた際に、マムシグサとみられる植物を発見し、その場で食べたといいます。
　その数分後、口の中の痛みや、唇の腫れといった症状が出ました。
　男子中学生：「見たことがない植物だったが、食べられそうなので口にした」
　男子中学生は入院しましたが、重篤な症状はないということです。</t>
    <phoneticPr fontId="16"/>
  </si>
  <si>
    <t>福岡県</t>
    <rPh sb="0" eb="3">
      <t>フクオカケン</t>
    </rPh>
    <phoneticPr fontId="16"/>
  </si>
  <si>
    <t>gooニュース</t>
    <phoneticPr fontId="16"/>
  </si>
  <si>
    <t>https://news.goo.ne.jp/article/tvasahinews/nation/tvasahinews-000304477.html</t>
    <phoneticPr fontId="16"/>
  </si>
  <si>
    <t>福井のすし店でブリやシマアジの刺し身食べアニサキス食中毒　食事から10時間半後に腹痛</t>
    <phoneticPr fontId="16"/>
  </si>
  <si>
    <t>福井県</t>
    <rPh sb="0" eb="3">
      <t>フクイケン</t>
    </rPh>
    <phoneticPr fontId="16"/>
  </si>
  <si>
    <t>福井市保健所は６月２２日、同市内のすし店で、すしと刺し身を食べた越前町の７０代男性が腹痛を訴え、食中毒と断定したと発表した。胃から魚介類に寄生するアニサキスが見つかった。男性は入院しておらず、回復に向かっているという。
　同保健所は食品衛生法に基づき、同店を２２日の１日間営業停止処分とした。同保健所によると、男性は２０日午後６時ごろ、マグロやタチウオのすし、ブリやシマアジの刺し身を店で食べた。帰宅後の２１日午前４時半ごろに症状が出た。</t>
    <phoneticPr fontId="16"/>
  </si>
  <si>
    <t>https://www.fukuishimbun.co.jp/articles/-/1812116</t>
    <phoneticPr fontId="16"/>
  </si>
  <si>
    <t>福井新聞</t>
    <rPh sb="0" eb="4">
      <t>フクイシンブン</t>
    </rPh>
    <phoneticPr fontId="16"/>
  </si>
  <si>
    <t>入院患者ら３７人が食中毒疑い　下痢症状訴え　保健所が立ち入り調査　市立札幌病院</t>
    <phoneticPr fontId="16"/>
  </si>
  <si>
    <t>北海道</t>
    <rPh sb="0" eb="3">
      <t>ホッカイドウ</t>
    </rPh>
    <phoneticPr fontId="16"/>
  </si>
  <si>
    <t>市立札幌病院内で、入院患者など３７人が食中毒と疑われる症状を訴えています。保健所が立ち入り調査し、原因を調べています。
市立札幌病院では今月１９日の夜から翌日の朝にかけて、患者５人の下痢症状を確認。さらに病院食の検食を行った職員５人のうち、２人の下痢症状を確認したということです。その後、複数の入院患者が同様の症状を訴え、現在合わせて３７人に食中毒の疑いがあるということです。
１９日の昼にはカレー風味の野菜炒めや豆腐ステーキなどの病院食を提供していました。</t>
    <phoneticPr fontId="16"/>
  </si>
  <si>
    <t>STV</t>
    <phoneticPr fontId="16"/>
  </si>
  <si>
    <t>https://nordot.app/1044174711492100453?c=768367547562557440</t>
    <phoneticPr fontId="16"/>
  </si>
  <si>
    <t>【食中毒】北海道　イタリア料理店 サラダ ウエルシュ菌 食中毒17人</t>
    <phoneticPr fontId="16"/>
  </si>
  <si>
    <t>食環研</t>
    <rPh sb="0" eb="1">
      <t>ショク</t>
    </rPh>
    <rPh sb="1" eb="2">
      <t>ワ</t>
    </rPh>
    <rPh sb="2" eb="3">
      <t>ケン</t>
    </rPh>
    <phoneticPr fontId="16"/>
  </si>
  <si>
    <t>https://www.shokukanken.com/news/safety/230621-0847.html</t>
    <phoneticPr fontId="16"/>
  </si>
  <si>
    <t xml:space="preserve">府は19日、宇治市小倉町西浦の飲食店「はばけん」で9日に鶏料理を食べた男女7人（10～35歳）が、下痢や腹痛、発熱を発症したと発表した。入院者はおらず、全員が回復に向かっているという。うち3人から食中毒菌「カンピロバクター・ジェジュニ」が検出され、府は19日から3日間の営業停止処分にした。　府山城北保健所によると、提供された地鶏…
</t>
    <phoneticPr fontId="16"/>
  </si>
  <si>
    <t>宇治の飲食店で男女7人食中毒　鶏の生肉原因か　／京都</t>
    <phoneticPr fontId="16"/>
  </si>
  <si>
    <t>京都府</t>
    <rPh sb="0" eb="3">
      <t>キョウトフ</t>
    </rPh>
    <phoneticPr fontId="16"/>
  </si>
  <si>
    <t>https://mainichi.jp/articles/20230621/ddl/k26/040/181000c</t>
    <phoneticPr fontId="16"/>
  </si>
  <si>
    <t>毎日新聞</t>
    <rPh sb="0" eb="4">
      <t>マイニチシンブン</t>
    </rPh>
    <phoneticPr fontId="16"/>
  </si>
  <si>
    <t>札幌市の飲食店でサラダやデザートなどを食べた客１７人が下痢や腹痛などの症状を訴え、札幌市保健所はこの店の料理が原因の食中毒と断定し、この飲食店を２０日から４日間の営業停止処分にしました。札幌市保健所によりますと、札幌市中央区にあるイタリアンレストランで今月１０日に食事をした１８歳から６５歳の３グループの女性客１７人が下痢や腹痛などの症状を訴えました。１７人はこの店でサラダやパンナコッタのほか、ピザやパスタなどを食べていて、このうち９人の便を検査したところ、７人から食中毒を引き起こす細菌の「ウエルシュ菌」が検出されたということです。
札幌市保健所は、この店の料理が原因の食中毒と断定し、２０日から４日間の営業停止処分としました。１７人はいずれも回復、または快方に向かっているということです。保健所は、食中毒を防ぐため▼調理後は速やかに食べることや、▼加熱調理した食品を保存する場合は冷蔵庫を使い、再加熱する際は十分に熱を通すよう呼びかけています。</t>
    <phoneticPr fontId="16"/>
  </si>
  <si>
    <t>御前崎の飲食店　１１人が食中毒</t>
    <phoneticPr fontId="16"/>
  </si>
  <si>
    <t>静岡県は１９日、御前崎市池新田の飲食店「小松寿し」を利用した１グループ１５人のうち、１１人が下痢や発熱、嘔吐（おうと）などの症状を訴え、西部保健所が食中毒と断定したと発表した。患者と調理従事者の便、施設の調理器具からはノロウイルスＧ２が検出された。県は同日から当分の間、同店を営業禁止した。　県衛生課によると、同グループは１３日に店内で刺し身やすし、陶板焼きなどを食べたところ、翌１４日夜から３０～５０代の男性１０人、２０代女性１人に腹痛などの症状が出た。現在は全員が快方に向かっているという。</t>
    <phoneticPr fontId="16"/>
  </si>
  <si>
    <t>静岡県</t>
    <rPh sb="0" eb="3">
      <t>シズオカケン</t>
    </rPh>
    <phoneticPr fontId="16"/>
  </si>
  <si>
    <t>静岡新聞</t>
    <rPh sb="0" eb="4">
      <t>シズオカシンブン</t>
    </rPh>
    <phoneticPr fontId="16"/>
  </si>
  <si>
    <t>https://www.at-s.com/news/article/shizuoka/1261656.html</t>
    <phoneticPr fontId="16"/>
  </si>
  <si>
    <t>飲食店で客３人が発熱など訴え 食中毒と断定 店を営業停止に</t>
    <phoneticPr fontId="16"/>
  </si>
  <si>
    <t xml:space="preserve">今月３日、長野市の飲食店で鶏肉料理などを食べた客３人が、発熱や下痢などの症状を訴えました。
長野市保健所は、この店の料理が原因となった食中毒と断定し、１９日から３日間の営業停止処分としました。長野市保健所によりますと、今月３日の夜、長野市内の焼き鳥店で食事をした２０代の３人グループ全員が、発熱や下痢、腹痛などの症状を訴えました。３人はいずれも快方に向かっているということですが、長野市保健所がこのうち２人の便を検査したところ、食中毒を引き起こす細菌「カンピロバクター・ジェジュニ」が検出されました。
３人は、この店で「とりわさ」や「焼き鳥」などを食べていたということで、長野市保健所は、この店の料理が原因となった食中毒と断定し、１９日から３日間の営業停止処分としました。長野市保健所は、食中毒を防ぐため、肉は中心部まで十分に加熱することや生肉を扱った調理器具は洗剤で洗い消毒をすることなどを呼びかけています。
</t>
    <phoneticPr fontId="16"/>
  </si>
  <si>
    <t>https://www3.nhk.or.jp/lnews/nagano/20230619/1010027102.html</t>
    <phoneticPr fontId="16"/>
  </si>
  <si>
    <t>NHK</t>
    <phoneticPr fontId="16"/>
  </si>
  <si>
    <t>長野県</t>
    <rPh sb="0" eb="3">
      <t>ナガノケン</t>
    </rPh>
    <phoneticPr fontId="16"/>
  </si>
  <si>
    <t>「回転寿司森田」でアニサキス食中毒　女性入院　茨城・那珂湊</t>
    <phoneticPr fontId="16"/>
  </si>
  <si>
    <t>茨城県</t>
    <rPh sb="0" eb="3">
      <t>イバラキケン</t>
    </rPh>
    <phoneticPr fontId="16"/>
  </si>
  <si>
    <t>　茨城県食の安全対策室は１８日、同県ひたちなか市湊本町の飲食店「回転寿司森田」で生カツオやイワシなどのすしを食べた４０代女性が食中毒を発症したと発表した。同室によると、女性は１１日午後３時ごろに同店で食事し、翌日午前３時ごろから腹痛や頭痛を訴え、つくば市内の医療機関に入院した。女性から寄生虫「アニサキス」が検出された。女性は快方に向かっているという。アニサキスは加熱するか、生で食べる場合はマイナス２０度で２４時間以上冷凍すると死滅する。　回転寿司森田は「那珂湊おさかな市場」の並びの観光客も多く訪れる人気店。ひたちなか保健所は１８日から同店に対し、冷凍処理をしていない生魚の提供を禁止した。</t>
    <phoneticPr fontId="16"/>
  </si>
  <si>
    <t>https://news.goo.ne.jp/article/mainichi/nation/mainichi-20230618k0000m040039000c.html</t>
    <phoneticPr fontId="16"/>
  </si>
  <si>
    <t>https://article.auone.jp/detail/1/4/8/217_8_r_20230622_1687378523050517</t>
  </si>
  <si>
    <t>https://www.afpbb.com/articles/-/3469294?act=all</t>
    <phoneticPr fontId="87"/>
  </si>
  <si>
    <t>https://www.cnn.co.jp/usa/35205566.html</t>
    <phoneticPr fontId="87"/>
  </si>
  <si>
    <t>https://www.wowkorea.jp/news/Korea/2023/0621/10400179.html</t>
    <phoneticPr fontId="87"/>
  </si>
  <si>
    <t>http://jp.news.cn/20230621/657792e45d4844f8a97ec82559d138a6/c.html</t>
    <phoneticPr fontId="87"/>
  </si>
  <si>
    <t>https://forbesjapan.com/articles/detail/63979</t>
    <phoneticPr fontId="87"/>
  </si>
  <si>
    <t>https://news.yahoo.co.jp/articles/8ed31c3846c1acc2afe8cc12d4b5557a2c7aafaa</t>
    <phoneticPr fontId="87"/>
  </si>
  <si>
    <t>https://news.nissyoku.co.jp/news/honmiya20230615045628112</t>
    <phoneticPr fontId="87"/>
  </si>
  <si>
    <t>https://www.jetro.go.jp/biznews/2023/06/53c4541cdb63673e.html</t>
    <phoneticPr fontId="87"/>
  </si>
  <si>
    <t>https://news.nissyoku.co.jp/news/kwsk20230609065038171</t>
    <phoneticPr fontId="87"/>
  </si>
  <si>
    <t>（ＣＮＮ） 米疾病対策センター（ＣＤＣ）は、ブラジルで５月に豚インフルエンザのために死亡したと思われる４２歳の女性について、検体の検査を予定していることを明らかにした。検体が届き次第、ウイルスの感染力や危険性が高まるような変異がないかどうかを調べる方針。
ＣＤＣによると、ブラジルの保健機関が行った検査では、ブラジルで２０２０～２２年にかけて人に感染した豚インフルエンザと今回のウイルスが遺伝子的に関係していることが示された。ＣＤＣの報道官は「この患者がインフルエンザＡ型（Ｈ１Ｎ１）ｖに感染していたことの確認を最優先する」と説明。「ウイルスを分離することができれば、追加的なウイルスの特性評価を行う可能性がある」とした。
世界保健機関（ＷＨＯ）によると、死亡した女性は自宅近くの養豚農家の作業員２人と濃厚接触があった。ただ、この２人のウイルス検査で陽性反応は出なかった。ＷＨＯは１６日の発表の中で、「これは散発的な症例だったとみている。今回、人から人への感染が起きた形跡はない。地域レベルで人の間で感染が拡大したり、人を介して国際的に感染が拡大したりする可能性は低い」と述べていた。０９年に起きたＨ１Ｎ１豚インフルエンザの世界的流行では、世界で推定１５万１７００人～５７万５４００人が死亡した。その後、当局や専門家が豚のウイルス感染に対する監視を強めている。
豚インフルエンザは通常、感染した豚と接触した人に発生する。感染すると、普通のインフルエンザと同じように発熱やだるさなどの症状が出る。</t>
    <phoneticPr fontId="87"/>
  </si>
  <si>
    <t>韓国政府が食料品の物価を下げるために全力を挙げているが、加工食品や外食の物価高が足かせになっている。韓国政府は砂糖などの主要な原材料に対する割り当て関税の推進などを通じて食品・外食業界の負担緩和に乗り出す方針だ。しかし、人件費や公共料金などが相次いで値上げされるなか、政府の支援で物価を下げるには限界があると指摘されている。農林畜産食品部のキム・ジョンヒ食糧政策室長は20日、ソウル市ヤンジェ（良才）洞の韓国農水産食品流通公社(aT）センターで開かれた「牛乳等農食品物価管理方案」の記者懇談会で、「2022年の秋夕（旧暦の8月15日）以降、農畜水産物の物価は下落傾向を示しており、先月は前年に比べ1.4%の上昇にとどまるなど安定的に推移している」と述べ、「畜産物は供給余力が十分にあり、野菜や果物類も割り当て関税などを通じて過去最高レベルの政府備蓄を行ったことにより、物価に与える影響は限定的とみられる」と明らかにした。
　しかし、加工食品や外食物価が依然として高止まりしており、消費者が直接体感する物価負担は大きい状況だ。韓国統計庁によると、5月の加工食品と外食物価の上昇率はそれぞれ7.3%と6.9%と集計された。今年の2月（10.4%、7.7%）に比べると上昇幅はやや鈍化したが、依然として高い水準を維持している。世界での原材料価格が大幅に上昇した影響を大きく受けた格好となった。韓国政府は食品・加工業界の原材料負担を解消するために全方位的な政策を展開している。砂糖やポテトチップ用ジャガイモなど主要な食品原材料（36種）に対しては、今年末まで割り当て関税が適用される。またコーヒー生豆に対しては年末まで10%の輸入付加価値税を免除し、原料買い入れ資金の支援など税制・金融支援も継続する。また、四半期ごとに定例懇談会を行い、物価安定に向けた協力を要請する計画だ。</t>
    <phoneticPr fontId="87"/>
  </si>
  <si>
    <t>中国北京市の中心部、二環路内にある日本料理店「禧盒食・居酒屋」では連日、河北省出身の白景衛（はく・けいえい）店長（４０）が忙しく働いている。白さんが経営するこの店は業績が好調、多彩なメニューが人気で、１日の平均客数は約１５０人を数える。
　ここ数年、寿司や刺身、うどん、日本酒など、さまざまな日本食が中国市場で大流行しており、新鮮な食材と多彩な料理を売りに、インテリアや食器の配置にも日本文化を取り入れた多様な日本料理店が、大都市から小都市まで数多く出現している。日本料理はますます多くの人々にとって身近なものになっており、日本料理を味わう人が増え続けている。和食業界歴２０年以上の白さんだが、日本料理との出会いは全くの偶然だったという。１９９０年代、日本で料理を学んだ友人が中国に帰国し、レストランをオープンした。白さんはその時に、食材の買い付けを手伝ったのをきっかけに日本料理が気に入って学び始めた。食文化が異なり、さまざまな原材料や調味料も中国とは違うため、日本料理を学ぶのは容易ではなかった。白さんは、ただ「好き」という一心で学び続け、努力のかいがあって、北京にある米資本のホテルで日本料理のシェフとなり、日本での研修も経験しながら、そこで１５年間勤めた。２０１９年末、白さんは初めて自分の日本料理店を持つことを計画、北京でオープンの準備を進めていた。ところが、ちょうど店舗の内装工事を終えた直後に運悪く新型コロナウイルス感染症の流行が始まった。採用したばかりのスタッフも次々と感染し、白さんはやむなく店を畳んだ。挫折を味わった白さんだが、日本料理の腕前と当初からの志が失われることはなかった。感染状況が改善されたことを受け、ここ２年の間、白さんは友人と共同で北京の金融街で高級日本料理店を経営してきた。今年の春節（旧正月）明けには、日本料理店「禧盒食・居酒屋」の店長としても招かれた。白さんの考えでは、日本食を作るにはまず食材の新鮮さを確保しなければならず、一方で、より中国人の好みに合うように、作る過程でも工夫を凝らさなくてはならない。白さんは、今の時代はスピーディーなグローバルサプライチェーンが整備されており、食材の鮮度を保証してくれると話す。「禧盒食・居酒屋」では、食材のうち魚介類や他の海産物などはニュージーランド、オーストラリア、ノルウェー、カナダなどから取り寄せているが、日本料理の伝統の味を保証するため、マグロや醤油など一部の食材はやはり日本から輸入しているという。白さんは「日本では、寿司や焼き鳥などの料理はあっさり味が伝統だが、中国人は濃い味を好むため、中国で受け入れられやすいように改良を加えている」という。例えば、「調味料にコショウを使うとか、寿司にマヨネーズを加えるなどして、料理の味わいをより豊かにしている」のだそうだ。　関連データによると中国の日本料理店数は近年、約１０万店に達している。一線都市の北京、上海、広州、深圳のほか、天津、大連、青島、武漢、南京、杭州、蘇州などの二線都市（省都など地方の中核都市）でも日本料理店が多数営業している。中国の外食市場調査・分析を手掛ける紅餐ブランド研究院が発表した報告書によると、２１年の中国の日本食市場規模は８９５億元（１元＝約２０円）に達した。</t>
    <phoneticPr fontId="87"/>
  </si>
  <si>
    <t>不動産分野の起業家のアレクサンドル・リック（Alexandre Rizk）は先日、ラスベガスで初めての客室で大麻が吸えるホテル「ザ・レキシ（The Lexi）」をオープンし、将来的には全米展開を目指している。カジノのすぐそばにあるこのホテルは、かつてはザ・アルティザンという名前で知られ、深夜に乱交パーティーが開かれる場所として悪名高い存在だった。しかし今、64室の大人限定のこのホテルは、現地で初の「大麻フレンドリーなホテル」として再出発した。
「このホテルは、大麻を売りにしているのではなく、大麻に対してインクルーシブなんです」と、3月に少数の投資家グループとともにザ・アルティザンを1200万ドル（約17億円）で買収した44歳のリックは話す。彼のホテルは、大麻を販売しないし、大麻を吸わない客が煙に包まれることもない。
リノベーションに300万ドルを投じたレキシの4階のフロアは、大麻を吸うゲストのための場所で、最先端の空気清浄システムが設置された部屋の料金は、1泊あたり180ドルから400ドルだ（ホテル内の他のエリアで大麻を吸うことはできない）。</t>
    <phoneticPr fontId="87"/>
  </si>
  <si>
    <t>　農林水産省は14日、日本産食品の輸出先第4位である台湾で、輸出事業を後押しする「輸出支援プラットフォーム」（輸出支援PF）を設立した。同日、台北市で開催した立ち上げ式には、日本側から山口靖同省大臣官房輸出促進審議官、ジェトロ農林水産・食品部長らが出席。台湾側は貿易関連業務の窓口である日本台湾交流協会はじめ現地の食品関連事業者らが参加。プラットフォームに期待することについて意見交換も行った。
　輸出PFは昨年4月から順次、設立を進めている人的ネットワー</t>
    <phoneticPr fontId="87"/>
  </si>
  <si>
    <t>ベトナム国内で、コーヒーや茶などを提供するドリンクチェーンが店舗数を急拡大させ、低～中価格帯で600～1,000店舗規模まで増加したチェーンが複数みられる（ベトナムニュース6月5日）。飲食店向けの経営管理ソリューションを提供する地場企業アイ・ポス（iPOS）の調査によると、2022年の外食市場の売り上げは610兆ドン（3兆6,600億円、1ドン＝約0.006円）に達し、前年比39％増となった。この売り上げのうち、カフェ・バーのシェアが44％を占める。
店舗数の面で最大規模となるのは、中国発のミルクティーチェーンのミーシュー（MIXUE、蜜雪冰城）だ。2018年のベトナム出店以来、フランチャイズ店舗数を拡大させ、進出から5年で国内1,000店舗超えを達成した。テイクアウト向けが中心の狭い店舗で、主に中高生や家族連れをターゲットに展開。1万ドンのソフトクリーム、2万5,000ドンのタピオカミルクティーなど、低価格の商品を提供する。
アイ・ポスはミーシューの拡大要因について、狭い店舗面積に限られた設備投資で出店できる点などと分析する。ただし、ミーシューは加盟店に機械設備や食材を販売し、売り上げを得るビジネスモデルで、経営リスクは加盟店が負う。また、現状の出店ペースが市場の需給に見合ったものか、加盟店側が立地などの条件を十分に検証しているかなど、ミーシューの拡大には不安要素もみられる。
規模の面でミーシューを追うのは、ベトナム発のチェーンが中心だ。上記のベトナムニュースによると、地場のフック・ロンは食品加工や小売りを中心とした複合企業マサン・グループ傘下に入った後に規模を拡大させた。旗艦店132店舗のほか、同グループ傘下の小売りチェーンのウィンマートやウィンマートプラス内に800近いキオスク型店舗を展開。グループ全体でのシナジー創出を目指している。
カフェチェーン運営や小売り向け商品の製造を行うチュングエン・Eコーヒー、ハイランズ・コーヒーは新型コロナウイルス禍でも店舗展開の拡大を進め、2023年2月までにそれぞれ約600店舗規模となった。
高価格帯では、2023年でベトナム進出10周年となったスターバックスが約90店舗を展開している。
アイ・ポスは、ベトナムの2027年のコーヒーと茶の市場は2022年と比べ、それぞれ1.5倍、1.7倍に成長すると予測している。</t>
    <phoneticPr fontId="87"/>
  </si>
  <si>
    <t>タイで新車の販売や鉱工業生産指数などが停滞を続ける中、食品メーカーや外食産業などが回復を鮮明とさせている。新型コロナウイルス感染症が収束し、外出する人や外国人旅行者が増えているためだ。タイ中央銀行や財務省、大手格付け会社などが、タイの今年の国内総生産（GDP）成長率を最大でも3％台と低く予想する中、食品や外食企業などの多くは今年の第1四半期（1～3月）決算で大幅な業績回復を果たしている。経済全体のけん引役として期待されている。
　タイ中央銀行や財務省</t>
    <phoneticPr fontId="87"/>
  </si>
  <si>
    <t xml:space="preserve"> 飲酒による健康への影響に関する表示を義務づけたアイルランドの新法に、ビールやワイン、蒸留酒の生産国から警戒感を示す声が噴出している。アイルランドの表示は世界で最も厳しいものになる見通しだが、このラベルが商業上の障害になると生産国側は主張している。世界貿易機関（ＷＴＯ）の今週の委員会会合を前に、米国とメキシコが懸念を表明。アルゼンチン、オーストラリア、チリ、キューバ、ニュージーランドも難色を示した。欧州連合（ＥＵ）の行政執行機関である欧州委員会はアイルランドの計画を承認したが、ワインやビールを生産する少なくとも９つのＥＵ加盟国がこの新法に反対した。アイルランド議会が５月に可決した新法では、アルコール飲料の全ての容器に肝臓疾患やがんのリスク、妊婦の飲酒リスクを大きな赤い文字で明示することが義務づけられる。発効は2026年からだが、アルコール飲料生産業者の間には早くも強い不安が広がる。たばこ業界のようにやり玉に挙げられる恐れを抱いているからだ。たばこに関連する疾患のリスクは商品パッケージなどに生々しい形で表示されるようになっている。カナダは５月、たばこ一本一本に健康被害の警告を印刷することを義務化すると発表した。
　イタリア最大の農業生産者団体「コルディレッティ」は、アイルランドのアルコール警告表示は「人騒がせ」であり、「危険な前例」をつくることになると主張。欧州のワイン生産者団体ＣＥＥＶは、「商売に不当で不釣り合いな障壁」が設定されようとしていると非難した。
こうした声に対し、アイルランドのドネリー保健相はひるんでいない。
同相はアイルランド放送協会（ＲＴＥ）に対し、「大多数の人々はこうしたリスクに気づいていない」と指摘。「業界の要求が『もう少し待ってくれないか』ということなら、答えははっきりとノーだ」と述べた。
経済協力開発機構（ＯＥＣＤ）が2021年の暫定データを基にまとめたところによると、アイルランドのアルコール消費量は48カ国のうち20番目。それでも19年に死亡した約20人に１人がアルコール関連で、軽度から中程度の飲酒でも17年に新たにおよそ２万3000人ががんに罹患（りかん）したと、同国保健省が発表した。</t>
    <phoneticPr fontId="87"/>
  </si>
  <si>
    <t>米農務省は21日、動物の細胞を培養して作った鶏肉について、国内2社を対象に販売を認可したと明らかにした。一般流通が認められるのはシンガポールに次ぎ世界で2か国目。認可を受けたのはアップサイド・フーズ（Upside Foods）とグッド・ミート（Good Meat）。両社の製品は近く一部のレストランで提供されるという。両社の培養鶏肉については、食品医薬品局（FDA）が昨年11月、安全性を確認。農務省は先週、両社の食品表示ラベルは誤解を招くものでないと認定し、販売を承認した。アップサイド・フーズのウマ・バレティ（Uma Valeti）最高経営責任者（CEO）は声明で、「今回の認可は食肉の流通を根本的に変えるものになる」「選択肢と生命を守る、より持続可能な未来に向けた大きな一歩だ」と歓迎した。　グッド・ミートのジョシュ・テトリック（Josh Tetrick）CEOは、同社の培養肉が「世界最大の経済圏で一般流通を認可された」と述べた。同社は、米スタートアップ企業イート・ジャスト（Eat Just）の培養肉製造子会社。</t>
    <phoneticPr fontId="87"/>
  </si>
  <si>
    <t>米、培養鶏肉の販売認可　写真1枚　国際ニュース：AFPBB News</t>
  </si>
  <si>
    <t xml:space="preserve">豚インフルでブラジルの女性死亡の情報、米ＣＤＣが検体検査 - CNN.co.jp </t>
  </si>
  <si>
    <t>食料品物価の安定に全力を挙げるも…食品や外食の物価高の長期化懸念＝韓国報道│韓国経済│</t>
  </si>
  <si>
    <t>米、培養鶏肉の販売認可＝環境負荷の軽減に期待 - au Webポータル</t>
  </si>
  <si>
    <t>日本料理が中国外食市場で人気、健康意識の高まりが後押し 　新華網日本語</t>
  </si>
  <si>
    <t>「大麻が吸える高級ホテル」の全米展開を目指す起業家 - Forbes JAPAN</t>
  </si>
  <si>
    <t>ビールやワインにがんリスク表示義務、アイルランドが新法－業界反発（Bloomberg） - Yahoo!ニュース</t>
  </si>
  <si>
    <t>農水省、輸出支援プラットフォームを台湾で設立 - 日本食糧新聞電子版</t>
  </si>
  <si>
    <t>ドリンクチェーンが急拡大、中国発のチェーンは国内1,000店舗突破(ベトナム) ｜ - ジェトロ</t>
  </si>
  <si>
    <t xml:space="preserve">タイ、食品企業の業績回復 けん引役で期待 - 日本食糧新聞電子版 </t>
  </si>
  <si>
    <t>中国</t>
    <rPh sb="0" eb="2">
      <t>チュウゴク</t>
    </rPh>
    <phoneticPr fontId="87"/>
  </si>
  <si>
    <t>アイルランド</t>
    <phoneticPr fontId="87"/>
  </si>
  <si>
    <t>台湾</t>
    <rPh sb="0" eb="2">
      <t>タイワン</t>
    </rPh>
    <phoneticPr fontId="87"/>
  </si>
  <si>
    <t>ベトナム</t>
    <phoneticPr fontId="87"/>
  </si>
  <si>
    <t>2023年第23週（6月5日〜6月11日）</t>
    <phoneticPr fontId="87"/>
  </si>
  <si>
    <t>結核例　225</t>
    <phoneticPr fontId="5"/>
  </si>
  <si>
    <t>腸チフス1例 感染地域：バングラデシュ</t>
    <phoneticPr fontId="87"/>
  </si>
  <si>
    <t xml:space="preserve">腸管出血性大腸菌感染症79例（有症者56例、うちHUS 1例）
感染地域：‌国内59例、韓国5例、中国1例、ベトナム1例、国内・国外不明13例
国内の感染地域：‌東京都6例、福岡県6例、神奈川県5例、大阪府4例、北海道3例、埼玉県3例、兵庫県3例、宮城県2例、長崎県2例、熊本県2例、青森県1例、山形県1例、茨城県1例、
栃木県1例、群馬県1例、新潟県1例、石川県1例、長野県1例、岐阜県1例、三重県1例、京都府1例、岡山県1例、宮崎県1例、沖縄県1例、国内（都道府県不明）9例
</t>
    <phoneticPr fontId="87"/>
  </si>
  <si>
    <t xml:space="preserve">血清群・毒素型：‌O157 VT2（22例）、O157 VT1・VT2（20例）、O26 VT1（5例）、O103 VT1（3例）、
O157VT1（3例）、O126 VT2（1例）、O146 VT2（1例）、O26 VT2（1例）、O8 VT2（1例）、その他・不明（22例）
累積報告数：738例（有症者446例、うちHUS 7例．死亡2例）
</t>
    <phoneticPr fontId="87"/>
  </si>
  <si>
    <t xml:space="preserve">年齢群：‌2歳（2例）、3歳（3例）、5歳（2例）、6歳（2例）、7歳（2例）、9歳（1例）、　　10代（11例）、20代（17例）、30代（9例）、40代（11例）、50代（6例）、60代（6例）、70代（2例）、80代（4例）、90代以上（1例）
</t>
    <phoneticPr fontId="87"/>
  </si>
  <si>
    <t>E型肝炎13例 感染地域（感染源）：‌神奈川県3例（豚の焼肉1例、不明2例）、北
海道1例（焼肉）、山形県1例（不明）、東京都1例（豚レバー）、
長野県1例（加熱不十分な豚肉）、福岡県1例（不明）、
埼玉県/東京都1例（不明）、国内（都道府県不明）1例（不明）、国内・国外不明3例（不明3例</t>
    <phoneticPr fontId="87"/>
  </si>
  <si>
    <t>レジオネラ症47例（肺炎型46例、ポンティアック型1例）
感染地域：‌愛知県4例、茨城県3例、群馬県3例、千葉県3例、大阪府3例、広島県3例、栃木県1例、新潟県1例、
長野県1例、岐阜県1例、静岡県1例、滋賀県1例、兵庫県1例、徳島県1例、愛媛県1例、長崎県1例、熊本県1例、　大分県1例、沖縄県1例、国内（都道府県不明）5例、国内・国外不明10例
年齢群：‌30代（1例）、40代（3例）、50代（8例）、60代（18例）、70代　（11例）、80代（4例）、90代以上（2例）
累積報告数：679例</t>
    <phoneticPr fontId="87"/>
  </si>
  <si>
    <t>アメーバ赤痢5例（腸管アメーバ症5例）
感染地域：‌神奈川県1例、大阪府1例、国内（都道府県不明）2例、国内・国外不明1例
感染経路：‌性的接触3例（異性間2例、同性間1例）、その他・不明2例</t>
    <phoneticPr fontId="87"/>
  </si>
  <si>
    <t xml:space="preserve">埼玉新聞 </t>
    <phoneticPr fontId="16"/>
  </si>
  <si>
    <t xml:space="preserve">じんましん…アジやイワシ食べた男性が食中毒 アニサキス摘出 越谷の寿司店を営業停止処分 </t>
    <phoneticPr fontId="16"/>
  </si>
  <si>
    <t>埼玉県越谷市は23日、アニキサスによる食中毒を発生させたとして、沖寿司越谷店（同市大里）を食品衛生法に基づき、1日間の営業停止処分などにしたと発表した。　市保健所によると、21日午後5時ごろ30代男性から「飲食店を利用して腹痛などの症状を呈し医療機関を受診したところ、アニサキスが摘出された」と連絡が入った。　保健所が調べると、男性は20日午後8時ごろ、同店で生アジや生イワシなど寿司を食べ、約4時間後に腹痛やじんましんの症状が出た。原因と考えられる鮮魚類が同店に限られることや、潜伏期間などから判断した。男性は快方に向かっているという。</t>
    <phoneticPr fontId="16"/>
  </si>
  <si>
    <t>https://www.saitama-np.co.jp/articles/32942/postDetail</t>
    <phoneticPr fontId="16"/>
  </si>
  <si>
    <t>埼玉県</t>
    <rPh sb="0" eb="3">
      <t>サイタマケン</t>
    </rPh>
    <phoneticPr fontId="16"/>
  </si>
  <si>
    <t>米、培養鶏肉の販売認可</t>
    <phoneticPr fontId="16"/>
  </si>
  <si>
    <t>米農務省は21日、動物の細胞を培養して作った鶏肉について、国内2社を対象に販売を認可したと明らかにした。一般流通が認められるのはシンガポールに次ぎ世界で2か国目。
認可を受けたのはアップサイド・フーズ（Upside Foods）とグッド・ミート（Good Meat）。両社の製品は近く一部のレストランで提供されるという。
両社の培養鶏肉については、食品医薬品局（FDA）が昨年11月、安全性を確認。農務省は先週、両社の食品表示ラベルは誤解を招くものでないと認定し、販売を承認した。
　アップサイド・フーズのウマ・バレティ（Uma Valeti）最高経営責任者（CEO）は声明で、「今回の認可は食肉の流通を根本的に変えるものになる」「選択肢と生命を守る、より持続可能な未来に向けた大きな一歩だ」と歓迎した。グッド・ミートのジョシュ・テトリック（Josh Tetrick）CEOは、同社の培養肉が「世界最大の経済圏で一般流通を認可された」と述べた。同社は、米スタートアップ企業イート・ジャスト（Eat Just）の培養肉製造子会社。</t>
    <phoneticPr fontId="16"/>
  </si>
  <si>
    <t>アジ刺身(仙崎産) 一部消費期限誤表記</t>
    <phoneticPr fontId="16"/>
  </si>
  <si>
    <t>2023年6月19日に、ウェスタ丸喜神田店で販売した「アジ刺身　仙崎産」において、期限表示の誤記 「誤:賞味期限 23.7.19 　正:消費期限 23.6.20」が判明したため、回収する。これまで健康被害の報告はない。(リコールプラス編集部)(リコールプラス)
【対象】
商品名　アジ刺身　仙崎産
保存温度4℃以下　形態　トレーにパック詰め　賞味期限　23.7.19
販売地域　山口県　山陽小野田市
販売先　ウェスタ丸喜神田店で消費者向けに小売り
販売日　2023年6月19　　販売数量　1個</t>
    <phoneticPr fontId="16"/>
  </si>
  <si>
    <t>茎わかめ 湯通し塩蔵わかめ 一部賞味期限誤表示</t>
    <phoneticPr fontId="16"/>
  </si>
  <si>
    <t>徳島県産　茎わかめ　湯通し塩蔵わかめ
【内容】2023年6月1日から6月15日に、オーケー株式会社(辻堂店・小金井店・青物横丁店・本厚木店・橋本店・金沢文庫店・亀戸店・新座北野店)で販売した「徳島県産　茎わかめ　湯通し塩蔵わかめ」において、賞味期限　2023.6.30　と表示するところ、誤って　2023.11.27　と表示 、が判明したため、回収する。これまで健康被害の報告はない。(リコールプラス編集部)
【対象商品】
商品名:徳島県産　茎わかめ　湯通し塩蔵わかめ　内容量:120g
形態　:袋詰め
【JANコード】　JANコード:4905322551826
【賞味期限】　賞味期限　正　2023.6.30　(誤　2023.11.27)
【販売地域】　販売地域:首都圏内
【販売先】　販売先　:オーケー株式会社で消費者向けに販売
(辻堂店・小金井店・青物横丁店・本厚木店・橋本店・金沢文庫店・亀戸店・新座北野店)
【販売日】　販売日　:2023年6月1日から6月15日まで　　【販売数量】　販売数量:80パック(各店10パックずつ)</t>
    <phoneticPr fontId="16"/>
  </si>
  <si>
    <t>世界中が禁止するラウンドアップ　余剰分が日本市場で溢れかえる</t>
    <phoneticPr fontId="16"/>
  </si>
  <si>
    <t>毎年５月には「反モンサント・デー」（現在は「反バイエル・モンサントデー」）と称して、世界中の農民や労働者など広範な人人が一斉に抗議行動をおこなっている。今年も１８日にフランスやスイス、ドイツ、アメリカ、カナダ、オーストラリアなど数百の都市で一斉にデモ行進をおこなった。行動の主眼はモンサントが開発したラウンドアップを含む除草剤への抗議だ。ラウンドアップの発がん性や遺伝子への影響が問題になり、２０１３年に始まった「反モンサント・デー」は今年で７回目を迎える。抗議行動の高まりのなかで世界各国ではラウンドアップの使用禁止や販売中止、輸入禁止が主な流れになっている。ところがそれに逆行して日本では内閣府食品安全委員会が「ラウンドアップは安全」と承認し、農協が使用を推奨し、ホームセンターなどでも販売合戦に拍車がかかっている。世界中で規制が強化され販売先を失ったラウンドアップが日本市場になだれ込んでいるといえる。ラウンドアップとはどういう除草剤で、なぜ世界各国で使用禁止になっているのかを見てみたい。　フランスでは１８日、「反バイエル・モンサント」デモに世界中から数千人が参加した。この行動に参加したのち、「黄色いベスト」運動のデモにも合流している。フランスは世界第３位の農薬消費国で、ラウンドアップに対して関心が高い。世界中で２００万人以上が参加した第１回目の２０１３年の行動以来、２０１５年のデモには世界４０カ国以上、約４００都市で行動がおこなわれるなど、年年規模が大きくなっている。今年１月、フランス当局は安全性に問題があるとして、ラウンドアップ除草剤とその関連商品の販売を禁止した。ラウンドアップはベトナム戦争で使われた「枯葉剤」をつくったモンサントが１９７４年に発売した除草剤で、グリホサートを主成分としている。このグリホサートが猛毒を含んでおり、２０１５年に世界保健機関（ＷＨＯ）の下部組織「国際がん研究機関」が「おそらく発がん性がある」と発表し、１７年には米国政府の研究で急性骨髄性白血病との関連が発表された。発表したのは米国の国立がん研究所、国立環境健康科学研究所、環境保護庁、国立職業安全健康研究所の共同プロジェクト。急性骨髄性白血病は急速に発達するがんで、５年の生存確率は２７％とした。
　同年にはカリフォルニア州がラウンドアップを発がん性物質のリストに載せた。今年２月にはワシントン大学の研究チームが「グリホサートにさらされると発がんリスクが４１％増大する」との研究結果を発表した。グリホサートは発がん性はもちろん、植物を枯れ死させてしまうが、同様に土壌細菌や腸内細菌も損なう。腸内環境を破壊することでアレルギーなど自己免疫疾患などの原因になったり、神経毒として自閉症や認知症を誘発する可能性が指摘されている。また、生殖に与える影響も懸念されている。精子の数の激減、胎児の発育に影響を与える可能性だけでなく、世代をこえて影響する危険を指摘する研究結果も発表されている。ベトナム戦争で撒かれた枯れ葉剤によってつくられたダイオキシンは三代にわたって影響を与えるといわれるが、グリホサートにも同様に世代をこえた影響が出る可能性も指摘されている。</t>
    <phoneticPr fontId="16"/>
  </si>
  <si>
    <t>https://www.chosyu-journal.jp/shakai/11791</t>
    <phoneticPr fontId="16"/>
  </si>
  <si>
    <t>農協による青果物残留農薬自主検査の誘因分析</t>
    <phoneticPr fontId="16"/>
  </si>
  <si>
    <t xml:space="preserve">Translated title of the contribution: A study on incentive for agricultural cooperatives to inspect pesticide residue of vegetables and fruits
森高 正博, 豊 智行, 福田 晋, 甲斐 諭
Agricultural and Resource Economics
</t>
    <phoneticPr fontId="16"/>
  </si>
  <si>
    <t>https://kyushu-u.elsevierpure.com/en/publications/%E8%BE%B2%E5%8D%94%E3%81%AB%E3%82%88%E3%82%8B%E9%9D%92%E6%9E%9C%E7%89%A9%E6%AE%8B%E7%95%99%E8%BE%B2%E8%96%AC%E8%87%AA%E4%B8%BB%E6%A4%9C%E6%9F%BB%E3%81%AE%E8%AA%98%E5%9B%A0%E5%88%86%E6%9E%90</t>
    <phoneticPr fontId="16"/>
  </si>
  <si>
    <t>野菜の残留農薬をきれいにする方法</t>
    <phoneticPr fontId="16"/>
  </si>
  <si>
    <t>問題分析: 野菜によって汚染される主な農薬は有機リン系殺虫剤です。する有機リン系殺虫剤は水に溶けにくいため、野菜薬をきれいな水ですすいだり浸したりしても、の残除去汚染された農薬の一部しか除去できません。留農 しかし、する植物の汚れを取り除く最も基本的野菜薬をな方法は水で洗うことです。
野菜から残留農薬を除去する方法はいくつかありますが、の残除去簡単で効果的留農なのはどれですか?
野菜から残留農薬を除去する主な方法は次のとおりです。 ★★★★ 優れています。する除去効果: 果物や野菜の洗浄剤は、野菜薬をストック ラボアルカリ性洗剤など、の残除去果物や野菜のワックス層に浸透した残留農薬を除去できます。留農
　果物や野菜に含まれる残留農薬を安全かつ効果的に除去するにはどうすればよいですか? ?
私は通常、野菜を洗って直接調理します。残留農薬がある場合は、お米を洗っているので、米のとぎ汁に20分間浸し、その後きれいな水ですすぐことができます。現在購入している野菜には農薬がたっぷり含まれているものもありますが、どうすればもっときれいに掃除できますか?　私たちの日常生活では、野菜に残った農薬を掃除するために重曹水をよく使います。具体的な使用方法は、水1kgに入れて10グラム程度加えて食べます。
　野菜に残留した農薬を洗うにはどうすればよいですか？
方法: 塩水で洗うことができます。方法は、野菜を1%〜3%の軽い塩水で洗い、一部の農薬を除去できるだけでなく、野菜の根や野菜の葉の裏の葉脈に隠れているあらゆる種類の小さな虫も取り除くことができます。 : 食用塩、鍋　果物や野菜から残留農薬を除去するにはどうすればよいですか?
長い間、残留農薬の問題は常に多くの人々によって熱心に議論され、懸念されてきました。農薬の不適切な使用や残留農薬の毒性は、野菜やその他の農産物や環境に損害を与えます。
　野菜を取り除く 中医学における残留農薬の主な方法は何ですか?
残留農薬を除去するための皮むき 根菜類の場合、表面が凸凹していたり、毛むくじゃらや果物の表面には大量の農薬が付着しているため、皮をむいたほうが残留農薬を除去するのに適した方法です。、リンゴ、梨、キュウリなどは、したがって、食事の前に食べることができます。
　野菜や果物の残留農薬を除去する正しい方法は?
野菜や果物の残留農薬を除去する方法は、「洗って浸す」を2回行う方法です。 】 流水洗浄と外力摩擦により青果物の表面に残留する水溶性農薬を除去することができ、摩擦法により青　　　　果物表面のフルーツワックスも除去することができます。 ;。
　野菜についた農薬はどのように洗い流せばよいですか?
1. 重曹、つまり、食用アルカリ水に重曹を入れすぎないでください。濃度は %2~15% の間です。 一般的には500mlの水に5〜10gを入れます。 約10分間浸します。 その後、きれいな水で2～3回洗い流してください。
 2.農薬はすべて野菜の皮に付着しています。皮を剥けば残留農薬は除去でき、ほとんどの農薬は水に溶けます。野菜を洗うときは一定時間水に浸けておきます。繰り返しすすぐと残留農薬を取り除くことができます。</t>
    <phoneticPr fontId="16"/>
  </si>
  <si>
    <t>https://www.ledeslighting.com/html/938b999052.html</t>
    <phoneticPr fontId="16"/>
  </si>
  <si>
    <t>毎週　　ひとつ　　覚えていきましょう</t>
    <phoneticPr fontId="5"/>
  </si>
  <si>
    <t>今週のお題(中心温度を測って記録しよう)</t>
    <rPh sb="6" eb="8">
      <t>チュウシン</t>
    </rPh>
    <rPh sb="8" eb="10">
      <t>オンド</t>
    </rPh>
    <rPh sb="11" eb="12">
      <t>ハカ</t>
    </rPh>
    <rPh sb="14" eb="16">
      <t>キロク</t>
    </rPh>
    <phoneticPr fontId="5"/>
  </si>
  <si>
    <t>なぜ毎日、調理品の中心温度を測るのでしょうか?</t>
    <rPh sb="2" eb="4">
      <t>マイニチ</t>
    </rPh>
    <rPh sb="5" eb="7">
      <t>チョウリ</t>
    </rPh>
    <rPh sb="7" eb="8">
      <t>ヒン</t>
    </rPh>
    <rPh sb="9" eb="11">
      <t>チュウシン</t>
    </rPh>
    <rPh sb="11" eb="13">
      <t>オンド</t>
    </rPh>
    <rPh sb="14" eb="15">
      <t>ハカ</t>
    </rPh>
    <phoneticPr fontId="5"/>
  </si>
  <si>
    <t>↓　職場の先輩は以下のことを理解して　わかり易く　指導しましょう　↓</t>
    <phoneticPr fontId="5"/>
  </si>
  <si>
    <t>★食品提供の基本は、安全で美味しい食品を喜んで召し上がって
いただくことです。
★安全な食品を提供するためには、定められた温度と時間で調理することです。
★現在使用中の温度計は、正しい温度を表示していますか?
★調理機に取り付けられているデジタル温度計は、案外故障したり、狂っていることがあります。必ず調理品は、中心温度計で加熱温度を測り記録しましょう。HACCPの基礎となります。</t>
    <rPh sb="1" eb="3">
      <t>ショクヒン</t>
    </rPh>
    <rPh sb="3" eb="5">
      <t>テイキョウ</t>
    </rPh>
    <rPh sb="6" eb="8">
      <t>キホン</t>
    </rPh>
    <rPh sb="10" eb="12">
      <t>アンゼン</t>
    </rPh>
    <rPh sb="13" eb="15">
      <t>オイ</t>
    </rPh>
    <rPh sb="17" eb="19">
      <t>ショクヒン</t>
    </rPh>
    <rPh sb="23" eb="24">
      <t>メ</t>
    </rPh>
    <rPh sb="25" eb="26">
      <t>ア</t>
    </rPh>
    <rPh sb="41" eb="43">
      <t>アンゼン</t>
    </rPh>
    <rPh sb="44" eb="46">
      <t>ショクヒン</t>
    </rPh>
    <rPh sb="47" eb="49">
      <t>テイキョウ</t>
    </rPh>
    <rPh sb="56" eb="57">
      <t>サダ</t>
    </rPh>
    <rPh sb="61" eb="63">
      <t>オンド</t>
    </rPh>
    <rPh sb="64" eb="66">
      <t>ジカン</t>
    </rPh>
    <rPh sb="67" eb="69">
      <t>チョウリ</t>
    </rPh>
    <rPh sb="78" eb="80">
      <t>ゲンザイ</t>
    </rPh>
    <rPh sb="80" eb="82">
      <t>シヨウ</t>
    </rPh>
    <rPh sb="82" eb="83">
      <t>チュウ</t>
    </rPh>
    <rPh sb="84" eb="87">
      <t>オンドケイ</t>
    </rPh>
    <rPh sb="106" eb="108">
      <t>チョウリ</t>
    </rPh>
    <rPh sb="108" eb="109">
      <t>キ</t>
    </rPh>
    <rPh sb="110" eb="111">
      <t>ト</t>
    </rPh>
    <rPh sb="112" eb="113">
      <t>ツ</t>
    </rPh>
    <rPh sb="123" eb="126">
      <t>オンドケイ</t>
    </rPh>
    <rPh sb="128" eb="130">
      <t>アンガイ</t>
    </rPh>
    <rPh sb="130" eb="132">
      <t>コショウ</t>
    </rPh>
    <rPh sb="136" eb="137">
      <t>クル</t>
    </rPh>
    <rPh sb="149" eb="150">
      <t>カナラ</t>
    </rPh>
    <rPh sb="151" eb="153">
      <t>チョウリ</t>
    </rPh>
    <rPh sb="153" eb="154">
      <t>ヒン</t>
    </rPh>
    <rPh sb="156" eb="158">
      <t>チュウシン</t>
    </rPh>
    <rPh sb="158" eb="160">
      <t>オンド</t>
    </rPh>
    <rPh sb="160" eb="161">
      <t>ケイ</t>
    </rPh>
    <rPh sb="162" eb="164">
      <t>カネツ</t>
    </rPh>
    <rPh sb="164" eb="166">
      <t>オンド</t>
    </rPh>
    <rPh sb="167" eb="168">
      <t>ハカ</t>
    </rPh>
    <rPh sb="169" eb="171">
      <t>キロク</t>
    </rPh>
    <rPh sb="183" eb="185">
      <t>キソ</t>
    </rPh>
    <phoneticPr fontId="5"/>
  </si>
  <si>
    <r>
      <t>調理品は、決められたタイミングで中心温度を計りましょう。そして、調理品の種類別に温度を記録してください。
調理器具や装置に据え付けの温度計は、調理品の表面温度を示していると考えてください。
表面にいくら熱が加わっていても、調理品内部の温度が上がらなければ、安全に食品を提供することはできません。　　　　そのために中心温度を測定し、加熱状態を確認してください。計測結果は必ず記録しておきましょう。定められた温度に達していなければ、</t>
    </r>
    <r>
      <rPr>
        <b/>
        <sz val="12"/>
        <color rgb="FFFF0000"/>
        <rFont val="ＭＳ Ｐゴシック"/>
        <family val="3"/>
        <charset val="128"/>
      </rPr>
      <t>ルールに従い再加熱してください。&lt;ここがポイントです&gt;</t>
    </r>
    <r>
      <rPr>
        <b/>
        <sz val="12"/>
        <rFont val="ＭＳ Ｐゴシック"/>
        <family val="3"/>
        <charset val="128"/>
      </rPr>
      <t xml:space="preserve">
★毎日使用している温度計が故障していては意味がないので、定期的にチェックも忘れずにお願いします。</t>
    </r>
    <rPh sb="0" eb="2">
      <t>チョウリ</t>
    </rPh>
    <rPh sb="2" eb="3">
      <t>ヒン</t>
    </rPh>
    <rPh sb="5" eb="6">
      <t>キ</t>
    </rPh>
    <rPh sb="16" eb="18">
      <t>チュウシン</t>
    </rPh>
    <rPh sb="18" eb="20">
      <t>オンド</t>
    </rPh>
    <rPh sb="21" eb="22">
      <t>ハカ</t>
    </rPh>
    <rPh sb="32" eb="34">
      <t>チョウリ</t>
    </rPh>
    <rPh sb="34" eb="35">
      <t>ヒン</t>
    </rPh>
    <rPh sb="36" eb="38">
      <t>シュルイ</t>
    </rPh>
    <rPh sb="38" eb="39">
      <t>ベツ</t>
    </rPh>
    <rPh sb="40" eb="42">
      <t>オンド</t>
    </rPh>
    <rPh sb="43" eb="45">
      <t>キロク</t>
    </rPh>
    <rPh sb="53" eb="55">
      <t>チョウリ</t>
    </rPh>
    <rPh sb="55" eb="57">
      <t>キグ</t>
    </rPh>
    <rPh sb="58" eb="60">
      <t>ソウチ</t>
    </rPh>
    <rPh sb="61" eb="62">
      <t>ス</t>
    </rPh>
    <rPh sb="63" eb="64">
      <t>ツ</t>
    </rPh>
    <rPh sb="68" eb="69">
      <t>ケイ</t>
    </rPh>
    <rPh sb="71" eb="73">
      <t>チョウリ</t>
    </rPh>
    <rPh sb="73" eb="74">
      <t>ヒン</t>
    </rPh>
    <rPh sb="75" eb="77">
      <t>ヒョウメン</t>
    </rPh>
    <rPh sb="77" eb="79">
      <t>オンド</t>
    </rPh>
    <rPh sb="80" eb="81">
      <t>シメ</t>
    </rPh>
    <rPh sb="86" eb="87">
      <t>カンガ</t>
    </rPh>
    <rPh sb="95" eb="97">
      <t>ヒョウメン</t>
    </rPh>
    <rPh sb="101" eb="102">
      <t>ネツ</t>
    </rPh>
    <rPh sb="103" eb="104">
      <t>クワ</t>
    </rPh>
    <rPh sb="111" eb="113">
      <t>チョウリ</t>
    </rPh>
    <rPh sb="113" eb="114">
      <t>ヒン</t>
    </rPh>
    <rPh sb="114" eb="116">
      <t>ナイブ</t>
    </rPh>
    <rPh sb="117" eb="119">
      <t>オンド</t>
    </rPh>
    <rPh sb="120" eb="121">
      <t>ア</t>
    </rPh>
    <rPh sb="128" eb="130">
      <t>アンゼン</t>
    </rPh>
    <rPh sb="131" eb="133">
      <t>ショクヒン</t>
    </rPh>
    <rPh sb="134" eb="136">
      <t>テイキョウ</t>
    </rPh>
    <rPh sb="156" eb="158">
      <t>チュウシン</t>
    </rPh>
    <rPh sb="158" eb="160">
      <t>オンド</t>
    </rPh>
    <rPh sb="161" eb="163">
      <t>ソクテイ</t>
    </rPh>
    <rPh sb="165" eb="167">
      <t>カネツ</t>
    </rPh>
    <rPh sb="167" eb="169">
      <t>ジョウタイ</t>
    </rPh>
    <rPh sb="170" eb="172">
      <t>カクニン</t>
    </rPh>
    <rPh sb="179" eb="181">
      <t>ケイソク</t>
    </rPh>
    <rPh sb="181" eb="183">
      <t>ケッカ</t>
    </rPh>
    <rPh sb="184" eb="185">
      <t>カナラ</t>
    </rPh>
    <rPh sb="186" eb="188">
      <t>キロク</t>
    </rPh>
    <rPh sb="197" eb="198">
      <t>サダ</t>
    </rPh>
    <rPh sb="202" eb="204">
      <t>オンド</t>
    </rPh>
    <rPh sb="205" eb="206">
      <t>タッ</t>
    </rPh>
    <rPh sb="218" eb="219">
      <t>シタガ</t>
    </rPh>
    <rPh sb="220" eb="223">
      <t>サイカネツ</t>
    </rPh>
    <rPh sb="243" eb="245">
      <t>マイニチ</t>
    </rPh>
    <rPh sb="245" eb="247">
      <t>シヨウ</t>
    </rPh>
    <rPh sb="251" eb="253">
      <t>オンド</t>
    </rPh>
    <rPh sb="253" eb="254">
      <t>ケイ</t>
    </rPh>
    <rPh sb="255" eb="257">
      <t>コショウ</t>
    </rPh>
    <rPh sb="262" eb="264">
      <t>イミ</t>
    </rPh>
    <rPh sb="270" eb="273">
      <t>テイキテキ</t>
    </rPh>
    <rPh sb="279" eb="280">
      <t>ワス</t>
    </rPh>
    <rPh sb="284" eb="285">
      <t>ネガ</t>
    </rPh>
    <phoneticPr fontId="5"/>
  </si>
  <si>
    <t>ファクトリーの食品安全E-ラーニング</t>
    <rPh sb="7" eb="11">
      <t>ショクヒンアンゼン</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</si>
</sst>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s>
  <fonts count="178">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b/>
      <sz val="20"/>
      <color indexed="8"/>
      <name val="メイリオ"/>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20"/>
      <color theme="1"/>
      <name val="ＭＳ Ｐゴシック"/>
      <family val="3"/>
      <charset val="128"/>
    </font>
    <font>
      <b/>
      <sz val="11"/>
      <name val="ＭＳ Ｐゴシック"/>
      <family val="3"/>
      <charset val="128"/>
      <scheme val="minor"/>
    </font>
    <font>
      <b/>
      <sz val="16"/>
      <name val="游ゴシック"/>
      <family val="3"/>
      <charset val="128"/>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20"/>
      <color rgb="FF000000"/>
      <name val="ＭＳ Ｐゴシック"/>
      <family val="2"/>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theme="1"/>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16"/>
      <name val="メイリオ"/>
      <family val="3"/>
      <charset val="128"/>
    </font>
    <font>
      <b/>
      <sz val="13"/>
      <name val="游ゴシック"/>
      <family val="3"/>
      <charset val="128"/>
    </font>
    <font>
      <sz val="19"/>
      <color rgb="FF000000"/>
      <name val="ＭＳ Ｐゴシック"/>
      <family val="3"/>
      <charset val="128"/>
    </font>
    <font>
      <b/>
      <sz val="16"/>
      <color rgb="FF000000"/>
      <name val="游ゴシック"/>
      <family val="3"/>
      <charset val="128"/>
    </font>
    <font>
      <b/>
      <sz val="11.5"/>
      <color rgb="FF000000"/>
      <name val="游ゴシック"/>
      <family val="3"/>
      <charset val="128"/>
    </font>
    <font>
      <sz val="20"/>
      <color indexed="9"/>
      <name val="ＭＳ Ｐゴシック"/>
      <family val="3"/>
      <charset val="128"/>
    </font>
    <font>
      <sz val="8.8000000000000007"/>
      <color indexed="23"/>
      <name val="ＭＳ Ｐゴシック"/>
      <family val="3"/>
      <charset val="128"/>
    </font>
    <font>
      <sz val="14"/>
      <color indexed="63"/>
      <name val="Arial"/>
      <family val="2"/>
    </font>
    <font>
      <b/>
      <sz val="16"/>
      <color indexed="9"/>
      <name val="ＭＳ Ｐゴシック"/>
      <family val="3"/>
      <charset val="128"/>
    </font>
    <font>
      <sz val="16"/>
      <color indexed="9"/>
      <name val="ＭＳ Ｐゴシック"/>
      <family val="3"/>
      <charset val="128"/>
    </font>
    <font>
      <sz val="10"/>
      <name val="Arial"/>
      <family val="2"/>
    </font>
    <font>
      <b/>
      <sz val="14"/>
      <color indexed="60"/>
      <name val="ＭＳ Ｐゴシック"/>
      <family val="3"/>
      <charset val="128"/>
    </font>
    <font>
      <b/>
      <sz val="11"/>
      <color indexed="60"/>
      <name val="ＭＳ Ｐゴシック"/>
      <family val="3"/>
      <charset val="128"/>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b/>
      <sz val="14"/>
      <color indexed="12"/>
      <name val="ＭＳ Ｐゴシック"/>
      <family val="3"/>
      <charset val="128"/>
    </font>
  </fonts>
  <fills count="46">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7BB2F5"/>
        <bgColor indexed="64"/>
      </patternFill>
    </fill>
    <fill>
      <patternFill patternType="solid">
        <fgColor rgb="FFFFCC99"/>
        <bgColor indexed="64"/>
      </patternFill>
    </fill>
    <fill>
      <patternFill patternType="solid">
        <fgColor theme="5" tint="0.79998168889431442"/>
        <bgColor indexed="64"/>
      </patternFill>
    </fill>
    <fill>
      <patternFill patternType="solid">
        <fgColor rgb="FFFAFEC2"/>
        <bgColor indexed="64"/>
      </patternFill>
    </fill>
    <fill>
      <patternFill patternType="solid">
        <fgColor theme="5" tint="0.59999389629810485"/>
        <bgColor indexed="64"/>
      </patternFill>
    </fill>
    <fill>
      <patternFill patternType="solid">
        <fgColor rgb="FF92D050"/>
        <bgColor indexed="64"/>
      </patternFill>
    </fill>
    <fill>
      <patternFill patternType="solid">
        <fgColor theme="7" tint="0.59999389629810485"/>
        <bgColor indexed="64"/>
      </patternFill>
    </fill>
    <fill>
      <patternFill patternType="solid">
        <fgColor rgb="FF6DDDF7"/>
        <bgColor indexed="64"/>
      </patternFill>
    </fill>
    <fill>
      <patternFill patternType="solid">
        <fgColor indexed="12"/>
        <bgColor indexed="64"/>
      </patternFill>
    </fill>
    <fill>
      <patternFill patternType="solid">
        <fgColor theme="9" tint="-0.249977111117893"/>
        <bgColor indexed="64"/>
      </patternFill>
    </fill>
    <fill>
      <patternFill patternType="solid">
        <fgColor indexed="60"/>
        <bgColor indexed="64"/>
      </patternFill>
    </fill>
    <fill>
      <patternFill patternType="solid">
        <fgColor indexed="48"/>
        <bgColor indexed="64"/>
      </patternFill>
    </fill>
  </fills>
  <borders count="241">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bottom style="medium">
        <color rgb="FFE2E2E2"/>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rgb="FF888888"/>
      </left>
      <right style="medium">
        <color rgb="FF888888"/>
      </right>
      <top style="medium">
        <color rgb="FF888888"/>
      </top>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style="medium">
        <color indexed="12"/>
      </right>
      <top style="thin">
        <color indexed="12"/>
      </top>
      <bottom style="thick">
        <color indexed="12"/>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4" fillId="0" borderId="0"/>
    <xf numFmtId="0" fontId="115" fillId="0" borderId="0" applyNumberFormat="0" applyFill="0" applyBorder="0" applyAlignment="0" applyProtection="0"/>
    <xf numFmtId="0" fontId="114" fillId="0" borderId="0"/>
    <xf numFmtId="0" fontId="1" fillId="0" borderId="0">
      <alignment vertical="center"/>
    </xf>
  </cellStyleXfs>
  <cellXfs count="723">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4" fillId="0" borderId="0" xfId="0" applyFont="1" applyAlignment="1">
      <alignment horizontal="left" vertical="center"/>
    </xf>
    <xf numFmtId="0" fontId="75" fillId="0" borderId="0" xfId="0" applyFont="1" applyAlignment="1">
      <alignment horizontal="center" vertical="center" wrapText="1"/>
    </xf>
    <xf numFmtId="0" fontId="75" fillId="0" borderId="0" xfId="0" applyFont="1" applyAlignment="1">
      <alignment horizontal="left" vertical="center" wrapText="1"/>
    </xf>
    <xf numFmtId="0" fontId="8" fillId="0" borderId="121" xfId="1" applyFill="1" applyBorder="1" applyAlignment="1" applyProtection="1">
      <alignment vertical="center" wrapText="1"/>
    </xf>
    <xf numFmtId="0" fontId="85" fillId="0" borderId="0" xfId="17" applyFont="1">
      <alignment vertical="center"/>
    </xf>
    <xf numFmtId="0" fontId="84" fillId="0" borderId="0" xfId="2" applyFont="1">
      <alignment vertical="center"/>
    </xf>
    <xf numFmtId="0" fontId="86"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0" fillId="21" borderId="31" xfId="2" applyFont="1" applyFill="1" applyBorder="1" applyAlignment="1">
      <alignment horizontal="center" vertical="center" wrapText="1"/>
    </xf>
    <xf numFmtId="0" fontId="92" fillId="3" borderId="41" xfId="2" applyFont="1" applyFill="1" applyBorder="1" applyAlignment="1">
      <alignment horizontal="center" vertical="center"/>
    </xf>
    <xf numFmtId="14" fontId="92" fillId="3" borderId="40" xfId="2" applyNumberFormat="1" applyFont="1" applyFill="1" applyBorder="1" applyAlignment="1">
      <alignment horizontal="center" vertical="center"/>
    </xf>
    <xf numFmtId="14" fontId="92" fillId="3" borderId="1" xfId="2" applyNumberFormat="1" applyFont="1" applyFill="1" applyBorder="1" applyAlignment="1">
      <alignment horizontal="center" vertical="center"/>
    </xf>
    <xf numFmtId="0" fontId="92" fillId="3" borderId="39" xfId="2" applyFont="1" applyFill="1" applyBorder="1" applyAlignment="1">
      <alignment horizontal="center" vertical="center"/>
    </xf>
    <xf numFmtId="14" fontId="92" fillId="3" borderId="2" xfId="2" applyNumberFormat="1" applyFont="1" applyFill="1" applyBorder="1" applyAlignment="1">
      <alignment horizontal="center" vertical="center"/>
    </xf>
    <xf numFmtId="0" fontId="93" fillId="0" borderId="0" xfId="2" applyFont="1" applyAlignment="1">
      <alignment horizontal="center" vertical="center"/>
    </xf>
    <xf numFmtId="14" fontId="92"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1" fillId="0" borderId="68" xfId="0" applyFont="1" applyBorder="1">
      <alignment vertical="center"/>
    </xf>
    <xf numFmtId="0" fontId="91" fillId="0" borderId="0" xfId="0" applyFont="1">
      <alignment vertical="center"/>
    </xf>
    <xf numFmtId="0" fontId="91" fillId="5" borderId="68" xfId="0" applyFont="1" applyFill="1" applyBorder="1">
      <alignment vertical="center"/>
    </xf>
    <xf numFmtId="0" fontId="91"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4" fillId="19" borderId="134" xfId="17" applyFont="1" applyFill="1" applyBorder="1" applyAlignment="1">
      <alignment horizontal="center" vertical="center" wrapText="1"/>
    </xf>
    <xf numFmtId="14" fontId="94" fillId="19" borderId="135" xfId="17" applyNumberFormat="1" applyFont="1" applyFill="1" applyBorder="1" applyAlignment="1">
      <alignment horizontal="center" vertical="center"/>
    </xf>
    <xf numFmtId="0" fontId="6" fillId="0" borderId="0" xfId="2" applyAlignment="1">
      <alignment horizontal="left" vertical="top"/>
    </xf>
    <xf numFmtId="0" fontId="6" fillId="29" borderId="147" xfId="2" applyFill="1" applyBorder="1" applyAlignment="1">
      <alignment horizontal="left" vertical="top"/>
    </xf>
    <xf numFmtId="0" fontId="8" fillId="29" borderId="146"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5" fillId="0" borderId="0" xfId="17" applyFont="1" applyAlignment="1">
      <alignment horizontal="left" vertical="center"/>
    </xf>
    <xf numFmtId="0" fontId="103" fillId="2" borderId="63" xfId="2" applyFont="1" applyFill="1" applyBorder="1" applyAlignment="1">
      <alignment vertical="top" wrapText="1"/>
    </xf>
    <xf numFmtId="0" fontId="92" fillId="21" borderId="9" xfId="2" applyFont="1" applyFill="1" applyBorder="1" applyAlignment="1">
      <alignment horizontal="center" vertical="center" wrapText="1"/>
    </xf>
    <xf numFmtId="0" fontId="92" fillId="21" borderId="39" xfId="2" applyFont="1" applyFill="1" applyBorder="1" applyAlignment="1">
      <alignment horizontal="center" vertical="center"/>
    </xf>
    <xf numFmtId="0" fontId="18" fillId="21" borderId="156" xfId="2" applyFont="1" applyFill="1" applyBorder="1" applyAlignment="1">
      <alignment horizontal="center" vertical="center" wrapText="1"/>
    </xf>
    <xf numFmtId="0" fontId="8" fillId="0" borderId="159" xfId="1" applyFill="1" applyBorder="1" applyAlignment="1" applyProtection="1">
      <alignment vertical="center" wrapText="1"/>
    </xf>
    <xf numFmtId="0" fontId="18" fillId="21" borderId="160" xfId="1" applyFont="1" applyFill="1" applyBorder="1" applyAlignment="1" applyProtection="1">
      <alignment horizontal="center" vertical="center" wrapText="1"/>
    </xf>
    <xf numFmtId="0" fontId="18" fillId="23" borderId="152" xfId="2" applyFont="1" applyFill="1" applyBorder="1" applyAlignment="1">
      <alignment horizontal="center" vertical="center" wrapText="1"/>
    </xf>
    <xf numFmtId="0" fontId="88" fillId="23" borderId="153" xfId="2" applyFont="1" applyFill="1" applyBorder="1" applyAlignment="1">
      <alignment horizontal="center" vertical="center"/>
    </xf>
    <xf numFmtId="0" fontId="88" fillId="23" borderId="154" xfId="2" applyFont="1" applyFill="1" applyBorder="1" applyAlignment="1">
      <alignment horizontal="center" vertical="center"/>
    </xf>
    <xf numFmtId="0" fontId="105" fillId="19" borderId="8" xfId="0" applyFont="1" applyFill="1" applyBorder="1" applyAlignment="1">
      <alignment horizontal="center" vertical="center" wrapText="1"/>
    </xf>
    <xf numFmtId="177" fontId="106" fillId="19" borderId="8" xfId="2" applyNumberFormat="1" applyFont="1" applyFill="1" applyBorder="1" applyAlignment="1">
      <alignment horizontal="center" vertical="center" shrinkToFit="1"/>
    </xf>
    <xf numFmtId="0" fontId="6" fillId="0" borderId="0" xfId="2" applyAlignment="1">
      <alignment horizontal="left" vertical="center"/>
    </xf>
    <xf numFmtId="0" fontId="107" fillId="5" borderId="68" xfId="0" applyFont="1" applyFill="1" applyBorder="1">
      <alignment vertical="center"/>
    </xf>
    <xf numFmtId="0" fontId="107" fillId="5" borderId="0" xfId="0" applyFont="1" applyFill="1" applyAlignment="1">
      <alignment horizontal="left" vertical="center"/>
    </xf>
    <xf numFmtId="0" fontId="107" fillId="5" borderId="0" xfId="0" applyFont="1" applyFill="1">
      <alignment vertical="center"/>
    </xf>
    <xf numFmtId="176" fontId="107" fillId="5" borderId="0" xfId="0" applyNumberFormat="1" applyFont="1" applyFill="1" applyAlignment="1">
      <alignment horizontal="left" vertical="center"/>
    </xf>
    <xf numFmtId="183" fontId="107" fillId="5" borderId="0" xfId="0" applyNumberFormat="1" applyFont="1" applyFill="1" applyAlignment="1">
      <alignment horizontal="center" vertical="center"/>
    </xf>
    <xf numFmtId="0" fontId="107" fillId="5" borderId="68" xfId="0" applyFont="1" applyFill="1" applyBorder="1" applyAlignment="1">
      <alignment vertical="top"/>
    </xf>
    <xf numFmtId="0" fontId="107" fillId="5" borderId="0" xfId="0" applyFont="1" applyFill="1" applyAlignment="1">
      <alignment vertical="top"/>
    </xf>
    <xf numFmtId="14" fontId="107" fillId="5" borderId="0" xfId="0" applyNumberFormat="1" applyFont="1" applyFill="1" applyAlignment="1">
      <alignment horizontal="left" vertical="center"/>
    </xf>
    <xf numFmtId="14" fontId="107" fillId="0" borderId="0" xfId="0" applyNumberFormat="1" applyFont="1">
      <alignment vertical="center"/>
    </xf>
    <xf numFmtId="0" fontId="108" fillId="0" borderId="0" xfId="0" applyFont="1">
      <alignment vertical="center"/>
    </xf>
    <xf numFmtId="0" fontId="6" fillId="0" borderId="62" xfId="2" applyBorder="1" applyAlignment="1">
      <alignment vertical="top" wrapText="1"/>
    </xf>
    <xf numFmtId="0" fontId="8" fillId="29" borderId="126" xfId="1" applyFill="1" applyBorder="1" applyAlignment="1" applyProtection="1">
      <alignment horizontal="left" vertical="top"/>
    </xf>
    <xf numFmtId="0" fontId="6" fillId="29" borderId="145"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70"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71"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2" fillId="5" borderId="0" xfId="2" applyFont="1" applyFill="1" applyAlignment="1">
      <alignment horizontal="center" vertical="center"/>
    </xf>
    <xf numFmtId="0" fontId="1" fillId="0" borderId="0" xfId="2" applyFont="1">
      <alignment vertical="center"/>
    </xf>
    <xf numFmtId="0" fontId="50" fillId="19" borderId="171" xfId="16" applyFont="1" applyFill="1" applyBorder="1">
      <alignment vertical="center"/>
    </xf>
    <xf numFmtId="0" fontId="50" fillId="19" borderId="172" xfId="16" applyFont="1" applyFill="1" applyBorder="1">
      <alignment vertical="center"/>
    </xf>
    <xf numFmtId="0" fontId="10" fillId="19" borderId="172" xfId="16" applyFont="1" applyFill="1" applyBorder="1">
      <alignment vertical="center"/>
    </xf>
    <xf numFmtId="0" fontId="37" fillId="0" borderId="0" xfId="17" applyFont="1" applyAlignment="1">
      <alignment horizontal="left" vertical="center" indent="2"/>
    </xf>
    <xf numFmtId="0" fontId="109"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73"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1" borderId="102" xfId="2" applyNumberFormat="1" applyFont="1" applyFill="1" applyBorder="1" applyAlignment="1">
      <alignment horizontal="center" vertical="center" wrapText="1"/>
    </xf>
    <xf numFmtId="177" fontId="13" fillId="31"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4" xfId="2" applyFont="1" applyBorder="1" applyAlignment="1">
      <alignment horizontal="center" vertical="center" wrapText="1"/>
    </xf>
    <xf numFmtId="0" fontId="13" fillId="0" borderId="175" xfId="2" applyFont="1" applyBorder="1" applyAlignment="1">
      <alignment horizontal="center" vertical="center" wrapText="1"/>
    </xf>
    <xf numFmtId="0" fontId="13" fillId="0" borderId="176" xfId="2" applyFont="1" applyBorder="1" applyAlignment="1">
      <alignment horizontal="center" vertical="center" wrapText="1"/>
    </xf>
    <xf numFmtId="0" fontId="13" fillId="0" borderId="174" xfId="2" applyFont="1" applyBorder="1" applyAlignment="1">
      <alignment horizontal="center" vertical="center"/>
    </xf>
    <xf numFmtId="0" fontId="13" fillId="5" borderId="174" xfId="2" applyFont="1" applyFill="1" applyBorder="1" applyAlignment="1">
      <alignment horizontal="center" vertical="center" wrapText="1"/>
    </xf>
    <xf numFmtId="0" fontId="105" fillId="19" borderId="137" xfId="0" applyFont="1" applyFill="1" applyBorder="1" applyAlignment="1">
      <alignment horizontal="center" vertical="center" wrapText="1"/>
    </xf>
    <xf numFmtId="0" fontId="105" fillId="19" borderId="165" xfId="0" applyFont="1" applyFill="1" applyBorder="1" applyAlignment="1">
      <alignment horizontal="center" vertical="center" wrapText="1"/>
    </xf>
    <xf numFmtId="0" fontId="99" fillId="26" borderId="177" xfId="2" applyFont="1" applyFill="1" applyBorder="1" applyAlignment="1">
      <alignment horizontal="center" vertical="center" wrapText="1"/>
    </xf>
    <xf numFmtId="0" fontId="100" fillId="26" borderId="178" xfId="2" applyFont="1" applyFill="1" applyBorder="1" applyAlignment="1">
      <alignment horizontal="center" vertical="center" wrapText="1"/>
    </xf>
    <xf numFmtId="0" fontId="98" fillId="26" borderId="178" xfId="2" applyFont="1" applyFill="1" applyBorder="1" applyAlignment="1">
      <alignment horizontal="center" vertical="center"/>
    </xf>
    <xf numFmtId="0" fontId="98" fillId="26" borderId="179" xfId="2" applyFont="1" applyFill="1" applyBorder="1" applyAlignment="1">
      <alignment horizontal="center" vertical="center"/>
    </xf>
    <xf numFmtId="0" fontId="92" fillId="21" borderId="26" xfId="2" applyFont="1" applyFill="1" applyBorder="1" applyAlignment="1">
      <alignment horizontal="center" vertical="center"/>
    </xf>
    <xf numFmtId="14" fontId="92" fillId="21" borderId="27" xfId="2" applyNumberFormat="1" applyFont="1" applyFill="1" applyBorder="1" applyAlignment="1">
      <alignment horizontal="center" vertical="center"/>
    </xf>
    <xf numFmtId="0" fontId="6" fillId="19" borderId="0" xfId="2" applyFill="1" applyAlignment="1">
      <alignment vertical="center" wrapText="1"/>
    </xf>
    <xf numFmtId="14" fontId="88" fillId="23" borderId="155" xfId="2" applyNumberFormat="1" applyFont="1" applyFill="1" applyBorder="1" applyAlignment="1">
      <alignment horizontal="center" vertical="center"/>
    </xf>
    <xf numFmtId="0" fontId="13" fillId="0" borderId="0" xfId="2" applyFont="1" applyAlignment="1">
      <alignment horizontal="center" vertical="center"/>
    </xf>
    <xf numFmtId="14" fontId="88"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7" fillId="5" borderId="0" xfId="0" applyFont="1" applyFill="1" applyAlignment="1">
      <alignment horizontal="left" vertical="top"/>
    </xf>
    <xf numFmtId="0" fontId="120" fillId="21" borderId="162" xfId="1" applyFont="1" applyFill="1" applyBorder="1" applyAlignment="1" applyProtection="1">
      <alignment horizontal="center" vertical="center" wrapText="1"/>
    </xf>
    <xf numFmtId="0" fontId="119" fillId="19" borderId="0" xfId="17" applyFont="1" applyFill="1" applyAlignment="1">
      <alignment horizontal="left" vertical="center"/>
    </xf>
    <xf numFmtId="0" fontId="88" fillId="0" borderId="0" xfId="2" applyFont="1" applyAlignment="1">
      <alignment vertical="top" wrapText="1"/>
    </xf>
    <xf numFmtId="0" fontId="8" fillId="0" borderId="190" xfId="1" applyBorder="1" applyAlignment="1" applyProtection="1">
      <alignment vertical="center" wrapText="1"/>
    </xf>
    <xf numFmtId="0" fontId="8" fillId="0" borderId="182" xfId="1" applyFill="1" applyBorder="1" applyAlignment="1" applyProtection="1">
      <alignment vertical="center" wrapText="1"/>
    </xf>
    <xf numFmtId="180" fontId="50" fillId="11" borderId="191" xfId="17" applyNumberFormat="1" applyFont="1" applyFill="1" applyBorder="1" applyAlignment="1">
      <alignment horizontal="center" vertical="center"/>
    </xf>
    <xf numFmtId="0" fontId="8" fillId="0" borderId="169" xfId="1" applyBorder="1" applyAlignment="1" applyProtection="1">
      <alignment vertical="center" wrapText="1"/>
    </xf>
    <xf numFmtId="0" fontId="123" fillId="3" borderId="9" xfId="2" applyFont="1" applyFill="1" applyBorder="1" applyAlignment="1">
      <alignment horizontal="center" vertical="center"/>
    </xf>
    <xf numFmtId="14" fontId="92" fillId="21" borderId="138" xfId="2" applyNumberFormat="1" applyFont="1" applyFill="1" applyBorder="1" applyAlignment="1">
      <alignment vertical="center" shrinkToFit="1"/>
    </xf>
    <xf numFmtId="0" fontId="122" fillId="19" borderId="151" xfId="1" applyFont="1" applyFill="1" applyBorder="1" applyAlignment="1" applyProtection="1">
      <alignment horizontal="left" vertical="top" wrapText="1"/>
    </xf>
    <xf numFmtId="0" fontId="28" fillId="21" borderId="192" xfId="0" applyFont="1" applyFill="1" applyBorder="1" applyAlignment="1">
      <alignment horizontal="center" vertical="center" wrapText="1"/>
    </xf>
    <xf numFmtId="14" fontId="29" fillId="21" borderId="193" xfId="2" applyNumberFormat="1" applyFont="1" applyFill="1" applyBorder="1" applyAlignment="1">
      <alignment horizontal="center" vertical="center" shrinkToFit="1"/>
    </xf>
    <xf numFmtId="0" fontId="88" fillId="21" borderId="194" xfId="2" applyFont="1" applyFill="1" applyBorder="1">
      <alignment vertical="center"/>
    </xf>
    <xf numFmtId="14" fontId="88" fillId="21" borderId="195" xfId="1" applyNumberFormat="1" applyFont="1" applyFill="1" applyBorder="1" applyAlignment="1" applyProtection="1">
      <alignment vertical="center" wrapText="1"/>
    </xf>
    <xf numFmtId="14" fontId="88" fillId="21" borderId="197" xfId="1" applyNumberFormat="1" applyFont="1" applyFill="1" applyBorder="1" applyAlignment="1" applyProtection="1">
      <alignment vertical="center" wrapText="1"/>
    </xf>
    <xf numFmtId="56" fontId="88" fillId="21" borderId="194" xfId="2" applyNumberFormat="1" applyFont="1" applyFill="1" applyBorder="1">
      <alignment vertical="center"/>
    </xf>
    <xf numFmtId="0" fontId="0" fillId="34" borderId="0" xfId="0" applyFill="1">
      <alignment vertical="center"/>
    </xf>
    <xf numFmtId="0" fontId="8" fillId="0" borderId="0" xfId="1" applyAlignment="1" applyProtection="1">
      <alignment vertical="center"/>
    </xf>
    <xf numFmtId="14" fontId="92" fillId="21" borderId="1" xfId="2" applyNumberFormat="1" applyFont="1" applyFill="1" applyBorder="1" applyAlignment="1">
      <alignment vertical="center" wrapText="1" shrinkToFit="1"/>
    </xf>
    <xf numFmtId="0" fontId="18" fillId="21" borderId="200" xfId="2" applyFont="1" applyFill="1" applyBorder="1" applyAlignment="1">
      <alignment horizontal="center" vertical="center" wrapText="1"/>
    </xf>
    <xf numFmtId="0" fontId="127" fillId="5" borderId="17" xfId="2" applyFont="1" applyFill="1" applyBorder="1">
      <alignment vertical="center"/>
    </xf>
    <xf numFmtId="0" fontId="122" fillId="0" borderId="151" xfId="0" applyFont="1" applyBorder="1" applyAlignment="1">
      <alignment horizontal="left" vertical="top" wrapText="1"/>
    </xf>
    <xf numFmtId="0" fontId="72" fillId="0" borderId="0" xfId="0" applyFont="1">
      <alignment vertical="center"/>
    </xf>
    <xf numFmtId="0" fontId="130" fillId="5" borderId="14" xfId="2" applyFont="1" applyFill="1" applyBorder="1">
      <alignment vertical="center"/>
    </xf>
    <xf numFmtId="0" fontId="129" fillId="0" borderId="136" xfId="0" applyFont="1" applyBorder="1">
      <alignment vertical="center"/>
    </xf>
    <xf numFmtId="0" fontId="86" fillId="35" borderId="122" xfId="0" applyFont="1" applyFill="1" applyBorder="1" applyAlignment="1">
      <alignment horizontal="center" vertical="center" wrapText="1"/>
    </xf>
    <xf numFmtId="0" fontId="128" fillId="33" borderId="0" xfId="0" applyFont="1" applyFill="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202"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121" fillId="19" borderId="198" xfId="0" applyFont="1" applyFill="1" applyBorder="1" applyAlignment="1">
      <alignment horizontal="left" vertical="center"/>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8" fillId="5" borderId="0" xfId="0" applyFont="1" applyFill="1">
      <alignment vertical="center"/>
    </xf>
    <xf numFmtId="0" fontId="109" fillId="0" borderId="0" xfId="17" applyFont="1" applyAlignment="1">
      <alignment horizontal="left" vertical="center"/>
    </xf>
    <xf numFmtId="177" fontId="1" fillId="19" borderId="203" xfId="2" applyNumberFormat="1" applyFont="1" applyFill="1" applyBorder="1" applyAlignment="1">
      <alignment horizontal="center" vertical="center" wrapText="1"/>
    </xf>
    <xf numFmtId="0" fontId="23" fillId="19" borderId="204" xfId="2" applyFont="1" applyFill="1" applyBorder="1" applyAlignment="1">
      <alignment horizontal="left" vertical="center"/>
    </xf>
    <xf numFmtId="0" fontId="23" fillId="19" borderId="8" xfId="2" applyFont="1" applyFill="1" applyBorder="1" applyAlignment="1">
      <alignment horizontal="left" vertical="center"/>
    </xf>
    <xf numFmtId="177" fontId="116" fillId="19" borderId="8" xfId="2" applyNumberFormat="1" applyFont="1" applyFill="1" applyBorder="1" applyAlignment="1">
      <alignment horizontal="center" vertical="center" shrinkToFit="1"/>
    </xf>
    <xf numFmtId="177" fontId="117" fillId="19" borderId="8" xfId="2" applyNumberFormat="1" applyFont="1" applyFill="1" applyBorder="1" applyAlignment="1">
      <alignment horizontal="center" vertical="center" wrapText="1"/>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41" fillId="19" borderId="206" xfId="2" applyFont="1" applyFill="1" applyBorder="1" applyAlignment="1">
      <alignment horizontal="center" vertical="center"/>
    </xf>
    <xf numFmtId="177" fontId="141" fillId="19" borderId="206" xfId="2" applyNumberFormat="1" applyFont="1" applyFill="1" applyBorder="1" applyAlignment="1">
      <alignment horizontal="center" vertical="center" shrinkToFit="1"/>
    </xf>
    <xf numFmtId="0" fontId="142" fillId="0" borderId="206" xfId="0" applyFont="1" applyBorder="1" applyAlignment="1">
      <alignment horizontal="center" vertical="center" wrapText="1"/>
    </xf>
    <xf numFmtId="177" fontId="13" fillId="19" borderId="206" xfId="2" applyNumberFormat="1" applyFont="1" applyFill="1" applyBorder="1" applyAlignment="1">
      <alignment horizontal="center" vertical="center" wrapText="1"/>
    </xf>
    <xf numFmtId="0" fontId="141" fillId="19" borderId="10" xfId="2" applyFont="1" applyFill="1" applyBorder="1" applyAlignment="1">
      <alignment horizontal="center" vertical="center"/>
    </xf>
    <xf numFmtId="177" fontId="141" fillId="19" borderId="10" xfId="2" applyNumberFormat="1" applyFont="1" applyFill="1" applyBorder="1" applyAlignment="1">
      <alignment horizontal="center" vertical="center" shrinkToFit="1"/>
    </xf>
    <xf numFmtId="177" fontId="10" fillId="19" borderId="10" xfId="2" applyNumberFormat="1" applyFont="1" applyFill="1" applyBorder="1" applyAlignment="1">
      <alignment horizontal="center" vertical="center" wrapText="1"/>
    </xf>
    <xf numFmtId="177" fontId="23" fillId="19" borderId="205" xfId="2" applyNumberFormat="1" applyFont="1" applyFill="1" applyBorder="1" applyAlignment="1">
      <alignment horizontal="center" vertical="center" shrinkToFit="1"/>
    </xf>
    <xf numFmtId="177" fontId="1" fillId="19" borderId="205" xfId="2" applyNumberFormat="1" applyFont="1" applyFill="1" applyBorder="1" applyAlignment="1">
      <alignment horizontal="center" vertical="center" wrapText="1"/>
    </xf>
    <xf numFmtId="0" fontId="23" fillId="19" borderId="205" xfId="2" applyFont="1" applyFill="1" applyBorder="1" applyAlignment="1">
      <alignment horizontal="center" vertical="center" wrapText="1"/>
    </xf>
    <xf numFmtId="0" fontId="6" fillId="0" borderId="205" xfId="2" applyBorder="1">
      <alignment vertical="center"/>
    </xf>
    <xf numFmtId="0" fontId="6" fillId="0" borderId="205"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72" fillId="19" borderId="0" xfId="0" applyFont="1" applyFill="1" applyAlignment="1">
      <alignment horizontal="center" vertical="center"/>
    </xf>
    <xf numFmtId="0" fontId="8" fillId="0" borderId="181" xfId="1" applyBorder="1" applyAlignment="1" applyProtection="1">
      <alignment vertical="center"/>
    </xf>
    <xf numFmtId="0" fontId="143" fillId="21" borderId="0" xfId="0" applyFont="1" applyFill="1" applyAlignment="1">
      <alignment horizontal="center" vertical="center" wrapText="1"/>
    </xf>
    <xf numFmtId="0" fontId="123" fillId="3" borderId="9" xfId="2" applyFont="1" applyFill="1" applyBorder="1" applyAlignment="1">
      <alignment horizontal="center" vertical="center" wrapText="1"/>
    </xf>
    <xf numFmtId="0" fontId="120" fillId="28" borderId="208" xfId="1" applyFont="1" applyFill="1" applyBorder="1" applyAlignment="1" applyProtection="1">
      <alignment horizontal="center" vertical="center" wrapText="1"/>
    </xf>
    <xf numFmtId="0" fontId="111" fillId="26" borderId="178" xfId="2" applyFont="1" applyFill="1" applyBorder="1" applyAlignment="1">
      <alignment horizontal="left" vertical="center" shrinkToFit="1"/>
    </xf>
    <xf numFmtId="0" fontId="144" fillId="0" borderId="201" xfId="1" applyFont="1" applyFill="1" applyBorder="1" applyAlignment="1" applyProtection="1">
      <alignment vertical="top" wrapText="1"/>
    </xf>
    <xf numFmtId="0" fontId="0" fillId="36" borderId="0" xfId="0" applyFill="1">
      <alignment vertical="center"/>
    </xf>
    <xf numFmtId="0" fontId="92" fillId="21" borderId="9" xfId="2" applyFont="1" applyFill="1" applyBorder="1" applyAlignment="1">
      <alignment horizontal="center" vertical="center"/>
    </xf>
    <xf numFmtId="0" fontId="8" fillId="0" borderId="209" xfId="1" applyBorder="1" applyAlignment="1" applyProtection="1">
      <alignment horizontal="left" vertical="center" wrapText="1"/>
    </xf>
    <xf numFmtId="0" fontId="13" fillId="0" borderId="213" xfId="2" applyFont="1" applyBorder="1" applyAlignment="1">
      <alignment horizontal="center" vertical="center" wrapText="1"/>
    </xf>
    <xf numFmtId="180" fontId="50" fillId="11" borderId="214" xfId="17" applyNumberFormat="1" applyFont="1" applyFill="1" applyBorder="1" applyAlignment="1">
      <alignment horizontal="center" vertical="center"/>
    </xf>
    <xf numFmtId="0" fontId="86" fillId="0" borderId="122" xfId="0" applyFont="1" applyBorder="1" applyAlignment="1">
      <alignment horizontal="center" vertical="center" wrapText="1"/>
    </xf>
    <xf numFmtId="0" fontId="145" fillId="0" borderId="201" xfId="1" applyFont="1" applyFill="1" applyBorder="1" applyAlignment="1" applyProtection="1">
      <alignment vertical="top" wrapText="1"/>
    </xf>
    <xf numFmtId="0" fontId="144" fillId="0" borderId="30" xfId="1" applyFont="1" applyBorder="1" applyAlignment="1" applyProtection="1">
      <alignment horizontal="left" vertical="top" wrapText="1"/>
    </xf>
    <xf numFmtId="0" fontId="147" fillId="0" borderId="196" xfId="1" applyFont="1" applyFill="1" applyBorder="1" applyAlignment="1" applyProtection="1">
      <alignment vertical="top" wrapText="1"/>
    </xf>
    <xf numFmtId="0" fontId="122" fillId="0" borderId="158" xfId="1" applyFont="1" applyFill="1" applyBorder="1" applyAlignment="1" applyProtection="1">
      <alignment vertical="top" wrapText="1"/>
    </xf>
    <xf numFmtId="0" fontId="148" fillId="0" borderId="139" xfId="0" applyFont="1" applyBorder="1" applyAlignment="1">
      <alignment horizontal="left" vertical="top" wrapText="1"/>
    </xf>
    <xf numFmtId="0" fontId="149" fillId="0" borderId="0" xfId="0" applyFont="1">
      <alignment vertical="center"/>
    </xf>
    <xf numFmtId="0" fontId="121" fillId="19" borderId="180" xfId="0" applyFont="1" applyFill="1" applyBorder="1" applyAlignment="1">
      <alignment horizontal="left" vertical="center"/>
    </xf>
    <xf numFmtId="0" fontId="151" fillId="21" borderId="156" xfId="2" applyFont="1" applyFill="1" applyBorder="1" applyAlignment="1">
      <alignment horizontal="center" vertical="center" wrapText="1"/>
    </xf>
    <xf numFmtId="0" fontId="8" fillId="0" borderId="217" xfId="1" applyFill="1" applyBorder="1" applyAlignment="1" applyProtection="1">
      <alignment vertical="center" wrapText="1"/>
    </xf>
    <xf numFmtId="0" fontId="104" fillId="33" borderId="105" xfId="2" applyFont="1" applyFill="1" applyBorder="1" applyAlignment="1">
      <alignment horizontal="center" vertical="center" wrapText="1" shrinkToFit="1"/>
    </xf>
    <xf numFmtId="0" fontId="89" fillId="0" borderId="106" xfId="2" applyFont="1" applyBorder="1" applyAlignment="1">
      <alignment vertical="center" shrinkToFit="1"/>
    </xf>
    <xf numFmtId="0" fontId="6" fillId="0" borderId="107" xfId="2" applyBorder="1">
      <alignment vertical="center"/>
    </xf>
    <xf numFmtId="0" fontId="21" fillId="0" borderId="218" xfId="1" applyFont="1" applyBorder="1" applyAlignment="1" applyProtection="1">
      <alignment vertical="top" wrapText="1"/>
    </xf>
    <xf numFmtId="0" fontId="27" fillId="0" borderId="163" xfId="2" applyFont="1" applyBorder="1" applyAlignment="1">
      <alignment vertical="top" wrapText="1"/>
    </xf>
    <xf numFmtId="0" fontId="8" fillId="0" borderId="219" xfId="1" applyFill="1" applyBorder="1" applyAlignment="1" applyProtection="1">
      <alignment vertical="center" wrapText="1"/>
    </xf>
    <xf numFmtId="0" fontId="6" fillId="0" borderId="108" xfId="2" applyBorder="1">
      <alignment vertical="center"/>
    </xf>
    <xf numFmtId="0" fontId="27" fillId="0" borderId="0" xfId="2" applyFont="1" applyAlignment="1">
      <alignment vertical="top" wrapText="1"/>
    </xf>
    <xf numFmtId="0" fontId="8" fillId="0" borderId="99" xfId="1" applyBorder="1" applyAlignment="1" applyProtection="1">
      <alignment vertical="top" wrapText="1"/>
    </xf>
    <xf numFmtId="0" fontId="107"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3"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177" fontId="23" fillId="37" borderId="205" xfId="2" applyNumberFormat="1" applyFont="1" applyFill="1" applyBorder="1" applyAlignment="1">
      <alignment horizontal="center" vertical="center" shrinkToFit="1"/>
    </xf>
    <xf numFmtId="180" fontId="50" fillId="11" borderId="220" xfId="17" applyNumberFormat="1" applyFont="1" applyFill="1" applyBorder="1" applyAlignment="1">
      <alignment horizontal="center" vertical="center"/>
    </xf>
    <xf numFmtId="0" fontId="121" fillId="19" borderId="221" xfId="0" applyFont="1" applyFill="1" applyBorder="1" applyAlignment="1">
      <alignment horizontal="left" vertical="center"/>
    </xf>
    <xf numFmtId="0" fontId="95" fillId="19" borderId="0" xfId="0" applyFont="1" applyFill="1" applyAlignment="1">
      <alignment horizontal="center" vertical="center"/>
    </xf>
    <xf numFmtId="0" fontId="158" fillId="21" borderId="156" xfId="2" applyFont="1" applyFill="1" applyBorder="1" applyAlignment="1">
      <alignment horizontal="center" vertical="center" wrapText="1"/>
    </xf>
    <xf numFmtId="0" fontId="25" fillId="19" borderId="0" xfId="2" applyFont="1" applyFill="1">
      <alignment vertical="center"/>
    </xf>
    <xf numFmtId="0" fontId="160" fillId="0" borderId="0" xfId="0" applyFont="1" applyAlignment="1">
      <alignment vertical="top" wrapText="1"/>
    </xf>
    <xf numFmtId="0" fontId="159" fillId="32" borderId="0" xfId="0" applyFont="1" applyFill="1" applyAlignment="1">
      <alignment horizontal="center" vertical="center" wrapText="1"/>
    </xf>
    <xf numFmtId="0" fontId="144" fillId="0" borderId="218" xfId="1" applyFont="1" applyBorder="1" applyAlignment="1" applyProtection="1">
      <alignment vertical="top" wrapText="1"/>
    </xf>
    <xf numFmtId="0" fontId="89" fillId="32" borderId="99" xfId="1" applyFont="1" applyFill="1" applyBorder="1" applyAlignment="1" applyProtection="1">
      <alignment horizontal="center" vertical="center" wrapText="1"/>
    </xf>
    <xf numFmtId="0" fontId="8" fillId="0" borderId="0" xfId="1" applyFill="1" applyBorder="1" applyAlignment="1" applyProtection="1">
      <alignment vertical="center" wrapText="1"/>
    </xf>
    <xf numFmtId="0" fontId="144" fillId="0" borderId="219" xfId="1" applyFont="1" applyFill="1" applyBorder="1" applyAlignment="1" applyProtection="1">
      <alignment horizontal="left" vertical="top" wrapText="1"/>
    </xf>
    <xf numFmtId="0" fontId="96" fillId="19" borderId="0" xfId="0" applyFont="1" applyFill="1" applyAlignment="1">
      <alignment vertical="center" wrapText="1"/>
    </xf>
    <xf numFmtId="0" fontId="73" fillId="5" borderId="223" xfId="2" applyFont="1" applyFill="1" applyBorder="1" applyAlignment="1">
      <alignment horizontal="left" vertical="center"/>
    </xf>
    <xf numFmtId="0" fontId="8" fillId="0" borderId="216" xfId="1" applyBorder="1" applyAlignment="1" applyProtection="1">
      <alignment vertical="center" wrapText="1"/>
    </xf>
    <xf numFmtId="0" fontId="148" fillId="0" borderId="215" xfId="0" applyFont="1" applyBorder="1" applyAlignment="1">
      <alignment horizontal="left" vertical="top" wrapText="1"/>
    </xf>
    <xf numFmtId="0" fontId="86" fillId="20" borderId="137" xfId="0" applyFont="1" applyFill="1" applyBorder="1" applyAlignment="1">
      <alignment horizontal="center" vertical="center" wrapText="1"/>
    </xf>
    <xf numFmtId="14" fontId="121" fillId="19" borderId="180" xfId="0" applyNumberFormat="1" applyFont="1" applyFill="1" applyBorder="1" applyAlignment="1">
      <alignment horizontal="center" vertical="center"/>
    </xf>
    <xf numFmtId="14" fontId="121" fillId="19" borderId="199" xfId="0" applyNumberFormat="1" applyFont="1" applyFill="1" applyBorder="1" applyAlignment="1">
      <alignment horizontal="center" vertical="center"/>
    </xf>
    <xf numFmtId="14" fontId="121" fillId="19" borderId="222" xfId="0" applyNumberFormat="1" applyFont="1" applyFill="1" applyBorder="1" applyAlignment="1">
      <alignment horizontal="center" vertical="center"/>
    </xf>
    <xf numFmtId="0" fontId="102" fillId="19" borderId="134" xfId="17" applyFont="1" applyFill="1" applyBorder="1" applyAlignment="1">
      <alignment horizontal="center" vertical="center" wrapText="1"/>
    </xf>
    <xf numFmtId="0" fontId="8" fillId="0" borderId="227"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8" fillId="21" borderId="195" xfId="2" applyNumberFormat="1" applyFont="1" applyFill="1" applyBorder="1">
      <alignment vertical="center"/>
    </xf>
    <xf numFmtId="14" fontId="92" fillId="21" borderId="2" xfId="2" applyNumberFormat="1" applyFont="1" applyFill="1" applyBorder="1" applyAlignment="1">
      <alignment vertical="center" shrinkToFit="1"/>
    </xf>
    <xf numFmtId="14" fontId="88" fillId="21" borderId="228" xfId="1" applyNumberFormat="1" applyFont="1" applyFill="1" applyBorder="1" applyAlignment="1" applyProtection="1">
      <alignment vertical="center" wrapText="1"/>
    </xf>
    <xf numFmtId="183" fontId="107" fillId="5" borderId="0" xfId="0" applyNumberFormat="1" applyFont="1" applyFill="1" applyAlignment="1">
      <alignment horizontal="left" vertical="center"/>
    </xf>
    <xf numFmtId="14" fontId="23" fillId="19" borderId="135" xfId="17" applyNumberFormat="1" applyFont="1" applyFill="1" applyBorder="1" applyAlignment="1">
      <alignment horizontal="center" vertical="center"/>
    </xf>
    <xf numFmtId="0" fontId="13" fillId="19" borderId="134" xfId="17" applyFont="1" applyFill="1" applyBorder="1" applyAlignment="1">
      <alignment horizontal="center" vertical="center" wrapText="1"/>
    </xf>
    <xf numFmtId="14" fontId="13" fillId="19" borderId="135" xfId="17" applyNumberFormat="1" applyFont="1" applyFill="1" applyBorder="1" applyAlignment="1">
      <alignment horizontal="center" vertical="center"/>
    </xf>
    <xf numFmtId="0" fontId="101" fillId="19" borderId="0" xfId="0" applyFont="1" applyFill="1" applyAlignment="1">
      <alignment horizontal="center" vertical="center" wrapText="1"/>
    </xf>
    <xf numFmtId="14" fontId="13" fillId="19" borderId="135" xfId="17" applyNumberFormat="1" applyFont="1" applyFill="1" applyBorder="1" applyAlignment="1">
      <alignment horizontal="center" vertical="center" wrapText="1"/>
    </xf>
    <xf numFmtId="56" fontId="94" fillId="19" borderId="134" xfId="17" applyNumberFormat="1" applyFont="1" applyFill="1" applyBorder="1" applyAlignment="1">
      <alignment horizontal="center" vertical="center" wrapText="1"/>
    </xf>
    <xf numFmtId="0" fontId="161" fillId="0" borderId="0" xfId="0" applyFont="1" applyAlignment="1">
      <alignment vertical="top" wrapText="1"/>
    </xf>
    <xf numFmtId="0" fontId="162" fillId="0" borderId="201" xfId="1" applyFont="1" applyFill="1" applyBorder="1" applyAlignment="1" applyProtection="1">
      <alignment vertical="top" wrapText="1"/>
    </xf>
    <xf numFmtId="0" fontId="94" fillId="21" borderId="134" xfId="17" applyFont="1" applyFill="1" applyBorder="1" applyAlignment="1">
      <alignment horizontal="center" vertical="center" wrapText="1"/>
    </xf>
    <xf numFmtId="0" fontId="102" fillId="21" borderId="134" xfId="17" applyFont="1" applyFill="1" applyBorder="1" applyAlignment="1">
      <alignment horizontal="center" vertical="center" wrapText="1"/>
    </xf>
    <xf numFmtId="14" fontId="102" fillId="21" borderId="135" xfId="17" applyNumberFormat="1" applyFont="1" applyFill="1" applyBorder="1" applyAlignment="1">
      <alignment horizontal="center" vertical="center" wrapText="1"/>
    </xf>
    <xf numFmtId="0" fontId="8" fillId="0" borderId="232" xfId="1" applyBorder="1" applyAlignment="1" applyProtection="1">
      <alignment horizontal="left" vertical="center"/>
    </xf>
    <xf numFmtId="0" fontId="121" fillId="21" borderId="180" xfId="0" applyFont="1" applyFill="1" applyBorder="1" applyAlignment="1">
      <alignment horizontal="left" vertical="center"/>
    </xf>
    <xf numFmtId="0" fontId="121" fillId="39" borderId="180" xfId="0" applyFont="1" applyFill="1" applyBorder="1" applyAlignment="1">
      <alignment horizontal="left" vertical="center"/>
    </xf>
    <xf numFmtId="0" fontId="121" fillId="40" borderId="180" xfId="0" applyFont="1" applyFill="1" applyBorder="1" applyAlignment="1">
      <alignment horizontal="left" vertical="center"/>
    </xf>
    <xf numFmtId="0" fontId="121" fillId="29" borderId="180" xfId="0" applyFont="1" applyFill="1" applyBorder="1" applyAlignment="1">
      <alignment horizontal="left" vertical="center"/>
    </xf>
    <xf numFmtId="0" fontId="121" fillId="41" borderId="180" xfId="0" applyFont="1" applyFill="1" applyBorder="1" applyAlignment="1">
      <alignment horizontal="left" vertical="center"/>
    </xf>
    <xf numFmtId="0" fontId="121" fillId="38" borderId="180" xfId="0" applyFont="1" applyFill="1" applyBorder="1" applyAlignment="1">
      <alignment horizontal="left" vertical="center"/>
    </xf>
    <xf numFmtId="0" fontId="122" fillId="0" borderId="189" xfId="2" applyFont="1" applyBorder="1" applyAlignment="1">
      <alignment horizontal="left" vertical="top" wrapText="1"/>
    </xf>
    <xf numFmtId="0" fontId="86" fillId="35" borderId="137" xfId="0" applyFont="1" applyFill="1" applyBorder="1" applyAlignment="1">
      <alignment horizontal="center" vertical="center" wrapText="1"/>
    </xf>
    <xf numFmtId="14" fontId="94" fillId="19" borderId="135" xfId="17" applyNumberFormat="1" applyFont="1" applyFill="1" applyBorder="1" applyAlignment="1">
      <alignment horizontal="center" vertical="center" wrapText="1"/>
    </xf>
    <xf numFmtId="0" fontId="86" fillId="0" borderId="137" xfId="0" applyFont="1" applyBorder="1" applyAlignment="1">
      <alignment horizontal="center" vertical="center" wrapText="1"/>
    </xf>
    <xf numFmtId="0" fontId="0" fillId="32" borderId="0" xfId="0" applyFill="1">
      <alignment vertical="center"/>
    </xf>
    <xf numFmtId="0" fontId="131" fillId="32" borderId="0" xfId="0" applyFont="1" applyFill="1">
      <alignment vertical="center"/>
    </xf>
    <xf numFmtId="0" fontId="153" fillId="32" borderId="0" xfId="0" applyFont="1" applyFill="1">
      <alignment vertical="center"/>
    </xf>
    <xf numFmtId="0" fontId="154" fillId="32" borderId="0" xfId="0" applyFont="1" applyFill="1">
      <alignment vertical="center"/>
    </xf>
    <xf numFmtId="0" fontId="152" fillId="32" borderId="0" xfId="0" applyFont="1" applyFill="1">
      <alignment vertical="center"/>
    </xf>
    <xf numFmtId="0" fontId="118" fillId="32" borderId="0" xfId="0" applyFont="1" applyFill="1">
      <alignment vertical="center"/>
    </xf>
    <xf numFmtId="0" fontId="150" fillId="32" borderId="0" xfId="0" applyFont="1" applyFill="1">
      <alignment vertical="center"/>
    </xf>
    <xf numFmtId="0" fontId="157" fillId="32" borderId="0" xfId="0" applyFont="1" applyFill="1">
      <alignment vertical="center"/>
    </xf>
    <xf numFmtId="0" fontId="71" fillId="32" borderId="0" xfId="0" applyFont="1" applyFill="1">
      <alignment vertical="center"/>
    </xf>
    <xf numFmtId="0" fontId="139" fillId="32" borderId="0" xfId="0" applyFont="1" applyFill="1" applyAlignment="1">
      <alignment vertical="center" wrapText="1"/>
    </xf>
    <xf numFmtId="0" fontId="155" fillId="32" borderId="0" xfId="0" applyFont="1" applyFill="1">
      <alignment vertical="center"/>
    </xf>
    <xf numFmtId="0" fontId="156" fillId="32" borderId="0" xfId="0" applyFont="1" applyFill="1">
      <alignment vertical="center"/>
    </xf>
    <xf numFmtId="0" fontId="126" fillId="32" borderId="0" xfId="1" applyFont="1" applyFill="1" applyAlignment="1" applyProtection="1">
      <alignment vertical="center"/>
    </xf>
    <xf numFmtId="0" fontId="125" fillId="32" borderId="0" xfId="0" applyFont="1" applyFill="1">
      <alignment vertical="center"/>
    </xf>
    <xf numFmtId="14" fontId="121" fillId="39" borderId="180" xfId="0" applyNumberFormat="1" applyFont="1" applyFill="1" applyBorder="1" applyAlignment="1">
      <alignment horizontal="left" vertical="center"/>
    </xf>
    <xf numFmtId="0" fontId="37" fillId="21" borderId="134" xfId="17" applyFont="1" applyFill="1" applyBorder="1" applyAlignment="1">
      <alignment horizontal="center" vertical="center" wrapText="1"/>
    </xf>
    <xf numFmtId="14" fontId="37" fillId="21" borderId="135" xfId="17" applyNumberFormat="1" applyFont="1" applyFill="1" applyBorder="1" applyAlignment="1">
      <alignment horizontal="center" vertical="center"/>
    </xf>
    <xf numFmtId="14" fontId="132" fillId="21" borderId="135" xfId="0" applyNumberFormat="1" applyFont="1" applyFill="1" applyBorder="1" applyAlignment="1">
      <alignment horizontal="center" vertical="center"/>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7" fillId="5" borderId="0" xfId="0" applyFont="1" applyFill="1" applyAlignment="1">
      <alignment horizontal="left" vertical="center" wrapText="1"/>
    </xf>
    <xf numFmtId="0" fontId="107" fillId="5" borderId="70" xfId="0" applyFont="1" applyFill="1" applyBorder="1" applyAlignment="1">
      <alignment horizontal="left" vertical="center" wrapText="1"/>
    </xf>
    <xf numFmtId="0" fontId="107" fillId="5" borderId="0" xfId="0" applyFont="1" applyFill="1" applyAlignment="1">
      <alignment horizontal="left" vertical="center"/>
    </xf>
    <xf numFmtId="0" fontId="107" fillId="5" borderId="0" xfId="0" applyFont="1" applyFill="1" applyAlignment="1">
      <alignment horizontal="left" vertical="top" wrapText="1"/>
    </xf>
    <xf numFmtId="0" fontId="8" fillId="0" borderId="0" xfId="1" applyAlignment="1" applyProtection="1">
      <alignment horizontal="center" vertical="center" wrapText="1"/>
    </xf>
    <xf numFmtId="0" fontId="79" fillId="0" borderId="0" xfId="0" applyFont="1" applyAlignment="1">
      <alignment horizontal="left" vertical="center" wrapText="1"/>
    </xf>
    <xf numFmtId="0" fontId="75" fillId="0" borderId="0" xfId="0" applyFont="1" applyAlignment="1">
      <alignment horizontal="left" vertical="center" wrapText="1"/>
    </xf>
    <xf numFmtId="0" fontId="78" fillId="0" borderId="0" xfId="0" applyFont="1" applyAlignment="1">
      <alignment horizontal="left" vertical="center" wrapText="1"/>
    </xf>
    <xf numFmtId="0" fontId="76" fillId="0" borderId="0" xfId="0" applyFont="1" applyAlignment="1">
      <alignment horizontal="left" vertical="center" wrapText="1"/>
    </xf>
    <xf numFmtId="0" fontId="79" fillId="0" borderId="0" xfId="0" applyFont="1" applyAlignment="1">
      <alignment horizontal="left" vertical="top" wrapText="1"/>
    </xf>
    <xf numFmtId="0" fontId="75" fillId="0" borderId="0" xfId="0" applyFont="1" applyAlignment="1">
      <alignment horizontal="left" vertical="top" wrapText="1"/>
    </xf>
    <xf numFmtId="0" fontId="110" fillId="32" borderId="0" xfId="0" applyFont="1" applyFill="1" applyAlignment="1">
      <alignment horizontal="left" vertical="top" wrapText="1"/>
    </xf>
    <xf numFmtId="0" fontId="43" fillId="19" borderId="0" xfId="17" applyFont="1" applyFill="1" applyAlignment="1">
      <alignment horizontal="left" vertical="center"/>
    </xf>
    <xf numFmtId="0" fontId="10" fillId="6" borderId="211" xfId="17" applyFont="1" applyFill="1" applyBorder="1" applyAlignment="1">
      <alignment horizontal="left" vertical="center" wrapText="1"/>
    </xf>
    <xf numFmtId="0" fontId="10" fillId="6" borderId="212" xfId="17" applyFont="1" applyFill="1" applyBorder="1" applyAlignment="1">
      <alignment horizontal="left" vertical="center" wrapText="1"/>
    </xf>
    <xf numFmtId="0" fontId="10" fillId="6" borderId="213" xfId="17" applyFont="1" applyFill="1" applyBorder="1" applyAlignment="1">
      <alignment horizontal="left" vertical="center" wrapText="1"/>
    </xf>
    <xf numFmtId="0" fontId="37" fillId="19" borderId="166" xfId="17" applyFont="1" applyFill="1" applyBorder="1" applyAlignment="1">
      <alignment horizontal="left" vertical="top" wrapText="1"/>
    </xf>
    <xf numFmtId="0" fontId="37" fillId="19" borderId="167" xfId="17" applyFont="1" applyFill="1" applyBorder="1" applyAlignment="1">
      <alignment horizontal="left" vertical="top" wrapText="1"/>
    </xf>
    <xf numFmtId="0" fontId="37" fillId="19" borderId="168" xfId="17" applyFont="1" applyFill="1" applyBorder="1" applyAlignment="1">
      <alignment horizontal="left" vertical="top" wrapText="1"/>
    </xf>
    <xf numFmtId="0" fontId="13" fillId="19" borderId="166" xfId="2" applyFont="1" applyFill="1" applyBorder="1" applyAlignment="1">
      <alignment horizontal="left" vertical="top" wrapText="1"/>
    </xf>
    <xf numFmtId="0" fontId="13" fillId="19" borderId="167" xfId="2" applyFont="1" applyFill="1" applyBorder="1" applyAlignment="1">
      <alignment horizontal="left" vertical="top" wrapText="1"/>
    </xf>
    <xf numFmtId="0" fontId="13" fillId="19" borderId="168" xfId="2" applyFont="1" applyFill="1" applyBorder="1" applyAlignment="1">
      <alignment horizontal="left" vertical="top" wrapText="1"/>
    </xf>
    <xf numFmtId="0" fontId="97" fillId="19" borderId="166" xfId="2" applyFont="1" applyFill="1" applyBorder="1" applyAlignment="1">
      <alignment horizontal="left" vertical="top" wrapText="1"/>
    </xf>
    <xf numFmtId="0" fontId="97" fillId="19" borderId="167" xfId="2" applyFont="1" applyFill="1" applyBorder="1" applyAlignment="1">
      <alignment horizontal="left" vertical="top" wrapText="1"/>
    </xf>
    <xf numFmtId="0" fontId="97" fillId="19" borderId="168"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10" fillId="6" borderId="229" xfId="17" applyFont="1" applyFill="1" applyBorder="1" applyAlignment="1">
      <alignment horizontal="left" vertical="center" wrapText="1"/>
    </xf>
    <xf numFmtId="0" fontId="10" fillId="6" borderId="230" xfId="17" applyFont="1" applyFill="1" applyBorder="1" applyAlignment="1">
      <alignment horizontal="left" vertical="center" wrapText="1"/>
    </xf>
    <xf numFmtId="0" fontId="10" fillId="6" borderId="231" xfId="17"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10"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94" fillId="19" borderId="166" xfId="17" applyFont="1" applyFill="1" applyBorder="1" applyAlignment="1">
      <alignment horizontal="left" vertical="top" wrapText="1"/>
    </xf>
    <xf numFmtId="0" fontId="94" fillId="19" borderId="167" xfId="17" applyFont="1" applyFill="1" applyBorder="1" applyAlignment="1">
      <alignment horizontal="left" vertical="top" wrapText="1"/>
    </xf>
    <xf numFmtId="0" fontId="94" fillId="19" borderId="168" xfId="17" applyFont="1" applyFill="1" applyBorder="1" applyAlignment="1">
      <alignment horizontal="left" vertical="top" wrapText="1"/>
    </xf>
    <xf numFmtId="0" fontId="13" fillId="19" borderId="166" xfId="17" applyFont="1" applyFill="1" applyBorder="1" applyAlignment="1">
      <alignment horizontal="left" vertical="top" wrapText="1"/>
    </xf>
    <xf numFmtId="0" fontId="13" fillId="19" borderId="167" xfId="17" applyFont="1" applyFill="1" applyBorder="1" applyAlignment="1">
      <alignment horizontal="left" vertical="top" wrapText="1"/>
    </xf>
    <xf numFmtId="0" fontId="13" fillId="19" borderId="168" xfId="17" applyFont="1" applyFill="1" applyBorder="1" applyAlignment="1">
      <alignment horizontal="left" vertical="top" wrapText="1"/>
    </xf>
    <xf numFmtId="0" fontId="37" fillId="21" borderId="166" xfId="17" applyFont="1" applyFill="1" applyBorder="1" applyAlignment="1">
      <alignment horizontal="left" vertical="top" wrapText="1"/>
    </xf>
    <xf numFmtId="0" fontId="37" fillId="21" borderId="167" xfId="17" applyFont="1" applyFill="1" applyBorder="1" applyAlignment="1">
      <alignment horizontal="left" vertical="top" wrapText="1"/>
    </xf>
    <xf numFmtId="0" fontId="37" fillId="21" borderId="168" xfId="17" applyFont="1" applyFill="1" applyBorder="1" applyAlignment="1">
      <alignment horizontal="left" vertical="top" wrapText="1"/>
    </xf>
    <xf numFmtId="0" fontId="37" fillId="21" borderId="207" xfId="17" applyFont="1" applyFill="1" applyBorder="1" applyAlignment="1">
      <alignment horizontal="left" vertical="top" wrapText="1"/>
    </xf>
    <xf numFmtId="0" fontId="37" fillId="21" borderId="134" xfId="17" applyFont="1" applyFill="1" applyBorder="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113" fillId="19" borderId="166" xfId="17" applyFont="1" applyFill="1" applyBorder="1" applyAlignment="1">
      <alignment horizontal="left" vertical="top" wrapText="1"/>
    </xf>
    <xf numFmtId="0" fontId="113" fillId="19" borderId="167" xfId="17" applyFont="1" applyFill="1" applyBorder="1" applyAlignment="1">
      <alignment horizontal="left" vertical="top" wrapText="1"/>
    </xf>
    <xf numFmtId="0" fontId="113" fillId="19" borderId="168" xfId="17" applyFont="1" applyFill="1" applyBorder="1" applyAlignment="1">
      <alignment horizontal="left" vertical="top" wrapText="1"/>
    </xf>
    <xf numFmtId="14" fontId="88" fillId="21" borderId="141" xfId="2" applyNumberFormat="1" applyFont="1" applyFill="1" applyBorder="1" applyAlignment="1">
      <alignment horizontal="center" vertical="center" wrapText="1" shrinkToFit="1"/>
    </xf>
    <xf numFmtId="14" fontId="88" fillId="21" borderId="139" xfId="2" applyNumberFormat="1" applyFont="1" applyFill="1" applyBorder="1" applyAlignment="1">
      <alignment horizontal="center" vertical="center" wrapText="1" shrinkToFit="1"/>
    </xf>
    <xf numFmtId="14" fontId="88" fillId="21" borderId="140" xfId="2" applyNumberFormat="1" applyFont="1" applyFill="1" applyBorder="1" applyAlignment="1">
      <alignment horizontal="center" vertical="center" wrapText="1" shrinkToFit="1"/>
    </xf>
    <xf numFmtId="14" fontId="88" fillId="21" borderId="157" xfId="1" applyNumberFormat="1" applyFont="1" applyFill="1" applyBorder="1" applyAlignment="1" applyProtection="1">
      <alignment horizontal="center" vertical="center" wrapText="1"/>
    </xf>
    <xf numFmtId="0" fontId="88" fillId="21" borderId="157" xfId="2" applyFont="1" applyFill="1" applyBorder="1" applyAlignment="1">
      <alignment horizontal="center" vertical="center"/>
    </xf>
    <xf numFmtId="0" fontId="88" fillId="21" borderId="161" xfId="2" applyFont="1" applyFill="1" applyBorder="1" applyAlignment="1">
      <alignment horizontal="center" vertical="center"/>
    </xf>
    <xf numFmtId="0" fontId="92" fillId="21" borderId="40" xfId="2" applyFont="1" applyFill="1" applyBorder="1" applyAlignment="1">
      <alignment horizontal="center" vertical="center" wrapText="1"/>
    </xf>
    <xf numFmtId="0" fontId="92" fillId="21" borderId="1" xfId="2" applyFont="1" applyFill="1" applyBorder="1" applyAlignment="1">
      <alignment horizontal="center" vertical="center" wrapText="1"/>
    </xf>
    <xf numFmtId="0" fontId="92" fillId="21" borderId="2" xfId="2" applyFont="1" applyFill="1" applyBorder="1" applyAlignment="1">
      <alignment horizontal="center" vertical="center" wrapText="1"/>
    </xf>
    <xf numFmtId="14" fontId="88" fillId="21" borderId="142" xfId="1" applyNumberFormat="1" applyFont="1" applyFill="1" applyBorder="1" applyAlignment="1" applyProtection="1">
      <alignment horizontal="center" vertical="center" wrapText="1" shrinkToFit="1"/>
    </xf>
    <xf numFmtId="14" fontId="88" fillId="21" borderId="144" xfId="1" applyNumberFormat="1" applyFont="1" applyFill="1" applyBorder="1" applyAlignment="1" applyProtection="1">
      <alignment horizontal="center" vertical="center" wrapText="1" shrinkToFit="1"/>
    </xf>
    <xf numFmtId="14" fontId="88" fillId="21" borderId="143" xfId="1" applyNumberFormat="1" applyFont="1" applyFill="1" applyBorder="1" applyAlignment="1" applyProtection="1">
      <alignment horizontal="center" vertical="center" wrapText="1" shrinkToFit="1"/>
    </xf>
    <xf numFmtId="56" fontId="88" fillId="21" borderId="40" xfId="2" applyNumberFormat="1" applyFont="1" applyFill="1" applyBorder="1" applyAlignment="1">
      <alignment horizontal="center" vertical="center" wrapText="1"/>
    </xf>
    <xf numFmtId="56" fontId="88" fillId="21" borderId="1" xfId="2" applyNumberFormat="1" applyFont="1" applyFill="1" applyBorder="1" applyAlignment="1">
      <alignment horizontal="center" vertical="center" wrapText="1"/>
    </xf>
    <xf numFmtId="56" fontId="88" fillId="21" borderId="138" xfId="2" applyNumberFormat="1" applyFont="1" applyFill="1" applyBorder="1" applyAlignment="1">
      <alignment horizontal="center" vertical="center" wrapText="1"/>
    </xf>
    <xf numFmtId="14" fontId="88" fillId="21" borderId="193" xfId="2" applyNumberFormat="1" applyFont="1" applyFill="1" applyBorder="1" applyAlignment="1">
      <alignment horizontal="center" vertical="center" shrinkToFit="1"/>
    </xf>
    <xf numFmtId="14" fontId="88" fillId="21" borderId="1" xfId="2" applyNumberFormat="1" applyFont="1" applyFill="1" applyBorder="1" applyAlignment="1">
      <alignment horizontal="center" vertical="center" shrinkToFit="1"/>
    </xf>
    <xf numFmtId="14" fontId="88" fillId="21" borderId="138" xfId="2" applyNumberFormat="1" applyFont="1" applyFill="1" applyBorder="1" applyAlignment="1">
      <alignment horizontal="center" vertical="center" shrinkToFit="1"/>
    </xf>
    <xf numFmtId="14" fontId="88" fillId="21" borderId="183" xfId="2" applyNumberFormat="1" applyFont="1" applyFill="1" applyBorder="1" applyAlignment="1">
      <alignment horizontal="center" vertical="center"/>
    </xf>
    <xf numFmtId="14" fontId="88" fillId="21" borderId="184" xfId="2" applyNumberFormat="1" applyFont="1" applyFill="1" applyBorder="1" applyAlignment="1">
      <alignment horizontal="center" vertical="center"/>
    </xf>
    <xf numFmtId="14" fontId="88" fillId="21" borderId="185" xfId="2" applyNumberFormat="1" applyFont="1" applyFill="1" applyBorder="1" applyAlignment="1">
      <alignment horizontal="center" vertical="center"/>
    </xf>
    <xf numFmtId="56" fontId="88" fillId="21" borderId="40" xfId="1" applyNumberFormat="1" applyFont="1" applyFill="1" applyBorder="1" applyAlignment="1" applyProtection="1">
      <alignment horizontal="center" vertical="center" wrapText="1"/>
    </xf>
    <xf numFmtId="56" fontId="88" fillId="21" borderId="1" xfId="1" applyNumberFormat="1" applyFont="1" applyFill="1" applyBorder="1" applyAlignment="1" applyProtection="1">
      <alignment horizontal="center" vertical="center" wrapText="1"/>
    </xf>
    <xf numFmtId="56" fontId="88" fillId="21" borderId="2" xfId="1" applyNumberFormat="1" applyFont="1" applyFill="1" applyBorder="1" applyAlignment="1" applyProtection="1">
      <alignment horizontal="center" vertical="center" wrapText="1"/>
    </xf>
    <xf numFmtId="14" fontId="88" fillId="21" borderId="186" xfId="1" applyNumberFormat="1" applyFont="1" applyFill="1" applyBorder="1" applyAlignment="1" applyProtection="1">
      <alignment horizontal="center" vertical="center" wrapText="1"/>
    </xf>
    <xf numFmtId="14" fontId="88" fillId="21" borderId="187" xfId="1" applyNumberFormat="1" applyFont="1" applyFill="1" applyBorder="1" applyAlignment="1" applyProtection="1">
      <alignment horizontal="center" vertical="center" wrapText="1"/>
    </xf>
    <xf numFmtId="14" fontId="88" fillId="21" borderId="188" xfId="1" applyNumberFormat="1" applyFont="1" applyFill="1" applyBorder="1" applyAlignment="1" applyProtection="1">
      <alignment horizontal="center" vertical="center" wrapText="1"/>
    </xf>
    <xf numFmtId="14" fontId="35" fillId="21" borderId="193"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14" fontId="88" fillId="21" borderId="193" xfId="2" applyNumberFormat="1" applyFont="1" applyFill="1" applyBorder="1" applyAlignment="1">
      <alignment horizontal="center" vertical="center" wrapText="1" shrinkToFit="1"/>
    </xf>
    <xf numFmtId="14" fontId="88" fillId="21" borderId="1" xfId="2" applyNumberFormat="1" applyFont="1" applyFill="1" applyBorder="1" applyAlignment="1">
      <alignment horizontal="center" vertical="center" wrapText="1" shrinkToFit="1"/>
    </xf>
    <xf numFmtId="14" fontId="88" fillId="21" borderId="2" xfId="2" applyNumberFormat="1" applyFont="1" applyFill="1" applyBorder="1" applyAlignment="1">
      <alignment horizontal="center" vertical="center" wrapText="1" shrinkToFit="1"/>
    </xf>
    <xf numFmtId="0" fontId="14" fillId="5" borderId="224" xfId="2" applyFont="1" applyFill="1" applyBorder="1" applyAlignment="1">
      <alignment horizontal="center" vertical="center"/>
    </xf>
    <xf numFmtId="0" fontId="14" fillId="5" borderId="225" xfId="2" applyFont="1" applyFill="1" applyBorder="1" applyAlignment="1">
      <alignment horizontal="center" vertical="center"/>
    </xf>
    <xf numFmtId="0" fontId="14" fillId="5" borderId="226" xfId="2" applyFont="1" applyFill="1" applyBorder="1" applyAlignment="1">
      <alignment horizontal="center"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6" xfId="2" applyFill="1" applyBorder="1" applyAlignment="1">
      <alignment horizontal="left" vertical="top" wrapText="1"/>
    </xf>
    <xf numFmtId="0" fontId="1" fillId="29" borderId="54" xfId="2" applyFont="1" applyFill="1" applyBorder="1" applyAlignment="1">
      <alignment horizontal="left" vertical="top" wrapText="1"/>
    </xf>
    <xf numFmtId="0" fontId="1" fillId="29" borderId="65" xfId="2" applyFont="1" applyFill="1" applyBorder="1" applyAlignment="1">
      <alignment horizontal="left" vertical="top" wrapText="1"/>
    </xf>
    <xf numFmtId="0" fontId="8" fillId="29" borderId="126" xfId="1" applyFill="1" applyBorder="1" applyAlignment="1" applyProtection="1">
      <alignment horizontal="left" vertical="top"/>
    </xf>
    <xf numFmtId="0" fontId="6" fillId="29" borderId="145"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26" fillId="19" borderId="0" xfId="19" applyFont="1" applyFill="1" applyAlignment="1">
      <alignment vertical="center" wrapText="1"/>
    </xf>
    <xf numFmtId="0" fontId="89" fillId="19" borderId="148" xfId="1" applyFont="1" applyFill="1" applyBorder="1" applyAlignment="1" applyProtection="1">
      <alignment horizontal="center" vertical="center" wrapText="1" shrinkToFit="1"/>
    </xf>
    <xf numFmtId="0" fontId="28" fillId="19" borderId="149" xfId="2" applyFont="1" applyFill="1" applyBorder="1" applyAlignment="1">
      <alignment horizontal="center" vertical="center" wrapText="1" shrinkToFit="1"/>
    </xf>
    <xf numFmtId="0" fontId="28" fillId="19" borderId="150" xfId="2" applyFont="1" applyFill="1" applyBorder="1" applyAlignment="1">
      <alignment horizontal="center" vertical="center" wrapText="1" shrinkToFit="1"/>
    </xf>
    <xf numFmtId="0" fontId="146"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6" xfId="2" applyFont="1" applyBorder="1">
      <alignment vertical="center"/>
    </xf>
    <xf numFmtId="0" fontId="28" fillId="30" borderId="148" xfId="2" applyFont="1" applyFill="1" applyBorder="1" applyAlignment="1">
      <alignment horizontal="center" vertical="center" wrapText="1" shrinkToFit="1"/>
    </xf>
    <xf numFmtId="0" fontId="28" fillId="30" borderId="149" xfId="2" applyFont="1" applyFill="1" applyBorder="1" applyAlignment="1">
      <alignment horizontal="center" vertical="center" wrapText="1" shrinkToFit="1"/>
    </xf>
    <xf numFmtId="0" fontId="28" fillId="30" borderId="150" xfId="2" applyFont="1" applyFill="1" applyBorder="1" applyAlignment="1">
      <alignment horizontal="center" vertical="center" wrapText="1" shrinkToFit="1"/>
    </xf>
    <xf numFmtId="0" fontId="20" fillId="30" borderId="55" xfId="2" applyFont="1" applyFill="1" applyBorder="1" applyAlignment="1">
      <alignment horizontal="left" vertical="top" wrapText="1" shrinkToFit="1"/>
    </xf>
    <xf numFmtId="0" fontId="20" fillId="30" borderId="56" xfId="2" applyFont="1" applyFill="1" applyBorder="1" applyAlignment="1">
      <alignment horizontal="left" vertical="top" wrapText="1" shrinkToFit="1"/>
    </xf>
    <xf numFmtId="0" fontId="20" fillId="30" borderId="57" xfId="2" applyFont="1" applyFill="1" applyBorder="1" applyAlignment="1">
      <alignment horizontal="left" vertical="top" wrapText="1" shrinkToFit="1"/>
    </xf>
    <xf numFmtId="0" fontId="89" fillId="19" borderId="97" xfId="1" applyFont="1" applyFill="1" applyBorder="1" applyAlignment="1" applyProtection="1">
      <alignment horizontal="center" vertical="center" wrapText="1"/>
    </xf>
    <xf numFmtId="0" fontId="89" fillId="19" borderId="28" xfId="1" applyFont="1" applyFill="1" applyBorder="1" applyAlignment="1" applyProtection="1">
      <alignment horizontal="center" vertical="center" wrapText="1"/>
    </xf>
    <xf numFmtId="0" fontId="89" fillId="19" borderId="98" xfId="1" applyFont="1" applyFill="1" applyBorder="1" applyAlignment="1" applyProtection="1">
      <alignment horizontal="center" vertical="center" wrapText="1"/>
    </xf>
    <xf numFmtId="0" fontId="21" fillId="19" borderId="94" xfId="1" applyFont="1" applyFill="1" applyBorder="1" applyAlignment="1" applyProtection="1">
      <alignment horizontal="left" vertical="top" wrapText="1"/>
    </xf>
    <xf numFmtId="0" fontId="21" fillId="19" borderId="163" xfId="1" applyFont="1" applyFill="1" applyBorder="1" applyAlignment="1" applyProtection="1">
      <alignment horizontal="left" vertical="top" wrapText="1"/>
    </xf>
    <xf numFmtId="0" fontId="21" fillId="19" borderId="164" xfId="1" applyFont="1" applyFill="1" applyBorder="1" applyAlignment="1" applyProtection="1">
      <alignment horizontal="left" vertical="top"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24"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44"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64" fillId="30" borderId="94" xfId="1" applyFont="1" applyFill="1" applyBorder="1" applyAlignment="1" applyProtection="1">
      <alignment vertical="top" wrapText="1"/>
    </xf>
    <xf numFmtId="0" fontId="88" fillId="30" borderId="95" xfId="2" applyFont="1" applyFill="1" applyBorder="1" applyAlignment="1">
      <alignment vertical="top" wrapText="1"/>
    </xf>
    <xf numFmtId="0" fontId="88" fillId="30" borderId="96" xfId="2" applyFont="1" applyFill="1" applyBorder="1" applyAlignment="1">
      <alignment vertical="top" wrapText="1"/>
    </xf>
    <xf numFmtId="0" fontId="163" fillId="30" borderId="97" xfId="2" applyFont="1" applyFill="1" applyBorder="1" applyAlignment="1">
      <alignment horizontal="center" vertical="center" wrapText="1" shrinkToFit="1"/>
    </xf>
    <xf numFmtId="0" fontId="32" fillId="30" borderId="28" xfId="2" applyFont="1" applyFill="1" applyBorder="1" applyAlignment="1">
      <alignment horizontal="center" vertical="center" shrinkToFit="1"/>
    </xf>
    <xf numFmtId="0" fontId="32" fillId="30" borderId="98" xfId="2" applyFont="1" applyFill="1" applyBorder="1" applyAlignment="1">
      <alignment horizontal="center" vertical="center" shrinkToFi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165" fillId="0" borderId="121" xfId="1" applyFont="1" applyFill="1" applyBorder="1" applyAlignment="1" applyProtection="1">
      <alignment horizontal="left" vertical="top" wrapText="1"/>
    </xf>
    <xf numFmtId="0" fontId="166" fillId="42" borderId="0" xfId="2" applyFont="1" applyFill="1" applyAlignment="1">
      <alignment horizontal="center" vertical="center"/>
    </xf>
    <xf numFmtId="0" fontId="6" fillId="19" borderId="0" xfId="4" applyFill="1"/>
    <xf numFmtId="0" fontId="6" fillId="0" borderId="0" xfId="4"/>
    <xf numFmtId="0" fontId="88" fillId="0" borderId="0" xfId="2" applyFont="1" applyAlignment="1">
      <alignment horizontal="center" vertical="center"/>
    </xf>
    <xf numFmtId="0" fontId="21" fillId="0" borderId="0" xfId="2" applyFont="1" applyAlignment="1">
      <alignment horizontal="center" vertical="center"/>
    </xf>
    <xf numFmtId="0" fontId="167" fillId="19" borderId="0" xfId="2" applyFont="1" applyFill="1">
      <alignment vertical="center"/>
    </xf>
    <xf numFmtId="0" fontId="168" fillId="0" borderId="0" xfId="25" applyFont="1">
      <alignment vertical="center"/>
    </xf>
    <xf numFmtId="0" fontId="169" fillId="43" borderId="0" xfId="2" applyFont="1" applyFill="1" applyAlignment="1">
      <alignment horizontal="center" vertical="center" wrapText="1" shrinkToFit="1"/>
    </xf>
    <xf numFmtId="0" fontId="170" fillId="43" borderId="0" xfId="2" applyFont="1" applyFill="1" applyAlignment="1">
      <alignment horizontal="center" vertical="center" wrapText="1" shrinkToFit="1"/>
    </xf>
    <xf numFmtId="0" fontId="171" fillId="19" borderId="0" xfId="2" applyFont="1" applyFill="1">
      <alignment vertical="center"/>
    </xf>
    <xf numFmtId="0" fontId="168" fillId="0" borderId="0" xfId="2" applyFont="1">
      <alignment vertical="center"/>
    </xf>
    <xf numFmtId="0" fontId="172" fillId="0" borderId="0" xfId="2" applyFont="1" applyAlignment="1">
      <alignment horizontal="center" vertical="center"/>
    </xf>
    <xf numFmtId="0" fontId="173" fillId="0" borderId="0" xfId="2" applyFont="1" applyAlignment="1">
      <alignment horizontal="center" vertical="center"/>
    </xf>
    <xf numFmtId="0" fontId="7" fillId="44" borderId="0" xfId="4" applyFont="1" applyFill="1" applyAlignment="1">
      <alignment vertical="top"/>
    </xf>
    <xf numFmtId="0" fontId="7" fillId="44" borderId="0" xfId="2" applyFont="1" applyFill="1" applyAlignment="1">
      <alignment vertical="top"/>
    </xf>
    <xf numFmtId="0" fontId="174" fillId="44" borderId="0" xfId="2" applyFont="1" applyFill="1" applyAlignment="1">
      <alignment vertical="top" wrapText="1"/>
    </xf>
    <xf numFmtId="0" fontId="175" fillId="44" borderId="0" xfId="2" applyFont="1" applyFill="1" applyAlignment="1">
      <alignment vertical="top" wrapText="1"/>
    </xf>
    <xf numFmtId="0" fontId="51" fillId="45" borderId="0" xfId="2" applyFont="1" applyFill="1" applyAlignment="1">
      <alignment horizontal="left" vertical="center" wrapText="1" indent="1"/>
    </xf>
    <xf numFmtId="0" fontId="176" fillId="0" borderId="0" xfId="2" applyFont="1" applyAlignment="1">
      <alignment horizontal="left" vertical="center" wrapText="1" indent="1"/>
    </xf>
    <xf numFmtId="0" fontId="177" fillId="44" borderId="0" xfId="2" applyFont="1" applyFill="1" applyAlignment="1">
      <alignment vertical="top"/>
    </xf>
    <xf numFmtId="0" fontId="34" fillId="44" borderId="0" xfId="2" applyFont="1" applyFill="1" applyAlignment="1">
      <alignment vertical="top"/>
    </xf>
    <xf numFmtId="0" fontId="6" fillId="44" borderId="0" xfId="2" applyFill="1" applyAlignment="1">
      <alignment vertical="top" wrapText="1"/>
    </xf>
    <xf numFmtId="0" fontId="35" fillId="2" borderId="0" xfId="4" applyFont="1" applyFill="1"/>
    <xf numFmtId="0" fontId="6" fillId="2" borderId="0" xfId="4" applyFill="1"/>
    <xf numFmtId="0" fontId="13" fillId="6" borderId="233" xfId="4" applyFont="1" applyFill="1" applyBorder="1" applyAlignment="1">
      <alignment horizontal="left" vertical="center" wrapText="1" indent="1"/>
    </xf>
    <xf numFmtId="0" fontId="13" fillId="6" borderId="234" xfId="4" applyFont="1" applyFill="1" applyBorder="1" applyAlignment="1">
      <alignment horizontal="left" vertical="center" wrapText="1" indent="1"/>
    </xf>
    <xf numFmtId="0" fontId="13" fillId="6" borderId="235" xfId="4" applyFont="1" applyFill="1" applyBorder="1" applyAlignment="1">
      <alignment horizontal="left" vertical="center" wrapText="1" indent="1"/>
    </xf>
    <xf numFmtId="0" fontId="13" fillId="6" borderId="236" xfId="4" applyFont="1" applyFill="1" applyBorder="1" applyAlignment="1">
      <alignment horizontal="left" vertical="center" wrapText="1" indent="1"/>
    </xf>
    <xf numFmtId="0" fontId="13" fillId="6" borderId="0" xfId="4" applyFont="1" applyFill="1" applyAlignment="1">
      <alignment horizontal="left" vertical="center" wrapText="1" indent="1"/>
    </xf>
    <xf numFmtId="0" fontId="13" fillId="6" borderId="237" xfId="4" applyFont="1" applyFill="1" applyBorder="1" applyAlignment="1">
      <alignment horizontal="left" vertical="center" wrapText="1" indent="1"/>
    </xf>
    <xf numFmtId="0" fontId="13" fillId="6" borderId="238" xfId="4" applyFont="1" applyFill="1" applyBorder="1" applyAlignment="1">
      <alignment horizontal="left" vertical="center" wrapText="1" indent="1"/>
    </xf>
    <xf numFmtId="0" fontId="13" fillId="6" borderId="239" xfId="4" applyFont="1" applyFill="1" applyBorder="1" applyAlignment="1">
      <alignment horizontal="left" vertical="center" wrapText="1" indent="1"/>
    </xf>
    <xf numFmtId="0" fontId="13" fillId="6" borderId="240" xfId="4" applyFont="1" applyFill="1" applyBorder="1" applyAlignment="1">
      <alignment horizontal="left" vertical="center" wrapText="1" indent="1"/>
    </xf>
    <xf numFmtId="0" fontId="86" fillId="20" borderId="165" xfId="0" applyFont="1" applyFill="1" applyBorder="1" applyAlignment="1">
      <alignment horizontal="center" vertical="center" wrapText="1"/>
    </xf>
  </cellXfs>
  <cellStyles count="26">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5" xr:uid="{9FC924BD-4568-4D60-8D6F-0B181AB9AEA7}"/>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FAFEC2"/>
      <color rgb="FF66CCFF"/>
      <color rgb="FFFF99FF"/>
      <color rgb="FF3399FF"/>
      <color rgb="FF00CC00"/>
      <color rgb="FFFF0066"/>
      <color rgb="FFFFCC00"/>
      <color rgb="FF7BB2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'24　感染症統計'!$A$7</c:f>
              <c:strCache>
                <c:ptCount val="1"/>
                <c:pt idx="0">
                  <c:v>2023年</c:v>
                </c:pt>
              </c:strCache>
            </c:strRef>
          </c:tx>
          <c:spPr>
            <a:ln w="63500" cap="rnd">
              <a:solidFill>
                <a:srgbClr val="FF0000"/>
              </a:solidFill>
              <a:round/>
            </a:ln>
            <a:effectLst/>
          </c:spPr>
          <c:marker>
            <c:symbol val="none"/>
          </c:marker>
          <c:val>
            <c:numRef>
              <c:f>'24　感染症統計'!$B$7:$M$7</c:f>
              <c:numCache>
                <c:formatCode>#,##0_ </c:formatCode>
                <c:ptCount val="12"/>
                <c:pt idx="0" formatCode="General">
                  <c:v>82</c:v>
                </c:pt>
                <c:pt idx="1">
                  <c:v>62</c:v>
                </c:pt>
                <c:pt idx="2">
                  <c:v>99</c:v>
                </c:pt>
                <c:pt idx="3">
                  <c:v>112</c:v>
                </c:pt>
                <c:pt idx="4">
                  <c:v>223</c:v>
                </c:pt>
                <c:pt idx="5">
                  <c:v>265</c:v>
                </c:pt>
              </c:numCache>
            </c:numRef>
          </c:val>
          <c:smooth val="0"/>
          <c:extLst>
            <c:ext xmlns:c16="http://schemas.microsoft.com/office/drawing/2014/chart" uri="{C3380CC4-5D6E-409C-BE32-E72D297353CC}">
              <c16:uniqueId val="{00000000-EF25-4824-8530-875CCEE0B185}"/>
            </c:ext>
          </c:extLst>
        </c:ser>
        <c:ser>
          <c:idx val="7"/>
          <c:order val="1"/>
          <c:tx>
            <c:strRef>
              <c:f>'24　感染症統計'!$A$8</c:f>
              <c:strCache>
                <c:ptCount val="1"/>
                <c:pt idx="0">
                  <c:v>2022年</c:v>
                </c:pt>
              </c:strCache>
            </c:strRef>
          </c:tx>
          <c:spPr>
            <a:ln w="25400" cap="rnd">
              <a:solidFill>
                <a:schemeClr val="accent6">
                  <a:lumMod val="75000"/>
                </a:schemeClr>
              </a:solidFill>
              <a:round/>
            </a:ln>
            <a:effectLst/>
          </c:spPr>
          <c:marker>
            <c:symbol val="none"/>
          </c:marker>
          <c:val>
            <c:numRef>
              <c:f>'24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'24　感染症統計'!$A$9</c:f>
              <c:strCache>
                <c:ptCount val="1"/>
                <c:pt idx="0">
                  <c:v>2021年</c:v>
                </c:pt>
              </c:strCache>
            </c:strRef>
          </c:tx>
          <c:spPr>
            <a:ln w="28575" cap="rnd">
              <a:solidFill>
                <a:schemeClr val="accent6"/>
              </a:solidFill>
              <a:round/>
            </a:ln>
            <a:effectLst/>
          </c:spPr>
          <c:marker>
            <c:symbol val="none"/>
          </c:marker>
          <c:val>
            <c:numRef>
              <c:f>'24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'24　感染症統計'!$A$10</c:f>
              <c:strCache>
                <c:ptCount val="1"/>
                <c:pt idx="0">
                  <c:v>2020年</c:v>
                </c:pt>
              </c:strCache>
            </c:strRef>
          </c:tx>
          <c:spPr>
            <a:ln w="12700" cap="rnd">
              <a:solidFill>
                <a:srgbClr val="FF0066"/>
              </a:solidFill>
              <a:round/>
            </a:ln>
            <a:effectLst/>
          </c:spPr>
          <c:marker>
            <c:symbol val="none"/>
          </c:marker>
          <c:val>
            <c:numRef>
              <c:f>'24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'24　感染症統計'!$A$11</c:f>
              <c:strCache>
                <c:ptCount val="1"/>
                <c:pt idx="0">
                  <c:v>2019年</c:v>
                </c:pt>
              </c:strCache>
            </c:strRef>
          </c:tx>
          <c:spPr>
            <a:ln w="19050" cap="rnd">
              <a:solidFill>
                <a:srgbClr val="0070C0"/>
              </a:solidFill>
              <a:round/>
            </a:ln>
            <a:effectLst/>
          </c:spPr>
          <c:marker>
            <c:symbol val="none"/>
          </c:marker>
          <c:val>
            <c:numRef>
              <c:f>'24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'24　感染症統計'!$A$12</c:f>
              <c:strCache>
                <c:ptCount val="1"/>
                <c:pt idx="0">
                  <c:v>2018年</c:v>
                </c:pt>
              </c:strCache>
            </c:strRef>
          </c:tx>
          <c:spPr>
            <a:ln w="12700" cap="rnd">
              <a:solidFill>
                <a:schemeClr val="accent4"/>
              </a:solidFill>
              <a:round/>
            </a:ln>
            <a:effectLst/>
          </c:spPr>
          <c:marker>
            <c:symbol val="none"/>
          </c:marker>
          <c:val>
            <c:numRef>
              <c:f>'24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'24　感染症統計'!$A$13</c:f>
              <c:strCache>
                <c:ptCount val="1"/>
                <c:pt idx="0">
                  <c:v>2017年</c:v>
                </c:pt>
              </c:strCache>
            </c:strRef>
          </c:tx>
          <c:spPr>
            <a:ln w="12700" cap="rnd">
              <a:solidFill>
                <a:schemeClr val="accent5"/>
              </a:solidFill>
              <a:round/>
            </a:ln>
            <a:effectLst/>
          </c:spPr>
          <c:marker>
            <c:symbol val="none"/>
          </c:marker>
          <c:val>
            <c:numRef>
              <c:f>'24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'24　感染症統計'!$A$14</c:f>
              <c:strCache>
                <c:ptCount val="1"/>
                <c:pt idx="0">
                  <c:v>2016年</c:v>
                </c:pt>
              </c:strCache>
            </c:strRef>
          </c:tx>
          <c:spPr>
            <a:ln w="12700" cap="rnd">
              <a:solidFill>
                <a:schemeClr val="tx2"/>
              </a:solidFill>
              <a:round/>
            </a:ln>
            <a:effectLst/>
          </c:spPr>
          <c:marker>
            <c:symbol val="none"/>
          </c:marker>
          <c:val>
            <c:numRef>
              <c:f>'24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'24　感染症統計'!$A$15</c:f>
              <c:strCache>
                <c:ptCount val="1"/>
                <c:pt idx="0">
                  <c:v>2015年</c:v>
                </c:pt>
              </c:strCache>
            </c:strRef>
          </c:tx>
          <c:spPr>
            <a:ln w="28575" cap="rnd">
              <a:solidFill>
                <a:schemeClr val="accent3">
                  <a:lumMod val="60000"/>
                </a:schemeClr>
              </a:solidFill>
              <a:round/>
            </a:ln>
            <a:effectLst/>
          </c:spPr>
          <c:marker>
            <c:symbol val="none"/>
          </c:marker>
          <c:val>
            <c:numRef>
              <c:f>'24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'24　感染症統計'!$P$7</c:f>
              <c:strCache>
                <c:ptCount val="1"/>
                <c:pt idx="0">
                  <c:v>2023年</c:v>
                </c:pt>
              </c:strCache>
            </c:strRef>
          </c:tx>
          <c:spPr>
            <a:ln w="63500" cap="rnd">
              <a:solidFill>
                <a:srgbClr val="FF0000"/>
              </a:solidFill>
              <a:round/>
            </a:ln>
            <a:effectLst/>
          </c:spPr>
          <c:marker>
            <c:symbol val="none"/>
          </c:marker>
          <c:val>
            <c:numRef>
              <c:f>'24　感染症統計'!$Q$7:$AB$7</c:f>
              <c:numCache>
                <c:formatCode>#,##0_ </c:formatCode>
                <c:ptCount val="12"/>
                <c:pt idx="0" formatCode="General">
                  <c:v>1</c:v>
                </c:pt>
                <c:pt idx="1">
                  <c:v>1</c:v>
                </c:pt>
                <c:pt idx="2">
                  <c:v>4</c:v>
                </c:pt>
                <c:pt idx="3">
                  <c:v>2</c:v>
                </c:pt>
                <c:pt idx="4">
                  <c:v>2</c:v>
                </c:pt>
                <c:pt idx="5">
                  <c:v>4</c:v>
                </c:pt>
              </c:numCache>
            </c:numRef>
          </c:val>
          <c:smooth val="0"/>
          <c:extLst>
            <c:ext xmlns:c16="http://schemas.microsoft.com/office/drawing/2014/chart" uri="{C3380CC4-5D6E-409C-BE32-E72D297353CC}">
              <c16:uniqueId val="{00000000-691A-4A61-BF12-3A5977548A2F}"/>
            </c:ext>
          </c:extLst>
        </c:ser>
        <c:ser>
          <c:idx val="7"/>
          <c:order val="1"/>
          <c:tx>
            <c:strRef>
              <c:f>'24　感染症統計'!$P$8</c:f>
              <c:strCache>
                <c:ptCount val="1"/>
                <c:pt idx="0">
                  <c:v>2022年</c:v>
                </c:pt>
              </c:strCache>
            </c:strRef>
          </c:tx>
          <c:spPr>
            <a:ln w="25400" cap="rnd">
              <a:solidFill>
                <a:schemeClr val="accent6">
                  <a:lumMod val="75000"/>
                </a:schemeClr>
              </a:solidFill>
              <a:round/>
            </a:ln>
            <a:effectLst/>
          </c:spPr>
          <c:marker>
            <c:symbol val="none"/>
          </c:marker>
          <c:val>
            <c:numRef>
              <c:f>'24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'24　感染症統計'!$P$9</c:f>
              <c:strCache>
                <c:ptCount val="1"/>
                <c:pt idx="0">
                  <c:v>2021年</c:v>
                </c:pt>
              </c:strCache>
            </c:strRef>
          </c:tx>
          <c:spPr>
            <a:ln w="28575" cap="rnd">
              <a:solidFill>
                <a:srgbClr val="FF0066"/>
              </a:solidFill>
              <a:round/>
            </a:ln>
            <a:effectLst/>
          </c:spPr>
          <c:marker>
            <c:symbol val="none"/>
          </c:marker>
          <c:val>
            <c:numRef>
              <c:f>'24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'24　感染症統計'!$P$10</c:f>
              <c:strCache>
                <c:ptCount val="1"/>
                <c:pt idx="0">
                  <c:v>2020年</c:v>
                </c:pt>
              </c:strCache>
            </c:strRef>
          </c:tx>
          <c:spPr>
            <a:ln w="28575" cap="rnd">
              <a:solidFill>
                <a:schemeClr val="accent2"/>
              </a:solidFill>
              <a:round/>
            </a:ln>
            <a:effectLst/>
          </c:spPr>
          <c:marker>
            <c:symbol val="none"/>
          </c:marker>
          <c:val>
            <c:numRef>
              <c:f>'24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'24　感染症統計'!$P$11</c:f>
              <c:strCache>
                <c:ptCount val="1"/>
                <c:pt idx="0">
                  <c:v>2019年</c:v>
                </c:pt>
              </c:strCache>
            </c:strRef>
          </c:tx>
          <c:spPr>
            <a:ln w="28575" cap="rnd">
              <a:solidFill>
                <a:schemeClr val="accent3">
                  <a:lumMod val="50000"/>
                </a:schemeClr>
              </a:solidFill>
              <a:round/>
            </a:ln>
            <a:effectLst/>
          </c:spPr>
          <c:marker>
            <c:symbol val="none"/>
          </c:marker>
          <c:val>
            <c:numRef>
              <c:f>'24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'24　感染症統計'!$P$12</c:f>
              <c:strCache>
                <c:ptCount val="1"/>
                <c:pt idx="0">
                  <c:v>2018年</c:v>
                </c:pt>
              </c:strCache>
            </c:strRef>
          </c:tx>
          <c:spPr>
            <a:ln w="28575" cap="rnd">
              <a:solidFill>
                <a:schemeClr val="accent4">
                  <a:lumMod val="75000"/>
                </a:schemeClr>
              </a:solidFill>
              <a:round/>
            </a:ln>
            <a:effectLst/>
          </c:spPr>
          <c:marker>
            <c:symbol val="none"/>
          </c:marker>
          <c:val>
            <c:numRef>
              <c:f>'24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'24　感染症統計'!$P$13</c:f>
              <c:strCache>
                <c:ptCount val="1"/>
                <c:pt idx="0">
                  <c:v>2017年</c:v>
                </c:pt>
              </c:strCache>
            </c:strRef>
          </c:tx>
          <c:spPr>
            <a:ln w="28575" cap="rnd">
              <a:solidFill>
                <a:schemeClr val="accent5"/>
              </a:solidFill>
              <a:round/>
            </a:ln>
            <a:effectLst/>
          </c:spPr>
          <c:marker>
            <c:symbol val="none"/>
          </c:marker>
          <c:val>
            <c:numRef>
              <c:f>'24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'24　感染症統計'!$P$14</c:f>
              <c:strCache>
                <c:ptCount val="1"/>
                <c:pt idx="0">
                  <c:v>2016年</c:v>
                </c:pt>
              </c:strCache>
            </c:strRef>
          </c:tx>
          <c:spPr>
            <a:ln w="28575" cap="rnd">
              <a:solidFill>
                <a:srgbClr val="3399FF"/>
              </a:solidFill>
              <a:round/>
            </a:ln>
            <a:effectLst/>
          </c:spPr>
          <c:marker>
            <c:symbol val="none"/>
          </c:marker>
          <c:val>
            <c:numRef>
              <c:f>'24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gif"/><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8.jpe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47625</xdr:colOff>
      <xdr:row>41</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603670</xdr:colOff>
      <xdr:row>36</xdr:row>
      <xdr:rowOff>160020</xdr:rowOff>
    </xdr:to>
    <xdr:grpSp>
      <xdr:nvGrpSpPr>
        <xdr:cNvPr id="2" name="グループ化 1">
          <a:extLst>
            <a:ext uri="{FF2B5EF4-FFF2-40B4-BE49-F238E27FC236}">
              <a16:creationId xmlns:a16="http://schemas.microsoft.com/office/drawing/2014/main" id="{FAD7ECA4-2538-4A05-8AD5-F2B376ADAD17}"/>
            </a:ext>
          </a:extLst>
        </xdr:cNvPr>
        <xdr:cNvGrpSpPr/>
      </xdr:nvGrpSpPr>
      <xdr:grpSpPr>
        <a:xfrm>
          <a:off x="0" y="0"/>
          <a:ext cx="9191410" cy="6835140"/>
          <a:chOff x="0" y="0"/>
          <a:chExt cx="9191410" cy="6835140"/>
        </a:xfrm>
      </xdr:grpSpPr>
      <xdr:pic>
        <xdr:nvPicPr>
          <xdr:cNvPr id="3" name="図 2">
            <a:extLst>
              <a:ext uri="{FF2B5EF4-FFF2-40B4-BE49-F238E27FC236}">
                <a16:creationId xmlns:a16="http://schemas.microsoft.com/office/drawing/2014/main" id="{7DA081E5-3729-1371-F254-D723658058DB}"/>
              </a:ext>
            </a:extLst>
          </xdr:cNvPr>
          <xdr:cNvPicPr>
            <a:picLocks noChangeAspect="1"/>
          </xdr:cNvPicPr>
        </xdr:nvPicPr>
        <xdr:blipFill>
          <a:blip xmlns:r="http://schemas.openxmlformats.org/officeDocument/2006/relationships" r:embed="rId1"/>
          <a:stretch>
            <a:fillRect/>
          </a:stretch>
        </xdr:blipFill>
        <xdr:spPr>
          <a:xfrm>
            <a:off x="0" y="0"/>
            <a:ext cx="9160034" cy="6439458"/>
          </a:xfrm>
          <a:prstGeom prst="rect">
            <a:avLst/>
          </a:prstGeom>
        </xdr:spPr>
      </xdr:pic>
      <xdr:pic>
        <xdr:nvPicPr>
          <xdr:cNvPr id="4" name="図 3">
            <a:extLst>
              <a:ext uri="{FF2B5EF4-FFF2-40B4-BE49-F238E27FC236}">
                <a16:creationId xmlns:a16="http://schemas.microsoft.com/office/drawing/2014/main" id="{EEB9C49B-77B1-3529-5FF0-FFF4EE85AD81}"/>
              </a:ext>
            </a:extLst>
          </xdr:cNvPr>
          <xdr:cNvPicPr>
            <a:picLocks noChangeAspect="1"/>
          </xdr:cNvPicPr>
        </xdr:nvPicPr>
        <xdr:blipFill>
          <a:blip xmlns:r="http://schemas.openxmlformats.org/officeDocument/2006/relationships" r:embed="rId2"/>
          <a:stretch>
            <a:fillRect/>
          </a:stretch>
        </xdr:blipFill>
        <xdr:spPr>
          <a:xfrm>
            <a:off x="5059680" y="5928360"/>
            <a:ext cx="4131730" cy="906780"/>
          </a:xfrm>
          <a:prstGeom prst="rect">
            <a:avLst/>
          </a:prstGeom>
        </xdr:spPr>
      </xdr:pic>
    </xdr:grpSp>
    <xdr:clientData/>
  </xdr:twoCellAnchor>
  <xdr:twoCellAnchor editAs="oneCell">
    <xdr:from>
      <xdr:col>0</xdr:col>
      <xdr:colOff>68580</xdr:colOff>
      <xdr:row>11</xdr:row>
      <xdr:rowOff>144780</xdr:rowOff>
    </xdr:from>
    <xdr:to>
      <xdr:col>14</xdr:col>
      <xdr:colOff>229144</xdr:colOff>
      <xdr:row>23</xdr:row>
      <xdr:rowOff>121920</xdr:rowOff>
    </xdr:to>
    <xdr:pic>
      <xdr:nvPicPr>
        <xdr:cNvPr id="5" name="図 4">
          <a:extLst>
            <a:ext uri="{FF2B5EF4-FFF2-40B4-BE49-F238E27FC236}">
              <a16:creationId xmlns:a16="http://schemas.microsoft.com/office/drawing/2014/main" id="{779B7906-6981-4593-B6B0-8FB8E9F31588}"/>
            </a:ext>
          </a:extLst>
        </xdr:cNvPr>
        <xdr:cNvPicPr>
          <a:picLocks noChangeAspect="1"/>
        </xdr:cNvPicPr>
      </xdr:nvPicPr>
      <xdr:blipFill>
        <a:blip xmlns:r="http://schemas.openxmlformats.org/officeDocument/2006/relationships" r:embed="rId3"/>
        <a:stretch>
          <a:fillRect/>
        </a:stretch>
      </xdr:blipFill>
      <xdr:spPr>
        <a:xfrm>
          <a:off x="68580" y="2590800"/>
          <a:ext cx="7529104" cy="1988820"/>
        </a:xfrm>
        <a:prstGeom prst="rect">
          <a:avLst/>
        </a:prstGeom>
        <a:ln w="41275" cmpd="sng">
          <a:solidFill>
            <a:srgbClr val="FF0000"/>
          </a:solidFill>
        </a:ln>
        <a:effectLst>
          <a:outerShdw blurRad="50800" dist="50800" dir="840000" algn="ctr" rotWithShape="0">
            <a:srgbClr val="FF0000"/>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4</xdr:row>
      <xdr:rowOff>0</xdr:rowOff>
    </xdr:from>
    <xdr:to>
      <xdr:col>13</xdr:col>
      <xdr:colOff>411480</xdr:colOff>
      <xdr:row>17</xdr:row>
      <xdr:rowOff>487680</xdr:rowOff>
    </xdr:to>
    <xdr:pic>
      <xdr:nvPicPr>
        <xdr:cNvPr id="29" name="図 28" descr="感染性胃腸炎患者報告数　直近5シーズン">
          <a:extLst>
            <a:ext uri="{FF2B5EF4-FFF2-40B4-BE49-F238E27FC236}">
              <a16:creationId xmlns:a16="http://schemas.microsoft.com/office/drawing/2014/main" id="{D4783A7D-9AD8-B6FB-C997-31D11AEF51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3900" y="990600"/>
          <a:ext cx="7620000" cy="2804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350704</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71545"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5.77</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594989" cy="594172"/>
        </a:xfrm>
        <a:prstGeom prst="borderCallout2">
          <a:avLst>
            <a:gd name="adj1" fmla="val 101279"/>
            <a:gd name="adj2" fmla="val 51060"/>
            <a:gd name="adj3" fmla="val 210486"/>
            <a:gd name="adj4" fmla="val 51057"/>
            <a:gd name="adj5" fmla="val 295499"/>
            <a:gd name="adj6" fmla="val 47724"/>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散発事故事例の報告例年より増加している。</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11</xdr:col>
      <xdr:colOff>892264</xdr:colOff>
      <xdr:row>13</xdr:row>
      <xdr:rowOff>138287</xdr:rowOff>
    </xdr:from>
    <xdr:to>
      <xdr:col>11</xdr:col>
      <xdr:colOff>1215082</xdr:colOff>
      <xdr:row>15</xdr:row>
      <xdr:rowOff>102406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10173424" y="2690987"/>
          <a:ext cx="322818" cy="299399"/>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15241</xdr:colOff>
      <xdr:row>2</xdr:row>
      <xdr:rowOff>6306</xdr:rowOff>
    </xdr:from>
    <xdr:to>
      <xdr:col>6</xdr:col>
      <xdr:colOff>762001</xdr:colOff>
      <xdr:row>16</xdr:row>
      <xdr:rowOff>53340</xdr:rowOff>
    </xdr:to>
    <xdr:pic>
      <xdr:nvPicPr>
        <xdr:cNvPr id="47" name="図 46">
          <a:extLst>
            <a:ext uri="{FF2B5EF4-FFF2-40B4-BE49-F238E27FC236}">
              <a16:creationId xmlns:a16="http://schemas.microsoft.com/office/drawing/2014/main" id="{32B33893-2806-10CC-CDE4-6E2E7568B93B}"/>
            </a:ext>
          </a:extLst>
        </xdr:cNvPr>
        <xdr:cNvPicPr>
          <a:picLocks noChangeAspect="1"/>
        </xdr:cNvPicPr>
      </xdr:nvPicPr>
      <xdr:blipFill>
        <a:blip xmlns:r="http://schemas.openxmlformats.org/officeDocument/2006/relationships" r:embed="rId3"/>
        <a:stretch>
          <a:fillRect/>
        </a:stretch>
      </xdr:blipFill>
      <xdr:spPr>
        <a:xfrm>
          <a:off x="2872741" y="554946"/>
          <a:ext cx="1645920" cy="2554014"/>
        </a:xfrm>
        <a:prstGeom prst="rect">
          <a:avLst/>
        </a:prstGeom>
      </xdr:spPr>
    </xdr:pic>
    <xdr:clientData/>
  </xdr:twoCellAnchor>
  <xdr:twoCellAnchor editAs="oneCell">
    <xdr:from>
      <xdr:col>0</xdr:col>
      <xdr:colOff>0</xdr:colOff>
      <xdr:row>2</xdr:row>
      <xdr:rowOff>0</xdr:rowOff>
    </xdr:from>
    <xdr:to>
      <xdr:col>3</xdr:col>
      <xdr:colOff>160020</xdr:colOff>
      <xdr:row>16</xdr:row>
      <xdr:rowOff>47034</xdr:rowOff>
    </xdr:to>
    <xdr:pic>
      <xdr:nvPicPr>
        <xdr:cNvPr id="16" name="図 15">
          <a:extLst>
            <a:ext uri="{FF2B5EF4-FFF2-40B4-BE49-F238E27FC236}">
              <a16:creationId xmlns:a16="http://schemas.microsoft.com/office/drawing/2014/main" id="{304F96A9-E539-414A-B0C5-5DAEA44FDE38}"/>
            </a:ext>
          </a:extLst>
        </xdr:cNvPr>
        <xdr:cNvPicPr>
          <a:picLocks noChangeAspect="1"/>
        </xdr:cNvPicPr>
      </xdr:nvPicPr>
      <xdr:blipFill>
        <a:blip xmlns:r="http://schemas.openxmlformats.org/officeDocument/2006/relationships" r:embed="rId3"/>
        <a:stretch>
          <a:fillRect/>
        </a:stretch>
      </xdr:blipFill>
      <xdr:spPr>
        <a:xfrm>
          <a:off x="0" y="548640"/>
          <a:ext cx="1645920" cy="25540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123825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D038DAC0-F24C-45B0-B94A-D41C8F0A05E5}"/>
            </a:ext>
          </a:extLst>
        </xdr:cNvPr>
        <xdr:cNvSpPr>
          <a:spLocks noChangeAspect="1" noChangeArrowheads="1"/>
        </xdr:cNvSpPr>
      </xdr:nvSpPr>
      <xdr:spPr bwMode="auto">
        <a:xfrm>
          <a:off x="4655820" y="3741420"/>
          <a:ext cx="304800" cy="299085"/>
        </a:xfrm>
        <a:prstGeom prst="rect">
          <a:avLst/>
        </a:prstGeom>
        <a:noFill/>
        <a:ln w="9525">
          <a:noFill/>
          <a:miter lim="800000"/>
          <a:headEnd/>
          <a:tailEnd/>
        </a:ln>
      </xdr:spPr>
    </xdr:sp>
    <xdr:clientData/>
  </xdr:twoCellAnchor>
  <xdr:twoCellAnchor>
    <xdr:from>
      <xdr:col>5</xdr:col>
      <xdr:colOff>219075</xdr:colOff>
      <xdr:row>7</xdr:row>
      <xdr:rowOff>38100</xdr:rowOff>
    </xdr:from>
    <xdr:to>
      <xdr:col>6</xdr:col>
      <xdr:colOff>447675</xdr:colOff>
      <xdr:row>10</xdr:row>
      <xdr:rowOff>114300</xdr:rowOff>
    </xdr:to>
    <xdr:sp macro="" textlink="">
      <xdr:nvSpPr>
        <xdr:cNvPr id="3" name="右矢印 2">
          <a:extLst>
            <a:ext uri="{FF2B5EF4-FFF2-40B4-BE49-F238E27FC236}">
              <a16:creationId xmlns:a16="http://schemas.microsoft.com/office/drawing/2014/main" id="{D6ACD30D-76CC-4C51-AE39-441D309971AF}"/>
            </a:ext>
          </a:extLst>
        </xdr:cNvPr>
        <xdr:cNvSpPr>
          <a:spLocks noChangeArrowheads="1"/>
        </xdr:cNvSpPr>
      </xdr:nvSpPr>
      <xdr:spPr bwMode="auto">
        <a:xfrm>
          <a:off x="3023235" y="1920240"/>
          <a:ext cx="845820" cy="693420"/>
        </a:xfrm>
        <a:prstGeom prst="rightArrow">
          <a:avLst>
            <a:gd name="adj1" fmla="val 50000"/>
            <a:gd name="adj2" fmla="val 50003"/>
          </a:avLst>
        </a:prstGeom>
        <a:solidFill>
          <a:srgbClr val="969696"/>
        </a:solidFill>
        <a:ln w="25400" algn="ctr">
          <a:solidFill>
            <a:srgbClr val="C0C0C0"/>
          </a:solidFill>
          <a:miter lim="800000"/>
          <a:headEnd/>
          <a:tailEnd/>
        </a:ln>
        <a:effectLst>
          <a:outerShdw dist="35921" dir="2700000" algn="ctr" rotWithShape="0">
            <a:srgbClr val="FFFFFF"/>
          </a:outerShdw>
        </a:effectLst>
      </xdr:spPr>
    </xdr:sp>
    <xdr:clientData/>
  </xdr:twoCellAnchor>
  <xdr:twoCellAnchor editAs="oneCell">
    <xdr:from>
      <xdr:col>0</xdr:col>
      <xdr:colOff>352425</xdr:colOff>
      <xdr:row>4</xdr:row>
      <xdr:rowOff>209550</xdr:rowOff>
    </xdr:from>
    <xdr:to>
      <xdr:col>4</xdr:col>
      <xdr:colOff>615315</xdr:colOff>
      <xdr:row>14</xdr:row>
      <xdr:rowOff>9525</xdr:rowOff>
    </xdr:to>
    <xdr:pic>
      <xdr:nvPicPr>
        <xdr:cNvPr id="4" name="irc_mi" descr="http://www.tastipalg.co.jp/eisei/images/eisei8.jpg">
          <a:extLst>
            <a:ext uri="{FF2B5EF4-FFF2-40B4-BE49-F238E27FC236}">
              <a16:creationId xmlns:a16="http://schemas.microsoft.com/office/drawing/2014/main" id="{9F4616DB-2C14-4D95-AF54-B4EB2DD7599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7185" y="1451610"/>
          <a:ext cx="2465070" cy="1880235"/>
        </a:xfrm>
        <a:prstGeom prst="rect">
          <a:avLst/>
        </a:prstGeom>
        <a:noFill/>
        <a:ln w="9525">
          <a:noFill/>
          <a:miter lim="800000"/>
          <a:headEnd/>
          <a:tailEnd/>
        </a:ln>
      </xdr:spPr>
    </xdr:pic>
    <xdr:clientData/>
  </xdr:twoCellAnchor>
  <xdr:twoCellAnchor editAs="oneCell">
    <xdr:from>
      <xdr:col>3</xdr:col>
      <xdr:colOff>180975</xdr:colOff>
      <xdr:row>4</xdr:row>
      <xdr:rowOff>200025</xdr:rowOff>
    </xdr:from>
    <xdr:to>
      <xdr:col>5</xdr:col>
      <xdr:colOff>0</xdr:colOff>
      <xdr:row>8</xdr:row>
      <xdr:rowOff>201930</xdr:rowOff>
    </xdr:to>
    <xdr:pic>
      <xdr:nvPicPr>
        <xdr:cNvPr id="5" name="irc_mi" descr="http://www.keiringroup.jp/images/cms/kitchin08.jpg">
          <a:extLst>
            <a:ext uri="{FF2B5EF4-FFF2-40B4-BE49-F238E27FC236}">
              <a16:creationId xmlns:a16="http://schemas.microsoft.com/office/drawing/2014/main" id="{48B4214A-6F1F-43B9-A56F-ED682AB47FB8}"/>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750695" y="1449705"/>
          <a:ext cx="1053465" cy="84010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07215" y="2501265"/>
          <a:ext cx="348805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5280" y="2849881"/>
          <a:ext cx="2383155" cy="102870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77540"/>
          <a:ext cx="1775460" cy="70104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83820</xdr:colOff>
      <xdr:row>26</xdr:row>
      <xdr:rowOff>144780</xdr:rowOff>
    </xdr:from>
    <xdr:to>
      <xdr:col>13</xdr:col>
      <xdr:colOff>510540</xdr:colOff>
      <xdr:row>54</xdr:row>
      <xdr:rowOff>22860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18</xdr:col>
      <xdr:colOff>18887</xdr:colOff>
      <xdr:row>23</xdr:row>
      <xdr:rowOff>24319</xdr:rowOff>
    </xdr:from>
    <xdr:to>
      <xdr:col>20</xdr:col>
      <xdr:colOff>144780</xdr:colOff>
      <xdr:row>44</xdr:row>
      <xdr:rowOff>152400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53287" y="3925759"/>
          <a:ext cx="1055533" cy="373234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5</xdr:col>
      <xdr:colOff>411480</xdr:colOff>
      <xdr:row>44</xdr:row>
      <xdr:rowOff>76200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3459" y="3921707"/>
          <a:ext cx="870221" cy="366019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443641</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ledeslighting.com/html/938b999052.html" TargetMode="External"/><Relationship Id="rId2" Type="http://schemas.openxmlformats.org/officeDocument/2006/relationships/hyperlink" Target="https://kyushu-u.elsevierpure.com/en/publications/%E8%BE%B2%E5%8D%94%E3%81%AB%E3%82%88%E3%82%8B%E9%9D%92%E6%9E%9C%E7%89%A9%E6%AE%8B%E7%95%99%E8%BE%B2%E8%96%AC%E8%87%AA%E4%B8%BB%E6%A4%9C%E6%9F%BB%E3%81%AE%E8%AA%98%E5%9B%A0%E5%88%86%E6%9E%90" TargetMode="External"/><Relationship Id="rId1" Type="http://schemas.openxmlformats.org/officeDocument/2006/relationships/hyperlink" Target="https://www.chosyu-journal.jp/shakai/11791" TargetMode="Externa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at-s.com/news/article/shizuoka/1261656.html" TargetMode="External"/><Relationship Id="rId3" Type="http://schemas.openxmlformats.org/officeDocument/2006/relationships/hyperlink" Target="https://news.goo.ne.jp/article/tvasahinews/nation/tvasahinews-000304477.html" TargetMode="External"/><Relationship Id="rId7" Type="http://schemas.openxmlformats.org/officeDocument/2006/relationships/hyperlink" Target="https://mainichi.jp/articles/20230621/ddl/k26/040/181000c" TargetMode="External"/><Relationship Id="rId12" Type="http://schemas.openxmlformats.org/officeDocument/2006/relationships/printerSettings" Target="../printerSettings/printerSettings5.bin"/><Relationship Id="rId2" Type="http://schemas.openxmlformats.org/officeDocument/2006/relationships/hyperlink" Target="https://news.yahoo.co.jp/articles/d9449c995066f5083de90674d063706a4c13496e" TargetMode="External"/><Relationship Id="rId1" Type="http://schemas.openxmlformats.org/officeDocument/2006/relationships/hyperlink" Target="https://wellness-news.co.jp/posts/%E6%9D%B1%E4%BA%AC%E9%83%BD%E5%8C%97%E5%8C%BA%E3%81%AE%E5%8C%BB%E7%99%82%E6%A9%9F%E9%96%A2%E3%81%A7%E9%9B%86%E5%9B%A3%E9%A3%9F%E4%B8%AD%E6%AF%92%E3%80%80%E3%80%8C%E3%82%A8%E3%83%93%E3%81%AE%E3%82%B9/" TargetMode="External"/><Relationship Id="rId6" Type="http://schemas.openxmlformats.org/officeDocument/2006/relationships/hyperlink" Target="https://www.shokukanken.com/news/safety/230621-0847.html" TargetMode="External"/><Relationship Id="rId11" Type="http://schemas.openxmlformats.org/officeDocument/2006/relationships/hyperlink" Target="https://www.saitama-np.co.jp/articles/32942/postDetail" TargetMode="External"/><Relationship Id="rId5" Type="http://schemas.openxmlformats.org/officeDocument/2006/relationships/hyperlink" Target="https://nordot.app/1044174711492100453?c=768367547562557440" TargetMode="External"/><Relationship Id="rId10" Type="http://schemas.openxmlformats.org/officeDocument/2006/relationships/hyperlink" Target="https://news.goo.ne.jp/article/mainichi/nation/mainichi-20230618k0000m040039000c.html" TargetMode="External"/><Relationship Id="rId4" Type="http://schemas.openxmlformats.org/officeDocument/2006/relationships/hyperlink" Target="https://www.fukuishimbun.co.jp/articles/-/1812116" TargetMode="External"/><Relationship Id="rId9" Type="http://schemas.openxmlformats.org/officeDocument/2006/relationships/hyperlink" Target="https://www3.nhk.or.jp/lnews/nagano/20230619/1010027102.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jetro.go.jp/biznews/2023/06/53c4541cdb63673e.html" TargetMode="External"/><Relationship Id="rId3" Type="http://schemas.openxmlformats.org/officeDocument/2006/relationships/hyperlink" Target="https://www.wowkorea.jp/news/Korea/2023/0621/10400179.html" TargetMode="External"/><Relationship Id="rId7" Type="http://schemas.openxmlformats.org/officeDocument/2006/relationships/hyperlink" Target="https://news.nissyoku.co.jp/news/honmiya20230615045628112" TargetMode="External"/><Relationship Id="rId2" Type="http://schemas.openxmlformats.org/officeDocument/2006/relationships/hyperlink" Target="https://www.cnn.co.jp/usa/35205566.html" TargetMode="External"/><Relationship Id="rId1" Type="http://schemas.openxmlformats.org/officeDocument/2006/relationships/hyperlink" Target="https://www.afpbb.com/articles/-/3469294?act=all" TargetMode="External"/><Relationship Id="rId6" Type="http://schemas.openxmlformats.org/officeDocument/2006/relationships/hyperlink" Target="https://news.yahoo.co.jp/articles/8ed31c3846c1acc2afe8cc12d4b5557a2c7aafaa" TargetMode="External"/><Relationship Id="rId5" Type="http://schemas.openxmlformats.org/officeDocument/2006/relationships/hyperlink" Target="https://forbesjapan.com/articles/detail/63979" TargetMode="External"/><Relationship Id="rId10" Type="http://schemas.openxmlformats.org/officeDocument/2006/relationships/printerSettings" Target="../printerSettings/printerSettings6.bin"/><Relationship Id="rId4" Type="http://schemas.openxmlformats.org/officeDocument/2006/relationships/hyperlink" Target="http://jp.news.cn/20230621/657792e45d4844f8a97ec82559d138a6/c.html" TargetMode="External"/><Relationship Id="rId9" Type="http://schemas.openxmlformats.org/officeDocument/2006/relationships/hyperlink" Target="https://news.nissyoku.co.jp/news/kwsk20230609065038171"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65"/>
  <sheetViews>
    <sheetView zoomScaleNormal="100" workbookViewId="0">
      <selection activeCell="F23" sqref="A14:H23"/>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7" ht="13.8" thickTop="1">
      <c r="A1" s="142" t="s">
        <v>171</v>
      </c>
      <c r="B1" s="143"/>
      <c r="C1" s="143" t="s">
        <v>170</v>
      </c>
      <c r="D1" s="143"/>
      <c r="E1" s="143"/>
      <c r="F1" s="143"/>
      <c r="G1" s="143"/>
      <c r="H1" s="143"/>
      <c r="I1" s="101"/>
    </row>
    <row r="2" spans="1:17">
      <c r="A2" s="144" t="s">
        <v>116</v>
      </c>
      <c r="B2" s="145"/>
      <c r="C2" s="145"/>
      <c r="D2" s="145"/>
      <c r="E2" s="145"/>
      <c r="F2" s="145"/>
      <c r="G2" s="145"/>
      <c r="H2" s="145"/>
      <c r="I2" s="101"/>
    </row>
    <row r="3" spans="1:17" ht="15.75" customHeight="1">
      <c r="A3" s="479" t="s">
        <v>28</v>
      </c>
      <c r="B3" s="480"/>
      <c r="C3" s="480"/>
      <c r="D3" s="480"/>
      <c r="E3" s="480"/>
      <c r="F3" s="480"/>
      <c r="G3" s="480"/>
      <c r="H3" s="481"/>
      <c r="I3" s="101"/>
    </row>
    <row r="4" spans="1:17">
      <c r="A4" s="144" t="s">
        <v>148</v>
      </c>
      <c r="B4" s="145"/>
      <c r="C4" s="145"/>
      <c r="D4" s="145"/>
      <c r="E4" s="145"/>
      <c r="F4" s="145"/>
      <c r="G4" s="145"/>
      <c r="H4" s="145"/>
      <c r="I4" s="101"/>
    </row>
    <row r="5" spans="1:17">
      <c r="A5" s="144" t="s">
        <v>117</v>
      </c>
      <c r="B5" s="145"/>
      <c r="C5" s="145"/>
      <c r="D5" s="145"/>
      <c r="E5" s="145"/>
      <c r="F5" s="145"/>
      <c r="G5" s="145"/>
      <c r="H5" s="145"/>
      <c r="I5" s="101"/>
    </row>
    <row r="6" spans="1:17">
      <c r="A6" s="146" t="s">
        <v>116</v>
      </c>
      <c r="B6" s="147"/>
      <c r="C6" s="147"/>
      <c r="D6" s="147"/>
      <c r="E6" s="147"/>
      <c r="F6" s="147"/>
      <c r="G6" s="147"/>
      <c r="H6" s="147"/>
      <c r="I6" s="101"/>
    </row>
    <row r="7" spans="1:17">
      <c r="A7" s="146" t="s">
        <v>118</v>
      </c>
      <c r="B7" s="147"/>
      <c r="C7" s="147"/>
      <c r="D7" s="147"/>
      <c r="E7" s="147"/>
      <c r="F7" s="147"/>
      <c r="G7" s="147"/>
      <c r="H7" s="147"/>
      <c r="I7" s="101"/>
    </row>
    <row r="8" spans="1:17">
      <c r="A8" s="148" t="s">
        <v>119</v>
      </c>
      <c r="B8" s="149"/>
      <c r="C8" s="149"/>
      <c r="D8" s="149"/>
      <c r="E8" s="149"/>
      <c r="F8" s="149"/>
      <c r="G8" s="149"/>
      <c r="H8" s="149"/>
      <c r="I8" s="101"/>
    </row>
    <row r="9" spans="1:17" ht="15" customHeight="1">
      <c r="A9" s="385" t="s">
        <v>190</v>
      </c>
      <c r="C9" s="174"/>
      <c r="D9" s="174"/>
      <c r="E9" s="174"/>
      <c r="F9" s="174"/>
      <c r="G9" s="174"/>
      <c r="H9" s="174"/>
      <c r="I9" s="101"/>
    </row>
    <row r="10" spans="1:17" ht="15" customHeight="1">
      <c r="A10" s="385" t="s">
        <v>195</v>
      </c>
      <c r="B10" s="173"/>
      <c r="C10" s="174"/>
      <c r="D10" s="174"/>
      <c r="E10" s="174"/>
      <c r="F10" s="174"/>
      <c r="G10" s="174"/>
      <c r="H10" s="174"/>
      <c r="I10" s="101"/>
    </row>
    <row r="11" spans="1:17" ht="15" customHeight="1">
      <c r="A11" s="385" t="s">
        <v>196</v>
      </c>
      <c r="B11" s="173"/>
      <c r="C11" s="174"/>
      <c r="D11" s="174"/>
      <c r="E11" s="174"/>
      <c r="F11" s="174"/>
      <c r="G11" s="174"/>
      <c r="H11" s="174"/>
      <c r="I11" s="101"/>
    </row>
    <row r="12" spans="1:17" ht="15" customHeight="1">
      <c r="A12" s="385" t="s">
        <v>197</v>
      </c>
      <c r="G12" s="174" t="s">
        <v>28</v>
      </c>
      <c r="H12" s="174"/>
      <c r="I12" s="101"/>
      <c r="L12" t="s">
        <v>174</v>
      </c>
      <c r="M12" t="s">
        <v>179</v>
      </c>
      <c r="N12">
        <v>7.26</v>
      </c>
      <c r="O12" t="s">
        <v>180</v>
      </c>
      <c r="P12">
        <v>-0.65000000000000036</v>
      </c>
      <c r="Q12" t="s">
        <v>181</v>
      </c>
    </row>
    <row r="13" spans="1:17" ht="15" customHeight="1">
      <c r="A13" s="385"/>
      <c r="G13" s="174"/>
      <c r="H13" s="174"/>
      <c r="I13" s="101"/>
    </row>
    <row r="14" spans="1:17" ht="15" customHeight="1">
      <c r="A14" s="385" t="s">
        <v>198</v>
      </c>
      <c r="B14" s="173" t="str">
        <f>+'24　食中毒記事等 '!A2</f>
        <v>東京都北区の医療機関で集団食中毒　「エビのスープ煮」にウェルシュ菌</v>
      </c>
      <c r="C14" s="173"/>
      <c r="D14" s="175"/>
      <c r="E14" s="173"/>
      <c r="F14" s="176"/>
      <c r="G14" s="174"/>
      <c r="H14" s="174"/>
      <c r="I14" s="101"/>
    </row>
    <row r="15" spans="1:17" ht="15" customHeight="1">
      <c r="A15" s="385" t="s">
        <v>199</v>
      </c>
      <c r="B15" s="173" t="s">
        <v>200</v>
      </c>
      <c r="C15" s="173"/>
      <c r="D15" s="173" t="s">
        <v>201</v>
      </c>
      <c r="E15" s="173"/>
      <c r="F15" s="175">
        <f>+'24　ノロウイルス関連情報 '!G73</f>
        <v>5.77</v>
      </c>
      <c r="G15" s="173" t="str">
        <f>+'24　ノロウイルス関連情報 '!H73</f>
        <v>　：先週より</v>
      </c>
      <c r="H15" s="438">
        <f>+'24　ノロウイルス関連情報 '!I73</f>
        <v>-0.52000000000000046</v>
      </c>
      <c r="I15" s="101"/>
    </row>
    <row r="16" spans="1:17" s="113" customFormat="1" ht="15" customHeight="1">
      <c r="A16" s="177" t="s">
        <v>120</v>
      </c>
      <c r="B16" s="485" t="str">
        <f>+'24　残留農薬　等 '!A2</f>
        <v>世界中が禁止するラウンドアップ　余剰分が日本市場で溢れかえる</v>
      </c>
      <c r="C16" s="485"/>
      <c r="D16" s="485"/>
      <c r="E16" s="485"/>
      <c r="F16" s="485"/>
      <c r="G16" s="485"/>
      <c r="H16" s="178"/>
      <c r="I16" s="112"/>
      <c r="J16" s="113" t="s">
        <v>121</v>
      </c>
      <c r="L16" s="113" t="s">
        <v>178</v>
      </c>
    </row>
    <row r="17" spans="1:16" ht="15" customHeight="1">
      <c r="A17" s="172" t="s">
        <v>122</v>
      </c>
      <c r="B17" s="173" t="str">
        <f>+'24　食品表示'!A4</f>
        <v>アジ刺身(仙崎産) 一部消費期限誤表記</v>
      </c>
      <c r="C17" s="174"/>
      <c r="D17" s="174"/>
      <c r="E17" s="174"/>
      <c r="F17" s="174"/>
      <c r="G17" s="174"/>
      <c r="H17" s="174"/>
      <c r="I17" s="101"/>
      <c r="L17" t="s">
        <v>183</v>
      </c>
    </row>
    <row r="18" spans="1:16" ht="15" customHeight="1">
      <c r="A18" s="172" t="s">
        <v>123</v>
      </c>
      <c r="B18" s="174" t="str">
        <f>+'24　海外情報'!A2</f>
        <v>米、培養鶏肉の販売認可　写真1枚　国際ニュース：AFPBB News</v>
      </c>
      <c r="D18" s="174"/>
      <c r="E18" s="174"/>
      <c r="F18" s="174"/>
      <c r="G18" s="174"/>
      <c r="H18" s="174"/>
      <c r="I18" s="101"/>
      <c r="L18" t="s">
        <v>184</v>
      </c>
    </row>
    <row r="19" spans="1:16" ht="15" customHeight="1">
      <c r="A19" s="179" t="s">
        <v>124</v>
      </c>
      <c r="B19" s="180" t="str">
        <f>+'24　海外情報'!A5</f>
        <v xml:space="preserve">豚インフルでブラジルの女性死亡の情報、米ＣＤＣが検体検査 - CNN.co.jp </v>
      </c>
      <c r="C19" s="482" t="s">
        <v>231</v>
      </c>
      <c r="D19" s="482"/>
      <c r="E19" s="482"/>
      <c r="F19" s="482"/>
      <c r="G19" s="482"/>
      <c r="H19" s="483"/>
      <c r="I19" s="101"/>
      <c r="L19" t="s">
        <v>185</v>
      </c>
    </row>
    <row r="20" spans="1:16" ht="15" customHeight="1">
      <c r="A20" s="172" t="s">
        <v>125</v>
      </c>
      <c r="B20" s="173" t="str">
        <f>+'24　感染症統計'!A21</f>
        <v>※2023年 第24週（6/12～6/18） 現在</v>
      </c>
      <c r="C20" s="174"/>
      <c r="D20" s="173" t="s">
        <v>21</v>
      </c>
      <c r="E20" s="174"/>
      <c r="F20" s="174"/>
      <c r="G20" s="174"/>
      <c r="H20" s="174"/>
      <c r="I20" s="101"/>
      <c r="N20" t="s">
        <v>182</v>
      </c>
    </row>
    <row r="21" spans="1:16" ht="15" customHeight="1">
      <c r="A21" s="172" t="s">
        <v>126</v>
      </c>
      <c r="B21" s="484" t="str">
        <f>+'23　感染症情報'!B2</f>
        <v>2023年第23週（6月5日〜6月11日）</v>
      </c>
      <c r="C21" s="484"/>
      <c r="D21" s="484"/>
      <c r="E21" s="484"/>
      <c r="F21" s="484"/>
      <c r="G21" s="484"/>
      <c r="H21" s="174"/>
      <c r="I21" s="101"/>
    </row>
    <row r="22" spans="1:16" ht="15" customHeight="1">
      <c r="A22" s="172" t="s">
        <v>165</v>
      </c>
      <c r="B22" s="287" t="str">
        <f>+'24 衛生訓話'!A2</f>
        <v>今週のお題(中心温度を測って記録しよう)</v>
      </c>
      <c r="C22" s="174"/>
      <c r="D22" s="174"/>
      <c r="E22" s="174"/>
      <c r="F22" s="181"/>
      <c r="G22" s="174"/>
      <c r="H22" s="174"/>
      <c r="I22" s="101"/>
    </row>
    <row r="23" spans="1:16" ht="15" customHeight="1">
      <c r="A23" s="172" t="s">
        <v>130</v>
      </c>
      <c r="B23" s="327" t="s">
        <v>410</v>
      </c>
      <c r="C23" s="174"/>
      <c r="D23" s="174"/>
      <c r="E23" s="174"/>
      <c r="F23" s="174" t="s">
        <v>21</v>
      </c>
      <c r="G23" s="174"/>
      <c r="H23" s="174"/>
      <c r="I23" s="101"/>
      <c r="P23" t="s">
        <v>182</v>
      </c>
    </row>
    <row r="24" spans="1:16" ht="15" customHeight="1">
      <c r="A24" s="172" t="s">
        <v>21</v>
      </c>
      <c r="C24" s="174"/>
      <c r="D24" s="174"/>
      <c r="E24" s="174"/>
      <c r="F24" s="174"/>
      <c r="G24" s="174"/>
      <c r="H24" s="174"/>
      <c r="I24" s="101"/>
      <c r="L24" t="s">
        <v>186</v>
      </c>
    </row>
    <row r="25" spans="1:16">
      <c r="A25" s="148" t="s">
        <v>119</v>
      </c>
      <c r="B25" s="149"/>
      <c r="C25" s="149"/>
      <c r="D25" s="149"/>
      <c r="E25" s="149"/>
      <c r="F25" s="149"/>
      <c r="G25" s="149"/>
      <c r="H25" s="149"/>
      <c r="I25" s="101"/>
    </row>
    <row r="26" spans="1:16">
      <c r="A26" s="146" t="s">
        <v>21</v>
      </c>
      <c r="B26" s="147"/>
      <c r="C26" s="147"/>
      <c r="D26" s="147"/>
      <c r="E26" s="147"/>
      <c r="F26" s="147"/>
      <c r="G26" s="147"/>
      <c r="H26" s="147"/>
      <c r="I26" s="101"/>
    </row>
    <row r="27" spans="1:16">
      <c r="A27" s="102" t="s">
        <v>127</v>
      </c>
      <c r="I27" s="101"/>
    </row>
    <row r="28" spans="1:16">
      <c r="A28" s="101"/>
      <c r="I28" s="101"/>
    </row>
    <row r="29" spans="1:16">
      <c r="A29" s="101"/>
      <c r="I29" s="101"/>
    </row>
    <row r="30" spans="1:16">
      <c r="A30" s="101"/>
      <c r="I30" s="101"/>
    </row>
    <row r="31" spans="1:16">
      <c r="A31" s="101"/>
      <c r="I31" s="101"/>
    </row>
    <row r="32" spans="1:16">
      <c r="A32" s="101"/>
      <c r="I32" s="101"/>
    </row>
    <row r="33" spans="1:9">
      <c r="A33" s="101"/>
      <c r="I33" s="101"/>
    </row>
    <row r="34" spans="1:9">
      <c r="A34" s="101"/>
      <c r="H34" t="s">
        <v>188</v>
      </c>
      <c r="I34" s="101"/>
    </row>
    <row r="35" spans="1:9">
      <c r="A35" s="101"/>
      <c r="I35" s="101"/>
    </row>
    <row r="36" spans="1:9">
      <c r="A36" s="101"/>
      <c r="I36" s="101"/>
    </row>
    <row r="37" spans="1:9">
      <c r="A37" s="101"/>
      <c r="I37" s="101"/>
    </row>
    <row r="38" spans="1:9" ht="13.8" thickBot="1">
      <c r="A38" s="103"/>
      <c r="B38" s="104"/>
      <c r="C38" s="104"/>
      <c r="D38" s="104"/>
      <c r="E38" s="104"/>
      <c r="F38" s="104"/>
      <c r="G38" s="104"/>
      <c r="H38" s="104"/>
      <c r="I38" s="101"/>
    </row>
    <row r="39" spans="1:9" ht="13.8" thickTop="1"/>
    <row r="42" spans="1:9" ht="24.6">
      <c r="A42" s="117" t="s">
        <v>131</v>
      </c>
    </row>
    <row r="43" spans="1:9" ht="40.5" customHeight="1">
      <c r="A43" s="486" t="s">
        <v>132</v>
      </c>
      <c r="B43" s="486"/>
      <c r="C43" s="486"/>
      <c r="D43" s="486"/>
      <c r="E43" s="486"/>
      <c r="F43" s="486"/>
      <c r="G43" s="486"/>
    </row>
    <row r="44" spans="1:9" ht="30.75" customHeight="1">
      <c r="A44" s="490" t="s">
        <v>133</v>
      </c>
      <c r="B44" s="490"/>
      <c r="C44" s="490"/>
      <c r="D44" s="490"/>
      <c r="E44" s="490"/>
      <c r="F44" s="490"/>
      <c r="G44" s="490"/>
    </row>
    <row r="45" spans="1:9" ht="15">
      <c r="A45" s="118"/>
    </row>
    <row r="46" spans="1:9" ht="69.75" customHeight="1">
      <c r="A46" s="488" t="s">
        <v>141</v>
      </c>
      <c r="B46" s="488"/>
      <c r="C46" s="488"/>
      <c r="D46" s="488"/>
      <c r="E46" s="488"/>
      <c r="F46" s="488"/>
      <c r="G46" s="488"/>
    </row>
    <row r="47" spans="1:9" ht="35.25" customHeight="1">
      <c r="A47" s="490" t="s">
        <v>134</v>
      </c>
      <c r="B47" s="490"/>
      <c r="C47" s="490"/>
      <c r="D47" s="490"/>
      <c r="E47" s="490"/>
      <c r="F47" s="490"/>
      <c r="G47" s="490"/>
    </row>
    <row r="48" spans="1:9" ht="59.25" customHeight="1">
      <c r="A48" s="488" t="s">
        <v>135</v>
      </c>
      <c r="B48" s="488"/>
      <c r="C48" s="488"/>
      <c r="D48" s="488"/>
      <c r="E48" s="488"/>
      <c r="F48" s="488"/>
      <c r="G48" s="488"/>
    </row>
    <row r="49" spans="1:7" ht="15">
      <c r="A49" s="119"/>
    </row>
    <row r="50" spans="1:7" ht="27.75" customHeight="1">
      <c r="A50" s="489" t="s">
        <v>136</v>
      </c>
      <c r="B50" s="489"/>
      <c r="C50" s="489"/>
      <c r="D50" s="489"/>
      <c r="E50" s="489"/>
      <c r="F50" s="489"/>
      <c r="G50" s="489"/>
    </row>
    <row r="51" spans="1:7" ht="53.25" customHeight="1">
      <c r="A51" s="487" t="s">
        <v>142</v>
      </c>
      <c r="B51" s="488"/>
      <c r="C51" s="488"/>
      <c r="D51" s="488"/>
      <c r="E51" s="488"/>
      <c r="F51" s="488"/>
      <c r="G51" s="488"/>
    </row>
    <row r="52" spans="1:7" ht="15">
      <c r="A52" s="119"/>
    </row>
    <row r="53" spans="1:7" ht="32.25" customHeight="1">
      <c r="A53" s="489" t="s">
        <v>137</v>
      </c>
      <c r="B53" s="489"/>
      <c r="C53" s="489"/>
      <c r="D53" s="489"/>
      <c r="E53" s="489"/>
      <c r="F53" s="489"/>
      <c r="G53" s="489"/>
    </row>
    <row r="54" spans="1:7" ht="15">
      <c r="A54" s="118"/>
    </row>
    <row r="55" spans="1:7" ht="87" customHeight="1">
      <c r="A55" s="487" t="s">
        <v>143</v>
      </c>
      <c r="B55" s="488"/>
      <c r="C55" s="488"/>
      <c r="D55" s="488"/>
      <c r="E55" s="488"/>
      <c r="F55" s="488"/>
      <c r="G55" s="488"/>
    </row>
    <row r="56" spans="1:7" ht="15">
      <c r="A56" s="119"/>
    </row>
    <row r="57" spans="1:7" ht="32.25" customHeight="1">
      <c r="A57" s="489" t="s">
        <v>138</v>
      </c>
      <c r="B57" s="489"/>
      <c r="C57" s="489"/>
      <c r="D57" s="489"/>
      <c r="E57" s="489"/>
      <c r="F57" s="489"/>
      <c r="G57" s="489"/>
    </row>
    <row r="58" spans="1:7" ht="29.25" customHeight="1">
      <c r="A58" s="488" t="s">
        <v>139</v>
      </c>
      <c r="B58" s="488"/>
      <c r="C58" s="488"/>
      <c r="D58" s="488"/>
      <c r="E58" s="488"/>
      <c r="F58" s="488"/>
      <c r="G58" s="488"/>
    </row>
    <row r="59" spans="1:7" ht="15">
      <c r="A59" s="119"/>
    </row>
    <row r="60" spans="1:7" s="113" customFormat="1" ht="110.25" customHeight="1">
      <c r="A60" s="491" t="s">
        <v>144</v>
      </c>
      <c r="B60" s="492"/>
      <c r="C60" s="492"/>
      <c r="D60" s="492"/>
      <c r="E60" s="492"/>
      <c r="F60" s="492"/>
      <c r="G60" s="492"/>
    </row>
    <row r="61" spans="1:7" ht="34.5" customHeight="1">
      <c r="A61" s="490" t="s">
        <v>140</v>
      </c>
      <c r="B61" s="490"/>
      <c r="C61" s="490"/>
      <c r="D61" s="490"/>
      <c r="E61" s="490"/>
      <c r="F61" s="490"/>
      <c r="G61" s="490"/>
    </row>
    <row r="62" spans="1:7" ht="114" customHeight="1">
      <c r="A62" s="487" t="s">
        <v>145</v>
      </c>
      <c r="B62" s="488"/>
      <c r="C62" s="488"/>
      <c r="D62" s="488"/>
      <c r="E62" s="488"/>
      <c r="F62" s="488"/>
      <c r="G62" s="488"/>
    </row>
    <row r="63" spans="1:7" ht="109.5" customHeight="1">
      <c r="A63" s="488"/>
      <c r="B63" s="488"/>
      <c r="C63" s="488"/>
      <c r="D63" s="488"/>
      <c r="E63" s="488"/>
      <c r="F63" s="488"/>
      <c r="G63" s="488"/>
    </row>
    <row r="64" spans="1:7" ht="15">
      <c r="A64" s="119"/>
    </row>
    <row r="65" spans="1:7" s="116" customFormat="1" ht="57.75" customHeight="1">
      <c r="A65" s="488"/>
      <c r="B65" s="488"/>
      <c r="C65" s="488"/>
      <c r="D65" s="488"/>
      <c r="E65" s="488"/>
      <c r="F65" s="488"/>
      <c r="G65" s="488"/>
    </row>
  </sheetData>
  <mergeCells count="20">
    <mergeCell ref="A63:G63"/>
    <mergeCell ref="A62:G62"/>
    <mergeCell ref="A65:G65"/>
    <mergeCell ref="A55:G55"/>
    <mergeCell ref="A53:G53"/>
    <mergeCell ref="A60:G60"/>
    <mergeCell ref="A58:G58"/>
    <mergeCell ref="A61:G61"/>
    <mergeCell ref="A51:G51"/>
    <mergeCell ref="A50:G50"/>
    <mergeCell ref="A57:G57"/>
    <mergeCell ref="A44:G44"/>
    <mergeCell ref="A46:G46"/>
    <mergeCell ref="A48:G48"/>
    <mergeCell ref="A47:G47"/>
    <mergeCell ref="A3:H3"/>
    <mergeCell ref="C19:H19"/>
    <mergeCell ref="B21:G21"/>
    <mergeCell ref="B16:G16"/>
    <mergeCell ref="A43:G43"/>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26"/>
  <sheetViews>
    <sheetView zoomScale="91" zoomScaleNormal="91" zoomScaleSheetLayoutView="100" workbookViewId="0">
      <selection activeCell="N21" sqref="N21"/>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671" t="s">
        <v>240</v>
      </c>
      <c r="B1" s="672"/>
      <c r="C1" s="672"/>
      <c r="D1" s="672"/>
      <c r="E1" s="672"/>
      <c r="F1" s="672"/>
      <c r="G1" s="672"/>
      <c r="H1" s="672"/>
      <c r="I1" s="672"/>
      <c r="J1" s="672"/>
      <c r="K1" s="672"/>
      <c r="L1" s="672"/>
      <c r="M1" s="672"/>
      <c r="N1" s="673"/>
    </row>
    <row r="2" spans="1:16" ht="47.4" customHeight="1">
      <c r="A2" s="674" t="s">
        <v>389</v>
      </c>
      <c r="B2" s="675"/>
      <c r="C2" s="675"/>
      <c r="D2" s="675"/>
      <c r="E2" s="675"/>
      <c r="F2" s="675"/>
      <c r="G2" s="675"/>
      <c r="H2" s="675"/>
      <c r="I2" s="675"/>
      <c r="J2" s="675"/>
      <c r="K2" s="675"/>
      <c r="L2" s="675"/>
      <c r="M2" s="675"/>
      <c r="N2" s="676"/>
    </row>
    <row r="3" spans="1:16" ht="145.19999999999999" customHeight="1" thickBot="1">
      <c r="A3" s="677" t="s">
        <v>390</v>
      </c>
      <c r="B3" s="678"/>
      <c r="C3" s="678"/>
      <c r="D3" s="678"/>
      <c r="E3" s="678"/>
      <c r="F3" s="678"/>
      <c r="G3" s="678"/>
      <c r="H3" s="678"/>
      <c r="I3" s="678"/>
      <c r="J3" s="678"/>
      <c r="K3" s="678"/>
      <c r="L3" s="678"/>
      <c r="M3" s="678"/>
      <c r="N3" s="679"/>
      <c r="P3" s="305"/>
    </row>
    <row r="4" spans="1:16" ht="54.6" customHeight="1">
      <c r="A4" s="683" t="s">
        <v>391</v>
      </c>
      <c r="B4" s="684"/>
      <c r="C4" s="684"/>
      <c r="D4" s="684"/>
      <c r="E4" s="684"/>
      <c r="F4" s="684"/>
      <c r="G4" s="684"/>
      <c r="H4" s="684"/>
      <c r="I4" s="684"/>
      <c r="J4" s="684"/>
      <c r="K4" s="684"/>
      <c r="L4" s="684"/>
      <c r="M4" s="684"/>
      <c r="N4" s="685"/>
    </row>
    <row r="5" spans="1:16" ht="220.2" customHeight="1" thickBot="1">
      <c r="A5" s="680" t="s">
        <v>392</v>
      </c>
      <c r="B5" s="681"/>
      <c r="C5" s="681"/>
      <c r="D5" s="681"/>
      <c r="E5" s="681"/>
      <c r="F5" s="681"/>
      <c r="G5" s="681"/>
      <c r="H5" s="681"/>
      <c r="I5" s="681"/>
      <c r="J5" s="681"/>
      <c r="K5" s="681"/>
      <c r="L5" s="681"/>
      <c r="M5" s="681"/>
      <c r="N5" s="682"/>
    </row>
    <row r="6" spans="1:16" ht="54.6" customHeight="1" thickBot="1">
      <c r="A6" s="650" t="s">
        <v>393</v>
      </c>
      <c r="B6" s="651"/>
      <c r="C6" s="651"/>
      <c r="D6" s="651"/>
      <c r="E6" s="651"/>
      <c r="F6" s="651"/>
      <c r="G6" s="651"/>
      <c r="H6" s="651"/>
      <c r="I6" s="651"/>
      <c r="J6" s="651"/>
      <c r="K6" s="651"/>
      <c r="L6" s="651"/>
      <c r="M6" s="651"/>
      <c r="N6" s="652"/>
    </row>
    <row r="7" spans="1:16" ht="283.2" customHeight="1" thickBot="1">
      <c r="A7" s="653" t="s">
        <v>394</v>
      </c>
      <c r="B7" s="654"/>
      <c r="C7" s="654"/>
      <c r="D7" s="654"/>
      <c r="E7" s="654"/>
      <c r="F7" s="654"/>
      <c r="G7" s="654"/>
      <c r="H7" s="654"/>
      <c r="I7" s="654"/>
      <c r="J7" s="654"/>
      <c r="K7" s="654"/>
      <c r="L7" s="654"/>
      <c r="M7" s="654"/>
      <c r="N7" s="655"/>
      <c r="O7" s="44" t="s">
        <v>205</v>
      </c>
    </row>
    <row r="8" spans="1:16" ht="50.4" hidden="1" customHeight="1" thickBot="1">
      <c r="A8" s="659"/>
      <c r="B8" s="660"/>
      <c r="C8" s="660"/>
      <c r="D8" s="660"/>
      <c r="E8" s="660"/>
      <c r="F8" s="660"/>
      <c r="G8" s="660"/>
      <c r="H8" s="660"/>
      <c r="I8" s="660"/>
      <c r="J8" s="660"/>
      <c r="K8" s="660"/>
      <c r="L8" s="660"/>
      <c r="M8" s="660"/>
      <c r="N8" s="661"/>
      <c r="O8" s="47"/>
    </row>
    <row r="9" spans="1:16" ht="276" hidden="1" customHeight="1" thickBot="1">
      <c r="A9" s="662"/>
      <c r="B9" s="663"/>
      <c r="C9" s="663"/>
      <c r="D9" s="663"/>
      <c r="E9" s="663"/>
      <c r="F9" s="663"/>
      <c r="G9" s="663"/>
      <c r="H9" s="663"/>
      <c r="I9" s="663"/>
      <c r="J9" s="663"/>
      <c r="K9" s="663"/>
      <c r="L9" s="663"/>
      <c r="M9" s="663"/>
      <c r="N9" s="664"/>
      <c r="O9" s="47"/>
    </row>
    <row r="10" spans="1:16" s="106" customFormat="1" ht="49.2" hidden="1" customHeight="1">
      <c r="A10" s="665"/>
      <c r="B10" s="666"/>
      <c r="C10" s="666"/>
      <c r="D10" s="666"/>
      <c r="E10" s="666"/>
      <c r="F10" s="666"/>
      <c r="G10" s="666"/>
      <c r="H10" s="666"/>
      <c r="I10" s="666"/>
      <c r="J10" s="666"/>
      <c r="K10" s="666"/>
      <c r="L10" s="666"/>
      <c r="M10" s="666"/>
      <c r="N10" s="667"/>
      <c r="O10" s="281"/>
    </row>
    <row r="11" spans="1:16" s="106" customFormat="1" ht="361.8" hidden="1" customHeight="1" thickBot="1">
      <c r="A11" s="668"/>
      <c r="B11" s="669"/>
      <c r="C11" s="669"/>
      <c r="D11" s="669"/>
      <c r="E11" s="669"/>
      <c r="F11" s="669"/>
      <c r="G11" s="669"/>
      <c r="H11" s="669"/>
      <c r="I11" s="669"/>
      <c r="J11" s="669"/>
      <c r="K11" s="669"/>
      <c r="L11" s="669"/>
      <c r="M11" s="669"/>
      <c r="N11" s="670"/>
      <c r="O11" s="281"/>
    </row>
    <row r="12" spans="1:16" ht="39.6" customHeight="1">
      <c r="A12" s="658" t="s">
        <v>28</v>
      </c>
      <c r="B12" s="658"/>
      <c r="C12" s="658"/>
      <c r="D12" s="658"/>
      <c r="E12" s="658"/>
      <c r="F12" s="658"/>
      <c r="G12" s="658"/>
      <c r="H12" s="658"/>
      <c r="I12" s="658"/>
      <c r="J12" s="658"/>
      <c r="K12" s="658"/>
      <c r="L12" s="658"/>
      <c r="M12" s="658"/>
      <c r="N12" s="658"/>
    </row>
    <row r="13" spans="1:16" ht="34.799999999999997" customHeight="1">
      <c r="A13" s="656" t="s">
        <v>27</v>
      </c>
      <c r="B13" s="657"/>
      <c r="C13" s="657"/>
      <c r="D13" s="657"/>
      <c r="E13" s="657"/>
      <c r="F13" s="657"/>
      <c r="G13" s="657"/>
      <c r="H13" s="657"/>
      <c r="I13" s="657"/>
      <c r="J13" s="657"/>
      <c r="K13" s="657"/>
      <c r="L13" s="657"/>
      <c r="M13" s="657"/>
      <c r="N13" s="657"/>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sheetData>
  <mergeCells count="13">
    <mergeCell ref="A1:N1"/>
    <mergeCell ref="A2:N2"/>
    <mergeCell ref="A3:N3"/>
    <mergeCell ref="A5:N5"/>
    <mergeCell ref="A4:N4"/>
    <mergeCell ref="A6:N6"/>
    <mergeCell ref="A7:N7"/>
    <mergeCell ref="A13:N13"/>
    <mergeCell ref="A12:N12"/>
    <mergeCell ref="A8:N8"/>
    <mergeCell ref="A9:N9"/>
    <mergeCell ref="A10:N10"/>
    <mergeCell ref="A11:N11"/>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3"/>
  <sheetViews>
    <sheetView view="pageBreakPreview" zoomScale="95" zoomScaleNormal="75" zoomScaleSheetLayoutView="95" workbookViewId="0">
      <selection activeCell="A30" sqref="A30"/>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29" t="s">
        <v>241</v>
      </c>
      <c r="B1" s="45" t="s">
        <v>0</v>
      </c>
      <c r="C1" s="46" t="s">
        <v>2</v>
      </c>
    </row>
    <row r="2" spans="1:3" ht="40.799999999999997" customHeight="1">
      <c r="A2" s="314" t="s">
        <v>395</v>
      </c>
      <c r="B2" s="2"/>
      <c r="C2" s="686"/>
    </row>
    <row r="3" spans="1:3" ht="382.2" customHeight="1">
      <c r="A3" s="368" t="s">
        <v>396</v>
      </c>
      <c r="B3" s="48"/>
      <c r="C3" s="687"/>
    </row>
    <row r="4" spans="1:3" ht="34.799999999999997" customHeight="1" thickBot="1">
      <c r="A4" s="120" t="s">
        <v>397</v>
      </c>
      <c r="B4" s="1"/>
      <c r="C4" s="1"/>
    </row>
    <row r="5" spans="1:3" ht="41.4" customHeight="1" thickBot="1">
      <c r="A5" s="358" t="s">
        <v>398</v>
      </c>
      <c r="B5" s="2"/>
      <c r="C5" s="686"/>
    </row>
    <row r="6" spans="1:3" ht="82.8" customHeight="1">
      <c r="A6" s="418" t="s">
        <v>399</v>
      </c>
      <c r="B6" s="48"/>
      <c r="C6" s="687"/>
    </row>
    <row r="7" spans="1:3" ht="34.799999999999997" customHeight="1">
      <c r="A7" s="305" t="s">
        <v>400</v>
      </c>
      <c r="B7" s="1"/>
      <c r="C7" s="1"/>
    </row>
    <row r="8" spans="1:3" ht="43.2" customHeight="1">
      <c r="A8" s="419" t="s">
        <v>401</v>
      </c>
      <c r="B8" s="157"/>
      <c r="C8" s="686"/>
    </row>
    <row r="9" spans="1:3" ht="409.2" customHeight="1" thickBot="1">
      <c r="A9" s="688" t="s">
        <v>402</v>
      </c>
      <c r="B9" s="158"/>
      <c r="C9" s="687"/>
    </row>
    <row r="10" spans="1:3" ht="39" customHeight="1">
      <c r="A10" s="375" t="s">
        <v>403</v>
      </c>
      <c r="B10" s="1"/>
      <c r="C10" s="1"/>
    </row>
    <row r="11" spans="1:3" s="378" customFormat="1" ht="42.6" hidden="1" customHeight="1">
      <c r="A11" s="376"/>
      <c r="B11" s="377"/>
      <c r="C11" s="377"/>
    </row>
    <row r="12" spans="1:3" ht="316.2" hidden="1" customHeight="1" thickBot="1">
      <c r="A12" s="420"/>
      <c r="B12" s="380"/>
      <c r="C12" s="380"/>
    </row>
    <row r="13" spans="1:3" s="382" customFormat="1" ht="34.200000000000003" hidden="1" customHeight="1">
      <c r="A13" s="381"/>
    </row>
    <row r="14" spans="1:3" s="378" customFormat="1" ht="42.6" hidden="1" customHeight="1">
      <c r="A14" s="376"/>
      <c r="B14" s="377"/>
      <c r="C14" s="377"/>
    </row>
    <row r="15" spans="1:3" ht="93.6" hidden="1" customHeight="1" thickBot="1">
      <c r="A15" s="379"/>
      <c r="B15" s="380"/>
      <c r="C15" s="380"/>
    </row>
    <row r="16" spans="1:3" ht="33.6" hidden="1" customHeight="1">
      <c r="A16" s="384"/>
      <c r="B16" s="383"/>
      <c r="C16" s="383"/>
    </row>
    <row r="17" spans="1:3" ht="33.6" hidden="1" customHeight="1">
      <c r="A17" s="421"/>
      <c r="B17" s="383"/>
      <c r="C17" s="383"/>
    </row>
    <row r="18" spans="1:3" s="382" customFormat="1" ht="126.6" hidden="1" customHeight="1">
      <c r="A18" s="423"/>
    </row>
    <row r="19" spans="1:3" ht="29.4" hidden="1" customHeight="1">
      <c r="A19" s="422"/>
      <c r="B19" s="1"/>
      <c r="C19" s="1"/>
    </row>
    <row r="20" spans="1:3" ht="29.4" customHeight="1">
      <c r="A20" s="422"/>
      <c r="B20" s="1"/>
      <c r="C20" s="1"/>
    </row>
    <row r="21" spans="1:3" ht="39" customHeight="1">
      <c r="A21" s="1" t="s">
        <v>157</v>
      </c>
      <c r="B21" s="1"/>
      <c r="C21" s="1"/>
    </row>
    <row r="22" spans="1:3" ht="32.25" customHeight="1">
      <c r="A22" s="1" t="s">
        <v>158</v>
      </c>
      <c r="B22" s="1"/>
      <c r="C22" s="1"/>
    </row>
    <row r="23" spans="1:3" ht="36.75" customHeight="1"/>
    <row r="24" spans="1:3" ht="33" customHeight="1"/>
    <row r="25" spans="1:3" ht="36.75" customHeight="1"/>
    <row r="26" spans="1:3" ht="36.75" customHeight="1"/>
    <row r="27" spans="1:3" ht="25.5" customHeight="1"/>
    <row r="28" spans="1:3" ht="32.25" customHeight="1"/>
    <row r="29" spans="1:3" ht="30.75" customHeight="1"/>
    <row r="30" spans="1:3" ht="42.75" customHeight="1"/>
    <row r="31" spans="1:3" ht="43.5" customHeight="1"/>
    <row r="32" spans="1:3" ht="27.75" customHeight="1"/>
    <row r="33" ht="30.75" customHeight="1"/>
    <row r="34" ht="29.25" customHeight="1"/>
    <row r="35" ht="27" customHeight="1"/>
    <row r="36" ht="27" customHeight="1"/>
    <row r="37" ht="27" customHeight="1"/>
    <row r="38" ht="27" customHeight="1"/>
    <row r="39" ht="27" customHeight="1"/>
    <row r="40" ht="27" customHeight="1"/>
    <row r="41" ht="27" customHeight="1"/>
    <row r="42" ht="27" customHeight="1"/>
    <row r="43" ht="27" customHeight="1"/>
  </sheetData>
  <mergeCells count="3">
    <mergeCell ref="C2:C3"/>
    <mergeCell ref="C5:C6"/>
    <mergeCell ref="C8:C9"/>
  </mergeCells>
  <phoneticPr fontId="16"/>
  <hyperlinks>
    <hyperlink ref="A4" r:id="rId1" xr:uid="{5F24DAE4-B2DD-4EAC-85C1-0DEC37A62831}"/>
    <hyperlink ref="A7" r:id="rId2" xr:uid="{37CFEA87-2123-414A-839A-D0D511EF07AA}"/>
    <hyperlink ref="A10" r:id="rId3" xr:uid="{91E0D96F-2774-4A13-A79B-4C5804ED0D64}"/>
  </hyperlinks>
  <pageMargins left="0" right="0" top="0.19685039370078741" bottom="0.39370078740157483" header="0" footer="0.19685039370078741"/>
  <pageSetup paperSize="9" scale="66"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dimension ref="A1:S58"/>
  <sheetViews>
    <sheetView view="pageBreakPreview" topLeftCell="A7" zoomScaleNormal="100" zoomScaleSheetLayoutView="100" workbookViewId="0">
      <selection activeCell="T5" sqref="T5"/>
    </sheetView>
  </sheetViews>
  <sheetFormatPr defaultRowHeight="13.2"/>
  <cols>
    <col min="7" max="7" width="8.88671875" customWidth="1"/>
    <col min="8" max="8" width="8.88671875" hidden="1" customWidth="1"/>
    <col min="9" max="9" width="0.77734375" customWidth="1"/>
  </cols>
  <sheetData>
    <row r="1" spans="1:17" ht="24.6" customHeight="1">
      <c r="A1" s="461"/>
      <c r="B1" s="461"/>
      <c r="C1" s="461"/>
      <c r="D1" s="461"/>
      <c r="E1" s="461"/>
      <c r="F1" s="461"/>
      <c r="G1" s="461"/>
      <c r="H1" s="461"/>
      <c r="I1" s="461"/>
      <c r="J1" s="461"/>
      <c r="K1" s="461"/>
      <c r="L1" s="461"/>
      <c r="M1" s="461"/>
      <c r="N1" s="461"/>
      <c r="O1" s="461"/>
      <c r="P1" s="461"/>
      <c r="Q1" s="304"/>
    </row>
    <row r="2" spans="1:17" ht="24.6" customHeight="1">
      <c r="A2" s="462"/>
      <c r="B2" s="463"/>
      <c r="C2" s="464"/>
      <c r="D2" s="464"/>
      <c r="E2" s="464"/>
      <c r="F2" s="464"/>
      <c r="G2" s="464"/>
      <c r="H2" s="464"/>
      <c r="I2" s="464"/>
      <c r="J2" s="464"/>
      <c r="K2" s="464"/>
      <c r="L2" s="464"/>
      <c r="M2" s="464"/>
      <c r="N2" s="464"/>
      <c r="O2" s="465"/>
      <c r="P2" s="461"/>
    </row>
    <row r="3" spans="1:17" ht="24.6" customHeight="1">
      <c r="A3" s="461"/>
      <c r="B3" s="466"/>
      <c r="C3" s="467"/>
      <c r="D3" s="467"/>
      <c r="E3" s="467"/>
      <c r="F3" s="467"/>
      <c r="G3" s="467"/>
      <c r="H3" s="467"/>
      <c r="I3" s="467"/>
      <c r="J3" s="467"/>
      <c r="K3" s="467"/>
      <c r="L3" s="468"/>
      <c r="M3" s="468"/>
      <c r="N3" s="468"/>
      <c r="O3" s="468"/>
      <c r="P3" s="469"/>
    </row>
    <row r="4" spans="1:17" ht="7.2" customHeight="1">
      <c r="A4" s="461"/>
      <c r="B4" s="466"/>
      <c r="C4" s="461"/>
      <c r="D4" s="461"/>
      <c r="E4" s="461"/>
      <c r="F4" s="461"/>
      <c r="G4" s="470"/>
      <c r="H4" s="470"/>
      <c r="I4" s="470"/>
      <c r="J4" s="470"/>
      <c r="K4" s="470"/>
      <c r="L4" s="470"/>
      <c r="M4" s="470"/>
      <c r="N4" s="470"/>
      <c r="O4" s="470"/>
      <c r="P4" s="470"/>
    </row>
    <row r="5" spans="1:17" ht="24.6" customHeight="1">
      <c r="A5" s="461"/>
      <c r="B5" s="471"/>
      <c r="C5" s="472"/>
      <c r="D5" s="472"/>
      <c r="E5" s="472"/>
      <c r="F5" s="472"/>
      <c r="G5" s="472"/>
      <c r="H5" s="472"/>
      <c r="I5" s="472"/>
      <c r="J5" s="472"/>
      <c r="K5" s="472"/>
      <c r="L5" s="472"/>
      <c r="M5" s="472"/>
      <c r="N5" s="472"/>
      <c r="O5" s="472"/>
      <c r="P5" s="470"/>
    </row>
    <row r="6" spans="1:17" ht="13.2" customHeight="1">
      <c r="A6" s="461"/>
      <c r="B6" s="461"/>
      <c r="C6" s="461"/>
      <c r="D6" s="461"/>
      <c r="E6" s="461"/>
      <c r="F6" s="461"/>
      <c r="G6" s="470"/>
      <c r="H6" s="470"/>
      <c r="I6" s="470"/>
      <c r="J6" s="470"/>
      <c r="K6" s="470"/>
      <c r="L6" s="470"/>
      <c r="M6" s="470"/>
      <c r="N6" s="470"/>
      <c r="O6" s="470"/>
      <c r="P6" s="470"/>
    </row>
    <row r="7" spans="1:17" ht="13.2" customHeight="1">
      <c r="A7" s="461"/>
      <c r="B7" s="461"/>
      <c r="C7" s="461"/>
      <c r="D7" s="461"/>
      <c r="E7" s="461"/>
      <c r="F7" s="461"/>
      <c r="G7" s="470"/>
      <c r="H7" s="470"/>
      <c r="I7" s="470"/>
      <c r="J7" s="470"/>
      <c r="K7" s="470"/>
      <c r="L7" s="470"/>
      <c r="M7" s="470"/>
      <c r="N7" s="470"/>
      <c r="O7" s="470"/>
      <c r="P7" s="470"/>
    </row>
    <row r="8" spans="1:17" ht="13.2" customHeight="1">
      <c r="A8" s="461"/>
      <c r="B8" s="461"/>
      <c r="C8" s="461"/>
      <c r="D8" s="461"/>
      <c r="E8" s="461"/>
      <c r="F8" s="461"/>
      <c r="G8" s="470"/>
      <c r="H8" s="470"/>
      <c r="I8" s="470"/>
      <c r="J8" s="470"/>
      <c r="K8" s="470"/>
      <c r="L8" s="470"/>
      <c r="M8" s="470"/>
      <c r="N8" s="470"/>
      <c r="O8" s="470"/>
      <c r="P8" s="470"/>
    </row>
    <row r="9" spans="1:17" ht="13.2" customHeight="1">
      <c r="A9" s="461"/>
      <c r="B9" s="461"/>
      <c r="C9" s="461"/>
      <c r="D9" s="461"/>
      <c r="E9" s="461"/>
      <c r="F9" s="461"/>
      <c r="G9" s="470"/>
      <c r="H9" s="470"/>
      <c r="I9" s="470"/>
      <c r="J9" s="470"/>
      <c r="K9" s="470"/>
      <c r="L9" s="470"/>
      <c r="M9" s="470"/>
      <c r="N9" s="470"/>
      <c r="O9" s="470"/>
      <c r="P9" s="470"/>
    </row>
    <row r="10" spans="1:17">
      <c r="A10" s="461"/>
      <c r="B10" s="461"/>
      <c r="C10" s="461"/>
      <c r="D10" s="461"/>
      <c r="E10" s="461"/>
      <c r="F10" s="461"/>
      <c r="G10" s="461"/>
      <c r="H10" s="461"/>
      <c r="I10" s="461"/>
      <c r="J10" s="461"/>
      <c r="K10" s="461"/>
      <c r="L10" s="461"/>
      <c r="M10" s="461"/>
      <c r="N10" s="461"/>
      <c r="O10" s="461"/>
      <c r="P10" s="461"/>
    </row>
    <row r="11" spans="1:17" ht="21" customHeight="1">
      <c r="A11" s="461"/>
      <c r="B11" s="461"/>
      <c r="C11" s="461"/>
      <c r="D11" s="461"/>
      <c r="E11" s="461"/>
      <c r="F11" s="461"/>
      <c r="G11" s="461"/>
      <c r="H11" s="461"/>
      <c r="I11" s="461"/>
      <c r="J11" s="461"/>
      <c r="K11" s="461"/>
      <c r="L11" s="461"/>
      <c r="M11" s="461"/>
      <c r="N11" s="461"/>
      <c r="O11" s="461"/>
      <c r="P11" s="461"/>
    </row>
    <row r="12" spans="1:17" ht="13.2" customHeight="1">
      <c r="A12" s="461"/>
      <c r="B12" s="461"/>
      <c r="C12" s="461"/>
      <c r="D12" s="461"/>
      <c r="E12" s="461"/>
      <c r="F12" s="461"/>
      <c r="G12" s="461"/>
      <c r="H12" s="461"/>
      <c r="I12" s="461"/>
      <c r="J12" s="461"/>
      <c r="K12" s="461"/>
      <c r="L12" s="461"/>
      <c r="M12" s="461"/>
      <c r="N12" s="461"/>
      <c r="O12" s="461"/>
      <c r="P12" s="461"/>
    </row>
    <row r="13" spans="1:17" ht="13.2" customHeight="1">
      <c r="A13" s="461"/>
      <c r="B13" s="461"/>
      <c r="C13" s="461"/>
      <c r="D13" s="461"/>
      <c r="E13" s="461"/>
      <c r="F13" s="461"/>
      <c r="G13" s="461"/>
      <c r="H13" s="461"/>
      <c r="I13" s="461"/>
      <c r="J13" s="461"/>
      <c r="K13" s="461"/>
      <c r="L13" s="461"/>
      <c r="M13" s="461"/>
      <c r="N13" s="461"/>
      <c r="O13" s="461"/>
      <c r="P13" s="461"/>
    </row>
    <row r="14" spans="1:17">
      <c r="A14" s="461"/>
      <c r="B14" s="461"/>
      <c r="C14" s="461"/>
      <c r="D14" s="461"/>
      <c r="E14" s="461"/>
      <c r="F14" s="461"/>
      <c r="G14" s="461"/>
      <c r="H14" s="461"/>
      <c r="I14" s="461"/>
      <c r="J14" s="461"/>
      <c r="K14" s="461"/>
      <c r="L14" s="461"/>
      <c r="M14" s="461"/>
      <c r="N14" s="461"/>
      <c r="O14" s="461"/>
      <c r="P14" s="461"/>
    </row>
    <row r="15" spans="1:17">
      <c r="A15" s="461"/>
      <c r="B15" s="461"/>
      <c r="C15" s="461"/>
      <c r="D15" s="461"/>
      <c r="E15" s="461"/>
      <c r="F15" s="461"/>
      <c r="G15" s="461"/>
      <c r="H15" s="461"/>
      <c r="I15" s="461"/>
      <c r="J15" s="461"/>
      <c r="K15" s="461"/>
      <c r="L15" s="461"/>
      <c r="M15" s="461"/>
      <c r="N15" s="461"/>
      <c r="O15" s="461"/>
      <c r="P15" s="461"/>
    </row>
    <row r="16" spans="1:17">
      <c r="A16" s="461"/>
      <c r="B16" s="461"/>
      <c r="C16" s="461"/>
      <c r="D16" s="461"/>
      <c r="E16" s="461"/>
      <c r="F16" s="461"/>
      <c r="G16" s="461"/>
      <c r="H16" s="461"/>
      <c r="I16" s="461"/>
      <c r="J16" s="461"/>
      <c r="K16" s="461"/>
      <c r="L16" s="461"/>
      <c r="M16" s="461"/>
      <c r="N16" s="461"/>
      <c r="O16" s="461"/>
      <c r="P16" s="461"/>
    </row>
    <row r="17" spans="1:19">
      <c r="A17" s="493"/>
      <c r="B17" s="493"/>
      <c r="C17" s="493"/>
      <c r="D17" s="493"/>
      <c r="E17" s="493"/>
      <c r="F17" s="493"/>
      <c r="G17" s="461"/>
      <c r="H17" s="461"/>
      <c r="I17" s="461"/>
      <c r="J17" s="461"/>
      <c r="K17" s="461"/>
      <c r="L17" s="461"/>
      <c r="M17" s="461"/>
      <c r="N17" s="461"/>
      <c r="O17" s="461"/>
      <c r="P17" s="461"/>
      <c r="S17" s="305"/>
    </row>
    <row r="18" spans="1:19">
      <c r="A18" s="493"/>
      <c r="B18" s="493"/>
      <c r="C18" s="493"/>
      <c r="D18" s="493"/>
      <c r="E18" s="493"/>
      <c r="F18" s="493"/>
      <c r="G18" s="461"/>
      <c r="H18" s="461"/>
      <c r="I18" s="461"/>
      <c r="J18" s="461"/>
      <c r="K18" s="461"/>
      <c r="L18" s="461"/>
      <c r="M18" s="461"/>
      <c r="N18" s="461"/>
      <c r="O18" s="461"/>
      <c r="P18" s="461"/>
    </row>
    <row r="19" spans="1:19">
      <c r="A19" s="493"/>
      <c r="B19" s="493"/>
      <c r="C19" s="493"/>
      <c r="D19" s="493"/>
      <c r="E19" s="493"/>
      <c r="F19" s="493"/>
      <c r="G19" s="461"/>
      <c r="H19" s="461"/>
      <c r="I19" s="461"/>
      <c r="J19" s="461"/>
      <c r="K19" s="461"/>
      <c r="L19" s="461"/>
      <c r="M19" s="461"/>
      <c r="N19" s="461"/>
      <c r="O19" s="461"/>
      <c r="P19" s="461"/>
    </row>
    <row r="20" spans="1:19">
      <c r="A20" s="493"/>
      <c r="B20" s="493"/>
      <c r="C20" s="493"/>
      <c r="D20" s="493"/>
      <c r="E20" s="493"/>
      <c r="F20" s="493"/>
      <c r="G20" s="461"/>
      <c r="H20" s="461"/>
      <c r="I20" s="461"/>
      <c r="J20" s="461"/>
      <c r="K20" s="461"/>
      <c r="L20" s="461"/>
      <c r="M20" s="461"/>
      <c r="N20" s="461"/>
      <c r="O20" s="461"/>
      <c r="P20" s="461"/>
    </row>
    <row r="21" spans="1:19">
      <c r="A21" s="493"/>
      <c r="B21" s="493"/>
      <c r="C21" s="493"/>
      <c r="D21" s="493"/>
      <c r="E21" s="493"/>
      <c r="F21" s="493"/>
      <c r="G21" s="461"/>
      <c r="H21" s="461"/>
      <c r="I21" s="461"/>
      <c r="J21" s="461"/>
      <c r="K21" s="461"/>
      <c r="L21" s="461"/>
      <c r="M21" s="461"/>
      <c r="N21" s="461"/>
      <c r="O21" s="461"/>
      <c r="P21" s="461"/>
    </row>
    <row r="22" spans="1:19">
      <c r="A22" s="493"/>
      <c r="B22" s="493"/>
      <c r="C22" s="493"/>
      <c r="D22" s="493"/>
      <c r="E22" s="493"/>
      <c r="F22" s="493"/>
      <c r="G22" s="461"/>
      <c r="H22" s="461"/>
      <c r="I22" s="461"/>
      <c r="J22" s="461"/>
      <c r="K22" s="461"/>
      <c r="L22" s="461"/>
      <c r="M22" s="461"/>
      <c r="N22" s="461"/>
      <c r="O22" s="461"/>
      <c r="P22" s="461"/>
    </row>
    <row r="23" spans="1:19">
      <c r="A23" s="493"/>
      <c r="B23" s="493"/>
      <c r="C23" s="493"/>
      <c r="D23" s="493"/>
      <c r="E23" s="493"/>
      <c r="F23" s="493"/>
      <c r="G23" s="461"/>
      <c r="H23" s="461"/>
      <c r="I23" s="461"/>
      <c r="J23" s="461"/>
      <c r="K23" s="461"/>
      <c r="L23" s="461"/>
      <c r="M23" s="461"/>
      <c r="N23" s="461"/>
      <c r="O23" s="461"/>
      <c r="P23" s="461"/>
    </row>
    <row r="24" spans="1:19">
      <c r="A24" s="493"/>
      <c r="B24" s="493"/>
      <c r="C24" s="493"/>
      <c r="D24" s="493"/>
      <c r="E24" s="493"/>
      <c r="F24" s="493"/>
      <c r="G24" s="461"/>
      <c r="H24" s="461"/>
      <c r="I24" s="461"/>
      <c r="J24" s="461"/>
      <c r="K24" s="461"/>
      <c r="L24" s="461"/>
      <c r="M24" s="461"/>
      <c r="N24" s="461"/>
      <c r="O24" s="461"/>
      <c r="P24" s="461"/>
    </row>
    <row r="25" spans="1:19">
      <c r="A25" s="493"/>
      <c r="B25" s="493"/>
      <c r="C25" s="493"/>
      <c r="D25" s="493"/>
      <c r="E25" s="493"/>
      <c r="F25" s="493"/>
      <c r="G25" s="461"/>
      <c r="H25" s="461"/>
      <c r="I25" s="461"/>
      <c r="J25" s="461"/>
      <c r="K25" s="461"/>
      <c r="L25" s="461"/>
      <c r="M25" s="461"/>
      <c r="N25" s="461"/>
      <c r="O25" s="461"/>
      <c r="P25" s="461"/>
    </row>
    <row r="26" spans="1:19">
      <c r="A26" s="493"/>
      <c r="B26" s="493"/>
      <c r="C26" s="493"/>
      <c r="D26" s="493"/>
      <c r="E26" s="493"/>
      <c r="F26" s="493"/>
      <c r="G26" s="461"/>
      <c r="H26" s="461"/>
      <c r="I26" s="461"/>
      <c r="J26" s="461"/>
      <c r="K26" s="461"/>
      <c r="L26" s="461"/>
      <c r="M26" s="461"/>
      <c r="N26" s="461"/>
      <c r="O26" s="461"/>
      <c r="P26" s="461"/>
    </row>
    <row r="27" spans="1:19">
      <c r="A27" s="493"/>
      <c r="B27" s="493"/>
      <c r="C27" s="493"/>
      <c r="D27" s="493"/>
      <c r="E27" s="493"/>
      <c r="F27" s="493"/>
      <c r="G27" s="461"/>
      <c r="H27" s="461"/>
      <c r="I27" s="461"/>
      <c r="J27" s="461"/>
      <c r="K27" s="461"/>
      <c r="L27" s="461"/>
      <c r="M27" s="461"/>
      <c r="N27" s="461"/>
      <c r="O27" s="461"/>
      <c r="P27" s="461"/>
    </row>
    <row r="28" spans="1:19">
      <c r="A28" s="461"/>
      <c r="B28" s="461"/>
      <c r="C28" s="461"/>
      <c r="D28" s="461"/>
      <c r="E28" s="461"/>
      <c r="F28" s="461"/>
      <c r="G28" s="461"/>
      <c r="H28" s="461"/>
      <c r="I28" s="461"/>
      <c r="J28" s="461"/>
      <c r="K28" s="461"/>
      <c r="L28" s="461"/>
      <c r="M28" s="461"/>
      <c r="N28" s="461"/>
      <c r="O28" s="461"/>
      <c r="P28" s="461"/>
    </row>
    <row r="29" spans="1:19" ht="16.2">
      <c r="A29" s="473"/>
      <c r="B29" s="474"/>
      <c r="C29" s="474"/>
      <c r="D29" s="474"/>
      <c r="E29" s="474"/>
      <c r="F29" s="474"/>
      <c r="G29" s="474"/>
      <c r="H29" s="461"/>
      <c r="I29" s="461"/>
      <c r="J29" s="461"/>
      <c r="K29" s="461"/>
      <c r="L29" s="461"/>
      <c r="M29" s="461"/>
      <c r="N29" s="461"/>
      <c r="O29" s="461"/>
      <c r="P29" s="461"/>
    </row>
    <row r="30" spans="1:19">
      <c r="A30" s="461"/>
      <c r="B30" s="461"/>
      <c r="C30" s="461"/>
      <c r="D30" s="461"/>
      <c r="E30" s="461"/>
      <c r="F30" s="461"/>
      <c r="G30" s="461"/>
      <c r="H30" s="461"/>
      <c r="I30" s="461"/>
      <c r="J30" s="461"/>
      <c r="K30" s="461"/>
      <c r="L30" s="461"/>
      <c r="M30" s="461"/>
      <c r="N30" s="461"/>
      <c r="O30" s="461"/>
      <c r="P30" s="461"/>
    </row>
    <row r="31" spans="1:19">
      <c r="A31" s="461"/>
      <c r="B31" s="461"/>
      <c r="C31" s="461"/>
      <c r="D31" s="461"/>
      <c r="E31" s="461"/>
      <c r="F31" s="461"/>
      <c r="G31" s="461"/>
      <c r="H31" s="461"/>
      <c r="I31" s="461"/>
      <c r="J31" s="461"/>
      <c r="K31" s="461"/>
      <c r="L31" s="461"/>
      <c r="M31" s="461"/>
      <c r="N31" s="461"/>
      <c r="O31" s="461"/>
      <c r="P31" s="461"/>
    </row>
    <row r="32" spans="1:19">
      <c r="A32" s="461"/>
      <c r="B32" s="461"/>
      <c r="C32" s="461"/>
      <c r="D32" s="461"/>
      <c r="E32" s="461"/>
      <c r="F32" s="461"/>
      <c r="G32" s="461"/>
      <c r="H32" s="461"/>
      <c r="I32" s="461"/>
      <c r="J32" s="461"/>
      <c r="K32" s="461"/>
      <c r="L32" s="461"/>
      <c r="M32" s="461"/>
      <c r="N32" s="461"/>
      <c r="O32" s="461"/>
      <c r="P32" s="461"/>
    </row>
    <row r="33" spans="1:16">
      <c r="A33" s="461"/>
      <c r="B33" s="461"/>
      <c r="C33" s="461"/>
      <c r="D33" s="461"/>
      <c r="E33" s="461"/>
      <c r="F33" s="461"/>
      <c r="G33" s="461"/>
      <c r="H33" s="461"/>
      <c r="I33" s="461"/>
      <c r="J33" s="461"/>
      <c r="K33" s="461"/>
      <c r="L33" s="461"/>
      <c r="M33" s="461"/>
      <c r="N33" s="461"/>
      <c r="O33" s="461"/>
      <c r="P33" s="461"/>
    </row>
    <row r="34" spans="1:16">
      <c r="A34" s="461"/>
      <c r="B34" s="461"/>
      <c r="C34" s="461"/>
      <c r="D34" s="461"/>
      <c r="E34" s="461"/>
      <c r="F34" s="461"/>
      <c r="G34" s="461"/>
      <c r="H34" s="461"/>
      <c r="I34" s="461"/>
      <c r="J34" s="461"/>
      <c r="K34" s="461"/>
      <c r="L34" s="461"/>
      <c r="M34" s="461"/>
      <c r="N34" s="461"/>
      <c r="O34" s="461"/>
      <c r="P34" s="461"/>
    </row>
    <row r="35" spans="1:16">
      <c r="A35" s="107"/>
      <c r="B35" s="107"/>
      <c r="C35" s="107"/>
      <c r="D35" s="107"/>
      <c r="E35" s="107"/>
      <c r="F35" s="107"/>
      <c r="G35" s="107"/>
      <c r="H35" s="107"/>
      <c r="I35" s="107"/>
      <c r="J35" s="107"/>
      <c r="K35" s="107"/>
      <c r="L35" s="461"/>
      <c r="M35" s="461"/>
      <c r="N35" s="461"/>
      <c r="O35" s="461"/>
      <c r="P35" s="461"/>
    </row>
    <row r="36" spans="1:16">
      <c r="A36" s="107"/>
      <c r="B36" s="107"/>
      <c r="C36" s="107"/>
      <c r="D36" s="107"/>
      <c r="E36" s="107"/>
      <c r="F36" s="107"/>
      <c r="G36" s="107"/>
      <c r="H36" s="107"/>
      <c r="I36" s="107"/>
      <c r="J36" s="107"/>
      <c r="K36" s="107"/>
      <c r="L36" s="461"/>
      <c r="M36" s="461"/>
      <c r="N36" s="461"/>
      <c r="O36" s="461"/>
      <c r="P36" s="461"/>
    </row>
    <row r="37" spans="1:16">
      <c r="A37" s="107"/>
      <c r="B37" s="107"/>
      <c r="C37" s="107"/>
      <c r="D37" s="107"/>
      <c r="E37" s="107"/>
      <c r="F37" s="107"/>
      <c r="G37" s="107"/>
      <c r="H37" s="107"/>
      <c r="I37" s="107"/>
      <c r="J37" s="107"/>
      <c r="K37" s="107"/>
      <c r="L37" s="461"/>
      <c r="M37" s="461"/>
      <c r="N37" s="461"/>
      <c r="O37" s="461"/>
      <c r="P37" s="461"/>
    </row>
    <row r="38" spans="1:16">
      <c r="A38" s="461"/>
      <c r="B38" s="461"/>
      <c r="C38" s="461"/>
      <c r="D38" s="461"/>
      <c r="E38" s="461"/>
      <c r="F38" s="461"/>
      <c r="G38" s="461"/>
      <c r="H38" s="461"/>
      <c r="I38" s="461"/>
      <c r="J38" s="461"/>
      <c r="K38" s="461"/>
      <c r="L38" s="461"/>
      <c r="M38" s="461"/>
      <c r="N38" s="461"/>
      <c r="O38" s="461"/>
      <c r="P38" s="461"/>
    </row>
    <row r="39" spans="1:16">
      <c r="A39" s="461"/>
      <c r="B39" s="461"/>
      <c r="C39" s="461"/>
      <c r="D39" s="461"/>
      <c r="E39" s="461"/>
      <c r="F39" s="461"/>
      <c r="G39" s="461"/>
      <c r="H39" s="461"/>
      <c r="I39" s="461"/>
      <c r="J39" s="461"/>
      <c r="K39" s="461"/>
      <c r="L39" s="461"/>
      <c r="M39" s="461"/>
      <c r="N39" s="461"/>
      <c r="O39" s="461"/>
      <c r="P39" s="461"/>
    </row>
    <row r="40" spans="1:16">
      <c r="A40" s="461"/>
      <c r="B40" s="461"/>
      <c r="C40" s="461"/>
      <c r="D40" s="461"/>
      <c r="E40" s="461"/>
      <c r="F40" s="461"/>
      <c r="G40" s="461"/>
      <c r="H40" s="461"/>
      <c r="I40" s="461"/>
      <c r="J40" s="461"/>
      <c r="K40" s="461"/>
      <c r="L40" s="461"/>
      <c r="M40" s="461"/>
      <c r="N40" s="461"/>
      <c r="O40" s="461"/>
      <c r="P40" s="461"/>
    </row>
    <row r="41" spans="1:16">
      <c r="A41" s="361"/>
      <c r="B41" s="361"/>
      <c r="C41" s="361"/>
      <c r="D41" s="361"/>
      <c r="E41" s="361"/>
      <c r="F41" s="361"/>
      <c r="G41" s="361"/>
      <c r="H41" s="361"/>
      <c r="I41" s="361"/>
      <c r="J41" s="361"/>
      <c r="K41" s="361"/>
      <c r="L41" s="361"/>
      <c r="M41" s="361"/>
      <c r="N41" s="361"/>
      <c r="O41" s="361"/>
      <c r="P41" s="361"/>
    </row>
    <row r="42" spans="1:16">
      <c r="A42" s="361"/>
      <c r="B42" s="361"/>
      <c r="C42" s="361"/>
      <c r="D42" s="361"/>
      <c r="E42" s="361"/>
      <c r="F42" s="361"/>
      <c r="G42" s="361"/>
      <c r="H42" s="361"/>
      <c r="I42" s="361"/>
      <c r="J42" s="361"/>
      <c r="K42" s="361"/>
      <c r="L42" s="361"/>
      <c r="M42" s="361"/>
      <c r="N42" s="361"/>
      <c r="O42" s="361"/>
      <c r="P42" s="361"/>
    </row>
    <row r="43" spans="1:16">
      <c r="A43" s="361"/>
      <c r="B43" s="361"/>
      <c r="C43" s="361"/>
      <c r="D43" s="361"/>
      <c r="E43" s="361"/>
      <c r="F43" s="361"/>
      <c r="G43" s="361"/>
      <c r="H43" s="361"/>
      <c r="I43" s="361"/>
      <c r="J43" s="361"/>
      <c r="K43" s="361"/>
      <c r="L43" s="361"/>
      <c r="M43" s="361"/>
      <c r="N43" s="361"/>
      <c r="O43" s="361"/>
      <c r="P43" s="361"/>
    </row>
    <row r="44" spans="1:16">
      <c r="A44" s="361"/>
      <c r="B44" s="361"/>
      <c r="C44" s="361"/>
      <c r="D44" s="361"/>
      <c r="E44" s="361"/>
      <c r="F44" s="361"/>
      <c r="G44" s="361"/>
      <c r="H44" s="361"/>
      <c r="I44" s="361"/>
      <c r="J44" s="361"/>
      <c r="K44" s="361"/>
      <c r="L44" s="361"/>
      <c r="M44" s="361"/>
      <c r="N44" s="361"/>
      <c r="O44" s="361"/>
      <c r="P44" s="361"/>
    </row>
    <row r="45" spans="1:16">
      <c r="A45" s="361"/>
      <c r="B45" s="361"/>
      <c r="C45" s="361"/>
      <c r="D45" s="361"/>
      <c r="E45" s="361"/>
      <c r="F45" s="361"/>
      <c r="G45" s="361"/>
      <c r="H45" s="361"/>
      <c r="I45" s="361"/>
      <c r="J45" s="361"/>
      <c r="K45" s="361"/>
      <c r="L45" s="361"/>
      <c r="M45" s="361"/>
      <c r="N45" s="361"/>
      <c r="O45" s="361"/>
      <c r="P45" s="361"/>
    </row>
    <row r="46" spans="1:16">
      <c r="A46" s="361"/>
      <c r="B46" s="361"/>
      <c r="C46" s="361"/>
      <c r="D46" s="361"/>
      <c r="E46" s="361"/>
      <c r="F46" s="361"/>
      <c r="G46" s="361"/>
      <c r="H46" s="361"/>
      <c r="I46" s="361"/>
      <c r="J46" s="361"/>
      <c r="K46" s="361"/>
      <c r="L46" s="361"/>
      <c r="M46" s="361"/>
      <c r="N46" s="361"/>
      <c r="O46" s="361"/>
      <c r="P46" s="361"/>
    </row>
    <row r="47" spans="1:16">
      <c r="A47" s="361"/>
      <c r="B47" s="361"/>
      <c r="C47" s="361"/>
      <c r="D47" s="361"/>
      <c r="E47" s="361"/>
      <c r="F47" s="361"/>
      <c r="G47" s="361"/>
      <c r="H47" s="361"/>
      <c r="I47" s="361"/>
      <c r="J47" s="361"/>
      <c r="K47" s="361"/>
      <c r="L47" s="361"/>
      <c r="M47" s="361"/>
      <c r="N47" s="361"/>
      <c r="O47" s="361"/>
      <c r="P47" s="361"/>
    </row>
    <row r="48" spans="1:16">
      <c r="A48" s="361"/>
      <c r="B48" s="361"/>
      <c r="C48" s="361"/>
      <c r="D48" s="361"/>
      <c r="E48" s="361"/>
      <c r="F48" s="361"/>
      <c r="G48" s="361"/>
      <c r="H48" s="361"/>
      <c r="I48" s="361"/>
      <c r="J48" s="361"/>
      <c r="K48" s="361"/>
      <c r="L48" s="361"/>
      <c r="M48" s="361"/>
      <c r="N48" s="361"/>
      <c r="O48" s="361"/>
      <c r="P48" s="361"/>
    </row>
    <row r="49" spans="1:16">
      <c r="A49" s="361"/>
      <c r="B49" s="361"/>
      <c r="C49" s="361"/>
      <c r="D49" s="361"/>
      <c r="E49" s="361"/>
      <c r="F49" s="361"/>
      <c r="G49" s="361"/>
      <c r="H49" s="361"/>
      <c r="I49" s="361"/>
      <c r="J49" s="361"/>
      <c r="K49" s="361"/>
      <c r="L49" s="361"/>
      <c r="M49" s="361"/>
      <c r="N49" s="361"/>
      <c r="O49" s="361"/>
      <c r="P49" s="361"/>
    </row>
    <row r="50" spans="1:16">
      <c r="A50" s="361"/>
      <c r="B50" s="361"/>
      <c r="C50" s="361"/>
      <c r="D50" s="361"/>
      <c r="E50" s="361"/>
      <c r="F50" s="361"/>
      <c r="G50" s="361"/>
      <c r="H50" s="361"/>
      <c r="I50" s="361"/>
      <c r="J50" s="361"/>
      <c r="K50" s="361"/>
      <c r="L50" s="361"/>
      <c r="M50" s="361"/>
      <c r="N50" s="361"/>
      <c r="O50" s="361"/>
      <c r="P50" s="361"/>
    </row>
    <row r="51" spans="1:16">
      <c r="A51" s="361"/>
      <c r="B51" s="361"/>
      <c r="C51" s="361"/>
      <c r="D51" s="361"/>
      <c r="E51" s="361"/>
      <c r="F51" s="361"/>
      <c r="G51" s="361"/>
      <c r="H51" s="361"/>
      <c r="I51" s="361"/>
      <c r="J51" s="361"/>
      <c r="K51" s="361"/>
      <c r="L51" s="361"/>
      <c r="M51" s="361"/>
      <c r="N51" s="361"/>
      <c r="O51" s="361"/>
      <c r="P51" s="361"/>
    </row>
    <row r="52" spans="1:16">
      <c r="A52" s="361"/>
      <c r="B52" s="361"/>
      <c r="C52" s="361"/>
      <c r="D52" s="361"/>
      <c r="E52" s="361"/>
      <c r="F52" s="361"/>
      <c r="G52" s="361"/>
      <c r="H52" s="361"/>
      <c r="I52" s="361"/>
      <c r="J52" s="361"/>
      <c r="K52" s="361"/>
      <c r="L52" s="361"/>
      <c r="M52" s="361"/>
      <c r="N52" s="361"/>
      <c r="O52" s="361"/>
      <c r="P52" s="361"/>
    </row>
    <row r="53" spans="1:16">
      <c r="A53" s="361"/>
      <c r="B53" s="361"/>
      <c r="C53" s="361"/>
      <c r="D53" s="361"/>
      <c r="E53" s="361"/>
      <c r="F53" s="361"/>
      <c r="G53" s="361"/>
      <c r="H53" s="361"/>
      <c r="I53" s="361"/>
      <c r="J53" s="361"/>
      <c r="K53" s="361"/>
      <c r="L53" s="361"/>
      <c r="M53" s="361"/>
      <c r="N53" s="361"/>
      <c r="O53" s="361"/>
      <c r="P53" s="361"/>
    </row>
    <row r="54" spans="1:16">
      <c r="A54" s="361"/>
      <c r="B54" s="361"/>
      <c r="C54" s="361"/>
      <c r="D54" s="361"/>
      <c r="E54" s="361"/>
      <c r="F54" s="361"/>
      <c r="G54" s="361"/>
      <c r="H54" s="361"/>
      <c r="I54" s="361"/>
      <c r="J54" s="361"/>
      <c r="K54" s="361"/>
      <c r="L54" s="361"/>
      <c r="M54" s="361"/>
      <c r="N54" s="361"/>
      <c r="O54" s="361"/>
      <c r="P54" s="361"/>
    </row>
    <row r="55" spans="1:16">
      <c r="A55" s="361"/>
      <c r="B55" s="361"/>
      <c r="C55" s="361"/>
      <c r="D55" s="361"/>
      <c r="E55" s="361"/>
      <c r="F55" s="361"/>
      <c r="G55" s="361"/>
      <c r="H55" s="361"/>
      <c r="I55" s="361"/>
      <c r="J55" s="361"/>
      <c r="K55" s="361"/>
      <c r="L55" s="361"/>
      <c r="M55" s="361"/>
      <c r="N55" s="361"/>
      <c r="O55" s="361"/>
      <c r="P55" s="361"/>
    </row>
    <row r="56" spans="1:16">
      <c r="A56" s="361"/>
      <c r="B56" s="361"/>
      <c r="C56" s="361"/>
      <c r="D56" s="361"/>
      <c r="E56" s="361"/>
      <c r="F56" s="361"/>
      <c r="G56" s="361"/>
      <c r="H56" s="361"/>
      <c r="I56" s="361"/>
      <c r="J56" s="361"/>
      <c r="K56" s="361"/>
      <c r="L56" s="361"/>
      <c r="M56" s="361"/>
      <c r="N56" s="361"/>
      <c r="O56" s="361"/>
      <c r="P56" s="361"/>
    </row>
    <row r="57" spans="1:16">
      <c r="A57" s="361"/>
      <c r="B57" s="361"/>
      <c r="C57" s="361"/>
      <c r="D57" s="361"/>
      <c r="E57" s="361"/>
      <c r="F57" s="361"/>
      <c r="G57" s="361"/>
      <c r="H57" s="361"/>
      <c r="I57" s="361"/>
      <c r="J57" s="361"/>
      <c r="K57" s="361"/>
      <c r="L57" s="361"/>
      <c r="M57" s="361"/>
      <c r="N57" s="361"/>
      <c r="O57" s="361"/>
      <c r="P57" s="361"/>
    </row>
    <row r="58" spans="1:16">
      <c r="A58" s="361"/>
      <c r="B58" s="361"/>
      <c r="C58" s="361"/>
      <c r="D58" s="361"/>
      <c r="E58" s="361"/>
      <c r="F58" s="361"/>
      <c r="G58" s="361"/>
      <c r="H58" s="361"/>
      <c r="I58" s="361"/>
      <c r="J58" s="361"/>
      <c r="K58" s="361"/>
      <c r="L58" s="361"/>
      <c r="M58" s="361"/>
      <c r="N58" s="361"/>
      <c r="O58" s="361"/>
      <c r="P58" s="361"/>
    </row>
  </sheetData>
  <sheetProtection formatCells="0" formatColumns="0" formatRows="0" insertColumns="0" insertRows="0" insertHyperlinks="0" deleteColumns="0" deleteRows="0" sort="0" autoFilter="0" pivotTables="0"/>
  <mergeCells count="1">
    <mergeCell ref="A17:F27"/>
  </mergeCells>
  <phoneticPr fontId="87"/>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N2" sqref="N2"/>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176</v>
      </c>
      <c r="B1" s="50"/>
      <c r="C1" s="50"/>
      <c r="D1" s="51"/>
      <c r="E1" s="51"/>
      <c r="F1" s="52"/>
      <c r="G1" s="53"/>
      <c r="H1" s="386"/>
      <c r="I1" s="387" t="s">
        <v>37</v>
      </c>
      <c r="J1" s="388"/>
      <c r="K1" s="389"/>
      <c r="L1" s="390"/>
      <c r="M1" s="391"/>
    </row>
    <row r="2" spans="1:16" ht="17.399999999999999">
      <c r="A2" s="56"/>
      <c r="B2" s="185"/>
      <c r="C2" s="185"/>
      <c r="D2" s="185"/>
      <c r="E2" s="185"/>
      <c r="F2" s="185"/>
      <c r="G2" s="57"/>
      <c r="H2" s="392"/>
      <c r="I2" s="494" t="s">
        <v>206</v>
      </c>
      <c r="J2" s="494"/>
      <c r="K2" s="494"/>
      <c r="L2" s="494"/>
      <c r="M2" s="494"/>
      <c r="N2" s="159"/>
      <c r="P2" s="121"/>
    </row>
    <row r="3" spans="1:16" ht="17.399999999999999">
      <c r="A3" s="186" t="s">
        <v>28</v>
      </c>
      <c r="B3" s="187"/>
      <c r="D3" s="188"/>
      <c r="E3" s="188"/>
      <c r="F3" s="188"/>
      <c r="G3" s="58"/>
      <c r="H3" s="107"/>
      <c r="I3" s="395"/>
      <c r="J3" s="396"/>
      <c r="K3" s="397"/>
      <c r="L3" s="389"/>
      <c r="M3" s="398"/>
    </row>
    <row r="4" spans="1:16" ht="17.399999999999999">
      <c r="A4" s="60"/>
      <c r="B4" s="187"/>
      <c r="C4" s="89"/>
      <c r="D4" s="188"/>
      <c r="E4" s="188"/>
      <c r="F4" s="189"/>
      <c r="G4" s="61"/>
      <c r="H4" s="399"/>
      <c r="I4" s="399"/>
      <c r="J4" s="388"/>
      <c r="K4" s="397"/>
      <c r="L4" s="389"/>
      <c r="M4" s="398"/>
      <c r="N4" s="249"/>
    </row>
    <row r="5" spans="1:16">
      <c r="A5" s="190"/>
      <c r="D5" s="188"/>
      <c r="E5" s="62"/>
      <c r="F5" s="191"/>
      <c r="G5" s="63"/>
      <c r="H5"/>
      <c r="I5" s="400"/>
      <c r="J5" s="388"/>
      <c r="K5" s="397"/>
      <c r="L5" s="397"/>
      <c r="M5" s="398"/>
    </row>
    <row r="6" spans="1:16" ht="17.399999999999999">
      <c r="A6" s="190"/>
      <c r="D6" s="188"/>
      <c r="E6" s="191"/>
      <c r="F6" s="191"/>
      <c r="G6" s="63"/>
      <c r="H6" s="392"/>
      <c r="I6" s="401"/>
      <c r="J6" s="388"/>
      <c r="K6" s="397"/>
      <c r="L6" s="397"/>
      <c r="M6" s="398"/>
    </row>
    <row r="7" spans="1:16">
      <c r="A7" s="190"/>
      <c r="D7" s="188"/>
      <c r="E7" s="191"/>
      <c r="F7" s="191"/>
      <c r="G7" s="63"/>
      <c r="H7" s="402"/>
      <c r="I7" s="400"/>
      <c r="J7" s="388"/>
      <c r="K7" s="397"/>
      <c r="L7" s="397"/>
      <c r="M7" s="398"/>
    </row>
    <row r="8" spans="1:16">
      <c r="A8" s="190"/>
      <c r="D8" s="188"/>
      <c r="E8" s="191"/>
      <c r="F8" s="191"/>
      <c r="G8" s="63"/>
      <c r="H8" s="393"/>
      <c r="I8" s="403"/>
      <c r="J8" s="403"/>
      <c r="K8" s="403"/>
      <c r="L8" s="397"/>
      <c r="M8" s="404"/>
    </row>
    <row r="9" spans="1:16">
      <c r="A9" s="190"/>
      <c r="D9" s="188"/>
      <c r="E9" s="191"/>
      <c r="F9" s="191"/>
      <c r="G9" s="63"/>
      <c r="H9" s="403"/>
      <c r="I9" s="403"/>
      <c r="J9" s="403"/>
      <c r="K9" s="403"/>
      <c r="L9" s="397"/>
      <c r="M9" s="404"/>
      <c r="N9" s="65"/>
    </row>
    <row r="10" spans="1:16">
      <c r="A10" s="190"/>
      <c r="D10" s="188"/>
      <c r="E10" s="191"/>
      <c r="F10" s="191"/>
      <c r="G10" s="63"/>
      <c r="H10" s="403"/>
      <c r="I10" s="403"/>
      <c r="J10" s="403"/>
      <c r="K10" s="403"/>
      <c r="L10" s="397"/>
      <c r="M10" s="404"/>
      <c r="N10" s="65" t="s">
        <v>38</v>
      </c>
    </row>
    <row r="11" spans="1:16">
      <c r="A11" s="190"/>
      <c r="D11" s="188"/>
      <c r="E11" s="191"/>
      <c r="F11" s="191"/>
      <c r="G11" s="63"/>
      <c r="H11" s="403"/>
      <c r="I11" s="403"/>
      <c r="J11" s="403"/>
      <c r="K11" s="403"/>
      <c r="L11" s="397"/>
      <c r="M11" s="404"/>
    </row>
    <row r="12" spans="1:16">
      <c r="A12" s="190"/>
      <c r="D12" s="188"/>
      <c r="E12" s="191"/>
      <c r="F12" s="191"/>
      <c r="G12" s="63"/>
      <c r="H12" s="403"/>
      <c r="I12" s="403"/>
      <c r="J12" s="403"/>
      <c r="K12" s="403"/>
      <c r="L12" s="397"/>
      <c r="M12" s="404"/>
      <c r="N12" s="65" t="s">
        <v>39</v>
      </c>
      <c r="O12" s="286"/>
    </row>
    <row r="13" spans="1:16">
      <c r="A13" s="190"/>
      <c r="D13" s="188"/>
      <c r="E13" s="191"/>
      <c r="F13" s="191"/>
      <c r="G13" s="63"/>
      <c r="H13" s="403"/>
      <c r="I13" s="403"/>
      <c r="J13" s="403"/>
      <c r="K13" s="403"/>
      <c r="L13" s="397"/>
      <c r="M13" s="404"/>
    </row>
    <row r="14" spans="1:16">
      <c r="A14" s="190"/>
      <c r="D14" s="188"/>
      <c r="E14" s="191"/>
      <c r="F14" s="191"/>
      <c r="G14" s="63"/>
      <c r="H14" s="403"/>
      <c r="I14" s="403"/>
      <c r="J14" s="403"/>
      <c r="K14" s="403"/>
      <c r="L14" s="397"/>
      <c r="M14" s="404"/>
      <c r="N14" s="328" t="s">
        <v>40</v>
      </c>
    </row>
    <row r="15" spans="1:16">
      <c r="A15" s="190"/>
      <c r="D15" s="188"/>
      <c r="E15" s="188" t="s">
        <v>21</v>
      </c>
      <c r="F15" s="189"/>
      <c r="G15" s="58"/>
      <c r="H15" s="402"/>
      <c r="I15" s="400"/>
      <c r="J15" s="393"/>
      <c r="K15" s="397"/>
      <c r="L15" s="397"/>
      <c r="M15" s="404"/>
    </row>
    <row r="16" spans="1:16">
      <c r="A16" s="190"/>
      <c r="D16" s="188"/>
      <c r="E16" s="188"/>
      <c r="F16" s="189"/>
      <c r="G16" s="58"/>
      <c r="H16" s="388"/>
      <c r="I16" s="400"/>
      <c r="J16" s="388"/>
      <c r="K16" s="397"/>
      <c r="L16" s="397"/>
      <c r="M16" s="404"/>
      <c r="N16" s="250" t="s">
        <v>173</v>
      </c>
    </row>
    <row r="17" spans="1:19" ht="20.25" customHeight="1" thickBot="1">
      <c r="A17" s="560" t="s">
        <v>233</v>
      </c>
      <c r="B17" s="561"/>
      <c r="C17" s="561"/>
      <c r="D17" s="193"/>
      <c r="E17" s="194"/>
      <c r="F17" s="561" t="s">
        <v>234</v>
      </c>
      <c r="G17" s="562"/>
      <c r="H17" s="402"/>
      <c r="I17" s="400"/>
      <c r="J17" s="393"/>
      <c r="K17" s="397"/>
      <c r="L17" s="394"/>
      <c r="M17" s="398"/>
      <c r="N17" s="192" t="s">
        <v>128</v>
      </c>
    </row>
    <row r="18" spans="1:19" ht="39" customHeight="1" thickTop="1">
      <c r="A18" s="563" t="s">
        <v>41</v>
      </c>
      <c r="B18" s="564"/>
      <c r="C18" s="565"/>
      <c r="D18" s="195" t="s">
        <v>42</v>
      </c>
      <c r="E18" s="196"/>
      <c r="F18" s="566" t="s">
        <v>43</v>
      </c>
      <c r="G18" s="567"/>
      <c r="H18" s="388"/>
      <c r="I18" s="400"/>
      <c r="J18" s="388"/>
      <c r="K18" s="397"/>
      <c r="L18" s="397"/>
      <c r="M18" s="398"/>
      <c r="Q18" s="54" t="s">
        <v>28</v>
      </c>
      <c r="S18" s="54" t="s">
        <v>21</v>
      </c>
    </row>
    <row r="19" spans="1:19" ht="30" customHeight="1">
      <c r="A19" s="568" t="s">
        <v>204</v>
      </c>
      <c r="B19" s="568"/>
      <c r="C19" s="568"/>
      <c r="D19" s="568"/>
      <c r="E19" s="568"/>
      <c r="F19" s="568"/>
      <c r="G19" s="568"/>
      <c r="H19" s="405"/>
      <c r="I19" s="406" t="s">
        <v>44</v>
      </c>
      <c r="J19" s="406"/>
      <c r="K19" s="406"/>
      <c r="L19" s="394"/>
      <c r="M19" s="398"/>
    </row>
    <row r="20" spans="1:19" ht="17.399999999999999">
      <c r="E20" s="197" t="s">
        <v>45</v>
      </c>
      <c r="F20" s="198" t="s">
        <v>46</v>
      </c>
      <c r="H20" s="289" t="s">
        <v>151</v>
      </c>
      <c r="I20" s="400"/>
      <c r="J20" s="388" t="s">
        <v>21</v>
      </c>
      <c r="K20" s="407" t="s">
        <v>21</v>
      </c>
      <c r="L20" s="397"/>
      <c r="M20" s="398"/>
    </row>
    <row r="21" spans="1:19" ht="16.8" thickBot="1">
      <c r="A21" s="199"/>
      <c r="B21" s="569">
        <v>45102</v>
      </c>
      <c r="C21" s="570"/>
      <c r="D21" s="200" t="s">
        <v>47</v>
      </c>
      <c r="E21" s="571" t="s">
        <v>48</v>
      </c>
      <c r="F21" s="572"/>
      <c r="G21" s="59" t="s">
        <v>49</v>
      </c>
      <c r="H21" s="573" t="s">
        <v>232</v>
      </c>
      <c r="I21" s="574"/>
      <c r="J21" s="574"/>
      <c r="K21" s="574"/>
      <c r="L21" s="574"/>
      <c r="M21" s="408" t="s">
        <v>151</v>
      </c>
      <c r="N21" s="410"/>
    </row>
    <row r="22" spans="1:19" ht="36" customHeight="1" thickTop="1" thickBot="1">
      <c r="A22" s="201" t="s">
        <v>50</v>
      </c>
      <c r="B22" s="575" t="s">
        <v>51</v>
      </c>
      <c r="C22" s="576"/>
      <c r="D22" s="577"/>
      <c r="E22" s="67" t="s">
        <v>212</v>
      </c>
      <c r="F22" s="67" t="s">
        <v>235</v>
      </c>
      <c r="G22" s="202" t="s">
        <v>52</v>
      </c>
      <c r="H22" s="578" t="s">
        <v>207</v>
      </c>
      <c r="I22" s="579"/>
      <c r="J22" s="579"/>
      <c r="K22" s="579"/>
      <c r="L22" s="580"/>
      <c r="M22" s="409" t="s">
        <v>53</v>
      </c>
      <c r="N22" s="411" t="s">
        <v>54</v>
      </c>
      <c r="R22" s="54" t="s">
        <v>28</v>
      </c>
    </row>
    <row r="23" spans="1:19" ht="79.2" customHeight="1" thickBot="1">
      <c r="A23" s="364" t="s">
        <v>55</v>
      </c>
      <c r="B23" s="495" t="str">
        <f t="shared" ref="B23" si="0">IF(G23&gt;5,"☆☆☆☆",IF(AND(G23&gt;=2.39,G23&lt;5),"☆☆☆",IF(AND(G23&gt;=1.39,G23&lt;2.4),"☆☆",IF(AND(G23&gt;0,G23&lt;1.4),"☆",IF(AND(G23&gt;=-1.39,G23&lt;0),"★",IF(AND(G23&gt;=-2.39,G23&lt;-1.4),"★★",IF(AND(G23&gt;=-3.39,G23&lt;-2.4),"★★★")))))))</f>
        <v>★</v>
      </c>
      <c r="C23" s="496"/>
      <c r="D23" s="497"/>
      <c r="E23" s="123">
        <v>3.7</v>
      </c>
      <c r="F23" s="366">
        <v>2.99</v>
      </c>
      <c r="G23" s="365">
        <f>F23-E23</f>
        <v>-0.71</v>
      </c>
      <c r="H23" s="556" t="s">
        <v>291</v>
      </c>
      <c r="I23" s="556"/>
      <c r="J23" s="556"/>
      <c r="K23" s="556"/>
      <c r="L23" s="557"/>
      <c r="M23" s="448" t="s">
        <v>290</v>
      </c>
      <c r="N23" s="449">
        <v>45099</v>
      </c>
      <c r="O23" s="262" t="s">
        <v>164</v>
      </c>
    </row>
    <row r="24" spans="1:19" ht="66" customHeight="1" thickBot="1">
      <c r="A24" s="203" t="s">
        <v>56</v>
      </c>
      <c r="B24" s="495" t="str">
        <f t="shared" ref="B24" si="1">IF(G24&gt;5,"☆☆☆☆",IF(AND(G24&gt;=2.39,G24&lt;5),"☆☆☆",IF(AND(G24&gt;=1.39,G24&lt;2.4),"☆☆",IF(AND(G24&gt;0,G24&lt;1.4),"☆",IF(AND(G24&gt;=-1.39,G24&lt;0),"★",IF(AND(G24&gt;=-2.39,G24&lt;-1.4),"★★",IF(AND(G24&gt;=-3.39,G24&lt;-2.4),"★★★")))))))</f>
        <v>★</v>
      </c>
      <c r="C24" s="496"/>
      <c r="D24" s="497"/>
      <c r="E24" s="123">
        <v>3.92</v>
      </c>
      <c r="F24" s="123">
        <v>3.84</v>
      </c>
      <c r="G24" s="293">
        <f t="shared" ref="G24:G70" si="2">F24-E24</f>
        <v>-8.0000000000000071E-2</v>
      </c>
      <c r="H24" s="581"/>
      <c r="I24" s="582"/>
      <c r="J24" s="582"/>
      <c r="K24" s="582"/>
      <c r="L24" s="583"/>
      <c r="M24" s="152"/>
      <c r="N24" s="153"/>
      <c r="O24" s="262" t="s">
        <v>56</v>
      </c>
      <c r="Q24" s="54" t="s">
        <v>28</v>
      </c>
    </row>
    <row r="25" spans="1:19" ht="81" customHeight="1" thickBot="1">
      <c r="A25" s="268" t="s">
        <v>57</v>
      </c>
      <c r="B25" s="495" t="str">
        <f t="shared" ref="B25:B26" si="3">IF(G25&gt;5,"☆☆☆☆",IF(AND(G25&gt;=2.39,G25&lt;5),"☆☆☆",IF(AND(G25&gt;=1.39,G25&lt;2.4),"☆☆",IF(AND(G25&gt;0,G25&lt;1.4),"☆",IF(AND(G25&gt;=-1.39,G25&lt;0),"★",IF(AND(G25&gt;=-2.39,G25&lt;-1.4),"★★",IF(AND(G25&gt;=-3.39,G25&lt;-2.4),"★★★")))))))</f>
        <v>☆</v>
      </c>
      <c r="C25" s="496"/>
      <c r="D25" s="497"/>
      <c r="E25" s="313">
        <v>6.08</v>
      </c>
      <c r="F25" s="313">
        <v>6.55</v>
      </c>
      <c r="G25" s="293">
        <f t="shared" si="2"/>
        <v>0.46999999999999975</v>
      </c>
      <c r="H25" s="498"/>
      <c r="I25" s="499"/>
      <c r="J25" s="499"/>
      <c r="K25" s="499"/>
      <c r="L25" s="500"/>
      <c r="M25" s="432"/>
      <c r="N25" s="153"/>
      <c r="O25" s="262" t="s">
        <v>57</v>
      </c>
    </row>
    <row r="26" spans="1:19" ht="83.25" customHeight="1" thickBot="1">
      <c r="A26" s="268" t="s">
        <v>58</v>
      </c>
      <c r="B26" s="495" t="str">
        <f t="shared" si="3"/>
        <v>★</v>
      </c>
      <c r="C26" s="496"/>
      <c r="D26" s="497"/>
      <c r="E26" s="123">
        <v>5.49</v>
      </c>
      <c r="F26" s="123">
        <v>4.58</v>
      </c>
      <c r="G26" s="293">
        <f t="shared" si="2"/>
        <v>-0.91000000000000014</v>
      </c>
      <c r="H26" s="498"/>
      <c r="I26" s="499"/>
      <c r="J26" s="499"/>
      <c r="K26" s="499"/>
      <c r="L26" s="500"/>
      <c r="M26" s="152"/>
      <c r="N26" s="153"/>
      <c r="O26" s="262" t="s">
        <v>58</v>
      </c>
    </row>
    <row r="27" spans="1:19" ht="78.599999999999994" customHeight="1" thickBot="1">
      <c r="A27" s="268" t="s">
        <v>59</v>
      </c>
      <c r="B27" s="495" t="str">
        <f t="shared" ref="B27:B70" si="4">IF(G27&gt;5,"☆☆☆☆",IF(AND(G27&gt;=2.39,G27&lt;5),"☆☆☆",IF(AND(G27&gt;=1.39,G27&lt;2.4),"☆☆",IF(AND(G27&gt;0,G27&lt;1.4),"☆",IF(AND(G27&gt;=-1.39,G27&lt;0),"★",IF(AND(G27&gt;=-2.39,G27&lt;-1.4),"★★",IF(AND(G27&gt;=-3.39,G27&lt;-2.4),"★★★")))))))</f>
        <v>☆</v>
      </c>
      <c r="C27" s="496"/>
      <c r="D27" s="497"/>
      <c r="E27" s="366">
        <v>2.74</v>
      </c>
      <c r="F27" s="366">
        <v>2.82</v>
      </c>
      <c r="G27" s="293">
        <f t="shared" si="2"/>
        <v>7.9999999999999627E-2</v>
      </c>
      <c r="H27" s="498"/>
      <c r="I27" s="499"/>
      <c r="J27" s="499"/>
      <c r="K27" s="499"/>
      <c r="L27" s="500"/>
      <c r="M27" s="152"/>
      <c r="N27" s="153"/>
      <c r="O27" s="262" t="s">
        <v>59</v>
      </c>
    </row>
    <row r="28" spans="1:19" ht="87" customHeight="1" thickBot="1">
      <c r="A28" s="268" t="s">
        <v>60</v>
      </c>
      <c r="B28" s="495" t="str">
        <f t="shared" si="4"/>
        <v>★★</v>
      </c>
      <c r="C28" s="496"/>
      <c r="D28" s="497"/>
      <c r="E28" s="313">
        <v>7.14</v>
      </c>
      <c r="F28" s="123">
        <v>5</v>
      </c>
      <c r="G28" s="293">
        <f t="shared" si="2"/>
        <v>-2.1399999999999997</v>
      </c>
      <c r="H28" s="498"/>
      <c r="I28" s="499"/>
      <c r="J28" s="499"/>
      <c r="K28" s="499"/>
      <c r="L28" s="500"/>
      <c r="M28" s="152"/>
      <c r="N28" s="153"/>
      <c r="O28" s="262" t="s">
        <v>60</v>
      </c>
    </row>
    <row r="29" spans="1:19" ht="81" customHeight="1" thickBot="1">
      <c r="A29" s="268" t="s">
        <v>61</v>
      </c>
      <c r="B29" s="495" t="str">
        <f t="shared" si="4"/>
        <v>☆</v>
      </c>
      <c r="C29" s="496"/>
      <c r="D29" s="497"/>
      <c r="E29" s="123">
        <v>3.45</v>
      </c>
      <c r="F29" s="123">
        <v>4</v>
      </c>
      <c r="G29" s="293">
        <f t="shared" si="2"/>
        <v>0.54999999999999982</v>
      </c>
      <c r="H29" s="498" t="s">
        <v>224</v>
      </c>
      <c r="I29" s="499"/>
      <c r="J29" s="499"/>
      <c r="K29" s="499"/>
      <c r="L29" s="500"/>
      <c r="M29" s="152" t="s">
        <v>225</v>
      </c>
      <c r="N29" s="153">
        <v>45094</v>
      </c>
      <c r="O29" s="262" t="s">
        <v>61</v>
      </c>
    </row>
    <row r="30" spans="1:19" ht="73.5" customHeight="1" thickBot="1">
      <c r="A30" s="268" t="s">
        <v>62</v>
      </c>
      <c r="B30" s="495" t="str">
        <f t="shared" si="4"/>
        <v>★</v>
      </c>
      <c r="C30" s="496"/>
      <c r="D30" s="497"/>
      <c r="E30" s="123">
        <v>5.2</v>
      </c>
      <c r="F30" s="123">
        <v>5.09</v>
      </c>
      <c r="G30" s="293">
        <f t="shared" si="2"/>
        <v>-0.11000000000000032</v>
      </c>
      <c r="H30" s="498"/>
      <c r="I30" s="499"/>
      <c r="J30" s="499"/>
      <c r="K30" s="499"/>
      <c r="L30" s="500"/>
      <c r="M30" s="152"/>
      <c r="N30" s="153"/>
      <c r="O30" s="262" t="s">
        <v>62</v>
      </c>
    </row>
    <row r="31" spans="1:19" ht="75.75" customHeight="1" thickBot="1">
      <c r="A31" s="268" t="s">
        <v>63</v>
      </c>
      <c r="B31" s="495" t="str">
        <f t="shared" si="4"/>
        <v>☆</v>
      </c>
      <c r="C31" s="496"/>
      <c r="D31" s="497"/>
      <c r="E31" s="366">
        <v>2.17</v>
      </c>
      <c r="F31" s="366">
        <v>2.4</v>
      </c>
      <c r="G31" s="293">
        <f t="shared" si="2"/>
        <v>0.22999999999999998</v>
      </c>
      <c r="H31" s="498"/>
      <c r="I31" s="499"/>
      <c r="J31" s="499"/>
      <c r="K31" s="499"/>
      <c r="L31" s="500"/>
      <c r="M31" s="152"/>
      <c r="N31" s="153"/>
      <c r="O31" s="262" t="s">
        <v>63</v>
      </c>
    </row>
    <row r="32" spans="1:19" ht="90" customHeight="1" thickBot="1">
      <c r="A32" s="269" t="s">
        <v>64</v>
      </c>
      <c r="B32" s="495" t="str">
        <f t="shared" ref="B32" si="5">IF(G32&gt;5,"☆☆☆☆",IF(AND(G32&gt;=2.39,G32&lt;5),"☆☆☆",IF(AND(G32&gt;=1.39,G32&lt;2.4),"☆☆",IF(AND(G32&gt;0,G32&lt;1.4),"☆",IF(AND(G32&gt;=-1.39,G32&lt;0),"★",IF(AND(G32&gt;=-2.39,G32&lt;-1.4),"★★",IF(AND(G32&gt;=-3.39,G32&lt;-2.4),"★★★")))))))</f>
        <v>★</v>
      </c>
      <c r="C32" s="496"/>
      <c r="D32" s="497"/>
      <c r="E32" s="313">
        <v>6.59</v>
      </c>
      <c r="F32" s="313">
        <v>6.46</v>
      </c>
      <c r="G32" s="293">
        <f t="shared" si="2"/>
        <v>-0.12999999999999989</v>
      </c>
      <c r="H32" s="498"/>
      <c r="I32" s="499"/>
      <c r="J32" s="499"/>
      <c r="K32" s="499"/>
      <c r="L32" s="500"/>
      <c r="M32" s="152"/>
      <c r="N32" s="153"/>
      <c r="O32" s="262" t="s">
        <v>64</v>
      </c>
    </row>
    <row r="33" spans="1:16" ht="74.400000000000006" customHeight="1" thickBot="1">
      <c r="A33" s="270" t="s">
        <v>65</v>
      </c>
      <c r="B33" s="495" t="str">
        <f t="shared" si="4"/>
        <v>★</v>
      </c>
      <c r="C33" s="496"/>
      <c r="D33" s="497"/>
      <c r="E33" s="313">
        <v>9.26</v>
      </c>
      <c r="F33" s="313">
        <v>8.4600000000000009</v>
      </c>
      <c r="G33" s="293">
        <f t="shared" si="2"/>
        <v>-0.79999999999999893</v>
      </c>
      <c r="H33" s="498"/>
      <c r="I33" s="499"/>
      <c r="J33" s="499"/>
      <c r="K33" s="499"/>
      <c r="L33" s="500"/>
      <c r="M33" s="152"/>
      <c r="N33" s="153"/>
      <c r="O33" s="262" t="s">
        <v>65</v>
      </c>
    </row>
    <row r="34" spans="1:16" ht="81" customHeight="1" thickBot="1">
      <c r="A34" s="203" t="s">
        <v>66</v>
      </c>
      <c r="B34" s="495" t="str">
        <f t="shared" si="4"/>
        <v>★</v>
      </c>
      <c r="C34" s="496"/>
      <c r="D34" s="497"/>
      <c r="E34" s="313">
        <v>7.98</v>
      </c>
      <c r="F34" s="313">
        <v>7.68</v>
      </c>
      <c r="G34" s="293">
        <f t="shared" si="2"/>
        <v>-0.30000000000000071</v>
      </c>
      <c r="H34" s="552"/>
      <c r="I34" s="553"/>
      <c r="J34" s="553"/>
      <c r="K34" s="553"/>
      <c r="L34" s="554"/>
      <c r="M34" s="442"/>
      <c r="N34" s="443"/>
      <c r="O34" s="262" t="s">
        <v>66</v>
      </c>
    </row>
    <row r="35" spans="1:16" ht="94.5" customHeight="1" thickBot="1">
      <c r="A35" s="269" t="s">
        <v>67</v>
      </c>
      <c r="B35" s="495" t="str">
        <f t="shared" si="4"/>
        <v>★</v>
      </c>
      <c r="C35" s="496"/>
      <c r="D35" s="497"/>
      <c r="E35" s="313">
        <v>6.89</v>
      </c>
      <c r="F35" s="313">
        <v>6.7</v>
      </c>
      <c r="G35" s="293">
        <f t="shared" si="2"/>
        <v>-0.1899999999999995</v>
      </c>
      <c r="H35" s="552"/>
      <c r="I35" s="553"/>
      <c r="J35" s="553"/>
      <c r="K35" s="553"/>
      <c r="L35" s="554"/>
      <c r="M35" s="440"/>
      <c r="N35" s="441"/>
      <c r="O35" s="262" t="s">
        <v>67</v>
      </c>
    </row>
    <row r="36" spans="1:16" ht="92.4" customHeight="1" thickBot="1">
      <c r="A36" s="271" t="s">
        <v>68</v>
      </c>
      <c r="B36" s="495" t="str">
        <f t="shared" si="4"/>
        <v>★</v>
      </c>
      <c r="C36" s="496"/>
      <c r="D36" s="497"/>
      <c r="E36" s="313">
        <v>6.52</v>
      </c>
      <c r="F36" s="123">
        <v>5.89</v>
      </c>
      <c r="G36" s="293">
        <f t="shared" si="2"/>
        <v>-0.62999999999999989</v>
      </c>
      <c r="H36" s="555" t="s">
        <v>288</v>
      </c>
      <c r="I36" s="556"/>
      <c r="J36" s="556"/>
      <c r="K36" s="556"/>
      <c r="L36" s="557"/>
      <c r="M36" s="476" t="s">
        <v>289</v>
      </c>
      <c r="N36" s="477">
        <v>45100</v>
      </c>
      <c r="O36" s="262" t="s">
        <v>68</v>
      </c>
    </row>
    <row r="37" spans="1:16" ht="87.75" customHeight="1" thickBot="1">
      <c r="A37" s="268" t="s">
        <v>69</v>
      </c>
      <c r="B37" s="495" t="str">
        <f t="shared" si="4"/>
        <v>☆</v>
      </c>
      <c r="C37" s="496"/>
      <c r="D37" s="497"/>
      <c r="E37" s="123">
        <v>5.56</v>
      </c>
      <c r="F37" s="313">
        <v>6.56</v>
      </c>
      <c r="G37" s="293">
        <f t="shared" si="2"/>
        <v>1</v>
      </c>
      <c r="H37" s="498"/>
      <c r="I37" s="499"/>
      <c r="J37" s="499"/>
      <c r="K37" s="499"/>
      <c r="L37" s="500"/>
      <c r="M37" s="152"/>
      <c r="N37" s="153"/>
      <c r="O37" s="262" t="s">
        <v>69</v>
      </c>
    </row>
    <row r="38" spans="1:16" ht="75.75" customHeight="1" thickBot="1">
      <c r="A38" s="268" t="s">
        <v>70</v>
      </c>
      <c r="B38" s="495" t="str">
        <f t="shared" ref="B38" si="6">IF(G38&gt;5,"☆☆☆☆",IF(AND(G38&gt;=2.39,G38&lt;5),"☆☆☆",IF(AND(G38&gt;=1.39,G38&lt;2.4),"☆☆",IF(AND(G38&gt;0,G38&lt;1.4),"☆",IF(AND(G38&gt;=-1.39,G38&lt;0),"★",IF(AND(G38&gt;=-2.39,G38&lt;-1.4),"★★",IF(AND(G38&gt;=-3.39,G38&lt;-2.4),"★★★")))))))</f>
        <v>★</v>
      </c>
      <c r="C38" s="496"/>
      <c r="D38" s="497"/>
      <c r="E38" s="313">
        <v>6.97</v>
      </c>
      <c r="F38" s="313">
        <v>6.07</v>
      </c>
      <c r="G38" s="293">
        <f t="shared" si="2"/>
        <v>-0.89999999999999947</v>
      </c>
      <c r="H38" s="498"/>
      <c r="I38" s="499"/>
      <c r="J38" s="499"/>
      <c r="K38" s="499"/>
      <c r="L38" s="500"/>
      <c r="M38" s="152"/>
      <c r="N38" s="153"/>
      <c r="O38" s="262" t="s">
        <v>70</v>
      </c>
    </row>
    <row r="39" spans="1:16" ht="70.2" customHeight="1" thickBot="1">
      <c r="A39" s="268" t="s">
        <v>71</v>
      </c>
      <c r="B39" s="495" t="str">
        <f t="shared" si="4"/>
        <v>★</v>
      </c>
      <c r="C39" s="496"/>
      <c r="D39" s="497"/>
      <c r="E39" s="313">
        <v>6.93</v>
      </c>
      <c r="F39" s="123">
        <v>5.86</v>
      </c>
      <c r="G39" s="293">
        <f t="shared" si="2"/>
        <v>-1.0699999999999994</v>
      </c>
      <c r="H39" s="498"/>
      <c r="I39" s="499"/>
      <c r="J39" s="499"/>
      <c r="K39" s="499"/>
      <c r="L39" s="500"/>
      <c r="M39" s="323"/>
      <c r="N39" s="324"/>
      <c r="O39" s="262" t="s">
        <v>71</v>
      </c>
    </row>
    <row r="40" spans="1:16" ht="78.75" customHeight="1" thickBot="1">
      <c r="A40" s="268" t="s">
        <v>72</v>
      </c>
      <c r="B40" s="495" t="str">
        <f t="shared" si="4"/>
        <v>☆</v>
      </c>
      <c r="C40" s="496"/>
      <c r="D40" s="497"/>
      <c r="E40" s="123">
        <v>5.76</v>
      </c>
      <c r="F40" s="313">
        <v>6.08</v>
      </c>
      <c r="G40" s="293">
        <f t="shared" si="2"/>
        <v>0.32000000000000028</v>
      </c>
      <c r="H40" s="498"/>
      <c r="I40" s="499"/>
      <c r="J40" s="499"/>
      <c r="K40" s="499"/>
      <c r="L40" s="500"/>
      <c r="M40" s="152"/>
      <c r="N40" s="153"/>
      <c r="O40" s="262" t="s">
        <v>72</v>
      </c>
    </row>
    <row r="41" spans="1:16" ht="66" customHeight="1" thickBot="1">
      <c r="A41" s="268" t="s">
        <v>73</v>
      </c>
      <c r="B41" s="495" t="str">
        <f t="shared" si="4"/>
        <v>★</v>
      </c>
      <c r="C41" s="496"/>
      <c r="D41" s="497"/>
      <c r="E41" s="123">
        <v>5.83</v>
      </c>
      <c r="F41" s="123">
        <v>5.29</v>
      </c>
      <c r="G41" s="293">
        <f t="shared" si="2"/>
        <v>-0.54</v>
      </c>
      <c r="H41" s="498"/>
      <c r="I41" s="499"/>
      <c r="J41" s="499"/>
      <c r="K41" s="499"/>
      <c r="L41" s="500"/>
      <c r="M41" s="152"/>
      <c r="N41" s="153"/>
      <c r="O41" s="262" t="s">
        <v>73</v>
      </c>
    </row>
    <row r="42" spans="1:16" ht="77.25" customHeight="1" thickBot="1">
      <c r="A42" s="268" t="s">
        <v>74</v>
      </c>
      <c r="B42" s="495" t="str">
        <f t="shared" si="4"/>
        <v>★</v>
      </c>
      <c r="C42" s="496"/>
      <c r="D42" s="497"/>
      <c r="E42" s="313">
        <v>10.17</v>
      </c>
      <c r="F42" s="313">
        <v>9.56</v>
      </c>
      <c r="G42" s="293">
        <f t="shared" si="2"/>
        <v>-0.60999999999999943</v>
      </c>
      <c r="H42" s="498"/>
      <c r="I42" s="499"/>
      <c r="J42" s="499"/>
      <c r="K42" s="499"/>
      <c r="L42" s="500"/>
      <c r="M42" s="323"/>
      <c r="N42" s="153"/>
      <c r="O42" s="262" t="s">
        <v>74</v>
      </c>
      <c r="P42" s="54" t="s">
        <v>151</v>
      </c>
    </row>
    <row r="43" spans="1:16" ht="77.400000000000006" customHeight="1" thickBot="1">
      <c r="A43" s="268" t="s">
        <v>75</v>
      </c>
      <c r="B43" s="495" t="str">
        <f t="shared" si="4"/>
        <v>★</v>
      </c>
      <c r="C43" s="496"/>
      <c r="D43" s="497"/>
      <c r="E43" s="313">
        <v>7</v>
      </c>
      <c r="F43" s="123">
        <v>5.68</v>
      </c>
      <c r="G43" s="293">
        <f t="shared" si="2"/>
        <v>-1.3200000000000003</v>
      </c>
      <c r="H43" s="498"/>
      <c r="I43" s="499"/>
      <c r="J43" s="499"/>
      <c r="K43" s="499"/>
      <c r="L43" s="500"/>
      <c r="M43" s="152"/>
      <c r="N43" s="153"/>
      <c r="O43" s="262" t="s">
        <v>75</v>
      </c>
    </row>
    <row r="44" spans="1:16" ht="77.25" customHeight="1" thickBot="1">
      <c r="A44" s="272" t="s">
        <v>76</v>
      </c>
      <c r="B44" s="495" t="str">
        <f t="shared" si="4"/>
        <v>★</v>
      </c>
      <c r="C44" s="496"/>
      <c r="D44" s="497"/>
      <c r="E44" s="313">
        <v>6.27</v>
      </c>
      <c r="F44" s="123">
        <v>5.73</v>
      </c>
      <c r="G44" s="293">
        <f t="shared" si="2"/>
        <v>-0.53999999999999915</v>
      </c>
      <c r="H44" s="558" t="s">
        <v>292</v>
      </c>
      <c r="I44" s="559"/>
      <c r="J44" s="559"/>
      <c r="K44" s="559"/>
      <c r="L44" s="559"/>
      <c r="M44" s="447" t="s">
        <v>293</v>
      </c>
      <c r="N44" s="478">
        <v>45099</v>
      </c>
      <c r="O44" s="262" t="s">
        <v>76</v>
      </c>
    </row>
    <row r="45" spans="1:16" ht="81.75" customHeight="1" thickBot="1">
      <c r="A45" s="268" t="s">
        <v>77</v>
      </c>
      <c r="B45" s="495" t="str">
        <f t="shared" si="4"/>
        <v>★</v>
      </c>
      <c r="C45" s="496"/>
      <c r="D45" s="497"/>
      <c r="E45" s="313">
        <v>6.77</v>
      </c>
      <c r="F45" s="123">
        <v>5.6</v>
      </c>
      <c r="G45" s="293">
        <f t="shared" si="2"/>
        <v>-1.17</v>
      </c>
      <c r="H45" s="549" t="s">
        <v>213</v>
      </c>
      <c r="I45" s="550"/>
      <c r="J45" s="550"/>
      <c r="K45" s="550"/>
      <c r="L45" s="551"/>
      <c r="M45" s="152" t="s">
        <v>214</v>
      </c>
      <c r="N45" s="459">
        <v>45093</v>
      </c>
      <c r="O45" s="262" t="s">
        <v>77</v>
      </c>
    </row>
    <row r="46" spans="1:16" ht="72.75" customHeight="1" thickBot="1">
      <c r="A46" s="268" t="s">
        <v>78</v>
      </c>
      <c r="B46" s="495" t="str">
        <f t="shared" si="4"/>
        <v>★</v>
      </c>
      <c r="C46" s="496"/>
      <c r="D46" s="497"/>
      <c r="E46" s="313">
        <v>9</v>
      </c>
      <c r="F46" s="313">
        <v>7.82</v>
      </c>
      <c r="G46" s="293">
        <f t="shared" si="2"/>
        <v>-1.1799999999999997</v>
      </c>
      <c r="H46" s="498"/>
      <c r="I46" s="499"/>
      <c r="J46" s="499"/>
      <c r="K46" s="499"/>
      <c r="L46" s="500"/>
      <c r="M46" s="152"/>
      <c r="N46" s="153"/>
      <c r="O46" s="262" t="s">
        <v>78</v>
      </c>
    </row>
    <row r="47" spans="1:16" ht="91.2" customHeight="1" thickBot="1">
      <c r="A47" s="268" t="s">
        <v>79</v>
      </c>
      <c r="B47" s="495" t="str">
        <f t="shared" si="4"/>
        <v>★</v>
      </c>
      <c r="C47" s="496"/>
      <c r="D47" s="497"/>
      <c r="E47" s="123">
        <v>4.42</v>
      </c>
      <c r="F47" s="123">
        <v>3.81</v>
      </c>
      <c r="G47" s="293">
        <f t="shared" si="2"/>
        <v>-0.60999999999999988</v>
      </c>
      <c r="H47" s="498"/>
      <c r="I47" s="499"/>
      <c r="J47" s="499"/>
      <c r="K47" s="499"/>
      <c r="L47" s="500"/>
      <c r="M47" s="415"/>
      <c r="N47" s="153"/>
      <c r="O47" s="262" t="s">
        <v>79</v>
      </c>
    </row>
    <row r="48" spans="1:16" ht="78.75" customHeight="1" thickBot="1">
      <c r="A48" s="268" t="s">
        <v>80</v>
      </c>
      <c r="B48" s="495" t="str">
        <f t="shared" si="4"/>
        <v>★</v>
      </c>
      <c r="C48" s="496"/>
      <c r="D48" s="497"/>
      <c r="E48" s="123">
        <v>5.69</v>
      </c>
      <c r="F48" s="123">
        <v>4.6500000000000004</v>
      </c>
      <c r="G48" s="293">
        <f t="shared" si="2"/>
        <v>-1.04</v>
      </c>
      <c r="H48" s="501"/>
      <c r="I48" s="502"/>
      <c r="J48" s="502"/>
      <c r="K48" s="502"/>
      <c r="L48" s="503"/>
      <c r="M48" s="152"/>
      <c r="N48" s="153"/>
      <c r="O48" s="262" t="s">
        <v>80</v>
      </c>
    </row>
    <row r="49" spans="1:15" ht="74.25" customHeight="1" thickBot="1">
      <c r="A49" s="268" t="s">
        <v>81</v>
      </c>
      <c r="B49" s="495" t="str">
        <f t="shared" si="4"/>
        <v>★</v>
      </c>
      <c r="C49" s="496"/>
      <c r="D49" s="497"/>
      <c r="E49" s="123">
        <v>4.83</v>
      </c>
      <c r="F49" s="123">
        <v>4.3899999999999997</v>
      </c>
      <c r="G49" s="293">
        <f t="shared" si="2"/>
        <v>-0.44000000000000039</v>
      </c>
      <c r="H49" s="498"/>
      <c r="I49" s="499"/>
      <c r="J49" s="499"/>
      <c r="K49" s="499"/>
      <c r="L49" s="500"/>
      <c r="M49" s="152"/>
      <c r="N49" s="153"/>
      <c r="O49" s="262" t="s">
        <v>81</v>
      </c>
    </row>
    <row r="50" spans="1:15" ht="73.2" customHeight="1" thickBot="1">
      <c r="A50" s="268" t="s">
        <v>82</v>
      </c>
      <c r="B50" s="495" t="str">
        <f t="shared" si="4"/>
        <v>★</v>
      </c>
      <c r="C50" s="496"/>
      <c r="D50" s="497"/>
      <c r="E50" s="313">
        <v>7.13</v>
      </c>
      <c r="F50" s="313">
        <v>6.1</v>
      </c>
      <c r="G50" s="293">
        <f t="shared" si="2"/>
        <v>-1.0300000000000002</v>
      </c>
      <c r="H50" s="501"/>
      <c r="I50" s="502"/>
      <c r="J50" s="502"/>
      <c r="K50" s="502"/>
      <c r="L50" s="503"/>
      <c r="M50" s="152"/>
      <c r="N50" s="439"/>
      <c r="O50" s="262" t="s">
        <v>82</v>
      </c>
    </row>
    <row r="51" spans="1:15" ht="73.5" customHeight="1" thickBot="1">
      <c r="A51" s="268" t="s">
        <v>83</v>
      </c>
      <c r="B51" s="495" t="str">
        <f t="shared" si="4"/>
        <v>☆</v>
      </c>
      <c r="C51" s="496"/>
      <c r="D51" s="497"/>
      <c r="E51" s="123">
        <v>5</v>
      </c>
      <c r="F51" s="123">
        <v>5.56</v>
      </c>
      <c r="G51" s="293">
        <f t="shared" si="2"/>
        <v>0.55999999999999961</v>
      </c>
      <c r="H51" s="498"/>
      <c r="I51" s="499"/>
      <c r="J51" s="499"/>
      <c r="K51" s="499"/>
      <c r="L51" s="500"/>
      <c r="M51" s="325"/>
      <c r="N51" s="326"/>
      <c r="O51" s="262" t="s">
        <v>83</v>
      </c>
    </row>
    <row r="52" spans="1:15" ht="75" customHeight="1" thickBot="1">
      <c r="A52" s="268" t="s">
        <v>84</v>
      </c>
      <c r="B52" s="495" t="str">
        <f t="shared" si="4"/>
        <v>★</v>
      </c>
      <c r="C52" s="496"/>
      <c r="D52" s="497"/>
      <c r="E52" s="123">
        <v>4.53</v>
      </c>
      <c r="F52" s="123">
        <v>3.7</v>
      </c>
      <c r="G52" s="293">
        <f t="shared" si="2"/>
        <v>-0.83000000000000007</v>
      </c>
      <c r="H52" s="498"/>
      <c r="I52" s="499"/>
      <c r="J52" s="499"/>
      <c r="K52" s="499"/>
      <c r="L52" s="500"/>
      <c r="M52" s="152"/>
      <c r="N52" s="153"/>
      <c r="O52" s="262" t="s">
        <v>84</v>
      </c>
    </row>
    <row r="53" spans="1:15" ht="77.25" customHeight="1" thickBot="1">
      <c r="A53" s="268" t="s">
        <v>85</v>
      </c>
      <c r="B53" s="495" t="str">
        <f t="shared" si="4"/>
        <v>☆☆</v>
      </c>
      <c r="C53" s="496"/>
      <c r="D53" s="497"/>
      <c r="E53" s="313">
        <v>6.79</v>
      </c>
      <c r="F53" s="313">
        <v>8.3699999999999992</v>
      </c>
      <c r="G53" s="293">
        <f t="shared" si="2"/>
        <v>1.5799999999999992</v>
      </c>
      <c r="H53" s="498"/>
      <c r="I53" s="499"/>
      <c r="J53" s="499"/>
      <c r="K53" s="499"/>
      <c r="L53" s="500"/>
      <c r="M53" s="152"/>
      <c r="N53" s="153"/>
      <c r="O53" s="262" t="s">
        <v>85</v>
      </c>
    </row>
    <row r="54" spans="1:15" ht="70.8" customHeight="1" thickBot="1">
      <c r="A54" s="268" t="s">
        <v>86</v>
      </c>
      <c r="B54" s="495" t="s">
        <v>236</v>
      </c>
      <c r="C54" s="496"/>
      <c r="D54" s="497"/>
      <c r="E54" s="123">
        <v>5.35</v>
      </c>
      <c r="F54" s="123">
        <v>5.35</v>
      </c>
      <c r="G54" s="293">
        <f t="shared" si="2"/>
        <v>0</v>
      </c>
      <c r="H54" s="498"/>
      <c r="I54" s="499"/>
      <c r="J54" s="499"/>
      <c r="K54" s="499"/>
      <c r="L54" s="500"/>
      <c r="M54" s="152"/>
      <c r="N54" s="153"/>
      <c r="O54" s="262" t="s">
        <v>86</v>
      </c>
    </row>
    <row r="55" spans="1:15" ht="69" customHeight="1" thickBot="1">
      <c r="A55" s="268" t="s">
        <v>87</v>
      </c>
      <c r="B55" s="495" t="str">
        <f t="shared" si="4"/>
        <v>★★</v>
      </c>
      <c r="C55" s="496"/>
      <c r="D55" s="497"/>
      <c r="E55" s="313">
        <v>6.37</v>
      </c>
      <c r="F55" s="123">
        <v>4.6900000000000004</v>
      </c>
      <c r="G55" s="293">
        <f t="shared" si="2"/>
        <v>-1.6799999999999997</v>
      </c>
      <c r="H55" s="498" t="s">
        <v>210</v>
      </c>
      <c r="I55" s="499"/>
      <c r="J55" s="499"/>
      <c r="K55" s="499"/>
      <c r="L55" s="500"/>
      <c r="M55" s="152" t="s">
        <v>211</v>
      </c>
      <c r="N55" s="153">
        <v>45086</v>
      </c>
      <c r="O55" s="262" t="s">
        <v>87</v>
      </c>
    </row>
    <row r="56" spans="1:15" ht="69" customHeight="1" thickBot="1">
      <c r="A56" s="268" t="s">
        <v>88</v>
      </c>
      <c r="B56" s="495" t="str">
        <f t="shared" si="4"/>
        <v>★</v>
      </c>
      <c r="C56" s="496"/>
      <c r="D56" s="497"/>
      <c r="E56" s="123">
        <v>5.79</v>
      </c>
      <c r="F56" s="123">
        <v>5.0999999999999996</v>
      </c>
      <c r="G56" s="293">
        <f t="shared" si="2"/>
        <v>-0.69000000000000039</v>
      </c>
      <c r="H56" s="498"/>
      <c r="I56" s="499"/>
      <c r="J56" s="499"/>
      <c r="K56" s="499"/>
      <c r="L56" s="500"/>
      <c r="M56" s="152"/>
      <c r="N56" s="153"/>
      <c r="O56" s="262" t="s">
        <v>88</v>
      </c>
    </row>
    <row r="57" spans="1:15" ht="63.75" customHeight="1" thickBot="1">
      <c r="A57" s="268" t="s">
        <v>89</v>
      </c>
      <c r="B57" s="495" t="str">
        <f t="shared" si="4"/>
        <v>★</v>
      </c>
      <c r="C57" s="496"/>
      <c r="D57" s="497"/>
      <c r="E57" s="313">
        <v>7.3</v>
      </c>
      <c r="F57" s="313">
        <v>6.02</v>
      </c>
      <c r="G57" s="293">
        <f t="shared" si="2"/>
        <v>-1.2800000000000002</v>
      </c>
      <c r="H57" s="501"/>
      <c r="I57" s="502"/>
      <c r="J57" s="502"/>
      <c r="K57" s="502"/>
      <c r="L57" s="503"/>
      <c r="M57" s="152"/>
      <c r="N57" s="153"/>
      <c r="O57" s="262" t="s">
        <v>89</v>
      </c>
    </row>
    <row r="58" spans="1:15" ht="69.75" customHeight="1" thickBot="1">
      <c r="A58" s="268" t="s">
        <v>90</v>
      </c>
      <c r="B58" s="495" t="str">
        <f t="shared" si="4"/>
        <v>☆</v>
      </c>
      <c r="C58" s="496"/>
      <c r="D58" s="497"/>
      <c r="E58" s="123">
        <v>3.87</v>
      </c>
      <c r="F58" s="123">
        <v>4.3</v>
      </c>
      <c r="G58" s="293">
        <f t="shared" si="2"/>
        <v>0.42999999999999972</v>
      </c>
      <c r="H58" s="498"/>
      <c r="I58" s="499"/>
      <c r="J58" s="499"/>
      <c r="K58" s="499"/>
      <c r="L58" s="500"/>
      <c r="M58" s="152"/>
      <c r="N58" s="153"/>
      <c r="O58" s="262" t="s">
        <v>90</v>
      </c>
    </row>
    <row r="59" spans="1:15" ht="76.2" customHeight="1" thickBot="1">
      <c r="A59" s="268" t="s">
        <v>91</v>
      </c>
      <c r="B59" s="495" t="str">
        <f t="shared" si="4"/>
        <v>★</v>
      </c>
      <c r="C59" s="496"/>
      <c r="D59" s="497"/>
      <c r="E59" s="313">
        <v>7.68</v>
      </c>
      <c r="F59" s="313">
        <v>7.32</v>
      </c>
      <c r="G59" s="293">
        <f t="shared" si="2"/>
        <v>-0.35999999999999943</v>
      </c>
      <c r="H59" s="498"/>
      <c r="I59" s="499"/>
      <c r="J59" s="499"/>
      <c r="K59" s="499"/>
      <c r="L59" s="500"/>
      <c r="M59" s="325"/>
      <c r="N59" s="326"/>
      <c r="O59" s="262" t="s">
        <v>91</v>
      </c>
    </row>
    <row r="60" spans="1:15" ht="91.95" customHeight="1" thickBot="1">
      <c r="A60" s="268" t="s">
        <v>92</v>
      </c>
      <c r="B60" s="495" t="str">
        <f t="shared" si="4"/>
        <v>★</v>
      </c>
      <c r="C60" s="496"/>
      <c r="D60" s="497"/>
      <c r="E60" s="313">
        <v>8.2200000000000006</v>
      </c>
      <c r="F60" s="313">
        <v>7.14</v>
      </c>
      <c r="G60" s="293">
        <f t="shared" si="2"/>
        <v>-1.080000000000001</v>
      </c>
      <c r="H60" s="498"/>
      <c r="I60" s="499"/>
      <c r="J60" s="499"/>
      <c r="K60" s="499"/>
      <c r="L60" s="500"/>
      <c r="M60" s="152"/>
      <c r="N60" s="153"/>
      <c r="O60" s="262" t="s">
        <v>92</v>
      </c>
    </row>
    <row r="61" spans="1:15" ht="81" customHeight="1" thickBot="1">
      <c r="A61" s="268" t="s">
        <v>93</v>
      </c>
      <c r="B61" s="495" t="str">
        <f t="shared" si="4"/>
        <v>☆</v>
      </c>
      <c r="C61" s="496"/>
      <c r="D61" s="497"/>
      <c r="E61" s="366">
        <v>2.08</v>
      </c>
      <c r="F61" s="123">
        <v>3</v>
      </c>
      <c r="G61" s="293">
        <f t="shared" si="2"/>
        <v>0.91999999999999993</v>
      </c>
      <c r="H61" s="498"/>
      <c r="I61" s="499"/>
      <c r="J61" s="499"/>
      <c r="K61" s="499"/>
      <c r="L61" s="500"/>
      <c r="M61" s="152"/>
      <c r="N61" s="153"/>
      <c r="O61" s="262" t="s">
        <v>93</v>
      </c>
    </row>
    <row r="62" spans="1:15" ht="75.599999999999994" customHeight="1" thickBot="1">
      <c r="A62" s="268" t="s">
        <v>94</v>
      </c>
      <c r="B62" s="495" t="str">
        <f t="shared" si="4"/>
        <v>☆</v>
      </c>
      <c r="C62" s="496"/>
      <c r="D62" s="497"/>
      <c r="E62" s="313">
        <v>6.97</v>
      </c>
      <c r="F62" s="313">
        <v>7.01</v>
      </c>
      <c r="G62" s="293">
        <f t="shared" si="2"/>
        <v>4.0000000000000036E-2</v>
      </c>
      <c r="H62" s="498"/>
      <c r="I62" s="499"/>
      <c r="J62" s="499"/>
      <c r="K62" s="499"/>
      <c r="L62" s="500"/>
      <c r="M62" s="444"/>
      <c r="N62" s="153"/>
      <c r="O62" s="262" t="s">
        <v>94</v>
      </c>
    </row>
    <row r="63" spans="1:15" ht="87" customHeight="1" thickBot="1">
      <c r="A63" s="268" t="s">
        <v>95</v>
      </c>
      <c r="B63" s="495" t="str">
        <f t="shared" si="4"/>
        <v>★</v>
      </c>
      <c r="C63" s="496"/>
      <c r="D63" s="497"/>
      <c r="E63" s="366">
        <v>2.52</v>
      </c>
      <c r="F63" s="366">
        <v>2.4300000000000002</v>
      </c>
      <c r="G63" s="293">
        <f t="shared" si="2"/>
        <v>-8.9999999999999858E-2</v>
      </c>
      <c r="H63" s="498"/>
      <c r="I63" s="499"/>
      <c r="J63" s="499"/>
      <c r="K63" s="499"/>
      <c r="L63" s="500"/>
      <c r="M63" s="354"/>
      <c r="N63" s="153"/>
      <c r="O63" s="262" t="s">
        <v>95</v>
      </c>
    </row>
    <row r="64" spans="1:15" ht="73.2" customHeight="1" thickBot="1">
      <c r="A64" s="268" t="s">
        <v>96</v>
      </c>
      <c r="B64" s="495" t="str">
        <f t="shared" si="4"/>
        <v>★</v>
      </c>
      <c r="C64" s="496"/>
      <c r="D64" s="497"/>
      <c r="E64" s="366">
        <v>2.86</v>
      </c>
      <c r="F64" s="366">
        <v>2.11</v>
      </c>
      <c r="G64" s="293">
        <f t="shared" si="2"/>
        <v>-0.75</v>
      </c>
      <c r="H64" s="504"/>
      <c r="I64" s="505"/>
      <c r="J64" s="505"/>
      <c r="K64" s="505"/>
      <c r="L64" s="506"/>
      <c r="M64" s="152"/>
      <c r="N64" s="153"/>
      <c r="O64" s="262" t="s">
        <v>96</v>
      </c>
    </row>
    <row r="65" spans="1:18" ht="80.25" customHeight="1" thickBot="1">
      <c r="A65" s="268" t="s">
        <v>97</v>
      </c>
      <c r="B65" s="495" t="str">
        <f t="shared" si="4"/>
        <v>★★</v>
      </c>
      <c r="C65" s="496"/>
      <c r="D65" s="497"/>
      <c r="E65" s="313">
        <v>10.9</v>
      </c>
      <c r="F65" s="313">
        <v>9.34</v>
      </c>
      <c r="G65" s="293">
        <f t="shared" si="2"/>
        <v>-1.5600000000000005</v>
      </c>
      <c r="H65" s="501"/>
      <c r="I65" s="502"/>
      <c r="J65" s="502"/>
      <c r="K65" s="502"/>
      <c r="L65" s="503"/>
      <c r="M65" s="424"/>
      <c r="N65" s="153"/>
      <c r="O65" s="262" t="s">
        <v>97</v>
      </c>
    </row>
    <row r="66" spans="1:18" ht="88.5" customHeight="1" thickBot="1">
      <c r="A66" s="268" t="s">
        <v>98</v>
      </c>
      <c r="B66" s="495" t="str">
        <f t="shared" si="4"/>
        <v>★</v>
      </c>
      <c r="C66" s="496"/>
      <c r="D66" s="497"/>
      <c r="E66" s="313">
        <v>10.92</v>
      </c>
      <c r="F66" s="313">
        <v>9.94</v>
      </c>
      <c r="G66" s="293">
        <f t="shared" si="2"/>
        <v>-0.98000000000000043</v>
      </c>
      <c r="H66" s="501"/>
      <c r="I66" s="502"/>
      <c r="J66" s="502"/>
      <c r="K66" s="502"/>
      <c r="L66" s="503"/>
      <c r="M66" s="152"/>
      <c r="N66" s="153"/>
      <c r="O66" s="262" t="s">
        <v>98</v>
      </c>
    </row>
    <row r="67" spans="1:18" ht="78.75" customHeight="1" thickBot="1">
      <c r="A67" s="268" t="s">
        <v>99</v>
      </c>
      <c r="B67" s="495" t="str">
        <f t="shared" si="4"/>
        <v>★</v>
      </c>
      <c r="C67" s="496"/>
      <c r="D67" s="497"/>
      <c r="E67" s="313">
        <v>6.83</v>
      </c>
      <c r="F67" s="313">
        <v>6.5</v>
      </c>
      <c r="G67" s="293">
        <f t="shared" si="2"/>
        <v>-0.33000000000000007</v>
      </c>
      <c r="H67" s="498"/>
      <c r="I67" s="499"/>
      <c r="J67" s="499"/>
      <c r="K67" s="499"/>
      <c r="L67" s="500"/>
      <c r="M67" s="152"/>
      <c r="N67" s="153"/>
      <c r="O67" s="262" t="s">
        <v>99</v>
      </c>
    </row>
    <row r="68" spans="1:18" ht="63" customHeight="1" thickBot="1">
      <c r="A68" s="271" t="s">
        <v>100</v>
      </c>
      <c r="B68" s="495" t="str">
        <f>IF(G68&gt;5,"☆☆☆☆",IF(AND(G68&gt;=2.39,G68&lt;5),"☆☆☆",IF(AND(G68&gt;=1.39,G68&lt;2.4),"☆☆",IF(AND(G68&gt;0,G68&lt;1.4),"☆",IF(AND(G68&gt;=-1.39,G68&lt;0),"★",IF(AND(G68&gt;=-2.39,G68&lt;-1.39),"★★",IF(AND(G68&gt;=-3.39,G68&lt;-2.4),"★★★")))))))</f>
        <v>★</v>
      </c>
      <c r="C68" s="496"/>
      <c r="D68" s="497"/>
      <c r="E68" s="123">
        <v>5.09</v>
      </c>
      <c r="F68" s="123">
        <v>4.9800000000000004</v>
      </c>
      <c r="G68" s="293">
        <f t="shared" si="2"/>
        <v>-0.10999999999999943</v>
      </c>
      <c r="H68" s="498"/>
      <c r="I68" s="499"/>
      <c r="J68" s="499"/>
      <c r="K68" s="499"/>
      <c r="L68" s="500"/>
      <c r="M68" s="325"/>
      <c r="N68" s="153"/>
      <c r="O68" s="262" t="s">
        <v>100</v>
      </c>
    </row>
    <row r="69" spans="1:18" ht="72.75" customHeight="1" thickBot="1">
      <c r="A69" s="269" t="s">
        <v>101</v>
      </c>
      <c r="B69" s="495" t="str">
        <f t="shared" ref="B69" si="7">IF(G69&gt;5,"☆☆☆☆",IF(AND(G69&gt;=2.39,G69&lt;5),"☆☆☆",IF(AND(G69&gt;=1.39,G69&lt;2.4),"☆☆",IF(AND(G69&gt;0,G69&lt;1.4),"☆",IF(AND(G69&gt;=-1.39,G69&lt;0),"★",IF(AND(G69&gt;=-2.39,G69&lt;-1.4),"★★",IF(AND(G69&gt;=-3.39,G69&lt;-2.4),"★★★")))))))</f>
        <v>★</v>
      </c>
      <c r="C69" s="496"/>
      <c r="D69" s="497"/>
      <c r="E69" s="428">
        <v>3.32</v>
      </c>
      <c r="F69" s="460">
        <v>2.94</v>
      </c>
      <c r="G69" s="293">
        <f t="shared" si="2"/>
        <v>-0.37999999999999989</v>
      </c>
      <c r="H69" s="501"/>
      <c r="I69" s="502"/>
      <c r="J69" s="502"/>
      <c r="K69" s="502"/>
      <c r="L69" s="503"/>
      <c r="M69" s="152"/>
      <c r="N69" s="153"/>
      <c r="O69" s="262" t="s">
        <v>101</v>
      </c>
    </row>
    <row r="70" spans="1:18" ht="58.5" customHeight="1" thickBot="1">
      <c r="A70" s="204" t="s">
        <v>102</v>
      </c>
      <c r="B70" s="537" t="str">
        <f t="shared" si="4"/>
        <v>★</v>
      </c>
      <c r="C70" s="538"/>
      <c r="D70" s="539"/>
      <c r="E70" s="458">
        <v>6.29</v>
      </c>
      <c r="F70" s="722">
        <v>5.77</v>
      </c>
      <c r="G70" s="413">
        <f t="shared" si="2"/>
        <v>-0.52000000000000046</v>
      </c>
      <c r="H70" s="498"/>
      <c r="I70" s="499"/>
      <c r="J70" s="499"/>
      <c r="K70" s="499"/>
      <c r="L70" s="500"/>
      <c r="M70" s="205"/>
      <c r="N70" s="153"/>
      <c r="O70" s="262"/>
    </row>
    <row r="71" spans="1:18" ht="42.75" customHeight="1" thickBot="1">
      <c r="A71" s="206"/>
      <c r="B71" s="206"/>
      <c r="C71" s="206"/>
      <c r="D71" s="206"/>
      <c r="E71" s="540"/>
      <c r="F71" s="540"/>
      <c r="G71" s="540"/>
      <c r="H71" s="540"/>
      <c r="I71" s="540"/>
      <c r="J71" s="540"/>
      <c r="K71" s="540"/>
      <c r="L71" s="540"/>
      <c r="M71" s="55">
        <f>COUNTIF(E24:E69,"&gt;=10")</f>
        <v>3</v>
      </c>
      <c r="N71" s="55">
        <f>COUNTIF(F24:F69,"&gt;=10")</f>
        <v>0</v>
      </c>
      <c r="O71" s="55" t="s">
        <v>28</v>
      </c>
    </row>
    <row r="72" spans="1:18" ht="36.75" customHeight="1" thickBot="1">
      <c r="A72" s="68" t="s">
        <v>21</v>
      </c>
      <c r="B72" s="69"/>
      <c r="C72" s="115"/>
      <c r="D72" s="115"/>
      <c r="E72" s="541" t="s">
        <v>20</v>
      </c>
      <c r="F72" s="541"/>
      <c r="G72" s="541"/>
      <c r="H72" s="542" t="s">
        <v>194</v>
      </c>
      <c r="I72" s="543"/>
      <c r="J72" s="69"/>
      <c r="K72" s="70"/>
      <c r="L72" s="70"/>
      <c r="M72" s="71"/>
      <c r="N72" s="72"/>
    </row>
    <row r="73" spans="1:18" ht="36.75" customHeight="1" thickBot="1">
      <c r="A73" s="73"/>
      <c r="B73" s="207"/>
      <c r="C73" s="546" t="s">
        <v>187</v>
      </c>
      <c r="D73" s="547"/>
      <c r="E73" s="547"/>
      <c r="F73" s="548"/>
      <c r="G73" s="74">
        <f>+F70</f>
        <v>5.77</v>
      </c>
      <c r="H73" s="75" t="s">
        <v>103</v>
      </c>
      <c r="I73" s="544">
        <f>+G70</f>
        <v>-0.52000000000000046</v>
      </c>
      <c r="J73" s="545"/>
      <c r="K73" s="208"/>
      <c r="L73" s="208"/>
      <c r="M73" s="209"/>
      <c r="N73" s="76"/>
    </row>
    <row r="74" spans="1:18" ht="36.75" customHeight="1" thickBot="1">
      <c r="A74" s="73"/>
      <c r="B74" s="207"/>
      <c r="C74" s="507" t="s">
        <v>104</v>
      </c>
      <c r="D74" s="508"/>
      <c r="E74" s="508"/>
      <c r="F74" s="509"/>
      <c r="G74" s="77">
        <f>+F35</f>
        <v>6.7</v>
      </c>
      <c r="H74" s="78" t="s">
        <v>103</v>
      </c>
      <c r="I74" s="510">
        <f>+G35</f>
        <v>-0.1899999999999995</v>
      </c>
      <c r="J74" s="511"/>
      <c r="K74" s="208"/>
      <c r="L74" s="208"/>
      <c r="M74" s="209"/>
      <c r="N74" s="76"/>
      <c r="R74" s="246" t="s">
        <v>21</v>
      </c>
    </row>
    <row r="75" spans="1:18" ht="36.75" customHeight="1" thickBot="1">
      <c r="A75" s="73"/>
      <c r="B75" s="207"/>
      <c r="C75" s="512" t="s">
        <v>105</v>
      </c>
      <c r="D75" s="513"/>
      <c r="E75" s="513"/>
      <c r="F75" s="79" t="str">
        <f>VLOOKUP(G75,F:P,10,0)</f>
        <v>大分県</v>
      </c>
      <c r="G75" s="80">
        <f>MAX(F23:F70)</f>
        <v>9.94</v>
      </c>
      <c r="H75" s="514" t="s">
        <v>106</v>
      </c>
      <c r="I75" s="515"/>
      <c r="J75" s="515"/>
      <c r="K75" s="81">
        <f>+N71</f>
        <v>0</v>
      </c>
      <c r="L75" s="82" t="s">
        <v>107</v>
      </c>
      <c r="M75" s="83">
        <f>N71-M71</f>
        <v>-3</v>
      </c>
      <c r="N75" s="76"/>
      <c r="R75" s="247"/>
    </row>
    <row r="76" spans="1:18" ht="36.75" customHeight="1" thickBot="1">
      <c r="A76" s="84"/>
      <c r="B76" s="85"/>
      <c r="C76" s="85"/>
      <c r="D76" s="85"/>
      <c r="E76" s="85"/>
      <c r="F76" s="85"/>
      <c r="G76" s="85"/>
      <c r="H76" s="85"/>
      <c r="I76" s="85"/>
      <c r="J76" s="85"/>
      <c r="K76" s="86"/>
      <c r="L76" s="86"/>
      <c r="M76" s="87"/>
      <c r="N76" s="88"/>
      <c r="R76" s="247"/>
    </row>
    <row r="77" spans="1:18" ht="30.75" customHeight="1">
      <c r="A77" s="111"/>
      <c r="B77" s="111"/>
      <c r="C77" s="111"/>
      <c r="D77" s="111"/>
      <c r="E77" s="111"/>
      <c r="F77" s="111"/>
      <c r="G77" s="111"/>
      <c r="H77" s="111"/>
      <c r="I77" s="111"/>
      <c r="J77" s="111"/>
      <c r="K77" s="210"/>
      <c r="L77" s="210"/>
      <c r="M77" s="211"/>
      <c r="N77" s="212"/>
      <c r="R77" s="248"/>
    </row>
    <row r="78" spans="1:18" ht="30.75" customHeight="1" thickBot="1">
      <c r="A78" s="213"/>
      <c r="B78" s="213"/>
      <c r="C78" s="213"/>
      <c r="D78" s="213"/>
      <c r="E78" s="213"/>
      <c r="F78" s="213"/>
      <c r="G78" s="213"/>
      <c r="H78" s="213"/>
      <c r="I78" s="213"/>
      <c r="J78" s="213"/>
      <c r="K78" s="214"/>
      <c r="L78" s="214"/>
      <c r="M78" s="215"/>
      <c r="N78" s="213"/>
    </row>
    <row r="79" spans="1:18" ht="24.75" customHeight="1" thickTop="1">
      <c r="A79" s="516">
        <v>2</v>
      </c>
      <c r="B79" s="519" t="s">
        <v>191</v>
      </c>
      <c r="C79" s="520"/>
      <c r="D79" s="520"/>
      <c r="E79" s="520"/>
      <c r="F79" s="521"/>
      <c r="G79" s="528" t="s">
        <v>192</v>
      </c>
      <c r="H79" s="529"/>
      <c r="I79" s="529"/>
      <c r="J79" s="529"/>
      <c r="K79" s="529"/>
      <c r="L79" s="529"/>
      <c r="M79" s="529"/>
      <c r="N79" s="530"/>
    </row>
    <row r="80" spans="1:18" ht="24.75" customHeight="1">
      <c r="A80" s="517"/>
      <c r="B80" s="522"/>
      <c r="C80" s="523"/>
      <c r="D80" s="523"/>
      <c r="E80" s="523"/>
      <c r="F80" s="524"/>
      <c r="G80" s="531"/>
      <c r="H80" s="532"/>
      <c r="I80" s="532"/>
      <c r="J80" s="532"/>
      <c r="K80" s="532"/>
      <c r="L80" s="532"/>
      <c r="M80" s="532"/>
      <c r="N80" s="533"/>
      <c r="O80" s="216" t="s">
        <v>28</v>
      </c>
      <c r="P80" s="216"/>
    </row>
    <row r="81" spans="1:16" ht="24.75" customHeight="1">
      <c r="A81" s="517"/>
      <c r="B81" s="522"/>
      <c r="C81" s="523"/>
      <c r="D81" s="523"/>
      <c r="E81" s="523"/>
      <c r="F81" s="524"/>
      <c r="G81" s="531"/>
      <c r="H81" s="532"/>
      <c r="I81" s="532"/>
      <c r="J81" s="532"/>
      <c r="K81" s="532"/>
      <c r="L81" s="532"/>
      <c r="M81" s="532"/>
      <c r="N81" s="533"/>
      <c r="O81" s="216" t="s">
        <v>21</v>
      </c>
      <c r="P81" s="216" t="s">
        <v>108</v>
      </c>
    </row>
    <row r="82" spans="1:16" ht="24.75" customHeight="1">
      <c r="A82" s="517"/>
      <c r="B82" s="522"/>
      <c r="C82" s="523"/>
      <c r="D82" s="523"/>
      <c r="E82" s="523"/>
      <c r="F82" s="524"/>
      <c r="G82" s="531"/>
      <c r="H82" s="532"/>
      <c r="I82" s="532"/>
      <c r="J82" s="532"/>
      <c r="K82" s="532"/>
      <c r="L82" s="532"/>
      <c r="M82" s="532"/>
      <c r="N82" s="533"/>
      <c r="O82" s="217"/>
      <c r="P82" s="216"/>
    </row>
    <row r="83" spans="1:16" ht="46.2" customHeight="1" thickBot="1">
      <c r="A83" s="518"/>
      <c r="B83" s="525"/>
      <c r="C83" s="526"/>
      <c r="D83" s="526"/>
      <c r="E83" s="526"/>
      <c r="F83" s="527"/>
      <c r="G83" s="534"/>
      <c r="H83" s="535"/>
      <c r="I83" s="535"/>
      <c r="J83" s="535"/>
      <c r="K83" s="535"/>
      <c r="L83" s="535"/>
      <c r="M83" s="535"/>
      <c r="N83" s="536"/>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H60:L60"/>
    <mergeCell ref="B55:D55"/>
    <mergeCell ref="H55:L55"/>
    <mergeCell ref="B56:D56"/>
    <mergeCell ref="H56:L56"/>
    <mergeCell ref="B57:D57"/>
    <mergeCell ref="B52:D52"/>
    <mergeCell ref="H52:L52"/>
    <mergeCell ref="B53:D53"/>
    <mergeCell ref="H53:L53"/>
    <mergeCell ref="B54:D54"/>
    <mergeCell ref="H54:L54"/>
    <mergeCell ref="H57:L57"/>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s>
  <phoneticPr fontId="87"/>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84BAD-B8AE-4795-A2B6-A1662834848D}">
  <sheetPr>
    <pageSetUpPr fitToPage="1"/>
  </sheetPr>
  <dimension ref="A1:Q25"/>
  <sheetViews>
    <sheetView view="pageBreakPreview" zoomScale="95" zoomScaleNormal="75" zoomScaleSheetLayoutView="95" workbookViewId="0">
      <selection activeCell="R19" sqref="R19"/>
    </sheetView>
  </sheetViews>
  <sheetFormatPr defaultColWidth="9" defaultRowHeight="13.2"/>
  <cols>
    <col min="1" max="1" width="4.88671875" style="691" customWidth="1"/>
    <col min="2" max="8" width="9" style="691"/>
    <col min="9" max="10" width="14.88671875" style="691" customWidth="1"/>
    <col min="11" max="11" width="9" style="691"/>
    <col min="12" max="12" width="20.21875" style="691" customWidth="1"/>
    <col min="13" max="13" width="4.77734375" style="691" customWidth="1"/>
    <col min="14" max="14" width="3.44140625" style="691" customWidth="1"/>
    <col min="15" max="16384" width="9" style="691"/>
  </cols>
  <sheetData>
    <row r="1" spans="1:17" ht="23.4">
      <c r="A1" s="689" t="s">
        <v>404</v>
      </c>
      <c r="B1" s="689"/>
      <c r="C1" s="689"/>
      <c r="D1" s="689"/>
      <c r="E1" s="689"/>
      <c r="F1" s="689"/>
      <c r="G1" s="689"/>
      <c r="H1" s="689"/>
      <c r="I1" s="689"/>
      <c r="J1" s="637"/>
      <c r="K1" s="637"/>
      <c r="L1" s="637"/>
      <c r="M1" s="637"/>
      <c r="N1" s="690"/>
    </row>
    <row r="2" spans="1:17" ht="19.2">
      <c r="A2" s="692" t="s">
        <v>405</v>
      </c>
      <c r="B2" s="692"/>
      <c r="C2" s="692"/>
      <c r="D2" s="692"/>
      <c r="E2" s="692"/>
      <c r="F2" s="692"/>
      <c r="G2" s="692"/>
      <c r="H2" s="692"/>
      <c r="I2" s="692"/>
      <c r="J2" s="693"/>
      <c r="K2" s="693"/>
      <c r="L2" s="693"/>
      <c r="M2" s="693"/>
      <c r="N2" s="694"/>
      <c r="P2" s="695"/>
    </row>
    <row r="3" spans="1:17" ht="33.75" customHeight="1">
      <c r="A3" s="696" t="s">
        <v>406</v>
      </c>
      <c r="B3" s="696"/>
      <c r="C3" s="696"/>
      <c r="D3" s="696"/>
      <c r="E3" s="696"/>
      <c r="F3" s="696"/>
      <c r="G3" s="696"/>
      <c r="H3" s="696"/>
      <c r="I3" s="696"/>
      <c r="J3" s="697"/>
      <c r="K3" s="697"/>
      <c r="L3" s="697"/>
      <c r="M3" s="697"/>
      <c r="N3" s="698"/>
      <c r="O3" s="699"/>
      <c r="P3" s="1"/>
    </row>
    <row r="4" spans="1:17" ht="22.5" customHeight="1">
      <c r="A4" s="700" t="s">
        <v>407</v>
      </c>
      <c r="B4" s="700"/>
      <c r="C4" s="700"/>
      <c r="D4" s="700"/>
      <c r="E4" s="700"/>
      <c r="F4" s="700"/>
      <c r="G4" s="700"/>
      <c r="H4" s="700"/>
      <c r="I4" s="700"/>
      <c r="J4" s="701"/>
      <c r="K4" s="701"/>
      <c r="L4" s="701"/>
      <c r="M4" s="701"/>
      <c r="N4" s="698"/>
      <c r="P4" s="1"/>
    </row>
    <row r="5" spans="1:17" ht="16.2">
      <c r="A5" s="702"/>
      <c r="B5" s="703"/>
      <c r="C5" s="703"/>
      <c r="D5" s="703"/>
      <c r="E5" s="703"/>
      <c r="F5" s="703"/>
      <c r="G5" s="703"/>
      <c r="H5" s="703"/>
      <c r="I5" s="703"/>
      <c r="J5" s="703"/>
      <c r="K5" s="703"/>
      <c r="L5" s="703"/>
      <c r="M5" s="703"/>
      <c r="N5" s="698"/>
      <c r="P5" s="1"/>
    </row>
    <row r="6" spans="1:17" ht="17.399999999999999">
      <c r="A6" s="703"/>
      <c r="B6" s="704" t="s">
        <v>28</v>
      </c>
      <c r="C6" s="705"/>
      <c r="D6" s="705"/>
      <c r="E6" s="705"/>
      <c r="F6" s="703"/>
      <c r="G6" s="703"/>
      <c r="H6" s="706" t="s">
        <v>408</v>
      </c>
      <c r="I6" s="707"/>
      <c r="J6" s="707"/>
      <c r="K6" s="707"/>
      <c r="L6" s="707"/>
      <c r="M6" s="703"/>
      <c r="N6" s="698"/>
      <c r="O6" s="699"/>
      <c r="P6" s="1"/>
      <c r="Q6" s="1"/>
    </row>
    <row r="7" spans="1:17" ht="16.2">
      <c r="A7" s="703"/>
      <c r="B7" s="705"/>
      <c r="C7" s="705"/>
      <c r="D7" s="705"/>
      <c r="E7" s="705"/>
      <c r="F7" s="703"/>
      <c r="G7" s="703"/>
      <c r="H7" s="707"/>
      <c r="I7" s="707"/>
      <c r="J7" s="707"/>
      <c r="K7" s="707"/>
      <c r="L7" s="707"/>
      <c r="M7" s="703"/>
      <c r="N7" s="698"/>
      <c r="O7" s="691" t="s">
        <v>21</v>
      </c>
      <c r="P7" s="1"/>
      <c r="Q7" s="1"/>
    </row>
    <row r="8" spans="1:17" ht="16.2">
      <c r="A8" s="703"/>
      <c r="B8" s="705"/>
      <c r="C8" s="705"/>
      <c r="D8" s="705"/>
      <c r="E8" s="705"/>
      <c r="F8" s="703"/>
      <c r="G8" s="703"/>
      <c r="H8" s="707"/>
      <c r="I8" s="707"/>
      <c r="J8" s="707"/>
      <c r="K8" s="707"/>
      <c r="L8" s="707"/>
      <c r="M8" s="703"/>
      <c r="N8" s="690"/>
      <c r="P8" s="1"/>
      <c r="Q8" s="1"/>
    </row>
    <row r="9" spans="1:17" ht="16.2">
      <c r="A9" s="703"/>
      <c r="B9" s="705"/>
      <c r="C9" s="705"/>
      <c r="D9" s="705"/>
      <c r="E9" s="705"/>
      <c r="F9" s="703"/>
      <c r="G9" s="703"/>
      <c r="H9" s="707"/>
      <c r="I9" s="707"/>
      <c r="J9" s="707"/>
      <c r="K9" s="707"/>
      <c r="L9" s="707"/>
      <c r="M9" s="703"/>
      <c r="N9" s="690"/>
      <c r="P9" s="1"/>
      <c r="Q9" s="1"/>
    </row>
    <row r="10" spans="1:17" ht="16.2">
      <c r="A10" s="703"/>
      <c r="B10" s="705"/>
      <c r="C10" s="705"/>
      <c r="D10" s="705"/>
      <c r="E10" s="705"/>
      <c r="F10" s="703"/>
      <c r="G10" s="703"/>
      <c r="H10" s="707"/>
      <c r="I10" s="707"/>
      <c r="J10" s="707"/>
      <c r="K10" s="707"/>
      <c r="L10" s="707"/>
      <c r="M10" s="703"/>
      <c r="N10" s="690"/>
      <c r="P10" s="1"/>
      <c r="Q10" s="1"/>
    </row>
    <row r="11" spans="1:17" ht="16.2">
      <c r="A11" s="703"/>
      <c r="B11" s="705"/>
      <c r="C11" s="705"/>
      <c r="D11" s="705"/>
      <c r="E11" s="705"/>
      <c r="F11" s="708"/>
      <c r="G11" s="708"/>
      <c r="H11" s="707"/>
      <c r="I11" s="707"/>
      <c r="J11" s="707"/>
      <c r="K11" s="707"/>
      <c r="L11" s="707"/>
      <c r="M11" s="703"/>
      <c r="N11" s="690"/>
      <c r="P11" s="1"/>
      <c r="Q11" s="1"/>
    </row>
    <row r="12" spans="1:17" ht="16.2">
      <c r="A12" s="703"/>
      <c r="B12" s="705"/>
      <c r="C12" s="705"/>
      <c r="D12" s="705"/>
      <c r="E12" s="705"/>
      <c r="F12" s="709"/>
      <c r="G12" s="709"/>
      <c r="H12" s="707"/>
      <c r="I12" s="707"/>
      <c r="J12" s="707"/>
      <c r="K12" s="707"/>
      <c r="L12" s="707"/>
      <c r="M12" s="703"/>
      <c r="N12" s="690"/>
      <c r="P12" s="1"/>
      <c r="Q12" s="1"/>
    </row>
    <row r="13" spans="1:17" ht="16.2">
      <c r="A13" s="703"/>
      <c r="B13" s="710"/>
      <c r="C13" s="710"/>
      <c r="D13" s="710"/>
      <c r="E13" s="710"/>
      <c r="F13" s="709"/>
      <c r="G13" s="709"/>
      <c r="H13" s="707"/>
      <c r="I13" s="707"/>
      <c r="J13" s="707"/>
      <c r="K13" s="707"/>
      <c r="L13" s="707"/>
      <c r="M13" s="703"/>
      <c r="N13" s="690"/>
      <c r="P13" s="1"/>
      <c r="Q13" s="1"/>
    </row>
    <row r="14" spans="1:17" ht="16.2">
      <c r="A14" s="703"/>
      <c r="B14" s="710"/>
      <c r="C14" s="710"/>
      <c r="D14" s="710"/>
      <c r="E14" s="710"/>
      <c r="F14" s="708"/>
      <c r="G14" s="708"/>
      <c r="H14" s="707"/>
      <c r="I14" s="707"/>
      <c r="J14" s="707"/>
      <c r="K14" s="707"/>
      <c r="L14" s="707"/>
      <c r="M14" s="703"/>
      <c r="N14" s="690"/>
      <c r="P14" s="1"/>
      <c r="Q14" s="1"/>
    </row>
    <row r="15" spans="1:17" ht="16.2">
      <c r="A15" s="703"/>
      <c r="B15" s="703"/>
      <c r="C15" s="703"/>
      <c r="D15" s="703"/>
      <c r="E15" s="703"/>
      <c r="F15" s="703"/>
      <c r="G15" s="703"/>
      <c r="H15" s="703" t="s">
        <v>21</v>
      </c>
      <c r="I15" s="703"/>
      <c r="J15" s="703"/>
      <c r="K15" s="703"/>
      <c r="L15" s="703"/>
      <c r="M15" s="703"/>
      <c r="N15" s="690"/>
      <c r="P15" s="1"/>
      <c r="Q15" s="1"/>
    </row>
    <row r="16" spans="1:17" ht="16.8" thickBot="1">
      <c r="A16" s="711"/>
      <c r="B16" s="712"/>
      <c r="C16" s="712"/>
      <c r="D16" s="712"/>
      <c r="E16" s="712"/>
      <c r="F16" s="712"/>
      <c r="G16" s="712"/>
      <c r="H16" s="712"/>
      <c r="I16" s="712"/>
      <c r="J16" s="712"/>
      <c r="K16" s="712"/>
      <c r="L16" s="712"/>
      <c r="M16" s="712"/>
      <c r="N16" s="690"/>
      <c r="P16" s="1"/>
      <c r="Q16" s="1"/>
    </row>
    <row r="17" spans="1:17" ht="13.8" thickTop="1">
      <c r="A17" s="712"/>
      <c r="B17" s="713" t="s">
        <v>409</v>
      </c>
      <c r="C17" s="714"/>
      <c r="D17" s="714"/>
      <c r="E17" s="714"/>
      <c r="F17" s="714"/>
      <c r="G17" s="714"/>
      <c r="H17" s="714"/>
      <c r="I17" s="714"/>
      <c r="J17" s="714"/>
      <c r="K17" s="714"/>
      <c r="L17" s="715"/>
      <c r="M17" s="712"/>
      <c r="N17" s="690"/>
      <c r="P17" s="1"/>
      <c r="Q17" s="1"/>
    </row>
    <row r="18" spans="1:17">
      <c r="A18" s="712"/>
      <c r="B18" s="716"/>
      <c r="C18" s="717"/>
      <c r="D18" s="717"/>
      <c r="E18" s="717"/>
      <c r="F18" s="717"/>
      <c r="G18" s="717"/>
      <c r="H18" s="717"/>
      <c r="I18" s="717"/>
      <c r="J18" s="717"/>
      <c r="K18" s="717"/>
      <c r="L18" s="718"/>
      <c r="M18" s="712"/>
      <c r="N18" s="690"/>
      <c r="P18" s="1"/>
      <c r="Q18" s="1"/>
    </row>
    <row r="19" spans="1:17">
      <c r="A19" s="712"/>
      <c r="B19" s="716"/>
      <c r="C19" s="717"/>
      <c r="D19" s="717"/>
      <c r="E19" s="717"/>
      <c r="F19" s="717"/>
      <c r="G19" s="717"/>
      <c r="H19" s="717"/>
      <c r="I19" s="717"/>
      <c r="J19" s="717"/>
      <c r="K19" s="717"/>
      <c r="L19" s="718"/>
      <c r="M19" s="712"/>
      <c r="N19" s="690"/>
      <c r="P19" s="1"/>
      <c r="Q19" s="1"/>
    </row>
    <row r="20" spans="1:17">
      <c r="A20" s="712"/>
      <c r="B20" s="716"/>
      <c r="C20" s="717"/>
      <c r="D20" s="717"/>
      <c r="E20" s="717"/>
      <c r="F20" s="717"/>
      <c r="G20" s="717"/>
      <c r="H20" s="717"/>
      <c r="I20" s="717"/>
      <c r="J20" s="717"/>
      <c r="K20" s="717"/>
      <c r="L20" s="718"/>
      <c r="M20" s="712"/>
      <c r="N20" s="690"/>
      <c r="P20" s="1"/>
      <c r="Q20" s="1"/>
    </row>
    <row r="21" spans="1:17">
      <c r="A21" s="712"/>
      <c r="B21" s="716"/>
      <c r="C21" s="717"/>
      <c r="D21" s="717"/>
      <c r="E21" s="717"/>
      <c r="F21" s="717"/>
      <c r="G21" s="717"/>
      <c r="H21" s="717"/>
      <c r="I21" s="717"/>
      <c r="J21" s="717"/>
      <c r="K21" s="717"/>
      <c r="L21" s="718"/>
      <c r="M21" s="712"/>
      <c r="N21" s="690"/>
    </row>
    <row r="22" spans="1:17">
      <c r="A22" s="712"/>
      <c r="B22" s="716"/>
      <c r="C22" s="717"/>
      <c r="D22" s="717"/>
      <c r="E22" s="717"/>
      <c r="F22" s="717"/>
      <c r="G22" s="717"/>
      <c r="H22" s="717"/>
      <c r="I22" s="717"/>
      <c r="J22" s="717"/>
      <c r="K22" s="717"/>
      <c r="L22" s="718"/>
      <c r="M22" s="712"/>
      <c r="N22" s="690"/>
    </row>
    <row r="23" spans="1:17" ht="42.6" customHeight="1" thickBot="1">
      <c r="A23" s="712"/>
      <c r="B23" s="719"/>
      <c r="C23" s="720"/>
      <c r="D23" s="720"/>
      <c r="E23" s="720"/>
      <c r="F23" s="720"/>
      <c r="G23" s="720"/>
      <c r="H23" s="720"/>
      <c r="I23" s="720"/>
      <c r="J23" s="720"/>
      <c r="K23" s="720"/>
      <c r="L23" s="721"/>
      <c r="M23" s="712"/>
      <c r="N23" s="690"/>
    </row>
    <row r="24" spans="1:17" ht="13.8" thickTop="1">
      <c r="A24" s="712"/>
      <c r="B24" s="712"/>
      <c r="C24" s="712"/>
      <c r="D24" s="712"/>
      <c r="E24" s="712"/>
      <c r="F24" s="712"/>
      <c r="G24" s="712"/>
      <c r="H24" s="712"/>
      <c r="I24" s="712"/>
      <c r="J24" s="712"/>
      <c r="K24" s="712"/>
      <c r="L24" s="712"/>
      <c r="M24" s="712"/>
      <c r="N24" s="690"/>
    </row>
    <row r="25" spans="1:17">
      <c r="A25" s="712"/>
      <c r="B25" s="712"/>
      <c r="C25" s="712"/>
      <c r="D25" s="712"/>
      <c r="E25" s="712"/>
      <c r="F25" s="712"/>
      <c r="G25" s="712"/>
      <c r="H25" s="712"/>
      <c r="I25" s="712"/>
      <c r="J25" s="712"/>
      <c r="K25" s="712"/>
      <c r="L25" s="712"/>
      <c r="M25" s="712"/>
      <c r="N25" s="690"/>
    </row>
  </sheetData>
  <mergeCells count="8">
    <mergeCell ref="B17:L23"/>
    <mergeCell ref="A1:M1"/>
    <mergeCell ref="A2:M2"/>
    <mergeCell ref="A3:M3"/>
    <mergeCell ref="N3:N7"/>
    <mergeCell ref="A4:M4"/>
    <mergeCell ref="B6:E14"/>
    <mergeCell ref="H6:L14"/>
  </mergeCells>
  <phoneticPr fontId="87"/>
  <pageMargins left="0.75" right="0.75" top="1" bottom="1" header="0.51200000000000001" footer="0.51200000000000001"/>
  <pageSetup paperSize="9"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59"/>
  <sheetViews>
    <sheetView showGridLines="0" zoomScale="80" zoomScaleNormal="80" zoomScaleSheetLayoutView="79" workbookViewId="0">
      <selection activeCell="E32" sqref="E32"/>
    </sheetView>
  </sheetViews>
  <sheetFormatPr defaultColWidth="9" defaultRowHeight="19.2"/>
  <cols>
    <col min="1" max="1" width="200.5546875" style="285" customWidth="1"/>
    <col min="2" max="2" width="11.21875" style="283" customWidth="1"/>
    <col min="3" max="3" width="27.44140625" style="283" customWidth="1"/>
    <col min="4" max="4" width="17.88671875" style="284" customWidth="1"/>
    <col min="5" max="16384" width="9" style="1"/>
  </cols>
  <sheetData>
    <row r="1" spans="1:4" s="42" customFormat="1" ht="44.25" customHeight="1" thickBot="1">
      <c r="A1" s="166" t="s">
        <v>237</v>
      </c>
      <c r="B1" s="167" t="s">
        <v>0</v>
      </c>
      <c r="C1" s="168" t="s">
        <v>1</v>
      </c>
      <c r="D1" s="282" t="s">
        <v>2</v>
      </c>
    </row>
    <row r="2" spans="1:4" s="42" customFormat="1" ht="44.25" customHeight="1" thickTop="1">
      <c r="A2" s="163" t="s">
        <v>294</v>
      </c>
      <c r="B2" s="299"/>
      <c r="C2" s="599" t="s">
        <v>298</v>
      </c>
      <c r="D2" s="303"/>
    </row>
    <row r="3" spans="1:4" s="42" customFormat="1" ht="245.4" customHeight="1">
      <c r="A3" s="370" t="s">
        <v>295</v>
      </c>
      <c r="B3" s="315" t="s">
        <v>297</v>
      </c>
      <c r="C3" s="600"/>
      <c r="D3" s="301">
        <v>45099</v>
      </c>
    </row>
    <row r="4" spans="1:4" s="42" customFormat="1" ht="43.2" customHeight="1" thickBot="1">
      <c r="A4" s="164" t="s">
        <v>296</v>
      </c>
      <c r="B4" s="296"/>
      <c r="C4" s="601"/>
      <c r="D4" s="302"/>
    </row>
    <row r="5" spans="1:4" s="42" customFormat="1" ht="44.25" customHeight="1" thickTop="1">
      <c r="A5" s="374" t="s">
        <v>299</v>
      </c>
      <c r="B5" s="299"/>
      <c r="C5" s="599" t="s">
        <v>303</v>
      </c>
      <c r="D5" s="303"/>
    </row>
    <row r="6" spans="1:4" s="42" customFormat="1" ht="351" customHeight="1" thickBot="1">
      <c r="A6" s="369" t="s">
        <v>300</v>
      </c>
      <c r="B6" s="306" t="s">
        <v>302</v>
      </c>
      <c r="C6" s="600"/>
      <c r="D6" s="301">
        <v>45100</v>
      </c>
    </row>
    <row r="7" spans="1:4" s="42" customFormat="1" ht="36.6" customHeight="1" thickTop="1" thickBot="1">
      <c r="A7" s="426" t="s">
        <v>301</v>
      </c>
      <c r="B7" s="296"/>
      <c r="C7" s="601"/>
      <c r="D7" s="302"/>
    </row>
    <row r="8" spans="1:4" s="42" customFormat="1" ht="43.8" customHeight="1" thickTop="1">
      <c r="A8" s="307" t="s">
        <v>304</v>
      </c>
      <c r="B8" s="362"/>
      <c r="C8" s="611" t="s">
        <v>307</v>
      </c>
      <c r="D8" s="608">
        <v>45100</v>
      </c>
    </row>
    <row r="9" spans="1:4" s="42" customFormat="1" ht="171.6" customHeight="1">
      <c r="A9" s="370" t="s">
        <v>305</v>
      </c>
      <c r="B9" s="161" t="s">
        <v>306</v>
      </c>
      <c r="C9" s="612"/>
      <c r="D9" s="609"/>
    </row>
    <row r="10" spans="1:4" s="42" customFormat="1" ht="44.4" customHeight="1" thickBot="1">
      <c r="A10" s="164" t="s">
        <v>308</v>
      </c>
      <c r="B10" s="162"/>
      <c r="C10" s="613"/>
      <c r="D10" s="610"/>
    </row>
    <row r="11" spans="1:4" s="42" customFormat="1" ht="52.8" customHeight="1" thickTop="1">
      <c r="A11" s="416" t="s">
        <v>309</v>
      </c>
      <c r="B11" s="299"/>
      <c r="C11" s="599" t="s">
        <v>313</v>
      </c>
      <c r="D11" s="300"/>
    </row>
    <row r="12" spans="1:4" s="42" customFormat="1" ht="117.6" customHeight="1">
      <c r="A12" s="370" t="s">
        <v>311</v>
      </c>
      <c r="B12" s="315" t="s">
        <v>310</v>
      </c>
      <c r="C12" s="600"/>
      <c r="D12" s="301">
        <v>45100</v>
      </c>
    </row>
    <row r="13" spans="1:4" s="42" customFormat="1" ht="36.6" customHeight="1" thickBot="1">
      <c r="A13" s="164" t="s">
        <v>312</v>
      </c>
      <c r="B13" s="296"/>
      <c r="C13" s="601"/>
      <c r="D13" s="302"/>
    </row>
    <row r="14" spans="1:4" s="42" customFormat="1" ht="44.25" customHeight="1" thickTop="1">
      <c r="A14" s="416" t="s">
        <v>314</v>
      </c>
      <c r="B14" s="299"/>
      <c r="C14" s="599" t="s">
        <v>317</v>
      </c>
      <c r="D14" s="303"/>
    </row>
    <row r="15" spans="1:4" s="42" customFormat="1" ht="112.8" customHeight="1">
      <c r="A15" s="370" t="s">
        <v>316</v>
      </c>
      <c r="B15" s="315" t="s">
        <v>315</v>
      </c>
      <c r="C15" s="600"/>
      <c r="D15" s="301">
        <v>45098</v>
      </c>
    </row>
    <row r="16" spans="1:4" s="42" customFormat="1" ht="44.4" customHeight="1" thickBot="1">
      <c r="A16" s="164" t="s">
        <v>318</v>
      </c>
      <c r="B16" s="296"/>
      <c r="C16" s="601"/>
      <c r="D16" s="302"/>
    </row>
    <row r="17" spans="1:4" s="42" customFormat="1" ht="44.25" customHeight="1" thickTop="1">
      <c r="A17" s="416" t="s">
        <v>319</v>
      </c>
      <c r="B17" s="299"/>
      <c r="C17" s="599" t="s">
        <v>320</v>
      </c>
      <c r="D17" s="303"/>
    </row>
    <row r="18" spans="1:4" s="42" customFormat="1" ht="196.8" customHeight="1">
      <c r="A18" s="445" t="s">
        <v>327</v>
      </c>
      <c r="B18" s="315" t="s">
        <v>315</v>
      </c>
      <c r="C18" s="600"/>
      <c r="D18" s="301">
        <v>45098</v>
      </c>
    </row>
    <row r="19" spans="1:4" s="42" customFormat="1" ht="44.4" customHeight="1" thickBot="1">
      <c r="A19" s="450" t="s">
        <v>321</v>
      </c>
      <c r="B19" s="296"/>
      <c r="C19" s="601"/>
      <c r="D19" s="302"/>
    </row>
    <row r="20" spans="1:4" s="42" customFormat="1" ht="48.6" customHeight="1" thickTop="1">
      <c r="A20" s="288" t="s">
        <v>323</v>
      </c>
      <c r="B20" s="590" t="s">
        <v>324</v>
      </c>
      <c r="C20" s="605" t="s">
        <v>326</v>
      </c>
      <c r="D20" s="602">
        <v>45098</v>
      </c>
    </row>
    <row r="21" spans="1:4" s="42" customFormat="1" ht="94.8" customHeight="1">
      <c r="A21" s="309" t="s">
        <v>322</v>
      </c>
      <c r="B21" s="591"/>
      <c r="C21" s="606"/>
      <c r="D21" s="603"/>
    </row>
    <row r="22" spans="1:4" s="42" customFormat="1" ht="43.2" customHeight="1" thickBot="1">
      <c r="A22" s="355" t="s">
        <v>325</v>
      </c>
      <c r="B22" s="592"/>
      <c r="C22" s="607"/>
      <c r="D22" s="604"/>
    </row>
    <row r="23" spans="1:4" s="42" customFormat="1" ht="51" customHeight="1" thickTop="1" thickBot="1">
      <c r="A23" s="356" t="s">
        <v>328</v>
      </c>
      <c r="B23" s="593" t="s">
        <v>330</v>
      </c>
      <c r="C23" s="593" t="s">
        <v>331</v>
      </c>
      <c r="D23" s="587">
        <v>45097</v>
      </c>
    </row>
    <row r="24" spans="1:4" s="42" customFormat="1" ht="120.6" customHeight="1" thickBot="1">
      <c r="A24" s="297" t="s">
        <v>329</v>
      </c>
      <c r="B24" s="594"/>
      <c r="C24" s="594"/>
      <c r="D24" s="588"/>
    </row>
    <row r="25" spans="1:4" s="42" customFormat="1" ht="43.2" customHeight="1" thickBot="1">
      <c r="A25" s="294" t="s">
        <v>332</v>
      </c>
      <c r="B25" s="595"/>
      <c r="C25" s="595"/>
      <c r="D25" s="588"/>
    </row>
    <row r="26" spans="1:4" s="42" customFormat="1" ht="48.6" customHeight="1" thickTop="1" thickBot="1">
      <c r="A26" s="165" t="s">
        <v>333</v>
      </c>
      <c r="B26" s="584" t="s">
        <v>337</v>
      </c>
      <c r="C26" s="596" t="s">
        <v>336</v>
      </c>
      <c r="D26" s="587">
        <v>45096</v>
      </c>
    </row>
    <row r="27" spans="1:4" s="42" customFormat="1" ht="191.4" customHeight="1" thickBot="1">
      <c r="A27" s="457" t="s">
        <v>334</v>
      </c>
      <c r="B27" s="585"/>
      <c r="C27" s="597"/>
      <c r="D27" s="588"/>
    </row>
    <row r="28" spans="1:4" s="42" customFormat="1" ht="40.950000000000003" customHeight="1" thickBot="1">
      <c r="A28" s="291" t="s">
        <v>335</v>
      </c>
      <c r="B28" s="586"/>
      <c r="C28" s="598"/>
      <c r="D28" s="589"/>
    </row>
    <row r="29" spans="1:4" s="42" customFormat="1" ht="48.6" customHeight="1" thickTop="1" thickBot="1">
      <c r="A29" s="165" t="s">
        <v>338</v>
      </c>
      <c r="B29" s="584" t="s">
        <v>339</v>
      </c>
      <c r="C29" s="596" t="s">
        <v>326</v>
      </c>
      <c r="D29" s="587">
        <v>45095</v>
      </c>
    </row>
    <row r="30" spans="1:4" s="42" customFormat="1" ht="148.80000000000001" customHeight="1" thickBot="1">
      <c r="A30" s="457" t="s">
        <v>340</v>
      </c>
      <c r="B30" s="585"/>
      <c r="C30" s="597"/>
      <c r="D30" s="588"/>
    </row>
    <row r="31" spans="1:4" s="42" customFormat="1" ht="40.950000000000003" customHeight="1" thickBot="1">
      <c r="A31" s="291" t="s">
        <v>341</v>
      </c>
      <c r="B31" s="586"/>
      <c r="C31" s="598"/>
      <c r="D31" s="589"/>
    </row>
    <row r="32" spans="1:4" s="42" customFormat="1" ht="40.950000000000003" customHeight="1" thickTop="1" thickBot="1">
      <c r="A32" s="165" t="s">
        <v>385</v>
      </c>
      <c r="B32" s="584" t="s">
        <v>388</v>
      </c>
      <c r="C32" s="596" t="s">
        <v>384</v>
      </c>
      <c r="D32" s="587">
        <v>45101</v>
      </c>
    </row>
    <row r="33" spans="1:5" s="42" customFormat="1" ht="114.6" customHeight="1" thickBot="1">
      <c r="A33" s="457" t="s">
        <v>386</v>
      </c>
      <c r="B33" s="585"/>
      <c r="C33" s="597"/>
      <c r="D33" s="588"/>
    </row>
    <row r="34" spans="1:5" s="42" customFormat="1" ht="40.950000000000003" customHeight="1" thickBot="1">
      <c r="A34" s="291" t="s">
        <v>387</v>
      </c>
      <c r="B34" s="586"/>
      <c r="C34" s="598"/>
      <c r="D34" s="589"/>
    </row>
    <row r="35" spans="1:5" s="42" customFormat="1" ht="47.4" hidden="1" customHeight="1" thickTop="1" thickBot="1">
      <c r="A35" s="164"/>
      <c r="B35" s="299"/>
      <c r="C35" s="599"/>
      <c r="D35" s="303"/>
    </row>
    <row r="36" spans="1:5" s="42" customFormat="1" ht="120.6" hidden="1" customHeight="1">
      <c r="A36" s="370"/>
      <c r="B36" s="315"/>
      <c r="C36" s="600"/>
      <c r="D36" s="301"/>
      <c r="E36" s="42" t="s">
        <v>203</v>
      </c>
    </row>
    <row r="37" spans="1:5" s="42" customFormat="1" ht="37.200000000000003" hidden="1" customHeight="1" thickBot="1">
      <c r="A37" s="164"/>
      <c r="B37" s="296"/>
      <c r="C37" s="601"/>
      <c r="D37" s="302"/>
    </row>
    <row r="38" spans="1:5" s="42" customFormat="1" ht="47.4" hidden="1" customHeight="1" thickTop="1">
      <c r="A38" s="298"/>
      <c r="B38" s="299"/>
      <c r="C38" s="614"/>
      <c r="D38" s="303"/>
    </row>
    <row r="39" spans="1:5" s="42" customFormat="1" ht="145.80000000000001" hidden="1" customHeight="1">
      <c r="A39" s="371"/>
      <c r="B39" s="306"/>
      <c r="C39" s="600"/>
      <c r="D39" s="301"/>
    </row>
    <row r="40" spans="1:5" s="42" customFormat="1" ht="37.200000000000003" hidden="1" customHeight="1" thickBot="1">
      <c r="A40" s="363"/>
      <c r="B40" s="296"/>
      <c r="C40" s="601"/>
      <c r="D40" s="302"/>
    </row>
    <row r="41" spans="1:5" ht="44.4" hidden="1" customHeight="1" thickTop="1">
      <c r="A41" s="298"/>
      <c r="B41" s="299"/>
      <c r="C41" s="614"/>
      <c r="D41" s="303"/>
    </row>
    <row r="42" spans="1:5" ht="117" hidden="1" customHeight="1">
      <c r="A42" s="427"/>
      <c r="B42" s="306"/>
      <c r="C42" s="615"/>
      <c r="D42" s="301"/>
    </row>
    <row r="43" spans="1:5" ht="37.200000000000003" hidden="1" customHeight="1" thickBot="1">
      <c r="A43" s="433"/>
      <c r="B43" s="436"/>
      <c r="C43" s="616"/>
      <c r="D43" s="437"/>
    </row>
    <row r="44" spans="1:5" ht="56.4" hidden="1" customHeight="1" thickTop="1">
      <c r="A44" s="298"/>
      <c r="B44" s="434"/>
      <c r="C44" s="615"/>
      <c r="D44" s="435"/>
    </row>
    <row r="45" spans="1:5" ht="353.4" hidden="1" customHeight="1">
      <c r="A45" s="371"/>
      <c r="B45" s="306"/>
      <c r="C45" s="600"/>
      <c r="D45" s="301"/>
    </row>
    <row r="46" spans="1:5" ht="40.200000000000003" hidden="1" customHeight="1" thickBot="1">
      <c r="A46" s="363"/>
      <c r="B46" s="296"/>
      <c r="C46" s="601"/>
      <c r="D46" s="302"/>
    </row>
    <row r="47" spans="1:5" ht="46.8" hidden="1" customHeight="1" thickTop="1">
      <c r="A47" s="298"/>
      <c r="B47" s="299"/>
      <c r="C47" s="614"/>
      <c r="D47" s="303"/>
    </row>
    <row r="48" spans="1:5" ht="139.80000000000001" hidden="1" customHeight="1">
      <c r="A48" s="371"/>
      <c r="B48" s="306"/>
      <c r="C48" s="600"/>
      <c r="D48" s="301"/>
    </row>
    <row r="49" spans="1:4" ht="43.8" hidden="1" customHeight="1" thickBot="1">
      <c r="A49" s="363"/>
      <c r="B49" s="296"/>
      <c r="C49" s="601"/>
      <c r="D49" s="302"/>
    </row>
    <row r="50" spans="1:4" ht="46.8" hidden="1" customHeight="1" thickTop="1">
      <c r="A50" s="298"/>
      <c r="B50" s="299"/>
      <c r="C50" s="614"/>
      <c r="D50" s="303"/>
    </row>
    <row r="51" spans="1:4" ht="93" hidden="1" customHeight="1">
      <c r="A51" s="371"/>
      <c r="B51" s="306"/>
      <c r="C51" s="600"/>
      <c r="D51" s="301"/>
    </row>
    <row r="52" spans="1:4" ht="43.8" hidden="1" customHeight="1" thickBot="1">
      <c r="A52" s="363"/>
      <c r="B52" s="296"/>
      <c r="C52" s="601"/>
      <c r="D52" s="302"/>
    </row>
    <row r="53" spans="1:4" ht="46.8" hidden="1" customHeight="1" thickTop="1">
      <c r="A53" s="298"/>
      <c r="B53" s="299"/>
      <c r="C53" s="614"/>
      <c r="D53" s="303"/>
    </row>
    <row r="54" spans="1:4" ht="199.2" hidden="1" customHeight="1">
      <c r="A54" s="371"/>
      <c r="B54" s="306"/>
      <c r="C54" s="600"/>
      <c r="D54" s="301"/>
    </row>
    <row r="55" spans="1:4" ht="43.8" hidden="1" customHeight="1" thickBot="1">
      <c r="A55" s="363"/>
      <c r="B55" s="296"/>
      <c r="C55" s="601"/>
      <c r="D55" s="302"/>
    </row>
    <row r="56" spans="1:4" ht="46.8" hidden="1" customHeight="1" thickTop="1">
      <c r="A56" s="298"/>
      <c r="B56" s="299"/>
      <c r="C56" s="614"/>
      <c r="D56" s="303"/>
    </row>
    <row r="57" spans="1:4" ht="103.2" hidden="1" customHeight="1">
      <c r="A57" s="371"/>
      <c r="B57" s="306"/>
      <c r="C57" s="600"/>
      <c r="D57" s="301"/>
    </row>
    <row r="58" spans="1:4" ht="43.8" hidden="1" customHeight="1" thickBot="1">
      <c r="A58" s="363"/>
      <c r="B58" s="296"/>
      <c r="C58" s="601"/>
      <c r="D58" s="302"/>
    </row>
    <row r="59" spans="1:4" ht="19.8" thickTop="1"/>
  </sheetData>
  <mergeCells count="30">
    <mergeCell ref="C56:C58"/>
    <mergeCell ref="C14:C16"/>
    <mergeCell ref="C41:C43"/>
    <mergeCell ref="C50:C52"/>
    <mergeCell ref="C53:C55"/>
    <mergeCell ref="C47:C49"/>
    <mergeCell ref="C44:C46"/>
    <mergeCell ref="C38:C40"/>
    <mergeCell ref="C35:C37"/>
    <mergeCell ref="C2:C4"/>
    <mergeCell ref="C32:C34"/>
    <mergeCell ref="D26:D28"/>
    <mergeCell ref="C26:C28"/>
    <mergeCell ref="D20:D22"/>
    <mergeCell ref="C20:C22"/>
    <mergeCell ref="D32:D34"/>
    <mergeCell ref="D23:D25"/>
    <mergeCell ref="D8:D10"/>
    <mergeCell ref="C5:C7"/>
    <mergeCell ref="C8:C10"/>
    <mergeCell ref="C11:C13"/>
    <mergeCell ref="C17:C19"/>
    <mergeCell ref="B32:B34"/>
    <mergeCell ref="D29:D31"/>
    <mergeCell ref="B20:B22"/>
    <mergeCell ref="B26:B28"/>
    <mergeCell ref="B23:B25"/>
    <mergeCell ref="C23:C25"/>
    <mergeCell ref="B29:B31"/>
    <mergeCell ref="C29:C31"/>
  </mergeCells>
  <phoneticPr fontId="16"/>
  <hyperlinks>
    <hyperlink ref="A4" r:id="rId1" xr:uid="{6E64F2F0-0843-4A9D-BB8E-D14E2A100002}"/>
    <hyperlink ref="A7" r:id="rId2" xr:uid="{3072713B-B9AB-4B27-9205-D1EE4312372D}"/>
    <hyperlink ref="A10" r:id="rId3" xr:uid="{BDD78046-17C0-4C23-A50F-B92559B7A3E0}"/>
    <hyperlink ref="A13" r:id="rId4" xr:uid="{66298556-C208-4565-9AA1-ED0D34196465}"/>
    <hyperlink ref="A16" r:id="rId5" xr:uid="{67ECB4DC-0861-44D0-BF40-E083F4FF60A3}"/>
    <hyperlink ref="A19" r:id="rId6" xr:uid="{3E8B60CC-BCB6-4754-BADC-5355514E1183}"/>
    <hyperlink ref="A22" r:id="rId7" xr:uid="{F5F70B81-7905-498D-B65A-8498ACA8719F}"/>
    <hyperlink ref="A25" r:id="rId8" xr:uid="{8B089146-B187-4DCC-BD29-015E0635B752}"/>
    <hyperlink ref="A28" r:id="rId9" xr:uid="{A4AC43C4-61ED-47C9-8B81-49182B53EFBC}"/>
    <hyperlink ref="A31" r:id="rId10" xr:uid="{4960D5C3-2A43-49D0-B4C6-FC5530793B76}"/>
    <hyperlink ref="A34" r:id="rId11" xr:uid="{5D678CD1-6BCD-4150-88D2-68FEF545D977}"/>
  </hyperlinks>
  <pageMargins left="0" right="0" top="0.19685039370078741" bottom="0.39370078740157483" header="0" footer="0.19685039370078741"/>
  <pageSetup paperSize="8" scale="28" orientation="portrait" horizontalDpi="300" verticalDpi="300" r:id="rId1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31"/>
  <sheetViews>
    <sheetView defaultGridColor="0" view="pageBreakPreview" colorId="56" zoomScale="91" zoomScaleNormal="66" zoomScaleSheetLayoutView="91" workbookViewId="0">
      <selection activeCell="J30" sqref="J30"/>
    </sheetView>
  </sheetViews>
  <sheetFormatPr defaultColWidth="9" defaultRowHeight="19.2"/>
  <cols>
    <col min="1" max="1" width="193.5546875" style="290" customWidth="1"/>
    <col min="2" max="2" width="18" style="135" customWidth="1"/>
    <col min="3" max="3" width="20.109375" style="136" customWidth="1"/>
    <col min="4" max="16384" width="9" style="38"/>
  </cols>
  <sheetData>
    <row r="1" spans="1:3" ht="58.95" customHeight="1" thickBot="1">
      <c r="A1" s="37" t="s">
        <v>238</v>
      </c>
      <c r="B1" s="279" t="s">
        <v>24</v>
      </c>
      <c r="C1" s="280" t="s">
        <v>2</v>
      </c>
    </row>
    <row r="2" spans="1:3" ht="39" customHeight="1">
      <c r="A2" s="125" t="s">
        <v>361</v>
      </c>
      <c r="B2" s="130"/>
      <c r="C2" s="131"/>
    </row>
    <row r="3" spans="1:3" ht="150" customHeight="1">
      <c r="A3" s="360" t="s">
        <v>360</v>
      </c>
      <c r="B3" s="295" t="s">
        <v>226</v>
      </c>
      <c r="C3" s="132">
        <v>45100</v>
      </c>
    </row>
    <row r="4" spans="1:3" ht="33" customHeight="1" thickBot="1">
      <c r="A4" s="292" t="s">
        <v>343</v>
      </c>
      <c r="B4" s="133"/>
      <c r="C4" s="134"/>
    </row>
    <row r="5" spans="1:3" ht="48.6" customHeight="1">
      <c r="A5" s="125" t="s">
        <v>362</v>
      </c>
      <c r="B5" s="130"/>
      <c r="C5" s="131"/>
    </row>
    <row r="6" spans="1:3" ht="230.4" customHeight="1">
      <c r="A6" s="360" t="s">
        <v>352</v>
      </c>
      <c r="B6" s="357" t="s">
        <v>229</v>
      </c>
      <c r="C6" s="132">
        <v>45099</v>
      </c>
    </row>
    <row r="7" spans="1:3" ht="35.4" customHeight="1" thickBot="1">
      <c r="A7" s="292" t="s">
        <v>344</v>
      </c>
      <c r="B7" s="133"/>
      <c r="C7" s="134"/>
    </row>
    <row r="8" spans="1:3" ht="48.6" customHeight="1">
      <c r="A8" s="125" t="s">
        <v>363</v>
      </c>
      <c r="B8" s="130"/>
      <c r="C8" s="131"/>
    </row>
    <row r="9" spans="1:3" ht="256.8" customHeight="1">
      <c r="A9" s="360" t="s">
        <v>353</v>
      </c>
      <c r="B9" s="295" t="s">
        <v>227</v>
      </c>
      <c r="C9" s="132">
        <v>45099</v>
      </c>
    </row>
    <row r="10" spans="1:3" ht="35.4" customHeight="1" thickBot="1">
      <c r="A10" s="292" t="s">
        <v>345</v>
      </c>
      <c r="B10" s="133"/>
      <c r="C10" s="134"/>
    </row>
    <row r="11" spans="1:3" ht="48.6" hidden="1" customHeight="1">
      <c r="A11" s="125" t="s">
        <v>364</v>
      </c>
      <c r="B11" s="130"/>
      <c r="C11" s="131"/>
    </row>
    <row r="12" spans="1:3" ht="242.4" hidden="1" customHeight="1">
      <c r="A12" s="367" t="s">
        <v>342</v>
      </c>
      <c r="B12" s="357"/>
      <c r="C12" s="132"/>
    </row>
    <row r="13" spans="1:3" ht="35.4" hidden="1" customHeight="1" thickBot="1">
      <c r="A13" s="292"/>
      <c r="B13" s="133"/>
      <c r="C13" s="134"/>
    </row>
    <row r="14" spans="1:3" ht="48.6" customHeight="1">
      <c r="A14" s="125" t="s">
        <v>365</v>
      </c>
      <c r="B14" s="130"/>
      <c r="C14" s="131"/>
    </row>
    <row r="15" spans="1:3" ht="397.8" customHeight="1">
      <c r="A15" s="446" t="s">
        <v>354</v>
      </c>
      <c r="B15" s="295" t="s">
        <v>371</v>
      </c>
      <c r="C15" s="132">
        <v>45098</v>
      </c>
    </row>
    <row r="16" spans="1:3" ht="35.4" customHeight="1" thickBot="1">
      <c r="A16" s="292" t="s">
        <v>346</v>
      </c>
      <c r="B16" s="133"/>
      <c r="C16" s="134"/>
    </row>
    <row r="17" spans="1:3" ht="48.6" customHeight="1">
      <c r="A17" s="125" t="s">
        <v>366</v>
      </c>
      <c r="B17" s="130"/>
      <c r="C17" s="131"/>
    </row>
    <row r="18" spans="1:3" ht="169.8" customHeight="1">
      <c r="A18" s="360" t="s">
        <v>355</v>
      </c>
      <c r="B18" s="295" t="s">
        <v>226</v>
      </c>
      <c r="C18" s="132">
        <v>45098</v>
      </c>
    </row>
    <row r="19" spans="1:3" ht="35.4" customHeight="1" thickBot="1">
      <c r="A19" s="292" t="s">
        <v>347</v>
      </c>
      <c r="B19" s="133"/>
      <c r="C19" s="134"/>
    </row>
    <row r="20" spans="1:3" ht="48.6" customHeight="1">
      <c r="A20" s="125" t="s">
        <v>367</v>
      </c>
      <c r="B20" s="130"/>
      <c r="C20" s="131"/>
    </row>
    <row r="21" spans="1:3" ht="325.8" customHeight="1">
      <c r="A21" s="360" t="s">
        <v>359</v>
      </c>
      <c r="B21" s="295" t="s">
        <v>372</v>
      </c>
      <c r="C21" s="132">
        <v>45097</v>
      </c>
    </row>
    <row r="22" spans="1:3" ht="35.4" customHeight="1" thickBot="1">
      <c r="A22" s="292" t="s">
        <v>348</v>
      </c>
      <c r="B22" s="133"/>
      <c r="C22" s="134"/>
    </row>
    <row r="23" spans="1:3" ht="48.6" customHeight="1">
      <c r="A23" s="125" t="s">
        <v>368</v>
      </c>
      <c r="B23" s="130"/>
      <c r="C23" s="131"/>
    </row>
    <row r="24" spans="1:3" ht="113.4" customHeight="1">
      <c r="A24" s="360" t="s">
        <v>356</v>
      </c>
      <c r="B24" s="295" t="s">
        <v>373</v>
      </c>
      <c r="C24" s="132">
        <v>45097</v>
      </c>
    </row>
    <row r="25" spans="1:3" ht="35.4" customHeight="1" thickBot="1">
      <c r="A25" s="292" t="s">
        <v>349</v>
      </c>
      <c r="B25" s="133"/>
      <c r="C25" s="134"/>
    </row>
    <row r="26" spans="1:3" s="417" customFormat="1" ht="25.2" customHeight="1">
      <c r="A26" s="125" t="s">
        <v>369</v>
      </c>
      <c r="B26" s="130"/>
      <c r="C26" s="131"/>
    </row>
    <row r="27" spans="1:3" s="417" customFormat="1" ht="365.4" customHeight="1">
      <c r="A27" s="360" t="s">
        <v>357</v>
      </c>
      <c r="B27" s="295" t="s">
        <v>374</v>
      </c>
      <c r="C27" s="132">
        <v>45096</v>
      </c>
    </row>
    <row r="28" spans="1:3" ht="37.799999999999997" customHeight="1" thickBot="1">
      <c r="A28" s="292" t="s">
        <v>350</v>
      </c>
      <c r="B28" s="133"/>
      <c r="C28" s="134" t="s">
        <v>230</v>
      </c>
    </row>
    <row r="29" spans="1:3" s="417" customFormat="1" ht="54.6" customHeight="1">
      <c r="A29" s="125" t="s">
        <v>370</v>
      </c>
      <c r="B29" s="130"/>
      <c r="C29" s="131"/>
    </row>
    <row r="30" spans="1:3" s="417" customFormat="1" ht="97.8" customHeight="1">
      <c r="A30" s="446" t="s">
        <v>358</v>
      </c>
      <c r="B30" s="295" t="s">
        <v>228</v>
      </c>
      <c r="C30" s="132">
        <v>45096</v>
      </c>
    </row>
    <row r="31" spans="1:3" ht="37.799999999999997" customHeight="1" thickBot="1">
      <c r="A31" s="292" t="s">
        <v>351</v>
      </c>
      <c r="B31" s="133"/>
      <c r="C31" s="134"/>
    </row>
  </sheetData>
  <phoneticPr fontId="87"/>
  <hyperlinks>
    <hyperlink ref="A4" r:id="rId1" xr:uid="{7A19C9CD-5311-4AEE-8DF0-7BE2BD1E166E}"/>
    <hyperlink ref="A7" r:id="rId2" xr:uid="{6C40F5F7-F450-4E8C-8297-80DCC4C68CDA}"/>
    <hyperlink ref="A10" r:id="rId3" xr:uid="{1F4E2EE3-41F8-43FB-B633-49F68CF3B452}"/>
    <hyperlink ref="A16" r:id="rId4" xr:uid="{B46AE0F4-BB1F-4FC5-A069-CB616824FE0E}"/>
    <hyperlink ref="A19" r:id="rId5" xr:uid="{603534D8-8F5A-4CDC-8A5B-415DDDA92D79}"/>
    <hyperlink ref="A22" r:id="rId6" xr:uid="{222DAD79-3BD6-4FB7-A809-DEC0F65C7B53}"/>
    <hyperlink ref="A25" r:id="rId7" xr:uid="{00456D25-0E83-41A1-AE0C-9A55EFCA613A}"/>
    <hyperlink ref="A28" r:id="rId8" xr:uid="{9C91AB39-3F39-4134-ACC0-9CBA9BD8524C}"/>
    <hyperlink ref="A31" r:id="rId9" xr:uid="{96CD71DB-84BF-483E-BD65-5E5C4733BF06}"/>
  </hyperlinks>
  <pageMargins left="0.74803149606299213" right="0.74803149606299213" top="0.98425196850393704" bottom="0.98425196850393704" header="0.51181102362204722" footer="0.51181102362204722"/>
  <pageSetup paperSize="9" scale="16" fitToHeight="3" orientation="portrait" r:id="rId1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topLeftCell="A23" zoomScaleNormal="100" zoomScaleSheetLayoutView="100" workbookViewId="0">
      <selection activeCell="A21" sqref="A21:N21"/>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620" t="s">
        <v>3</v>
      </c>
      <c r="B1" s="621"/>
      <c r="C1" s="621"/>
      <c r="D1" s="621"/>
      <c r="E1" s="621"/>
      <c r="F1" s="621"/>
      <c r="G1" s="621"/>
      <c r="H1" s="621"/>
      <c r="I1" s="621"/>
      <c r="J1" s="621"/>
      <c r="K1" s="621"/>
      <c r="L1" s="621"/>
      <c r="M1" s="621"/>
      <c r="N1" s="622"/>
      <c r="P1" s="623" t="s">
        <v>4</v>
      </c>
      <c r="Q1" s="624"/>
      <c r="R1" s="624"/>
      <c r="S1" s="624"/>
      <c r="T1" s="624"/>
      <c r="U1" s="624"/>
      <c r="V1" s="624"/>
      <c r="W1" s="624"/>
      <c r="X1" s="624"/>
      <c r="Y1" s="624"/>
      <c r="Z1" s="624"/>
      <c r="AA1" s="624"/>
      <c r="AB1" s="624"/>
      <c r="AC1" s="625"/>
    </row>
    <row r="2" spans="1:29" ht="18" customHeight="1" thickBot="1">
      <c r="A2" s="626" t="s">
        <v>5</v>
      </c>
      <c r="B2" s="627"/>
      <c r="C2" s="627"/>
      <c r="D2" s="627"/>
      <c r="E2" s="627"/>
      <c r="F2" s="627"/>
      <c r="G2" s="627"/>
      <c r="H2" s="627"/>
      <c r="I2" s="627"/>
      <c r="J2" s="627"/>
      <c r="K2" s="627"/>
      <c r="L2" s="627"/>
      <c r="M2" s="627"/>
      <c r="N2" s="628"/>
      <c r="P2" s="629" t="s">
        <v>6</v>
      </c>
      <c r="Q2" s="627"/>
      <c r="R2" s="627"/>
      <c r="S2" s="627"/>
      <c r="T2" s="627"/>
      <c r="U2" s="627"/>
      <c r="V2" s="627"/>
      <c r="W2" s="627"/>
      <c r="X2" s="627"/>
      <c r="Y2" s="627"/>
      <c r="Z2" s="627"/>
      <c r="AA2" s="627"/>
      <c r="AB2" s="627"/>
      <c r="AC2" s="630"/>
    </row>
    <row r="3" spans="1:29" ht="13.8" thickBot="1">
      <c r="A3" s="6"/>
      <c r="B3" s="141" t="s">
        <v>168</v>
      </c>
      <c r="C3" s="141" t="s">
        <v>7</v>
      </c>
      <c r="D3" s="141" t="s">
        <v>8</v>
      </c>
      <c r="E3" s="141" t="s">
        <v>9</v>
      </c>
      <c r="F3" s="141" t="s">
        <v>10</v>
      </c>
      <c r="G3" s="138" t="s">
        <v>11</v>
      </c>
      <c r="H3" s="141" t="s">
        <v>12</v>
      </c>
      <c r="I3" s="141" t="s">
        <v>13</v>
      </c>
      <c r="J3" s="141" t="s">
        <v>14</v>
      </c>
      <c r="K3" s="141" t="s">
        <v>15</v>
      </c>
      <c r="L3" s="141" t="s">
        <v>16</v>
      </c>
      <c r="M3" s="141" t="s">
        <v>17</v>
      </c>
      <c r="N3" s="7" t="s">
        <v>18</v>
      </c>
      <c r="P3" s="8"/>
      <c r="Q3" s="141" t="s">
        <v>168</v>
      </c>
      <c r="R3" s="141" t="s">
        <v>7</v>
      </c>
      <c r="S3" s="141" t="s">
        <v>8</v>
      </c>
      <c r="T3" s="141" t="s">
        <v>9</v>
      </c>
      <c r="U3" s="141" t="s">
        <v>10</v>
      </c>
      <c r="V3" s="138" t="s">
        <v>11</v>
      </c>
      <c r="W3" s="141" t="s">
        <v>12</v>
      </c>
      <c r="X3" s="141" t="s">
        <v>13</v>
      </c>
      <c r="Y3" s="141" t="s">
        <v>14</v>
      </c>
      <c r="Z3" s="141" t="s">
        <v>15</v>
      </c>
      <c r="AA3" s="141" t="s">
        <v>16</v>
      </c>
      <c r="AB3" s="141" t="s">
        <v>17</v>
      </c>
      <c r="AC3" s="9" t="s">
        <v>19</v>
      </c>
    </row>
    <row r="4" spans="1:29" ht="19.8" thickBot="1">
      <c r="A4" s="351" t="s">
        <v>166</v>
      </c>
      <c r="B4" s="352">
        <f>AVERAGE(B7:B18)</f>
        <v>68.083333333333329</v>
      </c>
      <c r="C4" s="352">
        <f t="shared" ref="C4:M4" si="0">AVERAGE(C7:C18)</f>
        <v>56.083333333333336</v>
      </c>
      <c r="D4" s="352">
        <f t="shared" si="0"/>
        <v>67.333333333333329</v>
      </c>
      <c r="E4" s="352">
        <f t="shared" si="0"/>
        <v>103.25</v>
      </c>
      <c r="F4" s="352">
        <f t="shared" si="0"/>
        <v>188</v>
      </c>
      <c r="G4" s="352">
        <f t="shared" si="0"/>
        <v>393.58333333333331</v>
      </c>
      <c r="H4" s="352">
        <f t="shared" si="0"/>
        <v>614.90909090909088</v>
      </c>
      <c r="I4" s="352">
        <f t="shared" si="0"/>
        <v>875.18181818181813</v>
      </c>
      <c r="J4" s="352">
        <f t="shared" si="0"/>
        <v>564.72727272727275</v>
      </c>
      <c r="K4" s="352">
        <f t="shared" si="0"/>
        <v>363.72727272727275</v>
      </c>
      <c r="L4" s="352">
        <f t="shared" si="0"/>
        <v>207</v>
      </c>
      <c r="M4" s="352">
        <f t="shared" si="0"/>
        <v>134.81818181818181</v>
      </c>
      <c r="N4" s="352">
        <f>AVERAGE(N7:N18)</f>
        <v>3639.7272727272725</v>
      </c>
      <c r="O4" s="10"/>
      <c r="P4" s="353" t="str">
        <f>+A4</f>
        <v>12-21年月平均</v>
      </c>
      <c r="Q4" s="352">
        <f>AVERAGE(Q7:Q18)</f>
        <v>8.1666666666666661</v>
      </c>
      <c r="R4" s="352">
        <f t="shared" ref="R4:AC4" si="1">AVERAGE(R7:R18)</f>
        <v>8.75</v>
      </c>
      <c r="S4" s="352">
        <f t="shared" si="1"/>
        <v>13.25</v>
      </c>
      <c r="T4" s="352">
        <f t="shared" si="1"/>
        <v>6.5</v>
      </c>
      <c r="U4" s="352">
        <f t="shared" si="1"/>
        <v>9.1666666666666661</v>
      </c>
      <c r="V4" s="352">
        <f t="shared" si="1"/>
        <v>8.6666666666666661</v>
      </c>
      <c r="W4" s="352">
        <f t="shared" si="1"/>
        <v>8.1818181818181817</v>
      </c>
      <c r="X4" s="352">
        <f t="shared" si="1"/>
        <v>11.545454545454545</v>
      </c>
      <c r="Y4" s="352">
        <f t="shared" si="1"/>
        <v>9.9090909090909083</v>
      </c>
      <c r="Z4" s="352">
        <f t="shared" si="1"/>
        <v>19.818181818181817</v>
      </c>
      <c r="AA4" s="352">
        <f t="shared" si="1"/>
        <v>11.636363636363637</v>
      </c>
      <c r="AB4" s="352">
        <f t="shared" si="1"/>
        <v>12.181818181818182</v>
      </c>
      <c r="AC4" s="352">
        <f t="shared" si="1"/>
        <v>131.45454545454547</v>
      </c>
    </row>
    <row r="5" spans="1:29" ht="19.8" customHeight="1" thickBot="1">
      <c r="A5" s="252"/>
      <c r="B5" s="252"/>
      <c r="C5" s="252"/>
      <c r="D5" s="252"/>
      <c r="E5" s="252"/>
      <c r="F5" s="252"/>
      <c r="G5" s="11" t="s">
        <v>20</v>
      </c>
      <c r="H5" s="105"/>
      <c r="I5" s="105"/>
      <c r="J5" s="105"/>
      <c r="K5" s="105"/>
      <c r="L5" s="105"/>
      <c r="M5" s="105"/>
      <c r="N5" s="219"/>
      <c r="O5" s="106"/>
      <c r="P5" s="139"/>
      <c r="Q5" s="139"/>
      <c r="R5" s="139"/>
      <c r="S5" s="252"/>
      <c r="T5" s="252"/>
      <c r="U5" s="252"/>
      <c r="V5" s="11" t="s">
        <v>20</v>
      </c>
      <c r="W5" s="105"/>
      <c r="X5" s="105"/>
      <c r="Y5" s="105"/>
      <c r="Z5" s="105"/>
      <c r="AA5" s="105"/>
      <c r="AB5" s="105"/>
      <c r="AC5" s="219"/>
    </row>
    <row r="6" spans="1:29" ht="19.8" customHeight="1" thickBot="1">
      <c r="A6" s="252"/>
      <c r="B6" s="252"/>
      <c r="C6" s="252"/>
      <c r="D6" s="252"/>
      <c r="E6" s="252"/>
      <c r="F6" s="252"/>
      <c r="G6" s="338">
        <v>108</v>
      </c>
      <c r="H6" s="337"/>
      <c r="I6" s="337"/>
      <c r="J6" s="337"/>
      <c r="K6" s="337"/>
      <c r="L6" s="337"/>
      <c r="M6" s="337"/>
      <c r="N6" s="329"/>
      <c r="O6" s="106"/>
      <c r="P6" s="139"/>
      <c r="Q6" s="139"/>
      <c r="R6" s="139"/>
      <c r="S6" s="252"/>
      <c r="T6" s="252"/>
      <c r="U6" s="252"/>
      <c r="V6" s="338">
        <v>2</v>
      </c>
      <c r="W6" s="337"/>
      <c r="X6" s="337"/>
      <c r="Y6" s="337"/>
      <c r="Z6" s="337"/>
      <c r="AA6" s="337"/>
      <c r="AB6" s="337"/>
      <c r="AC6" s="329"/>
    </row>
    <row r="7" spans="1:29" ht="18" customHeight="1" thickBot="1">
      <c r="A7" s="330" t="s">
        <v>175</v>
      </c>
      <c r="B7" s="348">
        <v>82</v>
      </c>
      <c r="C7" s="346">
        <v>62</v>
      </c>
      <c r="D7" s="412">
        <v>99</v>
      </c>
      <c r="E7" s="346">
        <v>112</v>
      </c>
      <c r="F7" s="346">
        <v>223</v>
      </c>
      <c r="G7" s="346">
        <v>265</v>
      </c>
      <c r="H7" s="346"/>
      <c r="I7" s="346"/>
      <c r="J7" s="346"/>
      <c r="K7" s="346"/>
      <c r="L7" s="346"/>
      <c r="M7" s="349"/>
      <c r="N7" s="347"/>
      <c r="O7" s="10"/>
      <c r="P7" s="336" t="s">
        <v>175</v>
      </c>
      <c r="Q7" s="348">
        <v>1</v>
      </c>
      <c r="R7" s="346">
        <v>1</v>
      </c>
      <c r="S7" s="412">
        <v>4</v>
      </c>
      <c r="T7" s="346">
        <v>2</v>
      </c>
      <c r="U7" s="346">
        <v>2</v>
      </c>
      <c r="V7" s="346">
        <v>4</v>
      </c>
      <c r="W7" s="346"/>
      <c r="X7" s="346"/>
      <c r="Y7" s="346"/>
      <c r="Z7" s="346"/>
      <c r="AA7" s="346"/>
      <c r="AB7" s="350"/>
      <c r="AC7" s="347"/>
    </row>
    <row r="8" spans="1:29" ht="18" customHeight="1" thickBot="1">
      <c r="A8" s="330" t="s">
        <v>167</v>
      </c>
      <c r="B8" s="339">
        <v>81</v>
      </c>
      <c r="C8" s="340">
        <v>39</v>
      </c>
      <c r="D8" s="340">
        <v>72</v>
      </c>
      <c r="E8" s="341">
        <v>89</v>
      </c>
      <c r="F8" s="341">
        <v>258</v>
      </c>
      <c r="G8" s="341">
        <v>416</v>
      </c>
      <c r="H8" s="341">
        <v>554</v>
      </c>
      <c r="I8" s="341">
        <v>568</v>
      </c>
      <c r="J8" s="341">
        <v>578</v>
      </c>
      <c r="K8" s="341">
        <v>337</v>
      </c>
      <c r="L8" s="341">
        <v>169</v>
      </c>
      <c r="M8" s="341">
        <v>168</v>
      </c>
      <c r="N8" s="342">
        <f t="shared" ref="N8:N19" si="2">SUM(B8:M8)</f>
        <v>3329</v>
      </c>
      <c r="O8" s="111" t="s">
        <v>21</v>
      </c>
      <c r="P8" s="331" t="s">
        <v>167</v>
      </c>
      <c r="Q8" s="343">
        <v>0</v>
      </c>
      <c r="R8" s="344">
        <v>5</v>
      </c>
      <c r="S8" s="344">
        <v>4</v>
      </c>
      <c r="T8" s="344">
        <v>1</v>
      </c>
      <c r="U8" s="344">
        <v>1</v>
      </c>
      <c r="V8" s="344">
        <v>1</v>
      </c>
      <c r="W8" s="344">
        <v>1</v>
      </c>
      <c r="X8" s="344">
        <v>1</v>
      </c>
      <c r="Y8" s="343">
        <v>0</v>
      </c>
      <c r="Z8" s="343">
        <v>0</v>
      </c>
      <c r="AA8" s="343">
        <v>0</v>
      </c>
      <c r="AB8" s="343">
        <v>2</v>
      </c>
      <c r="AC8" s="345">
        <f t="shared" ref="AC8:AC19" si="3">SUM(Q8:AB8)</f>
        <v>16</v>
      </c>
    </row>
    <row r="9" spans="1:29" ht="18" customHeight="1" thickBot="1">
      <c r="A9" s="253" t="s">
        <v>150</v>
      </c>
      <c r="B9" s="273">
        <v>81</v>
      </c>
      <c r="C9" s="273">
        <v>48</v>
      </c>
      <c r="D9" s="274">
        <v>71</v>
      </c>
      <c r="E9" s="273">
        <v>128</v>
      </c>
      <c r="F9" s="273">
        <v>171</v>
      </c>
      <c r="G9" s="273">
        <v>350</v>
      </c>
      <c r="H9" s="273">
        <v>569</v>
      </c>
      <c r="I9" s="273">
        <v>553</v>
      </c>
      <c r="J9" s="273">
        <v>458</v>
      </c>
      <c r="K9" s="273">
        <v>306</v>
      </c>
      <c r="L9" s="273">
        <v>220</v>
      </c>
      <c r="M9" s="274">
        <v>229</v>
      </c>
      <c r="N9" s="316">
        <f t="shared" si="2"/>
        <v>3184</v>
      </c>
      <c r="O9" s="251"/>
      <c r="P9" s="331" t="s">
        <v>149</v>
      </c>
      <c r="Q9" s="332">
        <v>1</v>
      </c>
      <c r="R9" s="332">
        <v>2</v>
      </c>
      <c r="S9" s="332">
        <v>1</v>
      </c>
      <c r="T9" s="332">
        <v>0</v>
      </c>
      <c r="U9" s="332">
        <v>0</v>
      </c>
      <c r="V9" s="332">
        <v>0</v>
      </c>
      <c r="W9" s="332">
        <v>1</v>
      </c>
      <c r="X9" s="332">
        <v>1</v>
      </c>
      <c r="Y9" s="332">
        <v>0</v>
      </c>
      <c r="Z9" s="332">
        <v>1</v>
      </c>
      <c r="AA9" s="332">
        <v>0</v>
      </c>
      <c r="AB9" s="332">
        <v>0</v>
      </c>
      <c r="AC9" s="333">
        <f t="shared" si="3"/>
        <v>7</v>
      </c>
    </row>
    <row r="10" spans="1:29" ht="18" customHeight="1" thickBot="1">
      <c r="A10" s="254" t="s">
        <v>129</v>
      </c>
      <c r="B10" s="169">
        <v>112</v>
      </c>
      <c r="C10" s="169">
        <v>85</v>
      </c>
      <c r="D10" s="169">
        <v>60</v>
      </c>
      <c r="E10" s="169">
        <v>97</v>
      </c>
      <c r="F10" s="169">
        <v>95</v>
      </c>
      <c r="G10" s="169">
        <v>305</v>
      </c>
      <c r="H10" s="169">
        <v>544</v>
      </c>
      <c r="I10" s="169">
        <v>449</v>
      </c>
      <c r="J10" s="169">
        <v>475</v>
      </c>
      <c r="K10" s="169">
        <v>505</v>
      </c>
      <c r="L10" s="169">
        <v>219</v>
      </c>
      <c r="M10" s="170">
        <v>98</v>
      </c>
      <c r="N10" s="267">
        <f t="shared" si="2"/>
        <v>3044</v>
      </c>
      <c r="O10" s="111"/>
      <c r="P10" s="331" t="s">
        <v>129</v>
      </c>
      <c r="Q10" s="218">
        <v>16</v>
      </c>
      <c r="R10" s="218">
        <v>1</v>
      </c>
      <c r="S10" s="218">
        <v>19</v>
      </c>
      <c r="T10" s="218">
        <v>3</v>
      </c>
      <c r="U10" s="218">
        <v>13</v>
      </c>
      <c r="V10" s="218">
        <v>1</v>
      </c>
      <c r="W10" s="218">
        <v>2</v>
      </c>
      <c r="X10" s="218">
        <v>2</v>
      </c>
      <c r="Y10" s="218">
        <v>0</v>
      </c>
      <c r="Z10" s="218">
        <v>24</v>
      </c>
      <c r="AA10" s="218">
        <v>4</v>
      </c>
      <c r="AB10" s="218">
        <v>2</v>
      </c>
      <c r="AC10" s="266">
        <f t="shared" si="3"/>
        <v>87</v>
      </c>
    </row>
    <row r="11" spans="1:29" ht="18" customHeight="1" thickBot="1">
      <c r="A11" s="255" t="s">
        <v>29</v>
      </c>
      <c r="B11" s="220">
        <v>84</v>
      </c>
      <c r="C11" s="220">
        <v>100</v>
      </c>
      <c r="D11" s="221">
        <v>77</v>
      </c>
      <c r="E11" s="221">
        <v>80</v>
      </c>
      <c r="F11" s="127">
        <v>236</v>
      </c>
      <c r="G11" s="127">
        <v>438</v>
      </c>
      <c r="H11" s="128">
        <v>631</v>
      </c>
      <c r="I11" s="127">
        <v>752</v>
      </c>
      <c r="J11" s="126">
        <v>523</v>
      </c>
      <c r="K11" s="127">
        <v>427</v>
      </c>
      <c r="L11" s="126">
        <v>253</v>
      </c>
      <c r="M11" s="222">
        <v>136</v>
      </c>
      <c r="N11" s="257">
        <f t="shared" si="2"/>
        <v>3737</v>
      </c>
      <c r="O11" s="111"/>
      <c r="P11" s="334" t="s">
        <v>22</v>
      </c>
      <c r="Q11" s="223">
        <v>7</v>
      </c>
      <c r="R11" s="223">
        <v>7</v>
      </c>
      <c r="S11" s="224">
        <v>13</v>
      </c>
      <c r="T11" s="224">
        <v>3</v>
      </c>
      <c r="U11" s="224">
        <v>8</v>
      </c>
      <c r="V11" s="224">
        <v>11</v>
      </c>
      <c r="W11" s="223">
        <v>5</v>
      </c>
      <c r="X11" s="224">
        <v>11</v>
      </c>
      <c r="Y11" s="224">
        <v>9</v>
      </c>
      <c r="Z11" s="224">
        <v>9</v>
      </c>
      <c r="AA11" s="225">
        <v>20</v>
      </c>
      <c r="AB11" s="225">
        <v>37</v>
      </c>
      <c r="AC11" s="264">
        <f t="shared" si="3"/>
        <v>140</v>
      </c>
    </row>
    <row r="12" spans="1:29" ht="18" customHeight="1" thickBot="1">
      <c r="A12" s="255" t="s">
        <v>30</v>
      </c>
      <c r="B12" s="224">
        <v>41</v>
      </c>
      <c r="C12" s="224">
        <v>44</v>
      </c>
      <c r="D12" s="224">
        <v>67</v>
      </c>
      <c r="E12" s="224">
        <v>103</v>
      </c>
      <c r="F12" s="226">
        <v>311</v>
      </c>
      <c r="G12" s="224">
        <v>415</v>
      </c>
      <c r="H12" s="224">
        <v>539</v>
      </c>
      <c r="I12" s="226">
        <v>1165</v>
      </c>
      <c r="J12" s="224">
        <v>534</v>
      </c>
      <c r="K12" s="224">
        <v>297</v>
      </c>
      <c r="L12" s="223">
        <v>205</v>
      </c>
      <c r="M12" s="227">
        <v>92</v>
      </c>
      <c r="N12" s="258">
        <f t="shared" si="2"/>
        <v>3813</v>
      </c>
      <c r="O12" s="111"/>
      <c r="P12" s="335" t="s">
        <v>30</v>
      </c>
      <c r="Q12" s="224">
        <v>9</v>
      </c>
      <c r="R12" s="224">
        <v>22</v>
      </c>
      <c r="S12" s="223">
        <v>18</v>
      </c>
      <c r="T12" s="224">
        <v>9</v>
      </c>
      <c r="U12" s="228">
        <v>21</v>
      </c>
      <c r="V12" s="224">
        <v>14</v>
      </c>
      <c r="W12" s="224">
        <v>6</v>
      </c>
      <c r="X12" s="224">
        <v>13</v>
      </c>
      <c r="Y12" s="224">
        <v>7</v>
      </c>
      <c r="Z12" s="229">
        <v>81</v>
      </c>
      <c r="AA12" s="228">
        <v>31</v>
      </c>
      <c r="AB12" s="229">
        <v>37</v>
      </c>
      <c r="AC12" s="265">
        <f t="shared" si="3"/>
        <v>268</v>
      </c>
    </row>
    <row r="13" spans="1:29" ht="18" customHeight="1" thickBot="1">
      <c r="A13" s="255" t="s">
        <v>31</v>
      </c>
      <c r="B13" s="224">
        <v>57</v>
      </c>
      <c r="C13" s="223">
        <v>35</v>
      </c>
      <c r="D13" s="224">
        <v>95</v>
      </c>
      <c r="E13" s="223">
        <v>112</v>
      </c>
      <c r="F13" s="224">
        <v>131</v>
      </c>
      <c r="G13" s="14">
        <v>340</v>
      </c>
      <c r="H13" s="14">
        <v>483</v>
      </c>
      <c r="I13" s="15">
        <v>1339</v>
      </c>
      <c r="J13" s="14">
        <v>614</v>
      </c>
      <c r="K13" s="14">
        <v>349</v>
      </c>
      <c r="L13" s="14">
        <v>236</v>
      </c>
      <c r="M13" s="230">
        <v>68</v>
      </c>
      <c r="N13" s="257">
        <f t="shared" si="2"/>
        <v>3859</v>
      </c>
      <c r="O13" s="111"/>
      <c r="P13" s="335" t="s">
        <v>31</v>
      </c>
      <c r="Q13" s="224">
        <v>19</v>
      </c>
      <c r="R13" s="224">
        <v>12</v>
      </c>
      <c r="S13" s="224">
        <v>8</v>
      </c>
      <c r="T13" s="223">
        <v>12</v>
      </c>
      <c r="U13" s="224">
        <v>7</v>
      </c>
      <c r="V13" s="224">
        <v>15</v>
      </c>
      <c r="W13" s="14">
        <v>16</v>
      </c>
      <c r="X13" s="230">
        <v>12</v>
      </c>
      <c r="Y13" s="223">
        <v>16</v>
      </c>
      <c r="Z13" s="224">
        <v>6</v>
      </c>
      <c r="AA13" s="223">
        <v>12</v>
      </c>
      <c r="AB13" s="223">
        <v>6</v>
      </c>
      <c r="AC13" s="264">
        <f t="shared" si="3"/>
        <v>141</v>
      </c>
    </row>
    <row r="14" spans="1:29" ht="18" customHeight="1" thickBot="1">
      <c r="A14" s="255" t="s">
        <v>32</v>
      </c>
      <c r="B14" s="231">
        <v>68</v>
      </c>
      <c r="C14" s="224">
        <v>42</v>
      </c>
      <c r="D14" s="224">
        <v>44</v>
      </c>
      <c r="E14" s="223">
        <v>75</v>
      </c>
      <c r="F14" s="223">
        <v>135</v>
      </c>
      <c r="G14" s="223">
        <v>448</v>
      </c>
      <c r="H14" s="224">
        <v>507</v>
      </c>
      <c r="I14" s="224">
        <v>808</v>
      </c>
      <c r="J14" s="228">
        <v>795</v>
      </c>
      <c r="K14" s="223">
        <v>313</v>
      </c>
      <c r="L14" s="223">
        <v>246</v>
      </c>
      <c r="M14" s="223">
        <v>143</v>
      </c>
      <c r="N14" s="257">
        <f t="shared" si="2"/>
        <v>3624</v>
      </c>
      <c r="O14" s="111"/>
      <c r="P14" s="335" t="s">
        <v>32</v>
      </c>
      <c r="Q14" s="233">
        <v>9</v>
      </c>
      <c r="R14" s="224">
        <v>16</v>
      </c>
      <c r="S14" s="224">
        <v>12</v>
      </c>
      <c r="T14" s="223">
        <v>6</v>
      </c>
      <c r="U14" s="234">
        <v>7</v>
      </c>
      <c r="V14" s="234">
        <v>14</v>
      </c>
      <c r="W14" s="224">
        <v>9</v>
      </c>
      <c r="X14" s="224">
        <v>14</v>
      </c>
      <c r="Y14" s="224">
        <v>9</v>
      </c>
      <c r="Z14" s="224">
        <v>9</v>
      </c>
      <c r="AA14" s="234">
        <v>8</v>
      </c>
      <c r="AB14" s="234">
        <v>7</v>
      </c>
      <c r="AC14" s="264">
        <f t="shared" si="3"/>
        <v>120</v>
      </c>
    </row>
    <row r="15" spans="1:29" ht="18" hidden="1" customHeight="1" thickBot="1">
      <c r="A15" s="13" t="s">
        <v>33</v>
      </c>
      <c r="B15" s="235">
        <v>71</v>
      </c>
      <c r="C15" s="235">
        <v>97</v>
      </c>
      <c r="D15" s="235">
        <v>61</v>
      </c>
      <c r="E15" s="236">
        <v>105</v>
      </c>
      <c r="F15" s="236">
        <v>198</v>
      </c>
      <c r="G15" s="236">
        <v>442</v>
      </c>
      <c r="H15" s="237">
        <v>790</v>
      </c>
      <c r="I15" s="16">
        <v>674</v>
      </c>
      <c r="J15" s="16">
        <v>594</v>
      </c>
      <c r="K15" s="236">
        <v>275</v>
      </c>
      <c r="L15" s="236">
        <v>133</v>
      </c>
      <c r="M15" s="236">
        <v>108</v>
      </c>
      <c r="N15" s="257">
        <f t="shared" si="2"/>
        <v>3548</v>
      </c>
      <c r="O15" s="10"/>
      <c r="P15" s="256" t="s">
        <v>33</v>
      </c>
      <c r="Q15" s="235">
        <v>7</v>
      </c>
      <c r="R15" s="235">
        <v>13</v>
      </c>
      <c r="S15" s="235">
        <v>12</v>
      </c>
      <c r="T15" s="236">
        <v>11</v>
      </c>
      <c r="U15" s="236">
        <v>12</v>
      </c>
      <c r="V15" s="236">
        <v>15</v>
      </c>
      <c r="W15" s="236">
        <v>20</v>
      </c>
      <c r="X15" s="236">
        <v>15</v>
      </c>
      <c r="Y15" s="236">
        <v>15</v>
      </c>
      <c r="Z15" s="236">
        <v>20</v>
      </c>
      <c r="AA15" s="236">
        <v>9</v>
      </c>
      <c r="AB15" s="236">
        <v>7</v>
      </c>
      <c r="AC15" s="263">
        <f t="shared" si="3"/>
        <v>156</v>
      </c>
    </row>
    <row r="16" spans="1:29" ht="13.8" hidden="1" thickBot="1">
      <c r="A16" s="18" t="s">
        <v>34</v>
      </c>
      <c r="B16" s="233">
        <v>38</v>
      </c>
      <c r="C16" s="236">
        <v>19</v>
      </c>
      <c r="D16" s="236">
        <v>38</v>
      </c>
      <c r="E16" s="236">
        <v>203</v>
      </c>
      <c r="F16" s="236">
        <v>146</v>
      </c>
      <c r="G16" s="236">
        <v>439</v>
      </c>
      <c r="H16" s="237">
        <v>964</v>
      </c>
      <c r="I16" s="237">
        <v>1154</v>
      </c>
      <c r="J16" s="236">
        <v>423</v>
      </c>
      <c r="K16" s="236">
        <v>388</v>
      </c>
      <c r="L16" s="236">
        <v>176</v>
      </c>
      <c r="M16" s="236">
        <v>143</v>
      </c>
      <c r="N16" s="238">
        <f t="shared" si="2"/>
        <v>4131</v>
      </c>
      <c r="O16" s="10"/>
      <c r="P16" s="17" t="s">
        <v>34</v>
      </c>
      <c r="Q16" s="236">
        <v>7</v>
      </c>
      <c r="R16" s="236">
        <v>7</v>
      </c>
      <c r="S16" s="236">
        <v>8</v>
      </c>
      <c r="T16" s="236">
        <v>12</v>
      </c>
      <c r="U16" s="236">
        <v>9</v>
      </c>
      <c r="V16" s="236">
        <v>6</v>
      </c>
      <c r="W16" s="236">
        <v>11</v>
      </c>
      <c r="X16" s="236">
        <v>8</v>
      </c>
      <c r="Y16" s="236">
        <v>16</v>
      </c>
      <c r="Z16" s="236">
        <v>40</v>
      </c>
      <c r="AA16" s="236">
        <v>17</v>
      </c>
      <c r="AB16" s="236">
        <v>16</v>
      </c>
      <c r="AC16" s="236">
        <f t="shared" si="3"/>
        <v>157</v>
      </c>
    </row>
    <row r="17" spans="1:31" ht="13.8" hidden="1" thickBot="1">
      <c r="A17" s="239" t="s">
        <v>35</v>
      </c>
      <c r="B17" s="16">
        <v>49</v>
      </c>
      <c r="C17" s="16">
        <v>63</v>
      </c>
      <c r="D17" s="16">
        <v>50</v>
      </c>
      <c r="E17" s="16">
        <v>71</v>
      </c>
      <c r="F17" s="16">
        <v>144</v>
      </c>
      <c r="G17" s="16">
        <v>374</v>
      </c>
      <c r="H17" s="108">
        <v>729</v>
      </c>
      <c r="I17" s="108">
        <v>1097</v>
      </c>
      <c r="J17" s="108">
        <v>650</v>
      </c>
      <c r="K17" s="16">
        <v>397</v>
      </c>
      <c r="L17" s="16">
        <v>192</v>
      </c>
      <c r="M17" s="16">
        <v>217</v>
      </c>
      <c r="N17" s="238">
        <f t="shared" si="2"/>
        <v>4033</v>
      </c>
      <c r="O17" s="10"/>
      <c r="P17" s="19" t="s">
        <v>35</v>
      </c>
      <c r="Q17" s="16">
        <v>10</v>
      </c>
      <c r="R17" s="16">
        <v>6</v>
      </c>
      <c r="S17" s="16">
        <v>14</v>
      </c>
      <c r="T17" s="16">
        <v>10</v>
      </c>
      <c r="U17" s="16">
        <v>10</v>
      </c>
      <c r="V17" s="16">
        <v>19</v>
      </c>
      <c r="W17" s="16">
        <v>11</v>
      </c>
      <c r="X17" s="16">
        <v>20</v>
      </c>
      <c r="Y17" s="16">
        <v>15</v>
      </c>
      <c r="Z17" s="16">
        <v>8</v>
      </c>
      <c r="AA17" s="16">
        <v>11</v>
      </c>
      <c r="AB17" s="16">
        <v>8</v>
      </c>
      <c r="AC17" s="236">
        <f t="shared" si="3"/>
        <v>142</v>
      </c>
    </row>
    <row r="18" spans="1:31" ht="13.8" hidden="1" thickBot="1">
      <c r="A18" s="18" t="s">
        <v>36</v>
      </c>
      <c r="B18" s="16">
        <v>53</v>
      </c>
      <c r="C18" s="16">
        <v>39</v>
      </c>
      <c r="D18" s="16">
        <v>74</v>
      </c>
      <c r="E18" s="16">
        <v>64</v>
      </c>
      <c r="F18" s="16">
        <v>208</v>
      </c>
      <c r="G18" s="16">
        <v>491</v>
      </c>
      <c r="H18" s="16">
        <v>454</v>
      </c>
      <c r="I18" s="108">
        <v>1068</v>
      </c>
      <c r="J18" s="16">
        <v>568</v>
      </c>
      <c r="K18" s="16">
        <v>407</v>
      </c>
      <c r="L18" s="16">
        <v>228</v>
      </c>
      <c r="M18" s="16">
        <v>81</v>
      </c>
      <c r="N18" s="232">
        <f t="shared" si="2"/>
        <v>3735</v>
      </c>
      <c r="O18" s="10"/>
      <c r="P18" s="17" t="s">
        <v>36</v>
      </c>
      <c r="Q18" s="16">
        <v>12</v>
      </c>
      <c r="R18" s="16">
        <v>13</v>
      </c>
      <c r="S18" s="16">
        <v>46</v>
      </c>
      <c r="T18" s="16">
        <v>9</v>
      </c>
      <c r="U18" s="16">
        <v>20</v>
      </c>
      <c r="V18" s="16">
        <v>4</v>
      </c>
      <c r="W18" s="16">
        <v>8</v>
      </c>
      <c r="X18" s="16">
        <v>30</v>
      </c>
      <c r="Y18" s="16">
        <v>22</v>
      </c>
      <c r="Z18" s="16">
        <v>20</v>
      </c>
      <c r="AA18" s="16">
        <v>16</v>
      </c>
      <c r="AB18" s="16">
        <v>12</v>
      </c>
      <c r="AC18" s="240">
        <f t="shared" si="3"/>
        <v>212</v>
      </c>
    </row>
    <row r="19" spans="1:31" ht="13.8" hidden="1" thickBot="1">
      <c r="A19" s="18" t="s">
        <v>23</v>
      </c>
      <c r="B19" s="109">
        <v>67</v>
      </c>
      <c r="C19" s="109">
        <v>62</v>
      </c>
      <c r="D19" s="109">
        <v>57</v>
      </c>
      <c r="E19" s="109">
        <v>77</v>
      </c>
      <c r="F19" s="109">
        <v>473</v>
      </c>
      <c r="G19" s="109">
        <v>468</v>
      </c>
      <c r="H19" s="110">
        <v>659</v>
      </c>
      <c r="I19" s="109">
        <v>851</v>
      </c>
      <c r="J19" s="109">
        <v>542</v>
      </c>
      <c r="K19" s="109">
        <v>270</v>
      </c>
      <c r="L19" s="109">
        <v>208</v>
      </c>
      <c r="M19" s="109">
        <v>174</v>
      </c>
      <c r="N19" s="241">
        <f t="shared" si="2"/>
        <v>3908</v>
      </c>
      <c r="O19" s="10" t="s">
        <v>28</v>
      </c>
      <c r="P19" s="19" t="s">
        <v>23</v>
      </c>
      <c r="Q19" s="16">
        <v>6</v>
      </c>
      <c r="R19" s="16">
        <v>25</v>
      </c>
      <c r="S19" s="16">
        <v>29</v>
      </c>
      <c r="T19" s="16">
        <v>4</v>
      </c>
      <c r="U19" s="16">
        <v>17</v>
      </c>
      <c r="V19" s="16">
        <v>19</v>
      </c>
      <c r="W19" s="16">
        <v>14</v>
      </c>
      <c r="X19" s="16">
        <v>37</v>
      </c>
      <c r="Y19" s="20">
        <v>76</v>
      </c>
      <c r="Z19" s="16">
        <v>34</v>
      </c>
      <c r="AA19" s="16">
        <v>17</v>
      </c>
      <c r="AB19" s="16">
        <v>18</v>
      </c>
      <c r="AC19" s="240">
        <f t="shared" si="3"/>
        <v>296</v>
      </c>
    </row>
    <row r="20" spans="1:31">
      <c r="A20" s="21"/>
      <c r="B20" s="242"/>
      <c r="C20" s="242"/>
      <c r="D20" s="242"/>
      <c r="E20" s="242"/>
      <c r="F20" s="242"/>
      <c r="G20" s="242"/>
      <c r="H20" s="242"/>
      <c r="I20" s="242"/>
      <c r="J20" s="242"/>
      <c r="K20" s="242"/>
      <c r="L20" s="242"/>
      <c r="M20" s="242"/>
      <c r="N20" s="22"/>
      <c r="O20" s="10"/>
      <c r="P20" s="23"/>
      <c r="Q20" s="243"/>
      <c r="R20" s="243"/>
      <c r="S20" s="243"/>
      <c r="T20" s="243"/>
      <c r="U20" s="243"/>
      <c r="V20" s="243"/>
      <c r="W20" s="243"/>
      <c r="X20" s="243"/>
      <c r="Y20" s="243"/>
      <c r="Z20" s="243"/>
      <c r="AA20" s="243"/>
      <c r="AB20" s="243"/>
      <c r="AC20" s="242"/>
    </row>
    <row r="21" spans="1:31" ht="13.5" customHeight="1">
      <c r="A21" s="631" t="s">
        <v>242</v>
      </c>
      <c r="B21" s="632"/>
      <c r="C21" s="632"/>
      <c r="D21" s="632"/>
      <c r="E21" s="632"/>
      <c r="F21" s="632"/>
      <c r="G21" s="632"/>
      <c r="H21" s="632"/>
      <c r="I21" s="632"/>
      <c r="J21" s="632"/>
      <c r="K21" s="632"/>
      <c r="L21" s="632"/>
      <c r="M21" s="632"/>
      <c r="N21" s="633"/>
      <c r="O21" s="10"/>
      <c r="P21" s="631" t="str">
        <f>+A21</f>
        <v>※2023年 第24週（6/12～6/18） 現在</v>
      </c>
      <c r="Q21" s="632"/>
      <c r="R21" s="632"/>
      <c r="S21" s="632"/>
      <c r="T21" s="632"/>
      <c r="U21" s="632"/>
      <c r="V21" s="632"/>
      <c r="W21" s="632"/>
      <c r="X21" s="632"/>
      <c r="Y21" s="632"/>
      <c r="Z21" s="632"/>
      <c r="AA21" s="632"/>
      <c r="AB21" s="632"/>
      <c r="AC21" s="633"/>
    </row>
    <row r="22" spans="1:31" ht="13.8" thickBot="1">
      <c r="A22" s="311" t="s">
        <v>151</v>
      </c>
      <c r="B22" s="10"/>
      <c r="C22" s="10"/>
      <c r="D22" s="10"/>
      <c r="E22" s="10"/>
      <c r="F22" s="10"/>
      <c r="G22" s="10" t="s">
        <v>21</v>
      </c>
      <c r="H22" s="10"/>
      <c r="I22" s="10"/>
      <c r="J22" s="10"/>
      <c r="K22" s="10"/>
      <c r="L22" s="10"/>
      <c r="M22" s="10"/>
      <c r="N22" s="25"/>
      <c r="O22" s="10"/>
      <c r="P22" s="312"/>
      <c r="Q22" s="10"/>
      <c r="R22" s="10"/>
      <c r="S22" s="10"/>
      <c r="T22" s="10"/>
      <c r="U22" s="10"/>
      <c r="V22" s="10"/>
      <c r="W22" s="10"/>
      <c r="X22" s="10"/>
      <c r="Y22" s="10"/>
      <c r="Z22" s="10"/>
      <c r="AA22" s="10"/>
      <c r="AB22" s="10"/>
      <c r="AC22" s="27"/>
    </row>
    <row r="23" spans="1:31" ht="17.25" customHeight="1" thickBot="1">
      <c r="A23" s="24"/>
      <c r="B23" s="244" t="s">
        <v>160</v>
      </c>
      <c r="C23" s="10"/>
      <c r="D23" s="308" t="s">
        <v>208</v>
      </c>
      <c r="E23" s="28"/>
      <c r="F23" s="10"/>
      <c r="G23" s="10" t="s">
        <v>21</v>
      </c>
      <c r="H23" s="10"/>
      <c r="I23" s="10"/>
      <c r="J23" s="10"/>
      <c r="K23" s="10"/>
      <c r="L23" s="10"/>
      <c r="M23" s="10"/>
      <c r="N23" s="25"/>
      <c r="O23" s="111" t="s">
        <v>21</v>
      </c>
      <c r="P23" s="151"/>
      <c r="Q23" s="425" t="s">
        <v>161</v>
      </c>
      <c r="R23" s="617" t="s">
        <v>202</v>
      </c>
      <c r="S23" s="618"/>
      <c r="T23" s="619"/>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1" t="s">
        <v>21</v>
      </c>
      <c r="P24" s="15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1" t="s">
        <v>21</v>
      </c>
      <c r="P25" s="26"/>
      <c r="Q25" s="10"/>
      <c r="R25" s="10"/>
      <c r="S25" s="10"/>
      <c r="T25" s="10"/>
      <c r="U25" s="10"/>
      <c r="V25" s="10"/>
      <c r="W25" s="10"/>
      <c r="X25" s="10"/>
      <c r="Y25" s="10"/>
      <c r="Z25" s="10"/>
      <c r="AA25" s="10"/>
      <c r="AB25" s="10"/>
      <c r="AC25" s="27"/>
      <c r="AE25" s="1" t="s">
        <v>151</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1"/>
    </row>
    <row r="29" spans="1:31">
      <c r="A29" s="24"/>
      <c r="B29" s="10"/>
      <c r="C29" s="10"/>
      <c r="D29" s="10"/>
      <c r="E29" s="10"/>
      <c r="F29" s="10"/>
      <c r="G29" s="10"/>
      <c r="H29" s="10"/>
      <c r="I29" s="10"/>
      <c r="J29" s="10"/>
      <c r="K29" s="10"/>
      <c r="L29" s="10"/>
      <c r="M29" s="10"/>
      <c r="N29" s="25"/>
      <c r="O29" s="10"/>
      <c r="P29" s="12"/>
      <c r="AC29" s="29"/>
    </row>
    <row r="30" spans="1:31" ht="21.6">
      <c r="A30" s="372" t="s">
        <v>189</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5"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2" t="s">
        <v>162</v>
      </c>
      <c r="R38" s="122"/>
      <c r="S38" s="122"/>
      <c r="T38" s="122"/>
      <c r="U38" s="122"/>
      <c r="V38" s="122"/>
      <c r="W38" s="122"/>
      <c r="X38" s="122"/>
    </row>
    <row r="39" spans="1:29">
      <c r="Q39" s="122" t="s">
        <v>163</v>
      </c>
      <c r="R39" s="122"/>
      <c r="S39" s="122"/>
      <c r="T39" s="122"/>
      <c r="U39" s="122"/>
      <c r="V39" s="122"/>
      <c r="W39" s="122"/>
      <c r="X39" s="122"/>
    </row>
  </sheetData>
  <mergeCells count="7">
    <mergeCell ref="R23:T23"/>
    <mergeCell ref="A1:N1"/>
    <mergeCell ref="P1:AC1"/>
    <mergeCell ref="A2:N2"/>
    <mergeCell ref="P2:AC2"/>
    <mergeCell ref="A21:N21"/>
    <mergeCell ref="P21:AC21"/>
  </mergeCells>
  <phoneticPr fontId="87"/>
  <pageMargins left="0.75" right="0.75" top="1" bottom="1" header="0.51200000000000001" footer="0.51200000000000001"/>
  <pageSetup paperSize="9" scale="44" orientation="portrait"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B1:G29"/>
  <sheetViews>
    <sheetView view="pageBreakPreview" zoomScale="85" zoomScaleNormal="112" zoomScaleSheetLayoutView="85" workbookViewId="0">
      <selection activeCell="G14" sqref="G14"/>
    </sheetView>
  </sheetViews>
  <sheetFormatPr defaultColWidth="9" defaultRowHeight="13.2"/>
  <cols>
    <col min="1" max="1" width="2.109375" style="1" customWidth="1"/>
    <col min="2" max="2" width="25.77734375" style="90" customWidth="1"/>
    <col min="3" max="3" width="69.109375" style="1" customWidth="1"/>
    <col min="4" max="4" width="101" style="1" customWidth="1"/>
    <col min="5" max="5" width="3.88671875" style="1" customWidth="1"/>
    <col min="6" max="16384" width="9" style="1"/>
  </cols>
  <sheetData>
    <row r="1" spans="2:7" ht="18.75" customHeight="1">
      <c r="B1" s="90" t="s">
        <v>109</v>
      </c>
    </row>
    <row r="2" spans="2:7" ht="17.25" customHeight="1" thickBot="1">
      <c r="B2" t="s">
        <v>375</v>
      </c>
      <c r="D2" s="636"/>
      <c r="E2" s="637"/>
    </row>
    <row r="3" spans="2:7" ht="16.5" customHeight="1" thickBot="1">
      <c r="B3" s="91" t="s">
        <v>110</v>
      </c>
      <c r="C3" s="182" t="s">
        <v>111</v>
      </c>
      <c r="D3" s="140" t="s">
        <v>155</v>
      </c>
    </row>
    <row r="4" spans="2:7" ht="17.25" customHeight="1" thickBot="1">
      <c r="B4" s="92" t="s">
        <v>112</v>
      </c>
      <c r="C4" s="114" t="s">
        <v>376</v>
      </c>
      <c r="D4" s="93"/>
    </row>
    <row r="5" spans="2:7" ht="17.25" customHeight="1">
      <c r="B5" s="638" t="s">
        <v>147</v>
      </c>
      <c r="C5" s="641" t="s">
        <v>152</v>
      </c>
      <c r="D5" s="642"/>
    </row>
    <row r="6" spans="2:7" ht="19.2" customHeight="1">
      <c r="B6" s="639"/>
      <c r="C6" s="643" t="s">
        <v>153</v>
      </c>
      <c r="D6" s="644"/>
      <c r="G6" s="154"/>
    </row>
    <row r="7" spans="2:7" ht="19.95" customHeight="1">
      <c r="B7" s="639"/>
      <c r="C7" s="183" t="s">
        <v>154</v>
      </c>
      <c r="D7" s="184"/>
      <c r="G7" s="154"/>
    </row>
    <row r="8" spans="2:7" ht="25.2" customHeight="1" thickBot="1">
      <c r="B8" s="640"/>
      <c r="C8" s="156" t="s">
        <v>156</v>
      </c>
      <c r="D8" s="155"/>
      <c r="G8" s="154"/>
    </row>
    <row r="9" spans="2:7" ht="49.2" hidden="1" customHeight="1" thickBot="1">
      <c r="B9" s="94" t="s">
        <v>209</v>
      </c>
      <c r="C9" s="645" t="s">
        <v>223</v>
      </c>
      <c r="D9" s="646"/>
    </row>
    <row r="10" spans="2:7" ht="69" customHeight="1" thickBot="1">
      <c r="B10" s="95" t="s">
        <v>113</v>
      </c>
      <c r="C10" s="647" t="s">
        <v>378</v>
      </c>
      <c r="D10" s="648"/>
    </row>
    <row r="11" spans="2:7" ht="59.4" customHeight="1" thickBot="1">
      <c r="B11" s="96"/>
      <c r="C11" s="97" t="s">
        <v>380</v>
      </c>
      <c r="D11" s="160" t="s">
        <v>379</v>
      </c>
      <c r="F11" s="1" t="s">
        <v>21</v>
      </c>
    </row>
    <row r="12" spans="2:7" ht="42.6" customHeight="1" thickBot="1">
      <c r="B12" s="94" t="s">
        <v>193</v>
      </c>
      <c r="C12" s="647" t="s">
        <v>377</v>
      </c>
      <c r="D12" s="648"/>
    </row>
    <row r="13" spans="2:7" ht="105" customHeight="1" thickBot="1">
      <c r="B13" s="98" t="s">
        <v>114</v>
      </c>
      <c r="C13" s="99" t="s">
        <v>381</v>
      </c>
      <c r="D13" s="137" t="s">
        <v>382</v>
      </c>
      <c r="F13" t="s">
        <v>28</v>
      </c>
    </row>
    <row r="14" spans="2:7" ht="79.2" customHeight="1" thickBot="1">
      <c r="B14" s="100" t="s">
        <v>115</v>
      </c>
      <c r="C14" s="634" t="s">
        <v>383</v>
      </c>
      <c r="D14" s="635"/>
    </row>
    <row r="15" spans="2:7" ht="17.25" customHeight="1"/>
    <row r="16" spans="2:7" ht="17.25" customHeight="1">
      <c r="C16" s="310"/>
      <c r="D16" s="1" t="s">
        <v>151</v>
      </c>
    </row>
    <row r="17" spans="2:5">
      <c r="C17" s="1" t="s">
        <v>28</v>
      </c>
    </row>
    <row r="18" spans="2:5">
      <c r="E18" s="1" t="s">
        <v>21</v>
      </c>
    </row>
    <row r="21" spans="2:5">
      <c r="B21" s="90" t="s">
        <v>21</v>
      </c>
    </row>
    <row r="29" spans="2:5">
      <c r="D29" s="1" t="s">
        <v>169</v>
      </c>
    </row>
  </sheetData>
  <mergeCells count="8">
    <mergeCell ref="C14:D14"/>
    <mergeCell ref="D2:E2"/>
    <mergeCell ref="B5:B8"/>
    <mergeCell ref="C5:D5"/>
    <mergeCell ref="C6:D6"/>
    <mergeCell ref="C9:D9"/>
    <mergeCell ref="C10:D10"/>
    <mergeCell ref="C12:D12"/>
  </mergeCells>
  <phoneticPr fontId="87"/>
  <hyperlinks>
    <hyperlink ref="C6" r:id="rId1" location="h2_1" xr:uid="{B5E764AE-5943-4A97-AD1C-025941C051BF}"/>
  </hyperlinks>
  <pageMargins left="0.7" right="0.7" top="0.75" bottom="0.75" header="0.3" footer="0.3"/>
  <pageSetup paperSize="9" scale="45"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3"/>
  <sheetViews>
    <sheetView view="pageBreakPreview" zoomScale="88" zoomScaleNormal="100" zoomScaleSheetLayoutView="88" workbookViewId="0">
      <selection activeCell="F15" sqref="F15"/>
    </sheetView>
  </sheetViews>
  <sheetFormatPr defaultColWidth="9" defaultRowHeight="13.2"/>
  <cols>
    <col min="1" max="1" width="21.33203125" style="42" customWidth="1"/>
    <col min="2" max="2" width="19.77734375" style="42" customWidth="1"/>
    <col min="3" max="3" width="80.21875" style="261"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5" t="s">
        <v>239</v>
      </c>
      <c r="B1" s="276" t="s">
        <v>159</v>
      </c>
      <c r="C1" s="359" t="s">
        <v>177</v>
      </c>
      <c r="D1" s="277" t="s">
        <v>25</v>
      </c>
      <c r="E1" s="278" t="s">
        <v>26</v>
      </c>
    </row>
    <row r="2" spans="1:5" s="106" customFormat="1" ht="22.95" customHeight="1">
      <c r="A2" s="322" t="s">
        <v>215</v>
      </c>
      <c r="B2" s="373" t="s">
        <v>220</v>
      </c>
      <c r="C2" s="475" t="s">
        <v>272</v>
      </c>
      <c r="D2" s="429">
        <v>45100</v>
      </c>
      <c r="E2" s="430">
        <v>45100</v>
      </c>
    </row>
    <row r="3" spans="1:5" s="106" customFormat="1" ht="22.95" customHeight="1">
      <c r="A3" s="322" t="s">
        <v>215</v>
      </c>
      <c r="B3" s="373" t="s">
        <v>220</v>
      </c>
      <c r="C3" s="452" t="s">
        <v>273</v>
      </c>
      <c r="D3" s="429">
        <v>45099</v>
      </c>
      <c r="E3" s="430">
        <v>45100</v>
      </c>
    </row>
    <row r="4" spans="1:5" s="106" customFormat="1" ht="22.95" customHeight="1">
      <c r="A4" s="322" t="s">
        <v>215</v>
      </c>
      <c r="B4" s="373" t="s">
        <v>243</v>
      </c>
      <c r="C4" s="452" t="s">
        <v>274</v>
      </c>
      <c r="D4" s="429">
        <v>45099</v>
      </c>
      <c r="E4" s="430">
        <v>45099</v>
      </c>
    </row>
    <row r="5" spans="1:5" s="106" customFormat="1" ht="22.95" customHeight="1">
      <c r="A5" s="414" t="s">
        <v>215</v>
      </c>
      <c r="B5" s="373" t="s">
        <v>218</v>
      </c>
      <c r="C5" s="455" t="s">
        <v>275</v>
      </c>
      <c r="D5" s="429">
        <v>45098</v>
      </c>
      <c r="E5" s="431">
        <v>45099</v>
      </c>
    </row>
    <row r="6" spans="1:5" s="106" customFormat="1" ht="22.95" customHeight="1">
      <c r="A6" s="414" t="s">
        <v>221</v>
      </c>
      <c r="B6" s="373" t="s">
        <v>244</v>
      </c>
      <c r="C6" s="451" t="s">
        <v>276</v>
      </c>
      <c r="D6" s="429">
        <v>45098</v>
      </c>
      <c r="E6" s="431">
        <v>45099</v>
      </c>
    </row>
    <row r="7" spans="1:5" s="106" customFormat="1" ht="22.95" customHeight="1">
      <c r="A7" s="414" t="s">
        <v>215</v>
      </c>
      <c r="B7" s="373" t="s">
        <v>245</v>
      </c>
      <c r="C7" s="373" t="s">
        <v>277</v>
      </c>
      <c r="D7" s="429">
        <v>45098</v>
      </c>
      <c r="E7" s="431">
        <v>45099</v>
      </c>
    </row>
    <row r="8" spans="1:5" s="106" customFormat="1" ht="22.95" customHeight="1">
      <c r="A8" s="414" t="s">
        <v>216</v>
      </c>
      <c r="B8" s="373" t="s">
        <v>246</v>
      </c>
      <c r="C8" s="451" t="s">
        <v>278</v>
      </c>
      <c r="D8" s="429">
        <v>45098</v>
      </c>
      <c r="E8" s="431">
        <v>45098</v>
      </c>
    </row>
    <row r="9" spans="1:5" s="106" customFormat="1" ht="22.95" customHeight="1">
      <c r="A9" s="414" t="s">
        <v>215</v>
      </c>
      <c r="B9" s="373" t="s">
        <v>247</v>
      </c>
      <c r="C9" s="452" t="s">
        <v>279</v>
      </c>
      <c r="D9" s="429">
        <v>45098</v>
      </c>
      <c r="E9" s="431">
        <v>45098</v>
      </c>
    </row>
    <row r="10" spans="1:5" s="106" customFormat="1" ht="22.95" customHeight="1">
      <c r="A10" s="414" t="s">
        <v>215</v>
      </c>
      <c r="B10" s="373" t="s">
        <v>222</v>
      </c>
      <c r="C10" s="451" t="s">
        <v>280</v>
      </c>
      <c r="D10" s="429">
        <v>45098</v>
      </c>
      <c r="E10" s="431">
        <v>45098</v>
      </c>
    </row>
    <row r="11" spans="1:5" s="106" customFormat="1" ht="22.95" customHeight="1">
      <c r="A11" s="414" t="s">
        <v>219</v>
      </c>
      <c r="B11" s="373" t="s">
        <v>248</v>
      </c>
      <c r="C11" s="451" t="s">
        <v>281</v>
      </c>
      <c r="D11" s="429">
        <v>45098</v>
      </c>
      <c r="E11" s="431">
        <v>45098</v>
      </c>
    </row>
    <row r="12" spans="1:5" s="106" customFormat="1" ht="22.95" customHeight="1">
      <c r="A12" s="414" t="s">
        <v>215</v>
      </c>
      <c r="B12" s="373" t="s">
        <v>249</v>
      </c>
      <c r="C12" s="373" t="s">
        <v>282</v>
      </c>
      <c r="D12" s="429">
        <v>45097</v>
      </c>
      <c r="E12" s="431">
        <v>45098</v>
      </c>
    </row>
    <row r="13" spans="1:5" s="106" customFormat="1" ht="22.95" customHeight="1">
      <c r="A13" s="414" t="s">
        <v>215</v>
      </c>
      <c r="B13" s="373" t="s">
        <v>250</v>
      </c>
      <c r="C13" s="453" t="s">
        <v>283</v>
      </c>
      <c r="D13" s="429">
        <v>45097</v>
      </c>
      <c r="E13" s="431">
        <v>45098</v>
      </c>
    </row>
    <row r="14" spans="1:5" s="106" customFormat="1" ht="22.95" customHeight="1">
      <c r="A14" s="414" t="s">
        <v>215</v>
      </c>
      <c r="B14" s="373" t="s">
        <v>251</v>
      </c>
      <c r="C14" s="451" t="s">
        <v>284</v>
      </c>
      <c r="D14" s="429">
        <v>45097</v>
      </c>
      <c r="E14" s="431">
        <v>45098</v>
      </c>
    </row>
    <row r="15" spans="1:5" s="106" customFormat="1" ht="22.95" customHeight="1">
      <c r="A15" s="414" t="s">
        <v>215</v>
      </c>
      <c r="B15" s="373" t="s">
        <v>252</v>
      </c>
      <c r="C15" s="453" t="s">
        <v>285</v>
      </c>
      <c r="D15" s="429">
        <v>45097</v>
      </c>
      <c r="E15" s="431">
        <v>45098</v>
      </c>
    </row>
    <row r="16" spans="1:5" s="106" customFormat="1" ht="22.95" customHeight="1">
      <c r="A16" s="414" t="s">
        <v>216</v>
      </c>
      <c r="B16" s="373" t="s">
        <v>253</v>
      </c>
      <c r="C16" s="451" t="s">
        <v>286</v>
      </c>
      <c r="D16" s="429">
        <v>45097</v>
      </c>
      <c r="E16" s="431">
        <v>45098</v>
      </c>
    </row>
    <row r="17" spans="1:11" s="106" customFormat="1" ht="22.95" customHeight="1">
      <c r="A17" s="414" t="s">
        <v>215</v>
      </c>
      <c r="B17" s="373" t="s">
        <v>254</v>
      </c>
      <c r="C17" s="455" t="s">
        <v>287</v>
      </c>
      <c r="D17" s="429">
        <v>45097</v>
      </c>
      <c r="E17" s="431">
        <v>45098</v>
      </c>
    </row>
    <row r="18" spans="1:11" s="106" customFormat="1" ht="22.95" customHeight="1">
      <c r="A18" s="414" t="s">
        <v>215</v>
      </c>
      <c r="B18" s="373" t="s">
        <v>217</v>
      </c>
      <c r="C18" s="456" t="s">
        <v>255</v>
      </c>
      <c r="D18" s="429">
        <v>45093</v>
      </c>
      <c r="E18" s="431">
        <v>45096</v>
      </c>
    </row>
    <row r="19" spans="1:11" s="106" customFormat="1" ht="22.95" customHeight="1">
      <c r="A19" s="414" t="s">
        <v>215</v>
      </c>
      <c r="B19" s="373" t="s">
        <v>256</v>
      </c>
      <c r="C19" s="451" t="s">
        <v>257</v>
      </c>
      <c r="D19" s="429">
        <v>45093</v>
      </c>
      <c r="E19" s="431">
        <v>45096</v>
      </c>
    </row>
    <row r="20" spans="1:11" s="106" customFormat="1" ht="22.95" customHeight="1">
      <c r="A20" s="414" t="s">
        <v>215</v>
      </c>
      <c r="B20" s="373" t="s">
        <v>258</v>
      </c>
      <c r="C20" s="451" t="s">
        <v>259</v>
      </c>
      <c r="D20" s="429">
        <v>45093</v>
      </c>
      <c r="E20" s="431">
        <v>45096</v>
      </c>
    </row>
    <row r="21" spans="1:11" s="106" customFormat="1" ht="22.95" customHeight="1">
      <c r="A21" s="414" t="s">
        <v>215</v>
      </c>
      <c r="B21" s="373" t="s">
        <v>260</v>
      </c>
      <c r="C21" s="451" t="s">
        <v>261</v>
      </c>
      <c r="D21" s="429">
        <v>45093</v>
      </c>
      <c r="E21" s="431">
        <v>45096</v>
      </c>
    </row>
    <row r="22" spans="1:11" s="106" customFormat="1" ht="22.95" customHeight="1">
      <c r="A22" s="414" t="s">
        <v>215</v>
      </c>
      <c r="B22" s="373" t="s">
        <v>262</v>
      </c>
      <c r="C22" s="452" t="s">
        <v>263</v>
      </c>
      <c r="D22" s="429">
        <v>45093</v>
      </c>
      <c r="E22" s="431">
        <v>45096</v>
      </c>
    </row>
    <row r="23" spans="1:11" s="106" customFormat="1" ht="22.95" customHeight="1">
      <c r="A23" s="414" t="s">
        <v>215</v>
      </c>
      <c r="B23" s="373" t="s">
        <v>264</v>
      </c>
      <c r="C23" s="373" t="s">
        <v>265</v>
      </c>
      <c r="D23" s="429">
        <v>45093</v>
      </c>
      <c r="E23" s="431">
        <v>45096</v>
      </c>
    </row>
    <row r="24" spans="1:11" s="106" customFormat="1" ht="22.95" customHeight="1">
      <c r="A24" s="414" t="s">
        <v>216</v>
      </c>
      <c r="B24" s="373" t="s">
        <v>266</v>
      </c>
      <c r="C24" s="455" t="s">
        <v>267</v>
      </c>
      <c r="D24" s="429">
        <v>45093</v>
      </c>
      <c r="E24" s="431">
        <v>45096</v>
      </c>
    </row>
    <row r="25" spans="1:11" s="106" customFormat="1" ht="22.95" customHeight="1">
      <c r="A25" s="414" t="s">
        <v>215</v>
      </c>
      <c r="B25" s="373" t="s">
        <v>268</v>
      </c>
      <c r="C25" s="456" t="s">
        <v>269</v>
      </c>
      <c r="D25" s="429">
        <v>45093</v>
      </c>
      <c r="E25" s="431">
        <v>45096</v>
      </c>
    </row>
    <row r="26" spans="1:11" s="106" customFormat="1" ht="22.95" customHeight="1">
      <c r="A26" s="414" t="s">
        <v>215</v>
      </c>
      <c r="B26" s="373" t="s">
        <v>270</v>
      </c>
      <c r="C26" s="454" t="s">
        <v>271</v>
      </c>
      <c r="D26" s="429">
        <v>45093</v>
      </c>
      <c r="E26" s="431">
        <v>45096</v>
      </c>
    </row>
    <row r="27" spans="1:11" s="106" customFormat="1" ht="22.95" customHeight="1">
      <c r="A27" s="414"/>
      <c r="B27" s="373"/>
      <c r="C27" s="373"/>
      <c r="D27" s="429"/>
      <c r="E27" s="431"/>
    </row>
    <row r="28" spans="1:11" s="106" customFormat="1" ht="22.95" customHeight="1">
      <c r="A28" s="414"/>
      <c r="B28" s="373"/>
      <c r="C28" s="373"/>
      <c r="D28" s="429"/>
      <c r="E28" s="431"/>
    </row>
    <row r="29" spans="1:11" ht="20.25" customHeight="1">
      <c r="A29" s="317"/>
      <c r="B29" s="318"/>
      <c r="C29" s="259"/>
      <c r="D29" s="319"/>
      <c r="E29" s="319"/>
      <c r="J29" s="124"/>
      <c r="K29" s="124"/>
    </row>
    <row r="30" spans="1:11" ht="20.25" customHeight="1">
      <c r="A30" s="39"/>
      <c r="B30" s="40"/>
      <c r="C30" s="259" t="s">
        <v>172</v>
      </c>
      <c r="D30" s="41"/>
      <c r="E30" s="41"/>
      <c r="J30" s="124"/>
      <c r="K30" s="124"/>
    </row>
    <row r="31" spans="1:11" ht="20.25" customHeight="1">
      <c r="A31" s="317"/>
      <c r="B31" s="318"/>
      <c r="C31" s="259"/>
      <c r="D31" s="319"/>
      <c r="E31" s="319"/>
      <c r="J31" s="124"/>
      <c r="K31" s="124"/>
    </row>
    <row r="32" spans="1:11">
      <c r="A32" s="260" t="s">
        <v>146</v>
      </c>
      <c r="B32" s="260"/>
      <c r="C32" s="260"/>
      <c r="D32" s="320"/>
      <c r="E32" s="320"/>
    </row>
    <row r="33" spans="1:5">
      <c r="A33" s="649" t="s">
        <v>27</v>
      </c>
      <c r="B33" s="649"/>
      <c r="C33" s="649"/>
      <c r="D33" s="321"/>
      <c r="E33" s="321"/>
    </row>
  </sheetData>
  <mergeCells count="1">
    <mergeCell ref="A33:C33"/>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ヘッドライン</vt:lpstr>
      <vt:lpstr>スポンサー公告</vt:lpstr>
      <vt:lpstr>24　ノロウイルス関連情報 </vt:lpstr>
      <vt:lpstr>24 衛生訓話</vt:lpstr>
      <vt:lpstr>24　食中毒記事等 </vt:lpstr>
      <vt:lpstr>24　海外情報</vt:lpstr>
      <vt:lpstr>24　感染症統計</vt:lpstr>
      <vt:lpstr>23　感染症情報</vt:lpstr>
      <vt:lpstr>24 食品回収</vt:lpstr>
      <vt:lpstr>24　食品表示</vt:lpstr>
      <vt:lpstr>24　残留農薬　等 </vt:lpstr>
      <vt:lpstr>'23　感染症情報'!Print_Area</vt:lpstr>
      <vt:lpstr>'24　ノロウイルス関連情報 '!Print_Area</vt:lpstr>
      <vt:lpstr>'24 衛生訓話'!Print_Area</vt:lpstr>
      <vt:lpstr>'24　海外情報'!Print_Area</vt:lpstr>
      <vt:lpstr>'24　感染症統計'!Print_Area</vt:lpstr>
      <vt:lpstr>'24　残留農薬　等 '!Print_Area</vt:lpstr>
      <vt:lpstr>'24　食中毒記事等 '!Print_Area</vt:lpstr>
      <vt:lpstr>'24 食品回収'!Print_Area</vt:lpstr>
      <vt:lpstr>'24　食品表示'!Print_Area</vt:lpstr>
      <vt:lpstr>スポンサー公告!Print_Area</vt:lpstr>
      <vt:lpstr>'24　残留農薬　等 '!Print_Titles</vt:lpstr>
      <vt:lpstr>'24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2023-06-25T01:09:40Z</dcterms:modified>
</cp:coreProperties>
</file>