
<file path=[Content_Types].xml><?xml version="1.0" encoding="utf-8"?>
<Types xmlns="http://schemas.openxmlformats.org/package/2006/content-types">
  <Default Extension="bin" ContentType="application/vnd.openxmlformats-officedocument.spreadsheetml.printerSettings"/>
  <Default Extension="gif" ContentType="image/gi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codeName="ThisWorkbook"/>
  <xr:revisionPtr revIDLastSave="0" documentId="13_ncr:1_{3E68F8D8-A097-4088-89CA-DC16DC7AF28D}"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15" r:id="rId2"/>
    <sheet name="23　ノロウイルス関連情報 " sheetId="101" r:id="rId3"/>
    <sheet name="23　食中毒記事等 " sheetId="29" r:id="rId4"/>
    <sheet name="23　海外情報" sheetId="123" r:id="rId5"/>
    <sheet name="23　感染症統計" sheetId="125" r:id="rId6"/>
    <sheet name="22　感染症情報" sheetId="124" r:id="rId7"/>
    <sheet name="23 食品回収" sheetId="60" r:id="rId8"/>
    <sheet name="23　食品表示" sheetId="34" r:id="rId9"/>
    <sheet name="23　残留農薬　等 " sheetId="35" r:id="rId10"/>
  </sheets>
  <externalReferences>
    <externalReference r:id="rId11"/>
  </externalReferences>
  <definedNames>
    <definedName name="_xlnm._FilterDatabase" localSheetId="2" hidden="1">'23　ノロウイルス関連情報 '!$A$22:$G$75</definedName>
    <definedName name="_xlnm._FilterDatabase" localSheetId="9" hidden="1">'23　残留農薬　等 '!$A$1:$C$1</definedName>
    <definedName name="_xlnm._FilterDatabase" localSheetId="3" hidden="1">'23　食中毒記事等 '!$A$1:$D$1</definedName>
    <definedName name="_xlnm.Print_Area" localSheetId="6">'22　感染症情報'!$A$1:$D$21</definedName>
    <definedName name="_xlnm.Print_Area" localSheetId="2">'23　ノロウイルス関連情報 '!$A$1:$N$84</definedName>
    <definedName name="_xlnm.Print_Area" localSheetId="4">'23　海外情報'!$A$1:$C$34</definedName>
    <definedName name="_xlnm.Print_Area" localSheetId="5">'23　感染症統計'!$A$1:$AC$37</definedName>
    <definedName name="_xlnm.Print_Area" localSheetId="9">'23　残留農薬　等 '!$A$1:$A$22</definedName>
    <definedName name="_xlnm.Print_Area" localSheetId="3">'23　食中毒記事等 '!$A$1:$D$36</definedName>
    <definedName name="_xlnm.Print_Area" localSheetId="7">'23 食品回収'!$A$1:$E$51</definedName>
    <definedName name="_xlnm.Print_Area" localSheetId="8">'23　食品表示'!$A$1:$N$13</definedName>
    <definedName name="_xlnm.Print_Area" localSheetId="1">スポンサー公告!$A$1:$R$30</definedName>
    <definedName name="_xlnm.Print_Titles" localSheetId="9">'23　残留農薬　等 '!$1:$1</definedName>
    <definedName name="_xlnm.Print_Titles" localSheetId="3">'23　食中毒記事等 '!$1:$1</definedName>
  </definedNames>
  <calcPr calcId="191029"/>
</workbook>
</file>

<file path=xl/calcChain.xml><?xml version="1.0" encoding="utf-8"?>
<calcChain xmlns="http://schemas.openxmlformats.org/spreadsheetml/2006/main">
  <c r="B19" i="78" l="1"/>
  <c r="B22" i="78"/>
  <c r="B68" i="101" l="1"/>
  <c r="B18" i="78" l="1"/>
  <c r="B17" i="78"/>
  <c r="G15" i="78" l="1"/>
  <c r="F4" i="125" l="1"/>
  <c r="E4" i="125"/>
  <c r="D4" i="125"/>
  <c r="B14" i="78" l="1"/>
  <c r="N71" i="101" l="1"/>
  <c r="M71" i="101"/>
  <c r="G74" i="101" l="1"/>
  <c r="G35" i="101" l="1"/>
  <c r="B35" i="101" s="1"/>
  <c r="G24" i="101"/>
  <c r="B24" i="101" s="1"/>
  <c r="G25" i="101"/>
  <c r="B25" i="101" s="1"/>
  <c r="G26" i="101"/>
  <c r="B26" i="101" s="1"/>
  <c r="G27" i="101"/>
  <c r="B27" i="101" s="1"/>
  <c r="G28" i="101"/>
  <c r="B28" i="101" s="1"/>
  <c r="G29" i="101"/>
  <c r="B29" i="101" s="1"/>
  <c r="G30" i="101"/>
  <c r="B30" i="101" s="1"/>
  <c r="G31" i="101"/>
  <c r="B31" i="101" s="1"/>
  <c r="G32" i="101"/>
  <c r="G33" i="101"/>
  <c r="B33" i="101" s="1"/>
  <c r="G34" i="101"/>
  <c r="B34" i="101" s="1"/>
  <c r="G36" i="101"/>
  <c r="B36" i="101" s="1"/>
  <c r="G37" i="101"/>
  <c r="B37" i="101" s="1"/>
  <c r="G38" i="10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G69" i="101"/>
  <c r="B69" i="101" s="1"/>
  <c r="G70" i="101"/>
  <c r="B70" i="101" s="1"/>
  <c r="G23" i="101"/>
  <c r="B16" i="78"/>
  <c r="G73" i="101"/>
  <c r="B20" i="78" l="1"/>
  <c r="R4" i="125"/>
  <c r="S4" i="125"/>
  <c r="T4" i="125"/>
  <c r="U4" i="125"/>
  <c r="V4" i="125"/>
  <c r="W4" i="125"/>
  <c r="X4" i="125"/>
  <c r="Y4" i="125"/>
  <c r="Z4" i="125"/>
  <c r="AA4" i="125"/>
  <c r="AB4" i="125"/>
  <c r="AC4" i="125"/>
  <c r="Q4" i="125"/>
  <c r="N4" i="125"/>
  <c r="C4" i="125"/>
  <c r="G4" i="125"/>
  <c r="H4" i="125"/>
  <c r="I4" i="125"/>
  <c r="J4" i="125"/>
  <c r="K4" i="125"/>
  <c r="L4" i="125"/>
  <c r="M4" i="125"/>
  <c r="B4" i="125"/>
  <c r="B21" i="78" l="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P4" i="125"/>
  <c r="B23" i="101" l="1"/>
  <c r="G75" i="101" l="1"/>
  <c r="F75" i="101" s="1"/>
  <c r="F15" i="78"/>
  <c r="I74" i="101" l="1"/>
  <c r="I73" i="101"/>
  <c r="H15" i="78" s="1"/>
  <c r="M75" i="101"/>
  <c r="K75" i="101"/>
</calcChain>
</file>

<file path=xl/sharedStrings.xml><?xml version="1.0" encoding="utf-8"?>
<sst xmlns="http://schemas.openxmlformats.org/spreadsheetml/2006/main" count="594" uniqueCount="427">
  <si>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</si>
  <si>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</si>
  <si>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</si>
  <si>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</si>
  <si>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</si>
  <si>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</si>
  <si>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</si>
  <si>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</si>
  <si>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</si>
  <si>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</si>
  <si>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</si>
  <si>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</si>
  <si>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</si>
  <si>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</si>
  <si>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</si>
  <si>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</si>
  <si>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</si>
  <si>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</si>
  <si>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</si>
  <si>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</si>
  <si>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</si>
  <si>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</si>
  <si>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</si>
  <si>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</si>
  <si>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</si>
  <si>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</si>
  <si>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</si>
  <si>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</si>
  <si>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</si>
  <si>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</si>
  <si>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</si>
  <si>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</si>
  <si>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</si>
  <si>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</si>
  <si>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</si>
  <si>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</si>
  <si>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</si>
  <si>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</si>
  <si>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</si>
  <si>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</si>
  <si>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</si>
  <si>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</si>
  <si>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</si>
  <si>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</si>
  <si>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</si>
  <si>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</si>
  <si>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</si>
  <si>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</si>
  <si>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</si>
  <si>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</si>
  <si>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</si>
  <si>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</si>
  <si>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</si>
  <si>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</si>
  <si>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</si>
  <si>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</si>
  <si>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</si>
  <si>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</si>
  <si>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</si>
  <si>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</si>
  <si>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</si>
  <si>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</si>
  <si>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</si>
  <si>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</si>
  <si>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</si>
  <si>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</si>
  <si>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</si>
  <si>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</si>
  <si>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</si>
  <si>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</si>
  <si>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</si>
  <si>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</si>
  <si>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</si>
  <si>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</si>
  <si>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</si>
  <si>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</si>
  <si>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</si>
  <si>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</si>
  <si>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</si>
  <si>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</si>
  <si>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</si>
  <si>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</si>
  <si>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</si>
  <si>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</si>
  <si>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</si>
  <si>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</si>
  <si>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</si>
  <si>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</si>
  <si>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</si>
  <si>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</si>
  <si>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</si>
  <si>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</si>
  <si>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</si>
  <si>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</si>
  <si>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</si>
  <si>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</si>
  <si>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</si>
  <si>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</si>
  <si>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</si>
  <si>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</si>
  <si>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</si>
  <si>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</si>
  <si>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</si>
  <si>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</si>
  <si>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</si>
  <si>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</si>
  <si>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</si>
  <si>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</si>
  <si>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</si>
  <si>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</si>
  <si>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</si>
  <si>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</si>
  <si>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</si>
  <si>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</si>
  <si>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</si>
  <si>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</si>
  <si>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</si>
  <si>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</si>
  <si>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</si>
  <si>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</si>
  <si>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</si>
  <si>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</si>
  <si>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</si>
  <si>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</si>
  <si>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</si>
  <si>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</si>
  <si>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</si>
  <si>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</si>
  <si>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</si>
  <si>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</si>
  <si>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</si>
  <si>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</si>
  <si>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</si>
  <si>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</si>
  <si>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</si>
  <si>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</si>
  <si>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</si>
  <si>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</si>
  <si>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</si>
  <si>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</si>
  <si>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</si>
  <si>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</si>
  <si>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</si>
  <si>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</si>
  <si>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</si>
  <si>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</si>
  <si>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</si>
  <si>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</si>
  <si>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</si>
  <si>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</si>
  <si>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</si>
  <si>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7"/>
  </si>
  <si>
    <t>厚生労働省：国内の発生状況など
https://www.mhlw.go.jp/stf/covid-19/kokunainohasseijoukyou.html#h2_1
厚生労働省：データからわかる－新型コロナウイルス感染症情報－
https：//covid19.mhlw.go.jp/</t>
    <phoneticPr fontId="87"/>
  </si>
  <si>
    <t>https://www.mhlw.go.jp/stf/covid-19/kokunainohasseijoukyou.html#h2_1</t>
    <phoneticPr fontId="87"/>
  </si>
  <si>
    <t>厚生労働省：データからわかる－新型コロナウイルス感染症情報－</t>
    <phoneticPr fontId="87"/>
  </si>
  <si>
    <t xml:space="preserve">
</t>
    <phoneticPr fontId="87"/>
  </si>
  <si>
    <t>https：//covid19.mhlw.go.jp/</t>
    <phoneticPr fontId="87"/>
  </si>
  <si>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</si>
  <si>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</si>
  <si>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</si>
  <si>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</si>
  <si>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</si>
  <si>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</si>
  <si>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</si>
  <si>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7"/>
  </si>
  <si>
    <t>8．衛生訓話</t>
    <rPh sb="2" eb="4">
      <t>エイセイ</t>
    </rPh>
    <rPh sb="4" eb="6">
      <t>クンワ</t>
    </rPh>
    <phoneticPr fontId="5"/>
  </si>
  <si>
    <t>12-21年月平均</t>
  </si>
  <si>
    <t>2022年</t>
    <phoneticPr fontId="5"/>
  </si>
  <si>
    <t>1月</t>
    <phoneticPr fontId="87"/>
  </si>
  <si>
    <t>^</t>
    <phoneticPr fontId="87"/>
  </si>
  <si>
    <t>l</t>
    <phoneticPr fontId="33"/>
  </si>
  <si>
    <t>皆様  週刊情報2022-48を配信いたします</t>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</si>
  <si>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</si>
  <si>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</si>
  <si>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管理レベル「1」　</t>
  </si>
  <si>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</si>
  <si>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</si>
  <si>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</si>
  <si>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掲載なし</t>
    <rPh sb="0" eb="2">
      <t>ケイサイ</t>
    </rPh>
    <phoneticPr fontId="33"/>
  </si>
  <si>
    <t xml:space="preserve"> 全国指数</t>
  </si>
  <si>
    <t>先週より</t>
  </si>
  <si>
    <t xml:space="preserve"> </t>
  </si>
  <si>
    <t>　</t>
  </si>
  <si>
    <t xml:space="preserve"> - 農林水産省 </t>
    <phoneticPr fontId="33"/>
  </si>
  <si>
    <t xml:space="preserve"> ｜- ジェトロ</t>
    <phoneticPr fontId="33"/>
  </si>
  <si>
    <t xml:space="preserve"> - Yahoo!ニュース </t>
    <phoneticPr fontId="33"/>
  </si>
  <si>
    <t>J</t>
    <phoneticPr fontId="33"/>
  </si>
  <si>
    <t>先週に比べて全国平均は</t>
    <phoneticPr fontId="5"/>
  </si>
  <si>
    <t xml:space="preserve"> </t>
    <phoneticPr fontId="33"/>
  </si>
  <si>
    <t>※2023年 第11週（3/13～3/19）  現在</t>
    <phoneticPr fontId="87"/>
  </si>
  <si>
    <t>上記の他「 食品において不検出とされる農薬等 」が定められています。</t>
    <phoneticPr fontId="33"/>
  </si>
  <si>
    <t>9-10月、4月以降
施設の所在市町村で流行・   食中毒が報告される
定点観測値が5.00前後</t>
    <phoneticPr fontId="87"/>
  </si>
  <si>
    <t xml:space="preserve">【情報共有】　週間・情報収集/情報は毎週確認する
【常設】　嘔吐物処理セットの配備
【体調管理】従業員の健康状況を徹底し、不良者は調理・加工ラインより外す
</t>
    <phoneticPr fontId="87"/>
  </si>
  <si>
    <t xml:space="preserve">腸チフス
</t>
    <rPh sb="0" eb="1">
      <t>チョウ</t>
    </rPh>
    <phoneticPr fontId="5"/>
  </si>
  <si>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</si>
  <si>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</si>
  <si>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</si>
  <si>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</si>
  <si>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</si>
  <si>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</si>
  <si>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</si>
  <si>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</si>
  <si>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非常に少ない</t>
    <rPh sb="0" eb="2">
      <t>ヒジョウ</t>
    </rPh>
    <rPh sb="3" eb="4">
      <t>スク</t>
    </rPh>
    <phoneticPr fontId="5"/>
  </si>
  <si>
    <t>]</t>
    <phoneticPr fontId="16"/>
  </si>
  <si>
    <t>★数年間で二番目に高い比率でノロウイルスが流行</t>
    <rPh sb="1" eb="4">
      <t>スウネンカン</t>
    </rPh>
    <rPh sb="5" eb="8">
      <t>ニバンメ</t>
    </rPh>
    <rPh sb="9" eb="10">
      <t>タカ</t>
    </rPh>
    <rPh sb="11" eb="13">
      <t>ヒリツ</t>
    </rPh>
    <rPh sb="21" eb="23">
      <t>リュウコウ</t>
    </rPh>
    <phoneticPr fontId="5"/>
  </si>
  <si>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</si>
  <si>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</si>
  <si>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</si>
  <si>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やや多い</t>
    <rPh sb="2" eb="3">
      <t>オオ</t>
    </rPh>
    <phoneticPr fontId="87"/>
  </si>
  <si>
    <t>3類感染症　
細菌性赤痢2例</t>
    <phoneticPr fontId="5"/>
  </si>
  <si>
    <t>バーティクノスペシャルブラシ</t>
    <phoneticPr fontId="33"/>
  </si>
  <si>
    <t>腸チフス1例 感染地域：ミャンマー</t>
    <phoneticPr fontId="87"/>
  </si>
  <si>
    <t>　岡山市は9日、平島小で感染性胃腸炎が発生したと発表した。1年生1クラスの5人が嘔吐（おうと）や腹痛の症状を訴えた。重症者はいない。9日に学級閉鎖した。</t>
    <phoneticPr fontId="87"/>
  </si>
  <si>
    <t>山陽新聞</t>
    <rPh sb="0" eb="4">
      <t>サンヨウシンブン</t>
    </rPh>
    <phoneticPr fontId="87"/>
  </si>
  <si>
    <t>今週のニュース（Noroｖｉｒｕｓ） (6/12-6/18)</t>
    <rPh sb="0" eb="2">
      <t>コンシュウ</t>
    </rPh>
    <phoneticPr fontId="5"/>
  </si>
  <si>
    <t>食中毒情報 (6/12-6/18)</t>
    <rPh sb="0" eb="3">
      <t>ショクチュウドク</t>
    </rPh>
    <rPh sb="3" eb="5">
      <t>ジョウホウ</t>
    </rPh>
    <phoneticPr fontId="5"/>
  </si>
  <si>
    <t>海外情報  (6/12-6/18)</t>
    <rPh sb="0" eb="2">
      <t>カイガイ</t>
    </rPh>
    <rPh sb="2" eb="4">
      <t>ジョウホウ</t>
    </rPh>
    <phoneticPr fontId="5"/>
  </si>
  <si>
    <t>食品リコール・回収情報
 (6/12-6/18)</t>
    <rPh sb="0" eb="2">
      <t>ショクヒン</t>
    </rPh>
    <rPh sb="7" eb="9">
      <t>カイシュウ</t>
    </rPh>
    <rPh sb="9" eb="11">
      <t>ジョウホウ</t>
    </rPh>
    <phoneticPr fontId="5"/>
  </si>
  <si>
    <t>食品表示 (6/12-6/18)</t>
    <rPh sb="0" eb="2">
      <t>ショクヒン</t>
    </rPh>
    <rPh sb="2" eb="4">
      <t>ヒョウジ</t>
    </rPh>
    <phoneticPr fontId="5"/>
  </si>
  <si>
    <t>残留農薬  (6/12-6/18)</t>
    <phoneticPr fontId="16"/>
  </si>
  <si>
    <t xml:space="preserve"> GⅡ　23週　0例</t>
    <rPh sb="9" eb="10">
      <t>レイ</t>
    </rPh>
    <phoneticPr fontId="5"/>
  </si>
  <si>
    <t>2023/22週</t>
    <phoneticPr fontId="87"/>
  </si>
  <si>
    <t>2023/23週</t>
    <phoneticPr fontId="87"/>
  </si>
  <si>
    <t>愛知県によりますと、小牧市岩崎の焼肉店「焼肉ハウス牛わか」で6月10日、食事をした客のうち18歳から67歳の男女11人が下痢や嘔吐などの症状を訴えました。
　3日後の13日に客からの連絡を受けて春日井保健所が調べたところ、客2人と調理していたスタッフ3人のあわせて5人からノロウイルスが検出されたということです。</t>
    <phoneticPr fontId="87"/>
  </si>
  <si>
    <t>東海テレビ</t>
    <rPh sb="0" eb="2">
      <t>トウカイ</t>
    </rPh>
    <phoneticPr fontId="87"/>
  </si>
  <si>
    <t>奈良市内の保育園・こども園で園児43人食中毒 保健所は「給食で出されたサバの塩焼きが原因」</t>
    <phoneticPr fontId="16"/>
  </si>
  <si>
    <t xml:space="preserve">奈良市は、市立の保育園と3つのこども園で、今月13日に提供された給食によって、園児43人が食中毒にかかったと発表。提供されたサバの塩焼きに含まれていた、ヒスタミンが原因と断定した。トレンドニュースキャスター取材班は、奈良市保健所から詳しく話を聞いた。
43人に発疹の症状
奈良市保健所によると、6月13日の昼に給食を食べた後、43人の園児の口や背中や顔、腹部などに発疹の症状が出たという。うち、2人が病院を受診したが、症状は軽く、すでに全員回復している。なお、保健所が調査したところ、給食で提供されたサバの塩焼きから、こどもが食中毒を発症する量のヒスタミンが検出された。
加熱しても減らない
ヒスタミンは、食品中に含まれるヒスチジン（アミノ酸の一種）に、ヒスタミン産生菌の酵素が作用し、ヒスタミンに変換されることにより生成される。なお、ヒスチジンは、カジキ、マグロ、カツオ、サバ、サンマ、イワシ、アジなどの赤身魚及びその加工品に多く含まれている。ヒスチジンが多く含まれる食品を、常温に放置するなどの不適切な管理をすることで、食品中のヒスタミン産生菌が増殖し、ヒスタミンが生成される。注意すべきは、一度生成されたヒスタミンは、加熱しても減らないことだ。
</t>
    <phoneticPr fontId="16"/>
  </si>
  <si>
    <t>https://news.biglobe.ne.jp/trend/0616/tnc_230616_7794178163.html</t>
    <phoneticPr fontId="16"/>
  </si>
  <si>
    <t>奈良県</t>
    <rPh sb="0" eb="3">
      <t>ナラケン</t>
    </rPh>
    <phoneticPr fontId="16"/>
  </si>
  <si>
    <t>Biglobeニュース</t>
    <phoneticPr fontId="16"/>
  </si>
  <si>
    <t>旭川市の小学校と保育所で、ノロウイルスによる集団感染が発生し、乳幼児や児童など合わせて４４人が、下痢やおう吐などの症状を訴えていたことが分かりました。
旭川市保健所によりますと、市内の小学校では、今月５日からきのうまでに児童２４人と職員１人の合わせて２５人が下痢やおう吐などの症状を訴えました。</t>
    <phoneticPr fontId="87"/>
  </si>
  <si>
    <t>STVニュース</t>
    <phoneticPr fontId="87"/>
  </si>
  <si>
    <t>-</t>
    <phoneticPr fontId="87"/>
  </si>
  <si>
    <t>★★★</t>
    <phoneticPr fontId="87"/>
  </si>
  <si>
    <t xml:space="preserve"> GⅡ　22週　0例</t>
    <rPh sb="6" eb="7">
      <t>シュウ</t>
    </rPh>
    <phoneticPr fontId="5"/>
  </si>
  <si>
    <t>東金の病院で食中毒　患者ら２７人に症状</t>
    <phoneticPr fontId="16"/>
  </si>
  <si>
    <t>千葉日報</t>
    <rPh sb="0" eb="4">
      <t>チバニッポウ</t>
    </rPh>
    <phoneticPr fontId="16"/>
  </si>
  <si>
    <t>千葉県</t>
    <rPh sb="0" eb="3">
      <t>チバケン</t>
    </rPh>
    <phoneticPr fontId="16"/>
  </si>
  <si>
    <t>　千葉県は１６日、東金市の浅井病院で、入院患者ら２７人に下痢や腹痛などの症状が出て、便からウエルシュ菌が検出されたと発表した。山武保健所は同病院が業務委託している「浅井病院　シダックス店」で調理した給食を介した食中毒と断定。同店を１６日から１８日まで営業停止とした。２７人はいずれも軽症で全員回復している。　県衛生指導課によると、２７人は１７～８６歳。同病院では８日の昼食に肉じゃがやたぬきうどんを計５３９人に提供。同日午後７時ごろから発症し始めたという。本年度県内での食中毒は計１０件、１０１人に増えた。同課担当者は、家庭や飲食店で同様の食中毒が発生する可能性はあるとし「調理時は手洗いを徹底し、料理は常温で放置しないなどの対応を」と呼びかけた。</t>
    <phoneticPr fontId="16"/>
  </si>
  <si>
    <t>https://www.excite.co.jp/news/article/Chibanippo_excite_1072062/</t>
    <phoneticPr fontId="16"/>
  </si>
  <si>
    <t>焼き肉店で食事をした18歳～67歳の男女11人が食中毒　店のスタッフ3人と客2人からノロウイルス検出　</t>
    <phoneticPr fontId="16"/>
  </si>
  <si>
    <t>愛知県</t>
    <rPh sb="2" eb="3">
      <t>ケン</t>
    </rPh>
    <phoneticPr fontId="16"/>
  </si>
  <si>
    <t>愛知県小牧市の焼肉店で食事をした客11人が下痢や嘔吐などの食中毒の症状を訴え、県の保健所はこの店を営業禁止処分としました。食中毒が発生したのは小牧市岩崎の「焼肉ハウス牛わか」です。愛知県によりますと、6月10日に「焼肉ハウス牛わか」で食事をした客のうち、18歳から67歳の男女11人が下痢や嘔吐などの症状を訴えたということです。6月13日に客から県の保健所に連絡があり保健所が調べたところ、客2人と調理していたスタッフ3人のあわせて5人からノロウイルスが検出されました。これを受けて保健所はこの店で食中毒が発生したと断定し、15日付けで再発防止措置が講じられるまでの間、営業禁止処分としました。食中毒の症状を訴えた11人はすでに快方に向かっているということです。</t>
    <phoneticPr fontId="16"/>
  </si>
  <si>
    <t>https://newsdig.tbs.co.jp/articles/-/546976?display=1</t>
    <phoneticPr fontId="16"/>
  </si>
  <si>
    <t>愛媛県　居酒屋で８人食中毒症状</t>
    <phoneticPr fontId="16"/>
  </si>
  <si>
    <t>https://www.shokukanken.com/news/safety/230614-1620.html</t>
    <phoneticPr fontId="16"/>
  </si>
  <si>
    <t>愛媛県</t>
    <rPh sb="0" eb="3">
      <t>エヒメケン</t>
    </rPh>
    <phoneticPr fontId="16"/>
  </si>
  <si>
    <t>食環境衛生研究所</t>
    <phoneticPr fontId="16"/>
  </si>
  <si>
    <t>東海テレビ</t>
    <rPh sb="0" eb="2">
      <t>トウカイ</t>
    </rPh>
    <phoneticPr fontId="16"/>
  </si>
  <si>
    <t xml:space="preserve">6月3日、愛媛県四国中央市の居酒屋で提供された鶏の生レバーなどを食べた客8人が下痢や腹痛などの症状を訴え保健所は食中毒と断定し、この居酒屋を2日間の営業停止処分としました。営業停止処分を受けたのは四国中央市三島紙屋町の「居酒屋無限」です。
愛媛県によりますと今月3日、この店で鶏の生レバーなどを食べたグループ17人のうち、8人が下痢や腹痛、発熱などの症状を訴え、そのうち4人が市内の医療機関を受診したということです。保健所が調べたところ患者に共通する食事はこの店が提供したもののみで、複数の患者からカンピロバクターが検出されました。そのため保健所はこの店が調理・提供した鶏の生レバーを含む食事を原因とする食中毒と断定し、この店を13日から2日間の営業停止処分としました。なお、患者の症状は、概ね快方に向かっているということです。
</t>
    <phoneticPr fontId="16"/>
  </si>
  <si>
    <t>庭の「トリカブト」を「ミツバ」と間違えて食べる　女性(70代)が動悸・吐き気など食中毒症状で入院</t>
    <phoneticPr fontId="16"/>
  </si>
  <si>
    <t>10日、島根県大田市に住む女性が有毒植物のトリカブトを誤って食べ、食中毒の症状で入院したことが分かりました。島根県に入った連絡によりますと、入院したのは大田市に住む70代の女性です。10日正午ごろ、観賞用として自宅の庭に植えていたトリカブトの葉を、ミツバと間違えて調理して食べました。女性は3時間後に体のかゆみや動悸、吐き気の症状が出て、訪れていた出雲市内で医療機関を受診し、入院しました。
現在は回復傾向にあるということです。
トリカブトによる食中毒は春から初夏にかけて、若い葉を食用のニリンソウやモミジガサと間違えることが多く、厚生労働省によりますと直近10年間では全国で8件15人が食中毒を発症し、1人が死亡しています。</t>
    <phoneticPr fontId="16"/>
  </si>
  <si>
    <t>https://newsdig.tbs.co.jp/articles/bss/539451?display=1</t>
    <phoneticPr fontId="16"/>
  </si>
  <si>
    <t>島根県</t>
    <rPh sb="0" eb="3">
      <t>シマネケン</t>
    </rPh>
    <phoneticPr fontId="16"/>
  </si>
  <si>
    <t>山陰放送</t>
    <rPh sb="0" eb="2">
      <t>サンイン</t>
    </rPh>
    <rPh sb="2" eb="4">
      <t>ホウソウ</t>
    </rPh>
    <phoneticPr fontId="16"/>
  </si>
  <si>
    <t>海なし県で安全、生サバ　神川の温泉施設が初出荷　陸上養殖、水質管理に共通点　／埼玉</t>
    <phoneticPr fontId="16"/>
  </si>
  <si>
    <t>https://www.tokyo-np.co.jp/article/257008</t>
    <phoneticPr fontId="16"/>
  </si>
  <si>
    <t>埼玉県</t>
    <rPh sb="0" eb="3">
      <t>サイタマケン</t>
    </rPh>
    <phoneticPr fontId="16"/>
  </si>
  <si>
    <t>海なし県の埼玉で養殖されたサバはいかが−。山あいの神川町で養殖されたマサバが十五日、初出荷された。担当者は「地域ブランドのサバとして幅広くアピールしていきたい」と今後を見据える。（久間木聡）
　同町で日帰り温泉施設「おふろｃａｆé白寿の湯」を運営する「温泉道場」（ときがわ町）が二〇二一年十月、白寿の湯に隣接して「温泉サバ陸上養殖場」をオープン。サバの陸上養殖に関する研究開発などを手がける「フィッシュ・バイオテック」（大阪府豊中市）と共同して、人工海水によるサバ養殖の取り組みをスタートした。
　白寿の湯支配人の鎌田奈津実さん（３０）によると、サバ養殖の取り組みは一次産業に携わりたいという社員の思いがきっかけ。水質管理など温浴事業と共通する点も多いことから決めたというが、ろ過装置などの設備トラブルも発生するなど、思わぬ苦労の連続だった。最初にフィッシュ社の種苗生産場から持ち込んだ計千二百匹の稚魚と成魚は全滅という結果に。昨年四月、新たに計千匹の稚魚を、二十トンの水槽二つで育て始め、水づくりなどの生育環境をはじめ餌やりにも注意を払って初出荷にこぎつけた。今月十七、十八の両日、白寿の湯で各種の記念イベントが開かれる。問い合わせは白寿の湯＝０２７４（５２）３７７１＝へ。</t>
    <phoneticPr fontId="16"/>
  </si>
  <si>
    <t>感染症・食中毒対策研修</t>
    <phoneticPr fontId="16"/>
  </si>
  <si>
    <t>岡山エリアで活動する、感染症防止対策委員会です 。新型コロナウイルスが2類から5類とへと引き下げられたことにより徐々に元の生活を取り戻しつつあります。ですが重症化リスクの高い高齢者の皆様にお住まいいただいている以上私達スタッフは油断することなく感染拡大局面への備えを整えていきたいと思います。 
 そこで先日、岡山市内にある４つのアルファリビングのスタッフが集まり感染症や食中毒対策の研修会を開催しました。
 コロナの他にもインフルエンザやノロウイルス等その他様々な感染症対策について学んでいきます。</t>
    <phoneticPr fontId="16"/>
  </si>
  <si>
    <t>https://www.a-living.jp/okayama/kourakuen/blog/?id=34359</t>
    <phoneticPr fontId="16"/>
  </si>
  <si>
    <t>岡山県</t>
    <rPh sb="0" eb="3">
      <t>オカヤマケン</t>
    </rPh>
    <phoneticPr fontId="16"/>
  </si>
  <si>
    <t>あなぶきの介護</t>
    <rPh sb="5" eb="7">
      <t>カイゴ</t>
    </rPh>
    <phoneticPr fontId="16"/>
  </si>
  <si>
    <t>※2023年 第23週（6/5～6/11） 現在</t>
    <phoneticPr fontId="5"/>
  </si>
  <si>
    <t>回収＆返金</t>
  </si>
  <si>
    <t>マサール</t>
  </si>
  <si>
    <t>回収＆返金/交換</t>
  </si>
  <si>
    <t>イオンリテールス...</t>
  </si>
  <si>
    <t>神戸物産</t>
  </si>
  <si>
    <t>近商ストア</t>
  </si>
  <si>
    <t>さとう</t>
  </si>
  <si>
    <t>日仏貿易</t>
  </si>
  <si>
    <t>マックスバリュ関...</t>
  </si>
  <si>
    <t>彩裕フーズ</t>
  </si>
  <si>
    <t>西友</t>
  </si>
  <si>
    <t>富士通商</t>
  </si>
  <si>
    <t>ベルジョイス</t>
  </si>
  <si>
    <t>相鉄ローゼン</t>
  </si>
  <si>
    <t>薬師台店 寿司18品目 一部冷蔵保管を常温販売</t>
  </si>
  <si>
    <t>回収＆交換</t>
  </si>
  <si>
    <t>久保田麺業</t>
  </si>
  <si>
    <t>鯛潮ラーメン 一部添付スープ誤りでアレルゲン表示欠落</t>
  </si>
  <si>
    <t>イオンリテール</t>
  </si>
  <si>
    <t>大粒肉焼売 一部特定原材料(えび,かに,卵)表示欠落</t>
  </si>
  <si>
    <t>マックスバリュ南...</t>
  </si>
  <si>
    <t>柴田店 ボイルイカリング生食用 一部ラベル誤貼付</t>
  </si>
  <si>
    <t>佐川アドバンス</t>
  </si>
  <si>
    <t>美濃の若鮎 一部ラベル欠落でアレルゲン(小麦,卵,乳)表示欠落</t>
  </si>
  <si>
    <t>太郎</t>
  </si>
  <si>
    <t>水口店 とんかつ弁当他 2品目 一部アレルギー表示欠落</t>
  </si>
  <si>
    <t>回収</t>
  </si>
  <si>
    <t>高島屋</t>
  </si>
  <si>
    <t>横浜店 あさり炊き込みご飯二段弁当 一部ラベル誤貼付でアレルゲン表示欠落</t>
  </si>
  <si>
    <t>はら屋</t>
  </si>
  <si>
    <t>今川焼き(あずき,カスタード) 一部ブラシ破片混入の恐れ</t>
  </si>
  <si>
    <t>ベルク</t>
  </si>
  <si>
    <t>横浜川和町店 台湾風餃子 一部アレルゲン表示欠落</t>
  </si>
  <si>
    <t>鎌倉深沢店 レモンケーキ 一部賞味期限未貼付</t>
  </si>
  <si>
    <t>防府店 炭火焼き鳥のり弁当 一部ラベル誤貼付で表示欠落</t>
  </si>
  <si>
    <t>魚喜久商店</t>
  </si>
  <si>
    <t>ふぐの白子 一部卵巣混入の恐れ</t>
  </si>
  <si>
    <t>フードライナー</t>
  </si>
  <si>
    <t>アランチャータ・ロッサ 一部賞味期限シール誤貼付</t>
  </si>
  <si>
    <t>アオノフレッシュ...</t>
  </si>
  <si>
    <t>ストロンボリ 一部アレルゲン(卵)誤混入</t>
  </si>
  <si>
    <t>光和デリカ</t>
  </si>
  <si>
    <t>ふわふわ卵と野菜のオムハヤシ 一部アレルゲン(鶏肉)表示欠落</t>
  </si>
  <si>
    <t>冨士屋製菓</t>
  </si>
  <si>
    <t>アイスクリーム(バニラ) 一部大腸菌群陽性コメントあり</t>
  </si>
  <si>
    <t>山田屋</t>
  </si>
  <si>
    <t>ゴマフグ白子 一部有毒部位卵巣混入の恐れ</t>
  </si>
  <si>
    <t>パン・パシフィッ...</t>
  </si>
  <si>
    <t>パルメザンチーズ 一部カビ発生コメントあり</t>
  </si>
  <si>
    <t>ジョイマート</t>
  </si>
  <si>
    <t>アバンセ藪塚 白菜漬け 他 計4品目 保管温度逸脱</t>
  </si>
  <si>
    <t>きらくや手造りのもめんとうふ 一部保管温度逸脱</t>
  </si>
  <si>
    <t>川本商事</t>
  </si>
  <si>
    <t>(冷凍食品)ベトナム産ヤリイカ(生食用) 一部大腸菌群陽性</t>
  </si>
  <si>
    <t>長崎井上</t>
  </si>
  <si>
    <t>真空柔らかイカ天 他 計4品目 賞味期限誤表記</t>
  </si>
  <si>
    <t>トライアルカンパ...</t>
  </si>
  <si>
    <t>塩銀鮭 保存温度帯不良</t>
  </si>
  <si>
    <t>イー・エス・アイ...</t>
  </si>
  <si>
    <t>レアチっち他11品目 一部冷凍食品表示欠落</t>
  </si>
  <si>
    <t>KHADKAIN...</t>
  </si>
  <si>
    <t>チキンカレー＆チーズナン 消費期限誤表示</t>
  </si>
  <si>
    <t>有利</t>
  </si>
  <si>
    <t>ビングレ バナナ味牛乳 一部大腸菌群陽性</t>
  </si>
  <si>
    <t>エース</t>
  </si>
  <si>
    <t>チョコツイストパン他 一部カビ発生コメントあり</t>
  </si>
  <si>
    <t>味の素</t>
  </si>
  <si>
    <t>Cook Do きょうの大皿 肉みそキャベツ用 一部自社品質基準逸脱コメントあり</t>
  </si>
  <si>
    <t>岩崎商店</t>
  </si>
  <si>
    <t>川越小町あんみつ他6品目 一部期限内品質保持出来ない恐れ</t>
  </si>
  <si>
    <t>前澤産業</t>
  </si>
  <si>
    <t>大鹿唐辛子とっから 一部アレルギー(小麦,大豆)表示欠落</t>
  </si>
  <si>
    <t>ヱスビー食品</t>
  </si>
  <si>
    <t>ボンヌママン オレンジマーマレード 一部カビ発生コメントあり</t>
  </si>
  <si>
    <t>タカサゴ</t>
  </si>
  <si>
    <t>たまごサンド他7品目 一部消費期限ラベル誤貼付</t>
  </si>
  <si>
    <t>北海道百科</t>
  </si>
  <si>
    <t>海老名店 石狩味 一部賞味期限誤印字</t>
  </si>
  <si>
    <t>オレンジピールショコラ 一部にカビ発生の恐れ</t>
  </si>
  <si>
    <t>三田店 炙りづくしお刺身盛り合わせ 一部消費期限誤表記</t>
  </si>
  <si>
    <t>ブルダックトッポッキスナック 一部基準値超える添加物検出</t>
  </si>
  <si>
    <t>だし巻き玉子と牛肉コロッケのミニ弁当 一部(鶏肉)表示欠落</t>
  </si>
  <si>
    <t>かにのクリームコロッケ 一部ラベル誤り特定原材料等表示欠落</t>
  </si>
  <si>
    <t>ペラッツァ アンチョビ フィレ 一部基準値超えたヒスタミン検出</t>
  </si>
  <si>
    <t>手作りおにぎり(明太高菜) 一部特定原材料表示欠落</t>
  </si>
  <si>
    <t>生青のりと藻塩のコロッケ他 5品目 一部異物混入の恐れコメントあり</t>
  </si>
  <si>
    <t>コク旨鶏もも唐揚 一部ラベル誤貼付でアレルゲン表示齟齬</t>
  </si>
  <si>
    <t>スティックカリフラワー IQF 一部生菌数超過コメントあり</t>
  </si>
  <si>
    <t>いか耳(赤いか)解凍,加熱用 一部消費期限誤表示</t>
  </si>
  <si>
    <t>2023年第22週（5月29日〜6月4日）</t>
    <phoneticPr fontId="87"/>
  </si>
  <si>
    <t>結核例　251</t>
    <phoneticPr fontId="5"/>
  </si>
  <si>
    <t>細菌性赤痢2例 菌種：S. flexneri（B群）1例＿感染地域：大阪府　　　
S. sonnei（D群）1例＿感染地域：インド</t>
    <rPh sb="0" eb="3">
      <t>サイキンセイ</t>
    </rPh>
    <rPh sb="3" eb="5">
      <t>セキリ</t>
    </rPh>
    <rPh sb="6" eb="7">
      <t>レイ</t>
    </rPh>
    <rPh sb="8" eb="10">
      <t>キンシュ</t>
    </rPh>
    <rPh sb="24" eb="25">
      <t>グン</t>
    </rPh>
    <rPh sb="27" eb="28">
      <t>レイ</t>
    </rPh>
    <rPh sb="29" eb="31">
      <t>カンセン</t>
    </rPh>
    <rPh sb="31" eb="33">
      <t>チイキ</t>
    </rPh>
    <rPh sb="34" eb="37">
      <t>オオサカフ</t>
    </rPh>
    <phoneticPr fontId="87"/>
  </si>
  <si>
    <t xml:space="preserve">腸管出血性大腸菌感染症77例（有症者50例、うちHUS なし）
感染地域：国内66例、韓国1例、国内・国外不明10例
国内の感染地域：‌神奈川県19例、新潟県8例、東京都6例、千葉県4例、大阪府4例、鹿児島県3例、島根県2例、岡山県2例、青森県1例、埼玉県1例、石川県1例、愛知県1例、京都府1例
、国内（都道府県不明）13例
</t>
    <phoneticPr fontId="87"/>
  </si>
  <si>
    <t xml:space="preserve">年齢群：‌1歳（4例）、2歳（1例）、3歳（2例）、4歳（3例）、5歳（5例）、6歳（4例）、   7歳（4例）、9歳（1例）、10代（4例）、20代（12例）、30代（15例）、40代（6例）、   50代（5例）、60代（8例）、70代（2例）、80代（1例）
</t>
    <phoneticPr fontId="87"/>
  </si>
  <si>
    <t>血清群・毒素型：‌O157 VT2（30例）、O157 VT1・VT2（16例）、O26 VT1（6例）、O111 VT1（3例）、O8VT2（2例）、
O103 VT1（1例）、O128 VT1・VT2（1例）、O157 VT1（1例）、O18 VT1（1例）、その他・不明（16例）
累積報告数：655例（有症者387例、うちHUS 6例．死亡1例）</t>
    <phoneticPr fontId="87"/>
  </si>
  <si>
    <t>E型肝炎7例 感染地域（感染源）：‌北海道2例（豚肉1例、不明1例）、東京都2例
（生焼けの豚肉1例、サムギョプサル1例）、神奈川県1例（不明）、
国内（都道府県不明）2例（不明2例）
A型肝炎1例 感染地域：国内（都道府県不明）</t>
    <phoneticPr fontId="87"/>
  </si>
  <si>
    <t>レジオネラ症52例（肺炎型51例、ポンティアック型1例）
感染地域：愛知県4例、群馬県3例、埼玉県3例、三重県3例、大阪府3例、熊本県3例、北海道2例、茨城県2例、
栃木県2例、神奈川県2例、長野県2例、岐阜県2例、宮城県1例、東京都1例、新潟県1例、富山県1例、石川県1例、滋賀県1例、奈良県1例、岡山県1例、香川県1例、愛媛県1例、国内（都道府県不明）3例、国内・国外不明8例
年齢群：‌30代（1例）、40代（2例）、50代（6例）、60代（11例）、70代（22例）、80代（8例）、90代以上（2例）
累積報告数：628例</t>
    <phoneticPr fontId="87"/>
  </si>
  <si>
    <t>アメーバ赤痢5例（腸管アメーバ症4例、腸管外アメーバ症1例）
感染地域：国内（都道府県不明）1例、アフリカ1例、国内・国外不明3例
感染経路：‌性的接触1例（異性間・同性間不明）、経口感染1例、その他・不明3例</t>
    <phoneticPr fontId="87"/>
  </si>
  <si>
    <t>広島市中区の飲食店で食中毒　カンピロバクター検出</t>
    <phoneticPr fontId="16"/>
  </si>
  <si>
    <t>広島県</t>
    <rPh sb="0" eb="3">
      <t>ヒロシマケン</t>
    </rPh>
    <phoneticPr fontId="16"/>
  </si>
  <si>
    <t>中国産新聞</t>
    <rPh sb="0" eb="2">
      <t>チュウゴク</t>
    </rPh>
    <rPh sb="2" eb="3">
      <t>サン</t>
    </rPh>
    <rPh sb="3" eb="5">
      <t>シンブン</t>
    </rPh>
    <phoneticPr fontId="16"/>
  </si>
  <si>
    <t>広島市保健所は17日、中区本通の飲食店「炭焼　一代め」で食中毒が発生したとして、同店に営業禁止を命令した。市保健所によると、8日夜に焼き鳥串などを食べた1グループの3人全員が、11日の朝から昼にかけて腹痛や下痢などの症状を訴えた。3人のうち2人の便から食中毒菌カンピロバクターが検出された。全員が快方に向かっているという。</t>
    <phoneticPr fontId="16"/>
  </si>
  <si>
    <t>https://nordot.app/1042766279979221134?c=388701204576175201</t>
    <phoneticPr fontId="16"/>
  </si>
  <si>
    <t>東京新聞</t>
    <rPh sb="0" eb="2">
      <t>トウキョウ</t>
    </rPh>
    <rPh sb="2" eb="4">
      <t>シンブン</t>
    </rPh>
    <phoneticPr fontId="16"/>
  </si>
  <si>
    <t>食中毒の発生について（令和５年６月）いわき市</t>
    <rPh sb="21" eb="22">
      <t>シ</t>
    </rPh>
    <phoneticPr fontId="16"/>
  </si>
  <si>
    <t>https://www.city.iwaki.lg.jp/www/contents/1686960262094/index.html</t>
    <phoneticPr fontId="16"/>
  </si>
  <si>
    <t>　令和５年６月14日に、市民より「 ６月10日に友人３人と市内商業施設を利用し、うち２名が、当該施設内にある魚介類販売店で販売し提供された生かきを喫食したところ、２名とも嘔吐、下痢、発熱等の症状を呈した。」との通報を受け直ちに調査を開始しました。調査の結果、発症状況及び喫食状況などの疫学的調査並びに微生物学的検査により、次の事項が判明したことから、本件を当該施設において販売し提供された生かきを原因とする食事を原因とする食中毒と断定しました。
 １．発症者（１グループ２名）において、ノロウイルスに感染し得る共通食が当該販売店で提供された生かきに限られる 。
 ２．発症者便（２名）から、ノロウイルスが検出された。
 ３．主な症状が、嘔吐、下痢、発熱等であり、既知のノロウイルスの症状と一致する。
 ４．潜伏時間が34.5～38時間であり、既知のノロウイルスの潜伏期間（24時間～48時間）内である。
 ５．発症前の数日内に、発症者の周辺に嘔吐した者や、体調不良者がいない。
原因食品	生かき
病因物質	ノロウイルス
chrome-extension://efaidnbmnnnibpcajpcglclefindmkaj/https://www.city.iwaki.lg.jp/www/contents/1686960262094/files/norovirus.pdf</t>
    <phoneticPr fontId="16"/>
  </si>
  <si>
    <t>福島県</t>
    <rPh sb="0" eb="3">
      <t>フクシマケン</t>
    </rPh>
    <phoneticPr fontId="16"/>
  </si>
  <si>
    <t>いわき市公表</t>
    <rPh sb="3" eb="4">
      <t>シ</t>
    </rPh>
    <rPh sb="4" eb="6">
      <t>コウヒョウ</t>
    </rPh>
    <phoneticPr fontId="16"/>
  </si>
  <si>
    <t>「 ６月10日に友人３人と市内商業施設を利用し、うち２名が、当該施設内にある魚介類販売店で販売し提供された生かきを喫食したところ、２名とも嘔吐、下痢、発熱等の症状を呈した。」との通報を受け直ちに調査を開始しました。調査の結果、発症状況及び喫食状況などの疫学的調査並びに微生物学的検査により、次の事項が判明したことから、本件を当該施設において販売し提供された生かきを原因とする食事を原因とする食中毒と断定しました。</t>
    <phoneticPr fontId="87"/>
  </si>
  <si>
    <t>いわき市公表</t>
    <rPh sb="3" eb="4">
      <t>シ</t>
    </rPh>
    <rPh sb="4" eb="6">
      <t>コウヒョウ</t>
    </rPh>
    <phoneticPr fontId="87"/>
  </si>
  <si>
    <t>アレルギー表示推奨品目、マカダミアナッツの追加検討へ…まつたけは削除</t>
    <phoneticPr fontId="16"/>
  </si>
  <si>
    <t>食物アレルギー表示制度を見直すため、河野太郎消費者担当大臣は16日、閣議後の記者会見で、表示推奨品目（特定原材料に準ずるもの）に「マカダミアナッツ」の追加を検討するよう、消費者庁に指示したことを明らかにした。「まつたけ」の削除も指示
　14日に開かれた消費者庁の「食物アレルギー表示に関するアドバイザー会議」では、表示推奨品目の追加・削除の考え方を整理した。対象品目の選定基準の明確化は同制度の開始以来、今回が初めてとなる。河野大臣は、「特定原材料に準ずるものについて、まつたけを削除すること、マカダミアナッツについては実態調査の結果を踏まえて追加の候補とすることを年度内に対応すべく、準備を進めるように事務方に指示した」と述べた。
　消費者庁の新井ゆたか長官は15日の定例記者会見で、同会議で「追加する際の考慮事項に『流通実態などを加味してはどうか』という助言をいただいた」と述べ、専門家の知見に基づいて検討する方針を示した。また、制度の対象を表示義務品目と表示推奨品目を合わせた28品目を基本に据える考え方について、「たくさん（の品目を）表示するよりも、できるだけ見やすい形で提供する」と説明した。消費者庁は表示推奨品目の追加要件について、直近2回の全国実態調査で「即時型症例数が上位20品目に入っている」または「ショック症例数が上位10品目以内で重篤度などの観点から別途検討が必要」のどちらかに該当することと整理。削除要件については、直近4回の全国実態調査で「即時型症例数が上位20品目に入っていない」「ショック症例数が極めて少数」の両方に該当することとしている。</t>
    <phoneticPr fontId="16"/>
  </si>
  <si>
    <t>（措置命令/ペット用サプリ）犬の白内障が治癒するかのような表示について/消費者庁</t>
    <phoneticPr fontId="16"/>
  </si>
  <si>
    <t>消費者庁は、2022年6月14日、株式会社バウムクーヘンに対し、同社が供給する「アイズワン」と称するペット用サプリメントに係る表示について、消費者庁及び公正取引委員会(公正取引委員会事務総局九州事務所)の調査の結果を踏まえ、景品表示法に違反する行為(同法第5条第1号(優良誤認)に該当)が認められたことから、同法第7条第1項の規定に基づき、措置命令を行いました。
　同社が供給する「アイズワン」と称するペット用サプリメントは、サプリメントを摂取させれば犬の白内障が治癒するかのような表示を行っていました。同社ウェブサイトにおいて、目が白濁している犬のイラストと共に、「年齢とともに不自由になっていくココ・・・ 若々しかった目の輝きもなくなったような・・・」、犬の飼い主が目が白濁している犬を抱えているイラストと共に、「ココ・・・」及び「私にもできることが何かあるはず！！」、本件商品の容器包装の画像を掲載した上で、犬を抱えた犬の飼い主のイラストと共に、「私も試してみます！」、目の周りにキラキラした光の加工を施した犬の画像と共に、「クリアで綺麗な 透き通った気分に！」等と、「表示内容」欄記載のとおり表示することにより、あたかも、本件商品を犬に摂取させることにより、犬の白濁した瞳が改善する効果が得られるかのように示す表示をしていました。
【詳細は下記URLをご参照ください】
・株式会社バウムクーヘンに対する景品表示法に基づく措置命令について[PDF:305.6 KB]</t>
    <phoneticPr fontId="16"/>
  </si>
  <si>
    <t xml:space="preserve">トクホ・機能性表示食品で1.45倍計画 健康茶は伊右衛門「特茶TOKUCHA」を柱に価値発信強化 　Yahoo!ニュース </t>
    <phoneticPr fontId="16"/>
  </si>
  <si>
    <t>サントリー食品インターナショナルのトクホ・機能性表示食品は2022年、前年同期比1．6倍の3260万ケースを記録。23年はさらなる成長を目指し1.45倍を計画する。
　この中でメインとなる健康茶では、トクホの伊右衛門「特茶TOKUCHA」（以下、特茶）を柱に位置付ける。
　「特茶」は21年秋にコンセプトを“特別なお茶“に改めて、特別なお茶の特別な成分である“ケルセチン配糖体”に“ケルセチンゴールド”という呼び名をつけ、プレミアムを訴求したところ上向き始め、22年春にパッケージやコミュニケーションを刷新したことで復活を遂げた。取材に応じた三宅克幸SBFジャパンブランド開発事業部課長は「『特茶』は昨年のリニューアルで伸ばすことができた」と振り返る。今年は、好調な「伊右衛門 濃い味」などの機能性表示食品の勢いを加速させるとともに、それらとカリバリを起こさないように「特茶」の価値発信を引き続き強化していく。「さまざまな機能性表示食品が出される中で、トクホならではの価値が感じていただきにくくなっている市場環境であることは確か。昨年は、大きなリニューアルをしてどうにか前年を超える数字を達成できた」と気を引き締める。4月から「特茶」の新コミュニケーションを展開。本木雅弘さんと新キャストの川口春奈さんを起用した新TVCM「ミッション：体脂肪を減らせ。」篇を放映しているほか、交通広告やWEBCMなど多岐にアピールしている。機能性食品の健康茶としては、「伊右衛門 濃い味」を軸足にパッケージを今年刷新した「伊右衛門 おいしい糖質対策」「伊右衛門プラス コレステロール対策」「同 血糖値対策」「サントリー烏龍茶OTPP」などを展開していく。</t>
    <phoneticPr fontId="16"/>
  </si>
  <si>
    <t>日本の野菜や果物は残留農薬が多すぎて輸出出来ないって話を聞いた事がある。</t>
    <phoneticPr fontId="16"/>
  </si>
  <si>
    <t>「日本へ旅行の皆さん。日本は農薬の使用量が極めて多いので、健康の事を考え、なるべく野菜は食べないで！」ヨーロッパでは日本旅行者へこのような一文があるパンフレットが渡されていました。日本の農薬の基準は以下の通りEUの50～100倍！日本の野菜なら大丈夫というのは間違った思い込みです！
日本の野菜の基準は、Euの難波いでしょうか
　　きゅうり→１００倍　　茶葉→７１倍　　トマト→６０倍　　ピーマン→６０倍　　ブロッコリ-→５０倍</t>
    <rPh sb="142" eb="144">
      <t>ニホン</t>
    </rPh>
    <rPh sb="145" eb="147">
      <t>ヤサイ</t>
    </rPh>
    <rPh sb="148" eb="150">
      <t>キジュン</t>
    </rPh>
    <rPh sb="155" eb="157">
      <t>ナンバ</t>
    </rPh>
    <rPh sb="174" eb="175">
      <t>バイ</t>
    </rPh>
    <rPh sb="177" eb="179">
      <t>チャバ</t>
    </rPh>
    <rPh sb="182" eb="183">
      <t>バイ</t>
    </rPh>
    <rPh sb="191" eb="192">
      <t>バイ</t>
    </rPh>
    <rPh sb="201" eb="202">
      <t>バイ</t>
    </rPh>
    <rPh sb="213" eb="214">
      <t>バイ</t>
    </rPh>
    <phoneticPr fontId="16"/>
  </si>
  <si>
    <t>https://twitter.com/yukinanntekirai/status/1669949381745991680</t>
    <phoneticPr fontId="16"/>
  </si>
  <si>
    <t xml:space="preserve">台湾行政院衛生署、「残留農薬基準値」の改正草案を公表 - 食品安全関係情報詳細 </t>
    <phoneticPr fontId="16"/>
  </si>
  <si>
    <t>台湾行政院衛生署は9月2日、衛生署公告（第0980461281号）により「残留農薬基準値」第3条付表1の改正草案を公表し60日間の意見募集を開始した。
今回の改正の目的は 以下のとおり。
1. アラクロール等農薬23種の、適用農作物60種に対する新たな残留基準値の設定及び残留基準値の変更。
2. シペルメトリン等農薬8種の、適用農作物10種に対する残留基準値の削除
　9月2日付け公告は、以下のURLから入手可能。
http://www.doh.gov.tw/ufile/doc/0980461281.tif
　改正点の概要は以下のURLから入手可能。
http://www.doh.gov.tw/ufile/doc/%e6%8b%89%e8%8d%89%e7%ad%89%e4%bf%ae%e6%ad%a3%e8%8d%89%e6%a1%88%e7%b8%bd%e8%aa%aa%e6%98%8e_0980461281.doc
　新旧条文対照表は、以下のURLから入手可能。
http://www.doh.gov.tw/ufile/doc/%e6%8b%89%e8%8d%89%e7%ad%89%e4%bf%ae%e6%ad%a3%e8%8d%89%e6%a1%88%e5%b0%8d%e7%85%a7%e8%a1%a8_0980461281.doc</t>
    <phoneticPr fontId="16"/>
  </si>
  <si>
    <t>https://www.fsc.go.jp/fsciis/foodSafetyMaterial/show/syu02970500361</t>
    <phoneticPr fontId="16"/>
  </si>
  <si>
    <t>玄米を極ウマにする意外な炊き方と玄米の残留農薬について解説</t>
    <phoneticPr fontId="16"/>
  </si>
  <si>
    <t>「玄米の糠には、残留農薬の8割が残ります」と言われると、ものすごい量の農薬が残っているような気がします。果たしてそれは本当でしょうか。
好評だった玄米の動画についたコメントの中から、みなさんにお伝えしたいこと
・糠臭くない玄米の炊き方
・玄米の農薬についてをまとめて動画にしました。
■参考資料　
厚生労働省食品中の残留農薬等　https://www.mhlw.go.jp/stf/seisakunitsuite/bunya/kenkou_iryou/shokuhin/zanryu/index.html
農林水産省　農薬コーナー　　　https://www.maff.go.jp/j/nouyaku/index.html
愛知県衛生研究所　米（玄米）に残留する農薬の調理による減少について
https://www.pref.aichi.jp/eiseiken/3f/syokuhin.html
平成30年度国内産農産物等の残留農薬検査結果　https://www.google.co.jp/url?sa=t&amp;rct=j&amp;q=&amp;esrc=s&amp;source=web&amp;cd=&amp;ved=2ahUKEwi_6aaNmMH9AhXHhlYBHUYxDpk4ChAWegQIHhAB&amp;url=https%3A%2F%2Fwww.fukushihoken.metro.tokyo.lg.jp%2Fshokuhin%2Fz_nouyaku%2Fkekka%2Ffiles%2Fkokusan30.pdf&amp;usg=AOvVaw3A0TuufYFsY3FgG2kNkKbT</t>
    <phoneticPr fontId="16"/>
  </si>
  <si>
    <t>https://weblog.santa-company.jp/2023/06/14/post-26914/</t>
    <phoneticPr fontId="16"/>
  </si>
  <si>
    <t>https://jp.yna.co.kr/view/AJP20230612002200882</t>
    <phoneticPr fontId="87"/>
  </si>
  <si>
    <t>https://www.jetro.go.jp/biznews/2023/06/1b9be0abb171ceb3.html</t>
    <phoneticPr fontId="87"/>
  </si>
  <si>
    <t>https://jp.reuters.com/article/usa-meat-upside-idJPL4N3871AR</t>
    <phoneticPr fontId="87"/>
  </si>
  <si>
    <t>https://news.yahoo.co.jp/articles/5081c1cb65b9d88d9d485b3483a7ca74429e0a1a</t>
    <phoneticPr fontId="87"/>
  </si>
  <si>
    <t>https://prtimes.jp/main/html/rd/p/000000002.000092772.html</t>
    <phoneticPr fontId="87"/>
  </si>
  <si>
    <t>https://news.yahoo.co.jp/articles/a559c3efa341ec42dca4c6f16967a55c20a56cbf</t>
    <phoneticPr fontId="87"/>
  </si>
  <si>
    <t>https://www.nikkei.com/article/DGKKZO71804090S3A610C2MM0000/</t>
    <phoneticPr fontId="87"/>
  </si>
  <si>
    <t>https://www.jetro.go.jp/biznews/2023/06/815cfccdc1fc8211.html</t>
    <phoneticPr fontId="87"/>
  </si>
  <si>
    <t>タイのアルコール飲料規制委員会は6月1日から18日まで、アルコール飲料の広告・販売などの規制を定める2008年アルコール飲料規制法外部サイトへ、新しいウィンドウで開きます（英語訳外部サイトへ、新しいウィンドウで開きます）の改正案への意見公募を行っている外部サイトへ、新しいウィンドウで開きます。同法を巡っては、2021年6～7月にも意見公募が行われており、広告・宣伝・販売促進活動などに対するさらなる厳しい管理が検討されていたが（2021年7月8日記事参照）、今回の意見公募で示している改正案では、前回の意見公募時の内容に加え、消費への規制も盛り込むなど、さらに厳しい内容となっている。
　意見公募で新たに加わった主な改正内容は次のとおり。
〇消費に対する新規制
アルコール飲料管理委員会の提言に基づき、大臣が指定した時間内に、商業目的の酒類の販売または消費を提供する場所での消費禁止時間を設ける。
商業目的の酒類の販売または消費を提供する場所の事業者、所有者、責任者は消費者に対して、大臣が指定した時間内にアルコール飲料の摂取が禁止されるとの通知を行う義務がある。その時間内でアルコール飲料の摂取を防止するための監督、防止、その他の措置を講じる義務を含む。事業者、所有者、責任者が従わない場合は3万バーツ（約12万円、1バーツ＝約4円）以下の罰金を設定する。上記の措置を実施したにもかかわらず消費者が従わない場合、商業目的の酒類の販売または消費を提供する場所の事業者、所有者、責任者に対する処罰は免除される。係官は、商業目的の酒類の販売または消費を提供する場所に立ち入り、必要に応じて監査または管理を行うことができる。商業目的の酒類の販売または消費を提供する場所で消費者が消費禁止時間内にアルコール飲料を消費した場合、5,000バーツ以下の罰金を設定する。
〇製造者・輸入者に対する罰則の引き上げ
係官の任務執行に対し、アルコール飲料の製造者、輸入者、販売者が係官の命令に従わない場合の罰則は、現状では1年以下の禁錮、もしくは2万バーツ以下の罰金または併科となっているが、アルコール飲料の製造者または輸入者に関しては、罰金を50万バーツ以下に引き上げる。現地報道外部サイトへ、新しいウィンドウで開きますによると、この改正案に対し、タイ酒類事業協会（TABBA）やタイクラフトビール製造協会は観光業や小売業、飲食業、ホテル業などといった広範囲への影響があると懸念し、個人の酒類消費を禁止することは私権の侵害になるではないかとの意見を述べている。</t>
    <phoneticPr fontId="87"/>
  </si>
  <si>
    <t>韓国の人気グループ、ＢＴＳ（防弾少年団）のデビュー１０周年を祝うファンが多数ソウルを訪れているようだ。期間限定の宿泊プランを企画したホテルには問い合わせが殺到し、外国人の利用が多い繁華街・明洞の主要ホテルはほぼ満室状態となっている。汝矣島のホテル、コンラッド・ソウルで１２日、韓国のホテルでは唯一のコラボレーション企画となるスペシャルプランが始まった。同プランの宿泊客にはＢＴＳシンボルカラーの紫色のボックスを用意する。ＢＴＳ公式ライトスティック型のキーリング、１０周年限定版のＴシャツ、ピクニックマットなどを詰め合わせた。コンラッド関係者は「ＢＴＳパッケージの発売当日、予約係に問い合わせが殺到した。海外のＡＲＭＹ（ＢＴＳのファン）の関心がとても高いと実感している」と話した。ホテル業界の関係者によると、ナインツリーホテル明洞、ナインツリープレミアホテル明洞２、Ｌ７明洞、フォーポイントバイシェラトン・ソウル，明洞など、外国人客が多く利用する明洞の主要ホテルでは６月の宿泊予約が平日でも９割以上埋まっており、週末は満室となっている。新型コロナウイルスの水際対策終了により訪韓外国人観光客が戻っていることに加え、海外のＢＴＳファンの来訪も影響を及ぼしたと分析される。ある関係者は外国人観光客のうちＢＴＳファンがどれほどの割合か正確には分からないとしながらも、「ＡＲＭＹとみられる外国人客がホテルのチェックインデスクに長い列をつくっている様子に驚いた」と話す。
　ＢＴＳファン向けのイベントを準備したホテルもある。汝矣島のケンジントンホテルは１３～２５日にＢＴＳのステージ衣装を展示する。２１年３月にＢＴＳが米ラスベガスでの第６３回グラミー賞授賞式でパフォーマンスを披露した際に着用したもので、米国のチャリティーオークションで落札した。鑑賞は無料。デビュー１０周年を記念するイベント「ＢＴＳ　１０ＴＨ　ＡＮＮＩＶＥＲＳＡＲＹ　ＦＥＳＴＡ」は先月末にスタートし、今月１２日からはソウルでオフラインイベントが行われる。オーストラリアからは現在、韓国観光公社シドニー支社が企画したツアーでＢＴＳファンクラブの会員２７人が来韓している。ＢＴＳの歩みをたどるとともにイベントにも参加。ＢＴＳ所属のエンターテインメント企業、ＨＹＢＥ（ハイブ）が１０～１１日に主催した音楽フェスティバルに続き、ＢＴＳデビュー日の１３日には記念イベントを楽しむ予定だ。</t>
    <phoneticPr fontId="87"/>
  </si>
  <si>
    <t>https://gigazine.net/news/20230607-brazil-develops-tropical-wheat/</t>
    <phoneticPr fontId="87"/>
  </si>
  <si>
    <r>
      <t xml:space="preserve">ブラジルは世界有数の農業大国であり、穀物を含むさまざまな農産物の輸出国でもありますが、国内の生産量がそれほど多くない小麦に関しては輸入に頼っています。そんな中、ブラジルが40年にわたる研究で開発した「熱帯小麦」が、ブラジルを一気に世界有数の小麦輸出国に押し上げる可能性を秘めていると注目されています。
</t>
    </r>
    <r>
      <rPr>
        <b/>
        <sz val="12"/>
        <rFont val="游ゴシック"/>
        <family val="3"/>
        <charset val="128"/>
      </rPr>
      <t xml:space="preserve">Brazil Develops Tropical Wheat and Predicts Self-sufficiency in 5 Years | Czapp
https://www.czapp.com/analyst-insights/brazil-develops-tropical-wheat-and-predicts-self-sufficiency-in-5-years/
</t>
    </r>
    <r>
      <rPr>
        <b/>
        <sz val="13"/>
        <rFont val="游ゴシック"/>
        <family val="3"/>
        <charset val="128"/>
      </rPr>
      <t>国際的な砂糖ブローカーであるCzarnikowが運営する貿易関連メディア・Czappは、ブラジルの科学者や農学者が開発した小麦品種である「熱帯小麦」について特集した記事を公開しています。Czappによると、熱帯小麦は暑くて乾燥した気候での栽培に適した品種であり、ブラジルが輸入している唯一の農産物である小麦の自給自足につながることが期待されているそうです。すでにブラジル中西部で熱帯小麦の栽培が開始されており、ゴイアス州のある生産者は全国平均の3倍に相当する1ヘクタールあたり9.63トンもの収穫量を達成したとのこと。ブラジルは熱帯小麦を普及させて小麦の生産量を増加させることにより、世界の小麦出荷量の約17％を占めるEUや約16.4％を占めるロシア、約13.7％を占めるオーストラリアなどと並び、世界有数の小麦輸出国になるという野心を持っているとCzappは報じています。
　ブラジルは年間の小麦輸入量が1000万トンを超える小麦の一大輸入国ですが、国内生産量は2019年に620万トンだったものが2022年には1000万トンまで増加しています。その主な要因は小麦の品種ではなく、小麦生産量の90％を占めるブラジル南部における栽培面積の増加が影響しているそうですが、小麦生産量の約10％を占める中西部に広がる草原地帯(セラード)ではすでに熱帯小麦の栽培が開始され、有望な結果がもたらされています。
　熱帯小麦を開発した農業省傘下の国営法人・ブラジル農業研究公社(Embrapa)は約40年間にわたり小麦の品種改良に取り組んでおり、2010年代からは熱帯気候に適応した小麦の研究に注力してきました。Embrapaの社長を務めるセルソ・モレッティ氏によると、Embrapaは高い気温と水資源の乏しい環境に適応した品種をメキシコ・アルゼンチン・ヨーロッパ・アメリカなどから取り寄せ、ブラジルにある品種と交配してテストを行ったとのこと。モレッティ氏は、パンやパスタの原料である小麦は食料安全保障の上で非常に重要な食料だと指摘。ウクライナとロシアの戦争が小麦の輸出に影響を及ぼし、国際市場での小麦価格が上昇しつつある中で、小麦の国内生産量を増加させることには意義があると主張しています。また、熱帯小麦はタンパク質含有量が15％と平均的な小麦の2倍近く、品質が高い点もメリットだとのこと。さらに、セラードにおける熱帯小麦の栽培は3月～6月にかけて行われ、トウモロコシや大豆といったその他の主要な栽培穀物と時期がずれていることから、農家にとって追加の収入源となり得るというメリットもあります。</t>
    </r>
    <phoneticPr fontId="87"/>
  </si>
  <si>
    <t>米アップサイド・フーズの培養鶏肉、農務省が食品表示承認 - ロイター</t>
  </si>
  <si>
    <t>北米最大の食品展示会に行ってきました！（クーリエ・ジャポン） - Yahoo!ニュース</t>
  </si>
  <si>
    <t xml:space="preserve">PKOがきっかけで誕生した日本とカンボジアの友好の証しのスピリッツが、フランスの酒類 ... PR TIMES </t>
  </si>
  <si>
    <t>韓流ブームに乗る韓国焼酎、海外での販売拡大に拍車（KOREA WAVE） - Yahoo!ニュース</t>
  </si>
  <si>
    <t>WHO「低カロリー食品の甘味料控えて」 - 日本経済新聞</t>
  </si>
  <si>
    <t>英政府、北アイルランド向け食品移送制度の概要と要件を公表(EU、英国) ｜- ジェトロ</t>
  </si>
  <si>
    <t xml:space="preserve">政府がアルコール規制法の厳格化検討、消費も規制の可能性(タイ) | ビジネス短信 - ジェトロ </t>
  </si>
  <si>
    <t xml:space="preserve">［韓流］海外からＢＴＳファン続々 ソウルの主要ホテル「ほぼ満室」 - 聯合ニュース </t>
  </si>
  <si>
    <t xml:space="preserve">収穫量が最大3倍に増える可能性を秘めた「熱帯小麦」をブラジルが開発する、小麦の自給自足を達成して世界有数の輸出国になる可能性も - GIGAZINE </t>
  </si>
  <si>
    <t>培養鶏肉を製造する米アップサイド・フーズは１４日、培養鶏肉の食品表示について米農務省（ＵＳＤＡ）から承認を得たと発表した。米国で培養肉の表示が承認されるのは２社目。カリフォルニア州に拠点を置くグッド・ミートは８日、ＵＳＡＤから初めて培養肉表示の承認を受けた。アップサイド・フーズとグッド・ミートは、培養鶏肉の販売に向けた承認過程の最終段階であるＵＳＡＤによる現場検査の結果を待っている。アップサイドによると、カリフォルニア州の生産施設で実施される検査はスケジュールがまだ決まっていない。食用家畜の飼育による環境への悪影響を懸念する消費者にアピールするため、米国では複数の企業が当局に培養肉と魚製品の承認を求めている。</t>
    <phoneticPr fontId="87"/>
  </si>
  <si>
    <t>先月、シカゴの「マコーミックセンター」で開かれた北米最大の外食展示会「ナショナルレストランショー（NRAショー） に行ってきました。約260万平方メートルの会場の大部分を使用し、食品、飲料、アルコール、食器や調理器具、機械など外食産業に関係するものすべての展示会です。今年は2100社以上が出展し、5万人以上が来場。コロナ渦以前を上回る盛況ぶりを見せ、米国の外食産業の大きさを目の当たりにしました。NRAショーは、食品関係のバイヤーのみ入場することができます。なので、どこのブースもビジネスチャンスを逃さず、商品説明にも熱が入っていました。日本からは日本貿易振興機構 （ジェトロ）が設置したジャパンパビリオンにて、16社が出展。海外での流通販売を目指すイチオシ商品を、3日間にわたり世界中のバイヤーにアピールしていました。数多くの引き合いや商談があったそうで、海外での日本食の注目度の高さを物語っています。日本から食品を米国に輸出するには製造工程、農薬、添加物等に関して米国食品医薬品局（FDA）の審査を通過しなくてはなりませんが、多くの日本企業がその高い壁を乗り越え、果敢に米国でのビジネス展開に挑戦しています。ジャパンパビリオンの日本企業の商品は、興味深いものがたくさんありました。まず何といっても、優れた加工技術で鮮度が保たれたホタテ、サーモン、トロなどの海外消費者に人気の魚介類の数々。バイヤーが試食した際の笑顔が印象的でした。ほかにも加工用に特化した抹茶を取りそろえた専門店、大豆ミートを利用した餃子、日本的な味わいのプチチーズ、香豊かなスパークリング日本酒、日本産の珍しい柑橘類ドライフルーツ、米国で大人気のラーメンなど、日本食の個性が楽しめるラインナップで、来場者の関心をひいていたのは言うまでもありません。個人的には、白ワインのようなアロマと日本酒独特の風味を併せ持つスパークリング日本酒に魅せられました。ほかにもイタリア、スペイン、中南米などのパビリオンがあり、生ハム、チーズ、オリーブオイル、スパイスなどが来場者の目をひいていました。主催国の米国も気合が入っており、各州政府が集まったブースで各州の名産品を紹介。シカゴのあるイリノイ州はひと際大きなブースを確保しシカゴホットドッグを猛烈にアピール。また、ネイティブアメリカンブースではワイルドライスやはちみつなど、素材を重視した普段スーパーでは見かけない珍しい食品も紹介されていました。
　全体の傾向として、目立っていたのは米国のさまざまな代替肉（魚）メーカーでしょうか。米国では宗教的、個人的な嗜好から動物性たんぱく質を避ける傾向が近年顕著になっています。今後5年間の年平均成長率約20％との予測が米国のマーケット会社でされており、有名ファストフード店ではすでに代替肉が導入されています。
私も、複数のブースで代替肉もしくは魚を試食させてもらいました。なかには牛肉ステーキの繊維やジューシーな触感を完璧に再現しているメーカーもあり、驚かされました。魚についてはサーモン風寿司、エビカクテル風商品の紹介がされていました。私は日本人なのでどうしても、代替魚は「こんにゃくのような触感」と表現したくなってしまいました。実際に原料はイモ類とのことですが、見た目も味付けも本物に相当近づいていると言えます。動物性たんぱく質の味や触感は好きで食べたいけれど、健康上や思想の観点で避けている人たちには大変魅力的な商品と感じました。日本にはあまり定着しないであろうマーケットに気づいたり、食品業界のトレンドを体感したりと、刺激を受けた1日でした。来年もまたシカゴで開催予定です。</t>
    <phoneticPr fontId="87"/>
  </si>
  <si>
    <r>
      <t>IMARI株式会社（所在地：佐賀県伊万里市、代表者：福井康一郎）が日本総代理店を務めるKUMER JYORYU Co., Ltd.（日本語表記：クマエ蒸留、所在地：カンボジア、代表者：ソックミエン)の『ソラクメール』シリーズが、フランスで開催された「Kura Master 本格焼酎・泡盛コンクール2023」で、四部門を同時受賞したことが、6月12日に主催のKura Master協会 (Association de Kura Master；9 Rue des Capucines, 75001 Paris）から発表されました。
『ソラクメール・ジャスミンライススピリッツ』は米部門、『ソラクメール・完熟バナナスピリッツ』はバラエティー部門、『ソラクメール・キャッサバスピリッツ（白）』はプレステージ･コウジ･スピリッツ部門で、それぞれ部門の最高賞であるプラチナ賞をトリプル受賞しました。『ソラクメール・マンゴーリキュール』はバラエティー部門の金賞を受賞しました。</t>
    </r>
    <r>
      <rPr>
        <b/>
        <sz val="12"/>
        <rFont val="游ゴシック"/>
        <family val="3"/>
        <charset val="128"/>
      </rPr>
      <t xml:space="preserve">
１．Kura Master コンクールについて
2017年からフランスで開催されている品評会で、2021年度からはそれまでの日本酒コンクールに加えて、本格焼酎・泡盛コンクールが新設されました。2023年の本格焼酎・泡盛コンクールは、芋部門、米部門、麦部門、黒糖部門、泡盛部門、バラエティー部門、樽貯蔵部門の７部門に、本格焼酎・泡盛には該当しないプレステージ コウジ スピリッツ部門を加えた合計８部門で行われ、全187銘柄がエントリーされました。審査委員は、フランス国家が最高職人の資格を証明するM.O.Fの保有者をはじめ、フランスの一流ホテルのトップソムリエやバーマン、カービスト、レストラン、ホテル、料理学校関係者など飲食業界のプロフェッショナル全38名で構成され、全ての出品酒がブラインドテイスティングされ、厳正な審査の上、各賞が選出されました。
２．ソラクメールについて
◆PKOがきっかけで誕生した高級酒
ソラクメールは、メコン川流域の肥沃な大地で農薬や化学肥料を一切使わない自然の農法で栽培された穀物や果実をさらに厳選して新鮮なうちに加工して高級酒造りを行っています。開発製造を行うKUMER JYORYU Co., Ltd.は、1992～93 年のPKO で不発弾処理の任務についた高山良二氏が、2011 年、自衛隊定年退官後に再びカンボジアに赴き、地雷処理を中心に現地の復興のために立ち上げた組織をルーツとするカンボジアの企業です。 地雷処理後の大地で単に農作物を作るだけでは安く買い叩かれてしまって真の意味での復興にはなりません。 “世界の頂点を獲れるようなお酒”であれば、カンボジアの人たちの自信になり、経済も回り出します。そんな思いから高山氏がソックミエン氏をはじめとするカンボジアの人たちと17 年もの悪戦苦闘の上、桜うずまき酒造会長による黒麹の提供などの協力なども得て、ついに極上のお酒として完成したのがソラクメールです。</t>
    </r>
    <phoneticPr fontId="87"/>
  </si>
  <si>
    <t>KOREA WAVE】果物の香りを含んだ韓国焼酎が世界の舞台で現地消費者の味覚をとりこにし、韓国の酒類業界も忙しい。新型コロナウイルス感染の期間中、韓流ブームに乗って、焼酎に肯定的な印象を持つ海外での販売拡大に乗り出すという戦略だ。関税庁輸出入統計によると、昨年の一般焼酎輸出額は約1075億ウォン（1ウォン=約0.1円）で、前年比13.2％増加した。果物焼酎を含むその他のリキュールの輸出額は約1100億ウォンで、前年比9.8％増加した。新型コロナウイルス感染以前の2019年の輸出額である381億ウォンと比較すると、3倍以上増加した金額だ。ロッテ七星（チルソン）飲料グローバル営業本部のイ・ヤンス本部長は「イカゲーム、BLACKPINKなど多様なK-コンテンツが人気を集め、世界の若年層の間で緑色の瓶の『焼酎』に対する関心が高まった」と伝えた。海外焼酎市場が大きな成長傾向を見せている中、焼酎メーカー各社の海外実績に笑いが止まらない。ロッテ七星飲料の米国法人は昨年、年間売上高156億ウォンを達成した。この内、リキュール焼酎「スンハリ」の割合が64％で半分を超える。昨年、米国焼酎の輸出年間900万本を達成した。
ベトナム、フィリピンなど東南アジア11カ国では「スンハリ」「チョウムチョロム」などを販売している。昨年、ベトナムのロッテマートでモデルのBLACKPINKジェニーを起用したプロモーションを展開し、大きな人気を集めた。ベトナムでのハイト眞露焼酎の販売は2016年から6年間、年平均15％ずつ成長している。
チャミスルと眞露だけでなく、マスカットエイスル、スモモエイスルなどの果物焼酎もベトナムの若年層で人気を集め、2021年にはベトナムでのスピリット市場で販売1位を占めた。</t>
    <phoneticPr fontId="87"/>
  </si>
  <si>
    <r>
      <t>低カロリーをうたう飲料や食品に使われる甘味料をめぐり、世界保健機関（WHO）が体重管理や病気予防のための摂取を控えるように勧める指針をまとめた。280件以上の研究報告をもとに「長期的には体重管理に役立たない」とした。甘味料業界の国際団体は「科学的に厳密ではない」と反論している。
アスパルテームやアセスルファムK、スクラロース、ステビアといった人工や天然の甘味料は非糖質系（ノンシュガー）と呼ばれ、</t>
    </r>
    <r>
      <rPr>
        <b/>
        <sz val="14"/>
        <color rgb="FFFF0000"/>
        <rFont val="游ゴシック"/>
        <family val="3"/>
        <charset val="128"/>
      </rPr>
      <t>…有料記事</t>
    </r>
    <r>
      <rPr>
        <b/>
        <sz val="14"/>
        <rFont val="游ゴシック"/>
        <family val="3"/>
        <charset val="128"/>
      </rPr>
      <t>)</t>
    </r>
    <phoneticPr fontId="87"/>
  </si>
  <si>
    <t>英国環境・食糧・農村地域省は6月9日、EU離脱協定の一部の北アイルランド議定書にかかる問題の解決に向けて、2023年2月に公表した「ウィンザー・フレームワーク」（2023年2月28日記事参照）のうち、食品の移送に関する政策文書外部サイトへ、新しいウィンドウで開きますと食品ラベル要件に関するガイダンス外部サイトへ、新しいウィンドウで開きますを公表した（添付資料参照）。
食品移送に関する政策文書では、ウィンザー・フレームワークで策定するとされた小売り向け包装済み製品のグレートブリテンから北アイルランドへの移送に関する新たな制度「北アイルランド小売り移送制度（ReMoS）」の運用開始を2023年10月とし、制度の対象事業者の種別や制度登録、食品移送時の要件、対象製品などを解説している。ReMoSでは、公的獣医師の承認を得た証明書ではなく、包装明細書（パッキングリスト）を基にした単一の包括証明書（General Certificate）と事業者の宣告により、
   また、食品ラベル要件に関するガイダンスでは、ReMoSで移送される食品に求められる「Not for EU」ラベル（注）の段階的導入の時期や段階ごとに対象となる食品の種別を解説している。ラベルの段階的導入は2023年10月、2024年10月、2025年7月とし、2023年10月の第１段階ではラベル要件に対応する事業者向けに政府から財政的支援を行う予定。2024年10月の第2段階から、ラベル要件をグレートブリテンから移送され、北アイルランドで消費される食品のみならず、グレートブリテンで販売される、あるいはグレートブリテンに輸入される食品にも拡大することを検討中。今後、食品ラベル要件に関する追加のガイダンスも公表する見込み
（注）グレートブリテンから移送され、北アイルランドで販売される食品がEU向けではないことを示すために表示が義務付けられるラベル。</t>
    <phoneticPr fontId="87"/>
  </si>
  <si>
    <t>米国</t>
    <rPh sb="0" eb="2">
      <t>ベイコク</t>
    </rPh>
    <phoneticPr fontId="87"/>
  </si>
  <si>
    <t>フランス</t>
    <phoneticPr fontId="87"/>
  </si>
  <si>
    <t>韓国</t>
    <rPh sb="0" eb="2">
      <t>カンコク</t>
    </rPh>
    <phoneticPr fontId="87"/>
  </si>
  <si>
    <t>WHO</t>
    <phoneticPr fontId="87"/>
  </si>
  <si>
    <t>英国</t>
    <rPh sb="0" eb="2">
      <t>エイコク</t>
    </rPh>
    <phoneticPr fontId="87"/>
  </si>
  <si>
    <t>タイ</t>
    <phoneticPr fontId="87"/>
  </si>
  <si>
    <t>ブラジル</t>
    <phoneticPr fontId="87"/>
  </si>
  <si>
    <t>　</t>
    <phoneticPr fontId="87"/>
  </si>
  <si>
    <t>　</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</si>
</sst>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s>
  <fonts count="168">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b/>
      <sz val="11"/>
      <name val="ＭＳ Ｐゴシック"/>
      <family val="3"/>
      <charset val="128"/>
      <scheme val="minor"/>
    </font>
    <font>
      <b/>
      <sz val="16"/>
      <name val="游ゴシック"/>
      <family val="3"/>
      <charset val="128"/>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20"/>
      <color rgb="FF000000"/>
      <name val="ＭＳ Ｐゴシック"/>
      <family val="2"/>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theme="1"/>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10.5"/>
      <color rgb="FFE74C3C"/>
      <name val="游ゴシック"/>
      <family val="3"/>
      <charset val="128"/>
    </font>
    <font>
      <b/>
      <sz val="16"/>
      <name val="メイリオ"/>
      <family val="3"/>
      <charset val="128"/>
    </font>
    <font>
      <b/>
      <sz val="13"/>
      <name val="游ゴシック"/>
      <family val="3"/>
      <charset val="128"/>
    </font>
    <font>
      <sz val="19"/>
      <color rgb="FF000000"/>
      <name val="ＭＳ Ｐゴシック"/>
      <family val="3"/>
      <charset val="128"/>
    </font>
    <font>
      <b/>
      <sz val="16"/>
      <color rgb="FF000000"/>
      <name val="游ゴシック"/>
      <family val="3"/>
      <charset val="128"/>
    </font>
    <font>
      <b/>
      <sz val="12"/>
      <name val="游ゴシック"/>
      <family val="3"/>
      <charset val="128"/>
    </font>
    <font>
      <b/>
      <sz val="14"/>
      <color rgb="FFFF0000"/>
      <name val="游ゴシック"/>
      <family val="3"/>
      <charset val="128"/>
    </font>
  </fonts>
  <fills count="45">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theme="5" tint="0.79998168889431442"/>
        <bgColor indexed="64"/>
      </patternFill>
    </fill>
    <fill>
      <patternFill patternType="solid">
        <fgColor rgb="FFFAFEC2"/>
        <bgColor indexed="64"/>
      </patternFill>
    </fill>
    <fill>
      <patternFill patternType="solid">
        <fgColor rgb="FFFF990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92D050"/>
        <bgColor indexed="64"/>
      </patternFill>
    </fill>
    <fill>
      <patternFill patternType="solid">
        <fgColor theme="7" tint="0.59999389629810485"/>
        <bgColor indexed="64"/>
      </patternFill>
    </fill>
    <fill>
      <patternFill patternType="solid">
        <fgColor rgb="FF6DDDF7"/>
        <bgColor indexed="64"/>
      </patternFill>
    </fill>
  </fills>
  <borders count="233">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rgb="FF888888"/>
      </left>
      <right style="medium">
        <color rgb="FF888888"/>
      </right>
      <top style="medium">
        <color rgb="FF888888"/>
      </top>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style="medium">
        <color indexed="12"/>
      </right>
      <top style="thin">
        <color indexed="12"/>
      </top>
      <bottom style="thick">
        <color indexed="12"/>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4" fillId="0" borderId="0"/>
    <xf numFmtId="0" fontId="115" fillId="0" borderId="0" applyNumberFormat="0" applyFill="0" applyBorder="0" applyAlignment="0" applyProtection="0"/>
    <xf numFmtId="0" fontId="114" fillId="0" borderId="0"/>
  </cellStyleXfs>
  <cellXfs count="694">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4" fillId="0" borderId="0" xfId="0" applyFont="1" applyAlignment="1">
      <alignment horizontal="left" vertical="center"/>
    </xf>
    <xf numFmtId="0" fontId="75" fillId="0" borderId="0" xfId="0" applyFont="1" applyAlignment="1">
      <alignment horizontal="center" vertical="center" wrapText="1"/>
    </xf>
    <xf numFmtId="0" fontId="75" fillId="0" borderId="0" xfId="0" applyFont="1" applyAlignment="1">
      <alignment horizontal="left" vertical="center" wrapText="1"/>
    </xf>
    <xf numFmtId="0" fontId="8" fillId="0" borderId="121" xfId="1" applyFill="1" applyBorder="1" applyAlignment="1" applyProtection="1">
      <alignment vertical="center" wrapText="1"/>
    </xf>
    <xf numFmtId="0" fontId="85" fillId="0" borderId="0" xfId="17" applyFont="1">
      <alignment vertical="center"/>
    </xf>
    <xf numFmtId="0" fontId="84" fillId="0" borderId="0" xfId="2" applyFont="1">
      <alignment vertical="center"/>
    </xf>
    <xf numFmtId="0" fontId="86"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0" fillId="21" borderId="31" xfId="2" applyFont="1" applyFill="1" applyBorder="1" applyAlignment="1">
      <alignment horizontal="center" vertical="center" wrapText="1"/>
    </xf>
    <xf numFmtId="0" fontId="92" fillId="3" borderId="41" xfId="2" applyFont="1" applyFill="1" applyBorder="1" applyAlignment="1">
      <alignment horizontal="center" vertical="center"/>
    </xf>
    <xf numFmtId="14" fontId="92" fillId="3" borderId="40" xfId="2" applyNumberFormat="1" applyFont="1" applyFill="1" applyBorder="1" applyAlignment="1">
      <alignment horizontal="center" vertical="center"/>
    </xf>
    <xf numFmtId="14" fontId="92" fillId="3" borderId="1" xfId="2" applyNumberFormat="1" applyFont="1" applyFill="1" applyBorder="1" applyAlignment="1">
      <alignment horizontal="center" vertical="center"/>
    </xf>
    <xf numFmtId="0" fontId="92" fillId="3" borderId="39" xfId="2" applyFont="1" applyFill="1" applyBorder="1" applyAlignment="1">
      <alignment horizontal="center" vertical="center"/>
    </xf>
    <xf numFmtId="14" fontId="92" fillId="3" borderId="2" xfId="2" applyNumberFormat="1" applyFont="1" applyFill="1" applyBorder="1" applyAlignment="1">
      <alignment horizontal="center" vertical="center"/>
    </xf>
    <xf numFmtId="0" fontId="93" fillId="0" borderId="0" xfId="2" applyFont="1" applyAlignment="1">
      <alignment horizontal="center" vertical="center"/>
    </xf>
    <xf numFmtId="14" fontId="92"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1" fillId="0" borderId="68" xfId="0" applyFont="1" applyBorder="1">
      <alignment vertical="center"/>
    </xf>
    <xf numFmtId="0" fontId="91" fillId="0" borderId="0" xfId="0" applyFont="1">
      <alignment vertical="center"/>
    </xf>
    <xf numFmtId="0" fontId="91" fillId="5" borderId="68" xfId="0" applyFont="1" applyFill="1" applyBorder="1">
      <alignment vertical="center"/>
    </xf>
    <xf numFmtId="0" fontId="91"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4" fillId="19" borderId="134" xfId="17" applyFont="1" applyFill="1" applyBorder="1" applyAlignment="1">
      <alignment horizontal="center" vertical="center" wrapText="1"/>
    </xf>
    <xf numFmtId="14" fontId="94" fillId="19" borderId="135" xfId="17" applyNumberFormat="1" applyFont="1" applyFill="1" applyBorder="1" applyAlignment="1">
      <alignment horizontal="center" vertical="center"/>
    </xf>
    <xf numFmtId="0" fontId="6" fillId="0" borderId="0" xfId="2" applyAlignment="1">
      <alignment horizontal="left" vertical="top"/>
    </xf>
    <xf numFmtId="0" fontId="6" fillId="29" borderId="147" xfId="2" applyFill="1" applyBorder="1" applyAlignment="1">
      <alignment horizontal="left" vertical="top"/>
    </xf>
    <xf numFmtId="0" fontId="8" fillId="29" borderId="146"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5" fillId="0" borderId="0" xfId="17" applyFont="1" applyAlignment="1">
      <alignment horizontal="left" vertical="center"/>
    </xf>
    <xf numFmtId="0" fontId="103" fillId="2" borderId="63" xfId="2" applyFont="1" applyFill="1" applyBorder="1" applyAlignment="1">
      <alignment vertical="top" wrapText="1"/>
    </xf>
    <xf numFmtId="0" fontId="92" fillId="21" borderId="9" xfId="2" applyFont="1" applyFill="1" applyBorder="1" applyAlignment="1">
      <alignment horizontal="center" vertical="center" wrapText="1"/>
    </xf>
    <xf numFmtId="0" fontId="92" fillId="21" borderId="39" xfId="2" applyFont="1" applyFill="1" applyBorder="1" applyAlignment="1">
      <alignment horizontal="center" vertical="center"/>
    </xf>
    <xf numFmtId="0" fontId="18" fillId="21" borderId="156" xfId="2" applyFont="1" applyFill="1" applyBorder="1" applyAlignment="1">
      <alignment horizontal="center" vertical="center" wrapText="1"/>
    </xf>
    <xf numFmtId="0" fontId="8" fillId="0" borderId="159" xfId="1" applyFill="1" applyBorder="1" applyAlignment="1" applyProtection="1">
      <alignment vertical="center" wrapText="1"/>
    </xf>
    <xf numFmtId="0" fontId="18" fillId="21" borderId="160" xfId="1" applyFont="1" applyFill="1" applyBorder="1" applyAlignment="1" applyProtection="1">
      <alignment horizontal="center" vertical="center" wrapText="1"/>
    </xf>
    <xf numFmtId="0" fontId="18" fillId="23" borderId="152" xfId="2" applyFont="1" applyFill="1" applyBorder="1" applyAlignment="1">
      <alignment horizontal="center" vertical="center" wrapText="1"/>
    </xf>
    <xf numFmtId="0" fontId="88" fillId="23" borderId="153" xfId="2" applyFont="1" applyFill="1" applyBorder="1" applyAlignment="1">
      <alignment horizontal="center" vertical="center"/>
    </xf>
    <xf numFmtId="0" fontId="88" fillId="23" borderId="154" xfId="2" applyFont="1" applyFill="1" applyBorder="1" applyAlignment="1">
      <alignment horizontal="center" vertical="center"/>
    </xf>
    <xf numFmtId="0" fontId="105" fillId="19" borderId="8" xfId="0" applyFont="1" applyFill="1" applyBorder="1" applyAlignment="1">
      <alignment horizontal="center" vertical="center" wrapText="1"/>
    </xf>
    <xf numFmtId="177" fontId="106" fillId="19" borderId="8" xfId="2" applyNumberFormat="1" applyFont="1" applyFill="1" applyBorder="1" applyAlignment="1">
      <alignment horizontal="center" vertical="center" shrinkToFit="1"/>
    </xf>
    <xf numFmtId="0" fontId="6" fillId="0" borderId="0" xfId="2" applyAlignment="1">
      <alignment horizontal="left" vertical="center"/>
    </xf>
    <xf numFmtId="0" fontId="107" fillId="5" borderId="68" xfId="0" applyFont="1" applyFill="1" applyBorder="1">
      <alignment vertical="center"/>
    </xf>
    <xf numFmtId="0" fontId="107" fillId="5" borderId="0" xfId="0" applyFont="1" applyFill="1" applyAlignment="1">
      <alignment horizontal="left" vertical="center"/>
    </xf>
    <xf numFmtId="0" fontId="107" fillId="5" borderId="0" xfId="0" applyFont="1" applyFill="1">
      <alignment vertical="center"/>
    </xf>
    <xf numFmtId="176" fontId="107" fillId="5" borderId="0" xfId="0" applyNumberFormat="1" applyFont="1" applyFill="1" applyAlignment="1">
      <alignment horizontal="left" vertical="center"/>
    </xf>
    <xf numFmtId="183" fontId="107" fillId="5" borderId="0" xfId="0" applyNumberFormat="1" applyFont="1" applyFill="1" applyAlignment="1">
      <alignment horizontal="center" vertical="center"/>
    </xf>
    <xf numFmtId="0" fontId="107" fillId="5" borderId="68" xfId="0" applyFont="1" applyFill="1" applyBorder="1" applyAlignment="1">
      <alignment vertical="top"/>
    </xf>
    <xf numFmtId="0" fontId="107" fillId="5" borderId="0" xfId="0" applyFont="1" applyFill="1" applyAlignment="1">
      <alignment vertical="top"/>
    </xf>
    <xf numFmtId="14" fontId="107" fillId="5" borderId="0" xfId="0" applyNumberFormat="1" applyFont="1" applyFill="1" applyAlignment="1">
      <alignment horizontal="left" vertical="center"/>
    </xf>
    <xf numFmtId="14" fontId="107" fillId="0" borderId="0" xfId="0" applyNumberFormat="1" applyFont="1">
      <alignment vertical="center"/>
    </xf>
    <xf numFmtId="0" fontId="108" fillId="0" borderId="0" xfId="0" applyFont="1">
      <alignment vertical="center"/>
    </xf>
    <xf numFmtId="0" fontId="6" fillId="0" borderId="62" xfId="2" applyBorder="1" applyAlignment="1">
      <alignment vertical="top" wrapText="1"/>
    </xf>
    <xf numFmtId="0" fontId="8" fillId="29" borderId="126" xfId="1" applyFill="1" applyBorder="1" applyAlignment="1" applyProtection="1">
      <alignment horizontal="left" vertical="top"/>
    </xf>
    <xf numFmtId="0" fontId="6" fillId="29" borderId="145"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70"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71"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2" fillId="5" borderId="0" xfId="2" applyFont="1" applyFill="1" applyAlignment="1">
      <alignment horizontal="center" vertical="center"/>
    </xf>
    <xf numFmtId="0" fontId="1" fillId="0" borderId="0" xfId="2" applyFont="1">
      <alignment vertical="center"/>
    </xf>
    <xf numFmtId="0" fontId="50" fillId="19" borderId="171" xfId="16" applyFont="1" applyFill="1" applyBorder="1">
      <alignment vertical="center"/>
    </xf>
    <xf numFmtId="0" fontId="50" fillId="19" borderId="172" xfId="16" applyFont="1" applyFill="1" applyBorder="1">
      <alignment vertical="center"/>
    </xf>
    <xf numFmtId="0" fontId="10" fillId="19" borderId="172" xfId="16" applyFont="1" applyFill="1" applyBorder="1">
      <alignment vertical="center"/>
    </xf>
    <xf numFmtId="0" fontId="37" fillId="0" borderId="0" xfId="17" applyFont="1" applyAlignment="1">
      <alignment horizontal="left" vertical="center" indent="2"/>
    </xf>
    <xf numFmtId="0" fontId="109"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73"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1" borderId="102" xfId="2" applyNumberFormat="1" applyFont="1" applyFill="1" applyBorder="1" applyAlignment="1">
      <alignment horizontal="center" vertical="center" wrapText="1"/>
    </xf>
    <xf numFmtId="177" fontId="13" fillId="31"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4" xfId="2" applyFont="1" applyBorder="1" applyAlignment="1">
      <alignment horizontal="center" vertical="center" wrapText="1"/>
    </xf>
    <xf numFmtId="0" fontId="13" fillId="0" borderId="175" xfId="2" applyFont="1" applyBorder="1" applyAlignment="1">
      <alignment horizontal="center" vertical="center" wrapText="1"/>
    </xf>
    <xf numFmtId="0" fontId="13" fillId="0" borderId="176" xfId="2" applyFont="1" applyBorder="1" applyAlignment="1">
      <alignment horizontal="center" vertical="center" wrapText="1"/>
    </xf>
    <xf numFmtId="0" fontId="13" fillId="0" borderId="174" xfId="2" applyFont="1" applyBorder="1" applyAlignment="1">
      <alignment horizontal="center" vertical="center"/>
    </xf>
    <xf numFmtId="0" fontId="13" fillId="5" borderId="174" xfId="2" applyFont="1" applyFill="1" applyBorder="1" applyAlignment="1">
      <alignment horizontal="center" vertical="center" wrapText="1"/>
    </xf>
    <xf numFmtId="0" fontId="105" fillId="19" borderId="137" xfId="0" applyFont="1" applyFill="1" applyBorder="1" applyAlignment="1">
      <alignment horizontal="center" vertical="center" wrapText="1"/>
    </xf>
    <xf numFmtId="0" fontId="105" fillId="19" borderId="165" xfId="0" applyFont="1" applyFill="1" applyBorder="1" applyAlignment="1">
      <alignment horizontal="center" vertical="center" wrapText="1"/>
    </xf>
    <xf numFmtId="0" fontId="99" fillId="26" borderId="177" xfId="2" applyFont="1" applyFill="1" applyBorder="1" applyAlignment="1">
      <alignment horizontal="center" vertical="center" wrapText="1"/>
    </xf>
    <xf numFmtId="0" fontId="100" fillId="26" borderId="178" xfId="2" applyFont="1" applyFill="1" applyBorder="1" applyAlignment="1">
      <alignment horizontal="center" vertical="center" wrapText="1"/>
    </xf>
    <xf numFmtId="0" fontId="98" fillId="26" borderId="178" xfId="2" applyFont="1" applyFill="1" applyBorder="1" applyAlignment="1">
      <alignment horizontal="center" vertical="center"/>
    </xf>
    <xf numFmtId="0" fontId="98" fillId="26" borderId="179" xfId="2" applyFont="1" applyFill="1" applyBorder="1" applyAlignment="1">
      <alignment horizontal="center" vertical="center"/>
    </xf>
    <xf numFmtId="0" fontId="92" fillId="21" borderId="26" xfId="2" applyFont="1" applyFill="1" applyBorder="1" applyAlignment="1">
      <alignment horizontal="center" vertical="center"/>
    </xf>
    <xf numFmtId="14" fontId="92" fillId="21" borderId="27" xfId="2" applyNumberFormat="1" applyFont="1" applyFill="1" applyBorder="1" applyAlignment="1">
      <alignment horizontal="center" vertical="center"/>
    </xf>
    <xf numFmtId="0" fontId="6" fillId="19" borderId="0" xfId="2" applyFill="1" applyAlignment="1">
      <alignment vertical="center" wrapText="1"/>
    </xf>
    <xf numFmtId="14" fontId="88" fillId="23" borderId="155" xfId="2" applyNumberFormat="1" applyFont="1" applyFill="1" applyBorder="1" applyAlignment="1">
      <alignment horizontal="center" vertical="center"/>
    </xf>
    <xf numFmtId="0" fontId="13" fillId="0" borderId="0" xfId="2" applyFont="1" applyAlignment="1">
      <alignment horizontal="center" vertical="center"/>
    </xf>
    <xf numFmtId="14" fontId="88"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7" fillId="5" borderId="0" xfId="0" applyFont="1" applyFill="1" applyAlignment="1">
      <alignment horizontal="left" vertical="top"/>
    </xf>
    <xf numFmtId="0" fontId="120" fillId="21" borderId="162" xfId="1" applyFont="1" applyFill="1" applyBorder="1" applyAlignment="1" applyProtection="1">
      <alignment horizontal="center" vertical="center" wrapText="1"/>
    </xf>
    <xf numFmtId="0" fontId="119" fillId="19" borderId="0" xfId="17" applyFont="1" applyFill="1" applyAlignment="1">
      <alignment horizontal="left" vertical="center"/>
    </xf>
    <xf numFmtId="0" fontId="88" fillId="0" borderId="0" xfId="2" applyFont="1" applyAlignment="1">
      <alignment vertical="top" wrapText="1"/>
    </xf>
    <xf numFmtId="0" fontId="8" fillId="0" borderId="190" xfId="1" applyBorder="1" applyAlignment="1" applyProtection="1">
      <alignment vertical="center" wrapText="1"/>
    </xf>
    <xf numFmtId="0" fontId="8" fillId="0" borderId="182" xfId="1" applyFill="1" applyBorder="1" applyAlignment="1" applyProtection="1">
      <alignment vertical="center" wrapText="1"/>
    </xf>
    <xf numFmtId="180" fontId="50" fillId="11" borderId="191" xfId="17" applyNumberFormat="1" applyFont="1" applyFill="1" applyBorder="1" applyAlignment="1">
      <alignment horizontal="center" vertical="center"/>
    </xf>
    <xf numFmtId="0" fontId="8" fillId="0" borderId="169" xfId="1" applyBorder="1" applyAlignment="1" applyProtection="1">
      <alignment vertical="center" wrapText="1"/>
    </xf>
    <xf numFmtId="0" fontId="123" fillId="3" borderId="9" xfId="2" applyFont="1" applyFill="1" applyBorder="1" applyAlignment="1">
      <alignment horizontal="center" vertical="center"/>
    </xf>
    <xf numFmtId="14" fontId="92" fillId="21" borderId="138" xfId="2" applyNumberFormat="1" applyFont="1" applyFill="1" applyBorder="1" applyAlignment="1">
      <alignment vertical="center" shrinkToFit="1"/>
    </xf>
    <xf numFmtId="0" fontId="122" fillId="19" borderId="151" xfId="1" applyFont="1" applyFill="1" applyBorder="1" applyAlignment="1" applyProtection="1">
      <alignment horizontal="left" vertical="top" wrapText="1"/>
    </xf>
    <xf numFmtId="0" fontId="28" fillId="21" borderId="192" xfId="0" applyFont="1" applyFill="1" applyBorder="1" applyAlignment="1">
      <alignment horizontal="center" vertical="center" wrapText="1"/>
    </xf>
    <xf numFmtId="14" fontId="29" fillId="21" borderId="193" xfId="2" applyNumberFormat="1" applyFont="1" applyFill="1" applyBorder="1" applyAlignment="1">
      <alignment horizontal="center" vertical="center" shrinkToFit="1"/>
    </xf>
    <xf numFmtId="0" fontId="88" fillId="21" borderId="194" xfId="2" applyFont="1" applyFill="1" applyBorder="1">
      <alignment vertical="center"/>
    </xf>
    <xf numFmtId="14" fontId="88" fillId="21" borderId="195" xfId="1" applyNumberFormat="1" applyFont="1" applyFill="1" applyBorder="1" applyAlignment="1" applyProtection="1">
      <alignment vertical="center" wrapText="1"/>
    </xf>
    <xf numFmtId="14" fontId="88" fillId="21" borderId="197" xfId="1" applyNumberFormat="1" applyFont="1" applyFill="1" applyBorder="1" applyAlignment="1" applyProtection="1">
      <alignment vertical="center" wrapText="1"/>
    </xf>
    <xf numFmtId="56" fontId="88" fillId="21" borderId="194" xfId="2" applyNumberFormat="1" applyFont="1" applyFill="1" applyBorder="1">
      <alignment vertical="center"/>
    </xf>
    <xf numFmtId="0" fontId="0" fillId="34" borderId="0" xfId="0" applyFill="1">
      <alignment vertical="center"/>
    </xf>
    <xf numFmtId="0" fontId="8" fillId="0" borderId="0" xfId="1" applyAlignment="1" applyProtection="1">
      <alignment vertical="center"/>
    </xf>
    <xf numFmtId="14" fontId="92" fillId="21" borderId="1" xfId="2" applyNumberFormat="1" applyFont="1" applyFill="1" applyBorder="1" applyAlignment="1">
      <alignment vertical="center" wrapText="1" shrinkToFit="1"/>
    </xf>
    <xf numFmtId="0" fontId="18" fillId="21" borderId="200" xfId="2" applyFont="1" applyFill="1" applyBorder="1" applyAlignment="1">
      <alignment horizontal="center" vertical="center" wrapText="1"/>
    </xf>
    <xf numFmtId="0" fontId="127" fillId="5" borderId="17" xfId="2" applyFont="1" applyFill="1" applyBorder="1">
      <alignment vertical="center"/>
    </xf>
    <xf numFmtId="0" fontId="122" fillId="0" borderId="151" xfId="0" applyFont="1" applyBorder="1" applyAlignment="1">
      <alignment horizontal="left" vertical="top" wrapText="1"/>
    </xf>
    <xf numFmtId="0" fontId="72" fillId="0" borderId="0" xfId="0" applyFont="1">
      <alignment vertical="center"/>
    </xf>
    <xf numFmtId="0" fontId="130" fillId="5" borderId="14" xfId="2" applyFont="1" applyFill="1" applyBorder="1">
      <alignment vertical="center"/>
    </xf>
    <xf numFmtId="0" fontId="129" fillId="0" borderId="136" xfId="0" applyFont="1" applyBorder="1">
      <alignment vertical="center"/>
    </xf>
    <xf numFmtId="0" fontId="86" fillId="35" borderId="122" xfId="0" applyFont="1" applyFill="1" applyBorder="1" applyAlignment="1">
      <alignment horizontal="center" vertical="center" wrapText="1"/>
    </xf>
    <xf numFmtId="0" fontId="128" fillId="33"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202"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121" fillId="19" borderId="198" xfId="0" applyFont="1" applyFill="1" applyBorder="1" applyAlignment="1">
      <alignment horizontal="left" vertical="center"/>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8" fillId="5" borderId="0" xfId="0" applyFont="1" applyFill="1">
      <alignment vertical="center"/>
    </xf>
    <xf numFmtId="0" fontId="109" fillId="0" borderId="0" xfId="17" applyFont="1" applyAlignment="1">
      <alignment horizontal="left" vertical="center"/>
    </xf>
    <xf numFmtId="177" fontId="1" fillId="19" borderId="203" xfId="2" applyNumberFormat="1" applyFont="1" applyFill="1" applyBorder="1" applyAlignment="1">
      <alignment horizontal="center" vertical="center" wrapText="1"/>
    </xf>
    <xf numFmtId="0" fontId="23" fillId="19" borderId="204" xfId="2" applyFont="1" applyFill="1" applyBorder="1" applyAlignment="1">
      <alignment horizontal="left" vertical="center"/>
    </xf>
    <xf numFmtId="0" fontId="23" fillId="19" borderId="8" xfId="2" applyFont="1" applyFill="1" applyBorder="1" applyAlignment="1">
      <alignment horizontal="left" vertical="center"/>
    </xf>
    <xf numFmtId="177" fontId="116" fillId="19" borderId="8" xfId="2" applyNumberFormat="1" applyFont="1" applyFill="1" applyBorder="1" applyAlignment="1">
      <alignment horizontal="center" vertical="center" shrinkToFit="1"/>
    </xf>
    <xf numFmtId="177" fontId="117" fillId="19" borderId="8" xfId="2" applyNumberFormat="1" applyFont="1" applyFill="1" applyBorder="1" applyAlignment="1">
      <alignment horizontal="center" vertical="center" wrapText="1"/>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41" fillId="19" borderId="206" xfId="2" applyFont="1" applyFill="1" applyBorder="1" applyAlignment="1">
      <alignment horizontal="center" vertical="center"/>
    </xf>
    <xf numFmtId="177" fontId="141" fillId="19" borderId="206" xfId="2" applyNumberFormat="1" applyFont="1" applyFill="1" applyBorder="1" applyAlignment="1">
      <alignment horizontal="center" vertical="center" shrinkToFit="1"/>
    </xf>
    <xf numFmtId="0" fontId="142" fillId="0" borderId="206" xfId="0" applyFont="1" applyBorder="1" applyAlignment="1">
      <alignment horizontal="center" vertical="center" wrapText="1"/>
    </xf>
    <xf numFmtId="177" fontId="13" fillId="19" borderId="206" xfId="2" applyNumberFormat="1" applyFont="1" applyFill="1" applyBorder="1" applyAlignment="1">
      <alignment horizontal="center" vertical="center" wrapText="1"/>
    </xf>
    <xf numFmtId="0" fontId="141" fillId="19" borderId="10" xfId="2" applyFont="1" applyFill="1" applyBorder="1" applyAlignment="1">
      <alignment horizontal="center" vertical="center"/>
    </xf>
    <xf numFmtId="177" fontId="141" fillId="19" borderId="10" xfId="2" applyNumberFormat="1" applyFont="1" applyFill="1" applyBorder="1" applyAlignment="1">
      <alignment horizontal="center" vertical="center" shrinkToFit="1"/>
    </xf>
    <xf numFmtId="177" fontId="10" fillId="19" borderId="10" xfId="2" applyNumberFormat="1" applyFont="1" applyFill="1" applyBorder="1" applyAlignment="1">
      <alignment horizontal="center" vertical="center" wrapText="1"/>
    </xf>
    <xf numFmtId="177" fontId="23" fillId="19" borderId="205" xfId="2" applyNumberFormat="1" applyFont="1" applyFill="1" applyBorder="1" applyAlignment="1">
      <alignment horizontal="center" vertical="center" shrinkToFit="1"/>
    </xf>
    <xf numFmtId="177" fontId="1" fillId="19" borderId="205" xfId="2" applyNumberFormat="1" applyFont="1" applyFill="1" applyBorder="1" applyAlignment="1">
      <alignment horizontal="center" vertical="center" wrapText="1"/>
    </xf>
    <xf numFmtId="0" fontId="23" fillId="19" borderId="205" xfId="2" applyFont="1" applyFill="1" applyBorder="1" applyAlignment="1">
      <alignment horizontal="center" vertical="center" wrapText="1"/>
    </xf>
    <xf numFmtId="0" fontId="6" fillId="0" borderId="205" xfId="2" applyBorder="1">
      <alignment vertical="center"/>
    </xf>
    <xf numFmtId="0" fontId="6" fillId="0" borderId="205"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88" fillId="0" borderId="189" xfId="2" applyFont="1" applyBorder="1" applyAlignment="1">
      <alignment horizontal="left" vertical="top" wrapText="1"/>
    </xf>
    <xf numFmtId="0" fontId="72" fillId="19" borderId="0" xfId="0" applyFont="1" applyFill="1" applyAlignment="1">
      <alignment horizontal="center" vertical="center"/>
    </xf>
    <xf numFmtId="0" fontId="8" fillId="0" borderId="181" xfId="1" applyBorder="1" applyAlignment="1" applyProtection="1">
      <alignment vertical="center"/>
    </xf>
    <xf numFmtId="0" fontId="143" fillId="21" borderId="0" xfId="0" applyFont="1" applyFill="1" applyAlignment="1">
      <alignment horizontal="center" vertical="center" wrapText="1"/>
    </xf>
    <xf numFmtId="0" fontId="123" fillId="3" borderId="9" xfId="2" applyFont="1" applyFill="1" applyBorder="1" applyAlignment="1">
      <alignment horizontal="center" vertical="center" wrapText="1"/>
    </xf>
    <xf numFmtId="0" fontId="120" fillId="28" borderId="208" xfId="1" applyFont="1" applyFill="1" applyBorder="1" applyAlignment="1" applyProtection="1">
      <alignment horizontal="center" vertical="center" wrapText="1"/>
    </xf>
    <xf numFmtId="0" fontId="111" fillId="26" borderId="178" xfId="2" applyFont="1" applyFill="1" applyBorder="1" applyAlignment="1">
      <alignment horizontal="left" vertical="center" shrinkToFit="1"/>
    </xf>
    <xf numFmtId="0" fontId="144" fillId="0" borderId="201" xfId="1" applyFont="1" applyFill="1" applyBorder="1" applyAlignment="1" applyProtection="1">
      <alignment vertical="top" wrapText="1"/>
    </xf>
    <xf numFmtId="0" fontId="0" fillId="36" borderId="0" xfId="0" applyFill="1">
      <alignment vertical="center"/>
    </xf>
    <xf numFmtId="0" fontId="92" fillId="21" borderId="9" xfId="2" applyFont="1" applyFill="1" applyBorder="1" applyAlignment="1">
      <alignment horizontal="center" vertical="center"/>
    </xf>
    <xf numFmtId="0" fontId="8" fillId="0" borderId="209" xfId="1" applyBorder="1" applyAlignment="1" applyProtection="1">
      <alignment horizontal="left" vertical="center" wrapText="1"/>
    </xf>
    <xf numFmtId="0" fontId="13" fillId="0" borderId="213" xfId="2" applyFont="1" applyBorder="1" applyAlignment="1">
      <alignment horizontal="center" vertical="center" wrapText="1"/>
    </xf>
    <xf numFmtId="180" fontId="50" fillId="11" borderId="214" xfId="17" applyNumberFormat="1" applyFont="1" applyFill="1" applyBorder="1" applyAlignment="1">
      <alignment horizontal="center" vertical="center"/>
    </xf>
    <xf numFmtId="0" fontId="86" fillId="0" borderId="122" xfId="0" applyFont="1" applyBorder="1" applyAlignment="1">
      <alignment horizontal="center" vertical="center" wrapText="1"/>
    </xf>
    <xf numFmtId="0" fontId="145" fillId="0" borderId="201" xfId="1" applyFont="1" applyFill="1" applyBorder="1" applyAlignment="1" applyProtection="1">
      <alignment vertical="top" wrapText="1"/>
    </xf>
    <xf numFmtId="0" fontId="144" fillId="0" borderId="30" xfId="1" applyFont="1" applyBorder="1" applyAlignment="1" applyProtection="1">
      <alignment horizontal="left" vertical="top" wrapText="1"/>
    </xf>
    <xf numFmtId="0" fontId="146" fillId="0" borderId="121" xfId="1" applyFont="1" applyFill="1" applyBorder="1" applyAlignment="1" applyProtection="1">
      <alignment horizontal="left" vertical="top" wrapText="1"/>
    </xf>
    <xf numFmtId="0" fontId="147" fillId="0" borderId="196" xfId="1" applyFont="1" applyFill="1" applyBorder="1" applyAlignment="1" applyProtection="1">
      <alignment vertical="top" wrapText="1"/>
    </xf>
    <xf numFmtId="0" fontId="122" fillId="0" borderId="158" xfId="1" applyFont="1" applyFill="1" applyBorder="1" applyAlignment="1" applyProtection="1">
      <alignment vertical="top" wrapText="1"/>
    </xf>
    <xf numFmtId="0" fontId="148" fillId="0" borderId="139" xfId="0" applyFont="1" applyBorder="1" applyAlignment="1">
      <alignment horizontal="left" vertical="top" wrapText="1"/>
    </xf>
    <xf numFmtId="0" fontId="149" fillId="0" borderId="0" xfId="0" applyFont="1">
      <alignment vertical="center"/>
    </xf>
    <xf numFmtId="0" fontId="121" fillId="19" borderId="180" xfId="0" applyFont="1" applyFill="1" applyBorder="1" applyAlignment="1">
      <alignment horizontal="left" vertical="center"/>
    </xf>
    <xf numFmtId="0" fontId="151" fillId="21" borderId="156" xfId="2" applyFont="1" applyFill="1" applyBorder="1" applyAlignment="1">
      <alignment horizontal="center" vertical="center" wrapText="1"/>
    </xf>
    <xf numFmtId="0" fontId="8" fillId="0" borderId="217" xfId="1" applyFill="1" applyBorder="1" applyAlignment="1" applyProtection="1">
      <alignment vertical="center" wrapText="1"/>
    </xf>
    <xf numFmtId="0" fontId="104" fillId="33" borderId="105" xfId="2" applyFont="1" applyFill="1" applyBorder="1" applyAlignment="1">
      <alignment horizontal="center" vertical="center" wrapText="1" shrinkToFit="1"/>
    </xf>
    <xf numFmtId="0" fontId="89" fillId="0" borderId="106" xfId="2" applyFont="1" applyBorder="1" applyAlignment="1">
      <alignment vertical="center" shrinkToFit="1"/>
    </xf>
    <xf numFmtId="0" fontId="6" fillId="0" borderId="107" xfId="2" applyBorder="1">
      <alignment vertical="center"/>
    </xf>
    <xf numFmtId="0" fontId="21" fillId="0" borderId="218" xfId="1" applyFont="1" applyBorder="1" applyAlignment="1" applyProtection="1">
      <alignment vertical="top" wrapText="1"/>
    </xf>
    <xf numFmtId="0" fontId="27" fillId="0" borderId="163" xfId="2" applyFont="1" applyBorder="1" applyAlignment="1">
      <alignment vertical="top" wrapText="1"/>
    </xf>
    <xf numFmtId="0" fontId="8" fillId="0" borderId="219"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07"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3"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7" borderId="205" xfId="2" applyNumberFormat="1" applyFont="1" applyFill="1" applyBorder="1" applyAlignment="1">
      <alignment horizontal="center" vertical="center" shrinkToFit="1"/>
    </xf>
    <xf numFmtId="180" fontId="50" fillId="11" borderId="220" xfId="17" applyNumberFormat="1" applyFont="1" applyFill="1" applyBorder="1" applyAlignment="1">
      <alignment horizontal="center" vertical="center"/>
    </xf>
    <xf numFmtId="0" fontId="121" fillId="19" borderId="221" xfId="0" applyFont="1" applyFill="1" applyBorder="1" applyAlignment="1">
      <alignment horizontal="left" vertical="center"/>
    </xf>
    <xf numFmtId="0" fontId="95" fillId="19" borderId="0" xfId="0" applyFont="1" applyFill="1" applyAlignment="1">
      <alignment horizontal="center" vertical="center"/>
    </xf>
    <xf numFmtId="0" fontId="158" fillId="21" borderId="156" xfId="2" applyFont="1" applyFill="1" applyBorder="1" applyAlignment="1">
      <alignment horizontal="center" vertical="center" wrapText="1"/>
    </xf>
    <xf numFmtId="0" fontId="25" fillId="19" borderId="0" xfId="2" applyFont="1" applyFill="1">
      <alignment vertical="center"/>
    </xf>
    <xf numFmtId="0" fontId="160" fillId="0" borderId="0" xfId="0" applyFont="1" applyAlignment="1">
      <alignment vertical="top" wrapText="1"/>
    </xf>
    <xf numFmtId="0" fontId="159" fillId="32" borderId="0" xfId="0" applyFont="1" applyFill="1" applyAlignment="1">
      <alignment horizontal="center" vertical="center" wrapText="1"/>
    </xf>
    <xf numFmtId="0" fontId="144" fillId="0" borderId="218" xfId="1" applyFont="1" applyBorder="1" applyAlignment="1" applyProtection="1">
      <alignment vertical="top" wrapText="1"/>
    </xf>
    <xf numFmtId="0" fontId="89" fillId="32"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44" fillId="0" borderId="219" xfId="1" applyFont="1" applyFill="1" applyBorder="1" applyAlignment="1" applyProtection="1">
      <alignment horizontal="left" vertical="top" wrapText="1"/>
    </xf>
    <xf numFmtId="0" fontId="96" fillId="19" borderId="0" xfId="0" applyFont="1" applyFill="1" applyAlignment="1">
      <alignment vertical="center" wrapText="1"/>
    </xf>
    <xf numFmtId="0" fontId="73" fillId="5" borderId="223" xfId="2" applyFont="1" applyFill="1" applyBorder="1" applyAlignment="1">
      <alignment horizontal="left" vertical="center"/>
    </xf>
    <xf numFmtId="0" fontId="8" fillId="0" borderId="216" xfId="1" applyBorder="1" applyAlignment="1" applyProtection="1">
      <alignment vertical="center" wrapText="1"/>
    </xf>
    <xf numFmtId="0" fontId="148" fillId="0" borderId="215" xfId="0" applyFont="1" applyBorder="1" applyAlignment="1">
      <alignment horizontal="left" vertical="top" wrapText="1"/>
    </xf>
    <xf numFmtId="0" fontId="86" fillId="20" borderId="137" xfId="0" applyFont="1" applyFill="1" applyBorder="1" applyAlignment="1">
      <alignment horizontal="center" vertical="center" wrapText="1"/>
    </xf>
    <xf numFmtId="14" fontId="121" fillId="19" borderId="180" xfId="0" applyNumberFormat="1" applyFont="1" applyFill="1" applyBorder="1" applyAlignment="1">
      <alignment horizontal="center" vertical="center"/>
    </xf>
    <xf numFmtId="14" fontId="121" fillId="19" borderId="199" xfId="0" applyNumberFormat="1" applyFont="1" applyFill="1" applyBorder="1" applyAlignment="1">
      <alignment horizontal="center" vertical="center"/>
    </xf>
    <xf numFmtId="14" fontId="121" fillId="19" borderId="222" xfId="0" applyNumberFormat="1" applyFont="1" applyFill="1" applyBorder="1" applyAlignment="1">
      <alignment horizontal="center" vertical="center"/>
    </xf>
    <xf numFmtId="0" fontId="102" fillId="19" borderId="134" xfId="17" applyFont="1" applyFill="1" applyBorder="1" applyAlignment="1">
      <alignment horizontal="center" vertical="center" wrapText="1"/>
    </xf>
    <xf numFmtId="0" fontId="8" fillId="0" borderId="227"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8" fillId="21" borderId="195" xfId="2" applyNumberFormat="1" applyFont="1" applyFill="1" applyBorder="1">
      <alignment vertical="center"/>
    </xf>
    <xf numFmtId="14" fontId="92" fillId="21" borderId="2" xfId="2" applyNumberFormat="1" applyFont="1" applyFill="1" applyBorder="1" applyAlignment="1">
      <alignment vertical="center" shrinkToFit="1"/>
    </xf>
    <xf numFmtId="14" fontId="88" fillId="21" borderId="228" xfId="1" applyNumberFormat="1" applyFont="1" applyFill="1" applyBorder="1" applyAlignment="1" applyProtection="1">
      <alignment vertical="center" wrapText="1"/>
    </xf>
    <xf numFmtId="183" fontId="107" fillId="5" borderId="0" xfId="0" applyNumberFormat="1" applyFont="1" applyFill="1" applyAlignment="1">
      <alignment horizontal="left" vertical="center"/>
    </xf>
    <xf numFmtId="14" fontId="23" fillId="19" borderId="135" xfId="17" applyNumberFormat="1" applyFont="1" applyFill="1" applyBorder="1" applyAlignment="1">
      <alignment horizontal="center" vertical="center"/>
    </xf>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86" fillId="38" borderId="122" xfId="0" applyFont="1" applyFill="1" applyBorder="1" applyAlignment="1">
      <alignment horizontal="center" vertical="center" wrapText="1"/>
    </xf>
    <xf numFmtId="0" fontId="101"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14" fontId="132" fillId="19" borderId="135" xfId="0" applyNumberFormat="1" applyFont="1" applyFill="1" applyBorder="1" applyAlignment="1">
      <alignment horizontal="center" vertical="center"/>
    </xf>
    <xf numFmtId="56" fontId="94" fillId="19" borderId="134" xfId="17" applyNumberFormat="1" applyFont="1" applyFill="1" applyBorder="1" applyAlignment="1">
      <alignment horizontal="center" vertical="center" wrapText="1"/>
    </xf>
    <xf numFmtId="0" fontId="162" fillId="0" borderId="0" xfId="0" applyFont="1" applyAlignment="1">
      <alignment vertical="top" wrapText="1"/>
    </xf>
    <xf numFmtId="0" fontId="163" fillId="0" borderId="201" xfId="1" applyFont="1" applyFill="1" applyBorder="1" applyAlignment="1" applyProtection="1">
      <alignment vertical="top" wrapText="1"/>
    </xf>
    <xf numFmtId="0" fontId="0" fillId="40" borderId="0" xfId="0" applyFill="1">
      <alignment vertical="center"/>
    </xf>
    <xf numFmtId="0" fontId="0" fillId="41" borderId="0" xfId="0" applyFill="1">
      <alignment vertical="center"/>
    </xf>
    <xf numFmtId="0" fontId="131" fillId="41" borderId="0" xfId="0" applyFont="1" applyFill="1">
      <alignment vertical="center"/>
    </xf>
    <xf numFmtId="0" fontId="153" fillId="41" borderId="0" xfId="0" applyFont="1" applyFill="1">
      <alignment vertical="center"/>
    </xf>
    <xf numFmtId="0" fontId="154" fillId="41" borderId="0" xfId="0" applyFont="1" applyFill="1">
      <alignment vertical="center"/>
    </xf>
    <xf numFmtId="0" fontId="152" fillId="41" borderId="0" xfId="0" applyFont="1" applyFill="1">
      <alignment vertical="center"/>
    </xf>
    <xf numFmtId="0" fontId="118" fillId="41" borderId="0" xfId="0" applyFont="1" applyFill="1">
      <alignment vertical="center"/>
    </xf>
    <xf numFmtId="0" fontId="150" fillId="41" borderId="0" xfId="0" applyFont="1" applyFill="1">
      <alignment vertical="center"/>
    </xf>
    <xf numFmtId="0" fontId="157" fillId="41" borderId="0" xfId="0" applyFont="1" applyFill="1">
      <alignment vertical="center"/>
    </xf>
    <xf numFmtId="0" fontId="71" fillId="41" borderId="0" xfId="0" applyFont="1" applyFill="1">
      <alignment vertical="center"/>
    </xf>
    <xf numFmtId="0" fontId="139" fillId="41" borderId="0" xfId="0" applyFont="1" applyFill="1" applyAlignment="1">
      <alignment vertical="center" wrapText="1"/>
    </xf>
    <xf numFmtId="0" fontId="155" fillId="41" borderId="0" xfId="0" applyFont="1" applyFill="1">
      <alignment vertical="center"/>
    </xf>
    <xf numFmtId="0" fontId="156" fillId="41" borderId="0" xfId="0" applyFont="1" applyFill="1">
      <alignment vertical="center"/>
    </xf>
    <xf numFmtId="0" fontId="126" fillId="41" borderId="0" xfId="1" applyFont="1" applyFill="1" applyAlignment="1" applyProtection="1">
      <alignment vertical="center"/>
    </xf>
    <xf numFmtId="0" fontId="125" fillId="41" borderId="0" xfId="0" applyFont="1" applyFill="1">
      <alignment vertical="center"/>
    </xf>
    <xf numFmtId="0" fontId="161" fillId="41" borderId="0" xfId="0" applyFont="1" applyFill="1">
      <alignment vertical="center"/>
    </xf>
    <xf numFmtId="0" fontId="8" fillId="41" borderId="0" xfId="1" applyFill="1" applyAlignment="1" applyProtection="1">
      <alignment vertical="center"/>
    </xf>
    <xf numFmtId="0" fontId="94" fillId="21" borderId="134" xfId="17" applyFont="1" applyFill="1" applyBorder="1" applyAlignment="1">
      <alignment horizontal="center" vertical="center" wrapText="1"/>
    </xf>
    <xf numFmtId="14" fontId="94" fillId="21" borderId="135" xfId="17" applyNumberFormat="1" applyFont="1" applyFill="1" applyBorder="1" applyAlignment="1">
      <alignment horizontal="center" vertical="center"/>
    </xf>
    <xf numFmtId="14" fontId="94" fillId="21" borderId="135" xfId="17" applyNumberFormat="1" applyFont="1" applyFill="1" applyBorder="1" applyAlignment="1">
      <alignment horizontal="center" vertical="center" wrapText="1"/>
    </xf>
    <xf numFmtId="0" fontId="102" fillId="21" borderId="134" xfId="17" applyFont="1" applyFill="1" applyBorder="1" applyAlignment="1">
      <alignment horizontal="center" vertical="center" wrapText="1"/>
    </xf>
    <xf numFmtId="14" fontId="102" fillId="21" borderId="135" xfId="17" applyNumberFormat="1" applyFont="1" applyFill="1" applyBorder="1" applyAlignment="1">
      <alignment horizontal="center" vertical="center" wrapText="1"/>
    </xf>
    <xf numFmtId="0" fontId="8" fillId="0" borderId="232" xfId="1" applyBorder="1" applyAlignment="1" applyProtection="1">
      <alignment horizontal="left" vertical="center"/>
    </xf>
    <xf numFmtId="0" fontId="121" fillId="21" borderId="180" xfId="0" applyFont="1" applyFill="1" applyBorder="1" applyAlignment="1">
      <alignment horizontal="left" vertical="center"/>
    </xf>
    <xf numFmtId="0" fontId="121" fillId="42" borderId="180" xfId="0" applyFont="1" applyFill="1" applyBorder="1" applyAlignment="1">
      <alignment horizontal="left" vertical="center"/>
    </xf>
    <xf numFmtId="0" fontId="121" fillId="43" borderId="180" xfId="0" applyFont="1" applyFill="1" applyBorder="1" applyAlignment="1">
      <alignment horizontal="left" vertical="center"/>
    </xf>
    <xf numFmtId="0" fontId="121" fillId="29" borderId="180" xfId="0" applyFont="1" applyFill="1" applyBorder="1" applyAlignment="1">
      <alignment horizontal="left" vertical="center"/>
    </xf>
    <xf numFmtId="14" fontId="121" fillId="29" borderId="180" xfId="0" applyNumberFormat="1" applyFont="1" applyFill="1" applyBorder="1" applyAlignment="1">
      <alignment horizontal="left" vertical="center"/>
    </xf>
    <xf numFmtId="0" fontId="121" fillId="44" borderId="180" xfId="0" applyFont="1" applyFill="1" applyBorder="1" applyAlignment="1">
      <alignment horizontal="left" vertical="center"/>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7" fillId="5" borderId="0" xfId="0" applyFont="1" applyFill="1" applyAlignment="1">
      <alignment horizontal="left" vertical="center" wrapText="1"/>
    </xf>
    <xf numFmtId="0" fontId="107" fillId="5" borderId="70" xfId="0" applyFont="1" applyFill="1" applyBorder="1" applyAlignment="1">
      <alignment horizontal="left" vertical="center" wrapText="1"/>
    </xf>
    <xf numFmtId="0" fontId="107" fillId="5" borderId="0" xfId="0" applyFont="1" applyFill="1" applyAlignment="1">
      <alignment horizontal="left" vertical="center"/>
    </xf>
    <xf numFmtId="0" fontId="107" fillId="5" borderId="0" xfId="0" applyFont="1" applyFill="1" applyAlignment="1">
      <alignment horizontal="left" vertical="top" wrapText="1"/>
    </xf>
    <xf numFmtId="0" fontId="8" fillId="0" borderId="0" xfId="1" applyAlignment="1" applyProtection="1">
      <alignment horizontal="center" vertical="center" wrapText="1"/>
    </xf>
    <xf numFmtId="0" fontId="79" fillId="0" borderId="0" xfId="0" applyFont="1" applyAlignment="1">
      <alignment horizontal="left" vertical="center" wrapText="1"/>
    </xf>
    <xf numFmtId="0" fontId="75" fillId="0" borderId="0" xfId="0" applyFont="1" applyAlignment="1">
      <alignment horizontal="left" vertical="center" wrapText="1"/>
    </xf>
    <xf numFmtId="0" fontId="78" fillId="0" borderId="0" xfId="0" applyFont="1" applyAlignment="1">
      <alignment horizontal="left" vertical="center" wrapText="1"/>
    </xf>
    <xf numFmtId="0" fontId="76" fillId="0" borderId="0" xfId="0" applyFont="1" applyAlignment="1">
      <alignment horizontal="left" vertical="center" wrapText="1"/>
    </xf>
    <xf numFmtId="0" fontId="79" fillId="0" borderId="0" xfId="0" applyFont="1" applyAlignment="1">
      <alignment horizontal="left" vertical="top" wrapText="1"/>
    </xf>
    <xf numFmtId="0" fontId="75" fillId="0" borderId="0" xfId="0" applyFont="1" applyAlignment="1">
      <alignment horizontal="left" vertical="top" wrapText="1"/>
    </xf>
    <xf numFmtId="0" fontId="110" fillId="41" borderId="0" xfId="0" applyFont="1" applyFill="1" applyAlignment="1">
      <alignment horizontal="left" vertical="top" wrapText="1"/>
    </xf>
    <xf numFmtId="0" fontId="43" fillId="19" borderId="0" xfId="17" applyFont="1" applyFill="1" applyAlignment="1">
      <alignment horizontal="left" vertical="center"/>
    </xf>
    <xf numFmtId="0" fontId="10" fillId="6" borderId="211" xfId="17" applyFont="1" applyFill="1" applyBorder="1" applyAlignment="1">
      <alignment horizontal="left" vertical="center" wrapText="1"/>
    </xf>
    <xf numFmtId="0" fontId="10" fillId="6" borderId="212" xfId="17" applyFont="1" applyFill="1" applyBorder="1" applyAlignment="1">
      <alignment horizontal="left" vertical="center" wrapText="1"/>
    </xf>
    <xf numFmtId="0" fontId="10" fillId="6" borderId="213" xfId="17" applyFont="1" applyFill="1" applyBorder="1" applyAlignment="1">
      <alignment horizontal="left" vertical="center" wrapText="1"/>
    </xf>
    <xf numFmtId="0" fontId="37" fillId="19" borderId="166" xfId="17" applyFont="1" applyFill="1" applyBorder="1" applyAlignment="1">
      <alignment horizontal="left" vertical="top" wrapText="1"/>
    </xf>
    <xf numFmtId="0" fontId="37" fillId="19" borderId="167" xfId="17" applyFont="1" applyFill="1" applyBorder="1" applyAlignment="1">
      <alignment horizontal="left" vertical="top" wrapText="1"/>
    </xf>
    <xf numFmtId="0" fontId="37" fillId="19" borderId="168" xfId="17" applyFont="1" applyFill="1" applyBorder="1" applyAlignment="1">
      <alignment horizontal="left" vertical="top" wrapText="1"/>
    </xf>
    <xf numFmtId="0" fontId="13" fillId="19" borderId="166" xfId="2" applyFont="1" applyFill="1" applyBorder="1" applyAlignment="1">
      <alignment horizontal="left" vertical="top" wrapText="1"/>
    </xf>
    <xf numFmtId="0" fontId="13" fillId="19" borderId="167" xfId="2" applyFont="1" applyFill="1" applyBorder="1" applyAlignment="1">
      <alignment horizontal="left" vertical="top" wrapText="1"/>
    </xf>
    <xf numFmtId="0" fontId="13" fillId="19" borderId="168" xfId="2" applyFont="1" applyFill="1" applyBorder="1" applyAlignment="1">
      <alignment horizontal="left" vertical="top" wrapText="1"/>
    </xf>
    <xf numFmtId="0" fontId="97" fillId="19" borderId="166" xfId="2" applyFont="1" applyFill="1" applyBorder="1" applyAlignment="1">
      <alignment horizontal="left" vertical="top" wrapText="1"/>
    </xf>
    <xf numFmtId="0" fontId="97" fillId="19" borderId="167" xfId="2" applyFont="1" applyFill="1" applyBorder="1" applyAlignment="1">
      <alignment horizontal="left" vertical="top" wrapText="1"/>
    </xf>
    <xf numFmtId="0" fontId="97" fillId="19" borderId="168"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10" fillId="6" borderId="229" xfId="17" applyFont="1" applyFill="1" applyBorder="1" applyAlignment="1">
      <alignment horizontal="left" vertical="center" wrapText="1"/>
    </xf>
    <xf numFmtId="0" fontId="10" fillId="6" borderId="230" xfId="17" applyFont="1" applyFill="1" applyBorder="1" applyAlignment="1">
      <alignment horizontal="left" vertical="center" wrapText="1"/>
    </xf>
    <xf numFmtId="0" fontId="10" fillId="6" borderId="231" xfId="17"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10"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37" fillId="21" borderId="166" xfId="17" applyFont="1" applyFill="1" applyBorder="1" applyAlignment="1">
      <alignment horizontal="left" vertical="top" wrapText="1"/>
    </xf>
    <xf numFmtId="0" fontId="37" fillId="21" borderId="167" xfId="17" applyFont="1" applyFill="1" applyBorder="1" applyAlignment="1">
      <alignment horizontal="left" vertical="top" wrapText="1"/>
    </xf>
    <xf numFmtId="0" fontId="37" fillId="21" borderId="168" xfId="17" applyFont="1" applyFill="1" applyBorder="1" applyAlignment="1">
      <alignment horizontal="left" vertical="top" wrapText="1"/>
    </xf>
    <xf numFmtId="0" fontId="94" fillId="21" borderId="166" xfId="17" applyFont="1" applyFill="1" applyBorder="1" applyAlignment="1">
      <alignment horizontal="left" vertical="top" wrapText="1"/>
    </xf>
    <xf numFmtId="0" fontId="94" fillId="21" borderId="167" xfId="17" applyFont="1" applyFill="1" applyBorder="1" applyAlignment="1">
      <alignment horizontal="left" vertical="top" wrapText="1"/>
    </xf>
    <xf numFmtId="0" fontId="94" fillId="21" borderId="168" xfId="17" applyFont="1" applyFill="1" applyBorder="1" applyAlignment="1">
      <alignment horizontal="left" vertical="top" wrapText="1"/>
    </xf>
    <xf numFmtId="0" fontId="13" fillId="19" borderId="166" xfId="17" applyFont="1" applyFill="1" applyBorder="1" applyAlignment="1">
      <alignment horizontal="left" vertical="top" wrapText="1"/>
    </xf>
    <xf numFmtId="0" fontId="13" fillId="19" borderId="167" xfId="17" applyFont="1" applyFill="1" applyBorder="1" applyAlignment="1">
      <alignment horizontal="left" vertical="top" wrapText="1"/>
    </xf>
    <xf numFmtId="0" fontId="13" fillId="19" borderId="168" xfId="17" applyFont="1" applyFill="1" applyBorder="1" applyAlignment="1">
      <alignment horizontal="left" vertical="top" wrapText="1"/>
    </xf>
    <xf numFmtId="0" fontId="37" fillId="19" borderId="207" xfId="17" applyFont="1" applyFill="1" applyBorder="1" applyAlignment="1">
      <alignment horizontal="left" vertical="top" wrapText="1"/>
    </xf>
    <xf numFmtId="0" fontId="37" fillId="19" borderId="134" xfId="17" applyFont="1" applyFill="1" applyBorder="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3" fillId="19" borderId="166" xfId="17" applyFont="1" applyFill="1" applyBorder="1" applyAlignment="1">
      <alignment horizontal="left" vertical="top" wrapText="1"/>
    </xf>
    <xf numFmtId="0" fontId="113" fillId="19" borderId="167" xfId="17" applyFont="1" applyFill="1" applyBorder="1" applyAlignment="1">
      <alignment horizontal="left" vertical="top" wrapText="1"/>
    </xf>
    <xf numFmtId="0" fontId="113" fillId="19" borderId="168" xfId="17" applyFont="1" applyFill="1" applyBorder="1" applyAlignment="1">
      <alignment horizontal="left" vertical="top" wrapText="1"/>
    </xf>
    <xf numFmtId="0" fontId="6" fillId="0" borderId="0" xfId="2">
      <alignment vertical="center"/>
    </xf>
    <xf numFmtId="14" fontId="88" fillId="21" borderId="141" xfId="2" applyNumberFormat="1" applyFont="1" applyFill="1" applyBorder="1" applyAlignment="1">
      <alignment horizontal="center" vertical="center" wrapText="1" shrinkToFit="1"/>
    </xf>
    <xf numFmtId="14" fontId="88" fillId="21" borderId="139" xfId="2" applyNumberFormat="1" applyFont="1" applyFill="1" applyBorder="1" applyAlignment="1">
      <alignment horizontal="center" vertical="center" wrapText="1" shrinkToFit="1"/>
    </xf>
    <xf numFmtId="14" fontId="88" fillId="21" borderId="140" xfId="2" applyNumberFormat="1" applyFont="1" applyFill="1" applyBorder="1" applyAlignment="1">
      <alignment horizontal="center" vertical="center" wrapText="1" shrinkToFit="1"/>
    </xf>
    <xf numFmtId="14" fontId="88" fillId="21" borderId="157" xfId="1" applyNumberFormat="1" applyFont="1" applyFill="1" applyBorder="1" applyAlignment="1" applyProtection="1">
      <alignment horizontal="center" vertical="center" wrapText="1"/>
    </xf>
    <xf numFmtId="0" fontId="88" fillId="21" borderId="157" xfId="2" applyFont="1" applyFill="1" applyBorder="1" applyAlignment="1">
      <alignment horizontal="center" vertical="center"/>
    </xf>
    <xf numFmtId="0" fontId="88" fillId="21" borderId="161" xfId="2" applyFont="1" applyFill="1" applyBorder="1" applyAlignment="1">
      <alignment horizontal="center" vertical="center"/>
    </xf>
    <xf numFmtId="0" fontId="92" fillId="21" borderId="40" xfId="2" applyFont="1" applyFill="1" applyBorder="1" applyAlignment="1">
      <alignment horizontal="center" vertical="center" wrapText="1"/>
    </xf>
    <xf numFmtId="0" fontId="92" fillId="21" borderId="1" xfId="2" applyFont="1" applyFill="1" applyBorder="1" applyAlignment="1">
      <alignment horizontal="center" vertical="center" wrapText="1"/>
    </xf>
    <xf numFmtId="0" fontId="92" fillId="21" borderId="2" xfId="2" applyFont="1" applyFill="1" applyBorder="1" applyAlignment="1">
      <alignment horizontal="center" vertical="center" wrapText="1"/>
    </xf>
    <xf numFmtId="14" fontId="88" fillId="21" borderId="142" xfId="1" applyNumberFormat="1" applyFont="1" applyFill="1" applyBorder="1" applyAlignment="1" applyProtection="1">
      <alignment horizontal="center" vertical="center" wrapText="1" shrinkToFit="1"/>
    </xf>
    <xf numFmtId="14" fontId="88" fillId="21" borderId="144" xfId="1" applyNumberFormat="1" applyFont="1" applyFill="1" applyBorder="1" applyAlignment="1" applyProtection="1">
      <alignment horizontal="center" vertical="center" wrapText="1" shrinkToFit="1"/>
    </xf>
    <xf numFmtId="14" fontId="88" fillId="21" borderId="143" xfId="1" applyNumberFormat="1" applyFont="1" applyFill="1" applyBorder="1" applyAlignment="1" applyProtection="1">
      <alignment horizontal="center" vertical="center" wrapText="1" shrinkToFit="1"/>
    </xf>
    <xf numFmtId="56" fontId="88" fillId="21" borderId="40" xfId="2" applyNumberFormat="1" applyFont="1" applyFill="1" applyBorder="1" applyAlignment="1">
      <alignment horizontal="center" vertical="center" wrapText="1"/>
    </xf>
    <xf numFmtId="56" fontId="88" fillId="21" borderId="1" xfId="2" applyNumberFormat="1" applyFont="1" applyFill="1" applyBorder="1" applyAlignment="1">
      <alignment horizontal="center" vertical="center" wrapText="1"/>
    </xf>
    <xf numFmtId="56" fontId="88" fillId="21" borderId="138" xfId="2" applyNumberFormat="1" applyFont="1" applyFill="1" applyBorder="1" applyAlignment="1">
      <alignment horizontal="center" vertical="center" wrapText="1"/>
    </xf>
    <xf numFmtId="14" fontId="88" fillId="21" borderId="193" xfId="2" applyNumberFormat="1" applyFont="1" applyFill="1" applyBorder="1" applyAlignment="1">
      <alignment horizontal="center" vertical="center" shrinkToFit="1"/>
    </xf>
    <xf numFmtId="14" fontId="88" fillId="21" borderId="1" xfId="2" applyNumberFormat="1" applyFont="1" applyFill="1" applyBorder="1" applyAlignment="1">
      <alignment horizontal="center" vertical="center" shrinkToFit="1"/>
    </xf>
    <xf numFmtId="14" fontId="88" fillId="21" borderId="138" xfId="2" applyNumberFormat="1" applyFont="1" applyFill="1" applyBorder="1" applyAlignment="1">
      <alignment horizontal="center" vertical="center" shrinkToFit="1"/>
    </xf>
    <xf numFmtId="14" fontId="88" fillId="21" borderId="183" xfId="2" applyNumberFormat="1" applyFont="1" applyFill="1" applyBorder="1" applyAlignment="1">
      <alignment horizontal="center" vertical="center"/>
    </xf>
    <xf numFmtId="14" fontId="88" fillId="21" borderId="184" xfId="2" applyNumberFormat="1" applyFont="1" applyFill="1" applyBorder="1" applyAlignment="1">
      <alignment horizontal="center" vertical="center"/>
    </xf>
    <xf numFmtId="14" fontId="88" fillId="21" borderId="185" xfId="2" applyNumberFormat="1" applyFont="1" applyFill="1" applyBorder="1" applyAlignment="1">
      <alignment horizontal="center" vertical="center"/>
    </xf>
    <xf numFmtId="56" fontId="88" fillId="21" borderId="40" xfId="1" applyNumberFormat="1" applyFont="1" applyFill="1" applyBorder="1" applyAlignment="1" applyProtection="1">
      <alignment horizontal="center" vertical="center" wrapText="1"/>
    </xf>
    <xf numFmtId="56" fontId="88" fillId="21" borderId="1" xfId="1" applyNumberFormat="1" applyFont="1" applyFill="1" applyBorder="1" applyAlignment="1" applyProtection="1">
      <alignment horizontal="center" vertical="center" wrapText="1"/>
    </xf>
    <xf numFmtId="56" fontId="88" fillId="21" borderId="2" xfId="1" applyNumberFormat="1" applyFont="1" applyFill="1" applyBorder="1" applyAlignment="1" applyProtection="1">
      <alignment horizontal="center" vertical="center" wrapText="1"/>
    </xf>
    <xf numFmtId="14" fontId="88" fillId="21" borderId="186" xfId="1" applyNumberFormat="1" applyFont="1" applyFill="1" applyBorder="1" applyAlignment="1" applyProtection="1">
      <alignment horizontal="center" vertical="center" wrapText="1"/>
    </xf>
    <xf numFmtId="14" fontId="88" fillId="21" borderId="187" xfId="1" applyNumberFormat="1" applyFont="1" applyFill="1" applyBorder="1" applyAlignment="1" applyProtection="1">
      <alignment horizontal="center" vertical="center" wrapText="1"/>
    </xf>
    <xf numFmtId="14" fontId="88" fillId="21" borderId="188" xfId="1" applyNumberFormat="1" applyFont="1" applyFill="1" applyBorder="1" applyAlignment="1" applyProtection="1">
      <alignment horizontal="center" vertical="center" wrapText="1"/>
    </xf>
    <xf numFmtId="14" fontId="35" fillId="21" borderId="193"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14" fontId="88" fillId="21" borderId="193" xfId="2" applyNumberFormat="1" applyFont="1" applyFill="1" applyBorder="1" applyAlignment="1">
      <alignment horizontal="center" vertical="center" wrapText="1" shrinkToFit="1"/>
    </xf>
    <xf numFmtId="14" fontId="88" fillId="21" borderId="1" xfId="2" applyNumberFormat="1" applyFont="1" applyFill="1" applyBorder="1" applyAlignment="1">
      <alignment horizontal="center" vertical="center" wrapText="1" shrinkToFit="1"/>
    </xf>
    <xf numFmtId="14" fontId="88" fillId="21" borderId="2" xfId="2" applyNumberFormat="1" applyFont="1" applyFill="1" applyBorder="1" applyAlignment="1">
      <alignment horizontal="center" vertical="center" wrapText="1" shrinkToFit="1"/>
    </xf>
    <xf numFmtId="0" fontId="10" fillId="0" borderId="0" xfId="2" applyFont="1" applyAlignment="1">
      <alignment vertical="center" wrapText="1"/>
    </xf>
    <xf numFmtId="0" fontId="14" fillId="5" borderId="224" xfId="2" applyFont="1" applyFill="1" applyBorder="1" applyAlignment="1">
      <alignment horizontal="center" vertical="center"/>
    </xf>
    <xf numFmtId="0" fontId="14" fillId="5" borderId="225" xfId="2" applyFont="1" applyFill="1" applyBorder="1" applyAlignment="1">
      <alignment horizontal="center" vertical="center"/>
    </xf>
    <xf numFmtId="0" fontId="14" fillId="5" borderId="226" xfId="2" applyFont="1" applyFill="1" applyBorder="1" applyAlignment="1">
      <alignment horizontal="center"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6" xfId="2" applyFill="1" applyBorder="1" applyAlignment="1">
      <alignment horizontal="left" vertical="top" wrapText="1"/>
    </xf>
    <xf numFmtId="0" fontId="1" fillId="29" borderId="54" xfId="2" applyFont="1" applyFill="1" applyBorder="1" applyAlignment="1">
      <alignment horizontal="left" vertical="top" wrapText="1"/>
    </xf>
    <xf numFmtId="0" fontId="1" fillId="29" borderId="65" xfId="2" applyFont="1" applyFill="1" applyBorder="1" applyAlignment="1">
      <alignment horizontal="left" vertical="top" wrapText="1"/>
    </xf>
    <xf numFmtId="0" fontId="8" fillId="29" borderId="126" xfId="1" applyFill="1" applyBorder="1" applyAlignment="1" applyProtection="1">
      <alignment horizontal="left" vertical="top"/>
    </xf>
    <xf numFmtId="0" fontId="6" fillId="29" borderId="145"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26" fillId="19" borderId="0" xfId="19" applyFont="1" applyFill="1" applyAlignment="1">
      <alignment vertical="center" wrapText="1"/>
    </xf>
    <xf numFmtId="0" fontId="89" fillId="19" borderId="148" xfId="1" applyFont="1" applyFill="1" applyBorder="1" applyAlignment="1" applyProtection="1">
      <alignment horizontal="center" vertical="center" wrapText="1" shrinkToFit="1"/>
    </xf>
    <xf numFmtId="0" fontId="28" fillId="19" borderId="149" xfId="2" applyFont="1" applyFill="1" applyBorder="1" applyAlignment="1">
      <alignment horizontal="center" vertical="center" wrapText="1" shrinkToFit="1"/>
    </xf>
    <xf numFmtId="0" fontId="28" fillId="19" borderId="150" xfId="2" applyFont="1" applyFill="1" applyBorder="1" applyAlignment="1">
      <alignment horizontal="center" vertical="center" wrapText="1" shrinkToFit="1"/>
    </xf>
    <xf numFmtId="0" fontId="146"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lignment vertical="center"/>
    </xf>
    <xf numFmtId="0" fontId="10" fillId="0" borderId="56" xfId="2" applyFont="1" applyBorder="1">
      <alignment vertical="center"/>
    </xf>
    <xf numFmtId="0" fontId="28" fillId="30" borderId="148" xfId="2" applyFont="1" applyFill="1" applyBorder="1" applyAlignment="1">
      <alignment horizontal="center" vertical="center" wrapText="1" shrinkToFit="1"/>
    </xf>
    <xf numFmtId="0" fontId="28" fillId="30" borderId="149" xfId="2" applyFont="1" applyFill="1" applyBorder="1" applyAlignment="1">
      <alignment horizontal="center" vertical="center" wrapText="1" shrinkToFit="1"/>
    </xf>
    <xf numFmtId="0" fontId="28" fillId="30" borderId="150" xfId="2" applyFont="1" applyFill="1" applyBorder="1" applyAlignment="1">
      <alignment horizontal="center" vertical="center" wrapText="1" shrinkToFit="1"/>
    </xf>
    <xf numFmtId="0" fontId="20" fillId="30" borderId="55" xfId="2" applyFont="1" applyFill="1" applyBorder="1" applyAlignment="1">
      <alignment horizontal="left" vertical="top" wrapText="1" shrinkToFit="1"/>
    </xf>
    <xf numFmtId="0" fontId="20" fillId="30" borderId="56" xfId="2" applyFont="1" applyFill="1" applyBorder="1" applyAlignment="1">
      <alignment horizontal="left" vertical="top" wrapText="1" shrinkToFit="1"/>
    </xf>
    <xf numFmtId="0" fontId="20" fillId="30" borderId="57" xfId="2" applyFont="1" applyFill="1" applyBorder="1" applyAlignment="1">
      <alignment horizontal="left" vertical="top" wrapText="1" shrinkToFit="1"/>
    </xf>
    <xf numFmtId="0" fontId="89" fillId="19" borderId="97" xfId="1" applyFont="1" applyFill="1" applyBorder="1" applyAlignment="1" applyProtection="1">
      <alignment horizontal="center" vertical="center" wrapText="1"/>
    </xf>
    <xf numFmtId="0" fontId="89" fillId="19" borderId="28" xfId="1" applyFont="1" applyFill="1" applyBorder="1" applyAlignment="1" applyProtection="1">
      <alignment horizontal="center" vertical="center" wrapText="1"/>
    </xf>
    <xf numFmtId="0" fontId="89" fillId="19" borderId="98" xfId="1" applyFont="1" applyFill="1" applyBorder="1" applyAlignment="1" applyProtection="1">
      <alignment horizontal="center" vertical="center" wrapText="1"/>
    </xf>
    <xf numFmtId="0" fontId="21" fillId="19" borderId="94" xfId="1" applyFont="1" applyFill="1" applyBorder="1" applyAlignment="1" applyProtection="1">
      <alignment horizontal="left" vertical="top" wrapText="1"/>
    </xf>
    <xf numFmtId="0" fontId="21" fillId="19" borderId="163" xfId="1" applyFont="1" applyFill="1" applyBorder="1" applyAlignment="1" applyProtection="1">
      <alignment horizontal="left" vertical="top" wrapText="1"/>
    </xf>
    <xf numFmtId="0" fontId="21" fillId="19" borderId="164" xfId="1" applyFont="1" applyFill="1" applyBorder="1" applyAlignment="1" applyProtection="1">
      <alignment horizontal="left" vertical="top"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24"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44"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88" fillId="30" borderId="95" xfId="2" applyFont="1" applyFill="1" applyBorder="1" applyAlignment="1">
      <alignment vertical="top" wrapText="1"/>
    </xf>
    <xf numFmtId="0" fontId="88" fillId="30" borderId="96" xfId="2" applyFont="1" applyFill="1" applyBorder="1" applyAlignment="1">
      <alignment vertical="top" wrapText="1"/>
    </xf>
    <xf numFmtId="0" fontId="164" fillId="30" borderId="97" xfId="2" applyFont="1" applyFill="1" applyBorder="1" applyAlignment="1">
      <alignment horizontal="center" vertical="center" wrapText="1" shrinkToFit="1"/>
    </xf>
    <xf numFmtId="0" fontId="32" fillId="30" borderId="28" xfId="2" applyFont="1" applyFill="1" applyBorder="1" applyAlignment="1">
      <alignment horizontal="center" vertical="center" shrinkToFit="1"/>
    </xf>
    <xf numFmtId="0" fontId="32" fillId="30" borderId="98" xfId="2" applyFont="1" applyFill="1" applyBorder="1" applyAlignment="1">
      <alignment horizontal="center" vertical="center"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121" fillId="39" borderId="180" xfId="0" applyFont="1" applyFill="1" applyBorder="1" applyAlignment="1">
      <alignment horizontal="left" vertical="center"/>
    </xf>
    <xf numFmtId="0" fontId="122" fillId="0" borderId="189" xfId="2" applyFont="1" applyBorder="1" applyAlignment="1">
      <alignment horizontal="left" vertical="top" wrapText="1"/>
    </xf>
    <xf numFmtId="0" fontId="165" fillId="30" borderId="94" xfId="1" applyFont="1" applyFill="1" applyBorder="1" applyAlignment="1" applyProtection="1">
      <alignment vertical="top" wrapText="1"/>
    </xf>
    <xf numFmtId="0" fontId="166" fillId="0" borderId="201" xfId="1" applyFont="1" applyFill="1" applyBorder="1" applyAlignment="1" applyProtection="1">
      <alignment vertical="top" wrapText="1"/>
    </xf>
    <xf numFmtId="0" fontId="86" fillId="35" borderId="137" xfId="0" applyFont="1" applyFill="1" applyBorder="1" applyAlignment="1">
      <alignment horizontal="center" vertical="center" wrapText="1"/>
    </xf>
    <xf numFmtId="0" fontId="86" fillId="35" borderId="165" xfId="0" applyFont="1" applyFill="1" applyBorder="1" applyAlignment="1">
      <alignment horizontal="center" vertical="center" wrapTex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FAFEC2"/>
      <color rgb="FF66CCFF"/>
      <color rgb="FFFF99FF"/>
      <color rgb="FF3399FF"/>
      <color rgb="FF00CC00"/>
      <color rgb="FFFF0066"/>
      <color rgb="FFFFCC00"/>
      <color rgb="FF7BB2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'23　感染症統計'!$A$7</c:f>
              <c:strCache>
                <c:ptCount val="1"/>
                <c:pt idx="0">
                  <c:v>2023年</c:v>
                </c:pt>
              </c:strCache>
            </c:strRef>
          </c:tx>
          <c:spPr>
            <a:ln w="63500" cap="rnd">
              <a:solidFill>
                <a:srgbClr val="FF0000"/>
              </a:solidFill>
              <a:round/>
            </a:ln>
            <a:effectLst/>
          </c:spPr>
          <c:marker>
            <c:symbol val="none"/>
          </c:marker>
          <c:val>
            <c:numRef>
              <c:f>'23　感染症統計'!$B$7:$M$7</c:f>
              <c:numCache>
                <c:formatCode>#,##0_ </c:formatCode>
                <c:ptCount val="12"/>
                <c:pt idx="0" formatCode="General">
                  <c:v>82</c:v>
                </c:pt>
                <c:pt idx="1">
                  <c:v>62</c:v>
                </c:pt>
                <c:pt idx="2">
                  <c:v>99</c:v>
                </c:pt>
                <c:pt idx="3">
                  <c:v>112</c:v>
                </c:pt>
                <c:pt idx="4">
                  <c:v>223</c:v>
                </c:pt>
                <c:pt idx="5">
                  <c:v>157</c:v>
                </c:pt>
              </c:numCache>
            </c:numRef>
          </c:val>
          <c:smooth val="0"/>
          <c:extLst>
            <c:ext xmlns:c16="http://schemas.microsoft.com/office/drawing/2014/chart" uri="{C3380CC4-5D6E-409C-BE32-E72D297353CC}">
              <c16:uniqueId val="{00000000-EF25-4824-8530-875CCEE0B185}"/>
            </c:ext>
          </c:extLst>
        </c:ser>
        <c:ser>
          <c:idx val="7"/>
          <c:order val="1"/>
          <c:tx>
            <c:strRef>
              <c:f>'23　感染症統計'!$A$8</c:f>
              <c:strCache>
                <c:ptCount val="1"/>
                <c:pt idx="0">
                  <c:v>2022年</c:v>
                </c:pt>
              </c:strCache>
            </c:strRef>
          </c:tx>
          <c:spPr>
            <a:ln w="25400" cap="rnd">
              <a:solidFill>
                <a:schemeClr val="accent6">
                  <a:lumMod val="75000"/>
                </a:schemeClr>
              </a:solidFill>
              <a:round/>
            </a:ln>
            <a:effectLst/>
          </c:spPr>
          <c:marker>
            <c:symbol val="none"/>
          </c:marker>
          <c:val>
            <c:numRef>
              <c:f>'23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'23　感染症統計'!$A$9</c:f>
              <c:strCache>
                <c:ptCount val="1"/>
                <c:pt idx="0">
                  <c:v>2021年</c:v>
                </c:pt>
              </c:strCache>
            </c:strRef>
          </c:tx>
          <c:spPr>
            <a:ln w="28575" cap="rnd">
              <a:solidFill>
                <a:schemeClr val="accent6"/>
              </a:solidFill>
              <a:round/>
            </a:ln>
            <a:effectLst/>
          </c:spPr>
          <c:marker>
            <c:symbol val="none"/>
          </c:marker>
          <c:val>
            <c:numRef>
              <c:f>'23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'23　感染症統計'!$A$10</c:f>
              <c:strCache>
                <c:ptCount val="1"/>
                <c:pt idx="0">
                  <c:v>2020年</c:v>
                </c:pt>
              </c:strCache>
            </c:strRef>
          </c:tx>
          <c:spPr>
            <a:ln w="12700" cap="rnd">
              <a:solidFill>
                <a:srgbClr val="FF0066"/>
              </a:solidFill>
              <a:round/>
            </a:ln>
            <a:effectLst/>
          </c:spPr>
          <c:marker>
            <c:symbol val="none"/>
          </c:marker>
          <c:val>
            <c:numRef>
              <c:f>'23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'23　感染症統計'!$A$11</c:f>
              <c:strCache>
                <c:ptCount val="1"/>
                <c:pt idx="0">
                  <c:v>2019年</c:v>
                </c:pt>
              </c:strCache>
            </c:strRef>
          </c:tx>
          <c:spPr>
            <a:ln w="19050" cap="rnd">
              <a:solidFill>
                <a:srgbClr val="0070C0"/>
              </a:solidFill>
              <a:round/>
            </a:ln>
            <a:effectLst/>
          </c:spPr>
          <c:marker>
            <c:symbol val="none"/>
          </c:marker>
          <c:val>
            <c:numRef>
              <c:f>'23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'23　感染症統計'!$A$12</c:f>
              <c:strCache>
                <c:ptCount val="1"/>
                <c:pt idx="0">
                  <c:v>2018年</c:v>
                </c:pt>
              </c:strCache>
            </c:strRef>
          </c:tx>
          <c:spPr>
            <a:ln w="12700" cap="rnd">
              <a:solidFill>
                <a:schemeClr val="accent4"/>
              </a:solidFill>
              <a:round/>
            </a:ln>
            <a:effectLst/>
          </c:spPr>
          <c:marker>
            <c:symbol val="none"/>
          </c:marker>
          <c:val>
            <c:numRef>
              <c:f>'23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'23　感染症統計'!$A$13</c:f>
              <c:strCache>
                <c:ptCount val="1"/>
                <c:pt idx="0">
                  <c:v>2017年</c:v>
                </c:pt>
              </c:strCache>
            </c:strRef>
          </c:tx>
          <c:spPr>
            <a:ln w="12700" cap="rnd">
              <a:solidFill>
                <a:schemeClr val="accent5"/>
              </a:solidFill>
              <a:round/>
            </a:ln>
            <a:effectLst/>
          </c:spPr>
          <c:marker>
            <c:symbol val="none"/>
          </c:marker>
          <c:val>
            <c:numRef>
              <c:f>'23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'23　感染症統計'!$A$14</c:f>
              <c:strCache>
                <c:ptCount val="1"/>
                <c:pt idx="0">
                  <c:v>2016年</c:v>
                </c:pt>
              </c:strCache>
            </c:strRef>
          </c:tx>
          <c:spPr>
            <a:ln w="12700" cap="rnd">
              <a:solidFill>
                <a:schemeClr val="tx2"/>
              </a:solidFill>
              <a:round/>
            </a:ln>
            <a:effectLst/>
          </c:spPr>
          <c:marker>
            <c:symbol val="none"/>
          </c:marker>
          <c:val>
            <c:numRef>
              <c:f>'23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'23　感染症統計'!$A$15</c:f>
              <c:strCache>
                <c:ptCount val="1"/>
                <c:pt idx="0">
                  <c:v>2015年</c:v>
                </c:pt>
              </c:strCache>
            </c:strRef>
          </c:tx>
          <c:spPr>
            <a:ln w="28575" cap="rnd">
              <a:solidFill>
                <a:schemeClr val="accent3">
                  <a:lumMod val="60000"/>
                </a:schemeClr>
              </a:solidFill>
              <a:round/>
            </a:ln>
            <a:effectLst/>
          </c:spPr>
          <c:marker>
            <c:symbol val="none"/>
          </c:marker>
          <c:val>
            <c:numRef>
              <c:f>'23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'23　感染症統計'!$P$7</c:f>
              <c:strCache>
                <c:ptCount val="1"/>
                <c:pt idx="0">
                  <c:v>2023年</c:v>
                </c:pt>
              </c:strCache>
            </c:strRef>
          </c:tx>
          <c:spPr>
            <a:ln w="63500" cap="rnd">
              <a:solidFill>
                <a:srgbClr val="FF0000"/>
              </a:solidFill>
              <a:round/>
            </a:ln>
            <a:effectLst/>
          </c:spPr>
          <c:marker>
            <c:symbol val="none"/>
          </c:marker>
          <c:val>
            <c:numRef>
              <c:f>'23　感染症統計'!$Q$7:$AB$7</c:f>
              <c:numCache>
                <c:formatCode>#,##0_ </c:formatCode>
                <c:ptCount val="12"/>
                <c:pt idx="0" formatCode="General">
                  <c:v>1</c:v>
                </c:pt>
                <c:pt idx="1">
                  <c:v>1</c:v>
                </c:pt>
                <c:pt idx="2">
                  <c:v>4</c:v>
                </c:pt>
                <c:pt idx="3">
                  <c:v>2</c:v>
                </c:pt>
                <c:pt idx="4">
                  <c:v>2</c:v>
                </c:pt>
                <c:pt idx="5">
                  <c:v>2</c:v>
                </c:pt>
              </c:numCache>
            </c:numRef>
          </c:val>
          <c:smooth val="0"/>
          <c:extLst>
            <c:ext xmlns:c16="http://schemas.microsoft.com/office/drawing/2014/chart" uri="{C3380CC4-5D6E-409C-BE32-E72D297353CC}">
              <c16:uniqueId val="{00000000-691A-4A61-BF12-3A5977548A2F}"/>
            </c:ext>
          </c:extLst>
        </c:ser>
        <c:ser>
          <c:idx val="7"/>
          <c:order val="1"/>
          <c:tx>
            <c:strRef>
              <c:f>'23　感染症統計'!$P$8</c:f>
              <c:strCache>
                <c:ptCount val="1"/>
                <c:pt idx="0">
                  <c:v>2022年</c:v>
                </c:pt>
              </c:strCache>
            </c:strRef>
          </c:tx>
          <c:spPr>
            <a:ln w="25400" cap="rnd">
              <a:solidFill>
                <a:schemeClr val="accent6">
                  <a:lumMod val="75000"/>
                </a:schemeClr>
              </a:solidFill>
              <a:round/>
            </a:ln>
            <a:effectLst/>
          </c:spPr>
          <c:marker>
            <c:symbol val="none"/>
          </c:marker>
          <c:val>
            <c:numRef>
              <c:f>'23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'23　感染症統計'!$P$9</c:f>
              <c:strCache>
                <c:ptCount val="1"/>
                <c:pt idx="0">
                  <c:v>2021年</c:v>
                </c:pt>
              </c:strCache>
            </c:strRef>
          </c:tx>
          <c:spPr>
            <a:ln w="28575" cap="rnd">
              <a:solidFill>
                <a:srgbClr val="FF0066"/>
              </a:solidFill>
              <a:round/>
            </a:ln>
            <a:effectLst/>
          </c:spPr>
          <c:marker>
            <c:symbol val="none"/>
          </c:marker>
          <c:val>
            <c:numRef>
              <c:f>'23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'23　感染症統計'!$P$10</c:f>
              <c:strCache>
                <c:ptCount val="1"/>
                <c:pt idx="0">
                  <c:v>2020年</c:v>
                </c:pt>
              </c:strCache>
            </c:strRef>
          </c:tx>
          <c:spPr>
            <a:ln w="28575" cap="rnd">
              <a:solidFill>
                <a:schemeClr val="accent2"/>
              </a:solidFill>
              <a:round/>
            </a:ln>
            <a:effectLst/>
          </c:spPr>
          <c:marker>
            <c:symbol val="none"/>
          </c:marker>
          <c:val>
            <c:numRef>
              <c:f>'23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'23　感染症統計'!$P$11</c:f>
              <c:strCache>
                <c:ptCount val="1"/>
                <c:pt idx="0">
                  <c:v>2019年</c:v>
                </c:pt>
              </c:strCache>
            </c:strRef>
          </c:tx>
          <c:spPr>
            <a:ln w="28575" cap="rnd">
              <a:solidFill>
                <a:schemeClr val="accent3">
                  <a:lumMod val="50000"/>
                </a:schemeClr>
              </a:solidFill>
              <a:round/>
            </a:ln>
            <a:effectLst/>
          </c:spPr>
          <c:marker>
            <c:symbol val="none"/>
          </c:marker>
          <c:val>
            <c:numRef>
              <c:f>'23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'23　感染症統計'!$P$12</c:f>
              <c:strCache>
                <c:ptCount val="1"/>
                <c:pt idx="0">
                  <c:v>2018年</c:v>
                </c:pt>
              </c:strCache>
            </c:strRef>
          </c:tx>
          <c:spPr>
            <a:ln w="28575" cap="rnd">
              <a:solidFill>
                <a:schemeClr val="accent4">
                  <a:lumMod val="75000"/>
                </a:schemeClr>
              </a:solidFill>
              <a:round/>
            </a:ln>
            <a:effectLst/>
          </c:spPr>
          <c:marker>
            <c:symbol val="none"/>
          </c:marker>
          <c:val>
            <c:numRef>
              <c:f>'23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'23　感染症統計'!$P$13</c:f>
              <c:strCache>
                <c:ptCount val="1"/>
                <c:pt idx="0">
                  <c:v>2017年</c:v>
                </c:pt>
              </c:strCache>
            </c:strRef>
          </c:tx>
          <c:spPr>
            <a:ln w="28575" cap="rnd">
              <a:solidFill>
                <a:schemeClr val="accent5"/>
              </a:solidFill>
              <a:round/>
            </a:ln>
            <a:effectLst/>
          </c:spPr>
          <c:marker>
            <c:symbol val="none"/>
          </c:marker>
          <c:val>
            <c:numRef>
              <c:f>'23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'23　感染症統計'!$P$14</c:f>
              <c:strCache>
                <c:ptCount val="1"/>
                <c:pt idx="0">
                  <c:v>2016年</c:v>
                </c:pt>
              </c:strCache>
            </c:strRef>
          </c:tx>
          <c:spPr>
            <a:ln w="28575" cap="rnd">
              <a:solidFill>
                <a:srgbClr val="3399FF"/>
              </a:solidFill>
              <a:round/>
            </a:ln>
            <a:effectLst/>
          </c:spPr>
          <c:marker>
            <c:symbol val="none"/>
          </c:marker>
          <c:val>
            <c:numRef>
              <c:f>'23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gif"/><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68580</xdr:colOff>
      <xdr:row>0</xdr:row>
      <xdr:rowOff>121921</xdr:rowOff>
    </xdr:from>
    <xdr:to>
      <xdr:col>12</xdr:col>
      <xdr:colOff>312420</xdr:colOff>
      <xdr:row>29</xdr:row>
      <xdr:rowOff>73723</xdr:rowOff>
    </xdr:to>
    <xdr:pic>
      <xdr:nvPicPr>
        <xdr:cNvPr id="14" name="図 13">
          <a:extLst>
            <a:ext uri="{FF2B5EF4-FFF2-40B4-BE49-F238E27FC236}">
              <a16:creationId xmlns:a16="http://schemas.microsoft.com/office/drawing/2014/main" id="{0E2EE000-9D3F-B937-7C77-3F720075FA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 y="121921"/>
          <a:ext cx="6393180" cy="5453442"/>
        </a:xfrm>
        <a:prstGeom prst="rect">
          <a:avLst/>
        </a:prstGeom>
        <a:solidFill>
          <a:schemeClr val="bg2"/>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12</xdr:col>
      <xdr:colOff>457200</xdr:colOff>
      <xdr:row>3</xdr:row>
      <xdr:rowOff>38362</xdr:rowOff>
    </xdr:from>
    <xdr:to>
      <xdr:col>17</xdr:col>
      <xdr:colOff>822960</xdr:colOff>
      <xdr:row>16</xdr:row>
      <xdr:rowOff>61263</xdr:rowOff>
    </xdr:to>
    <xdr:pic>
      <xdr:nvPicPr>
        <xdr:cNvPr id="15" name="図 14">
          <a:extLst>
            <a:ext uri="{FF2B5EF4-FFF2-40B4-BE49-F238E27FC236}">
              <a16:creationId xmlns:a16="http://schemas.microsoft.com/office/drawing/2014/main" id="{36E3C2A8-DBFF-8C99-0424-98EED27117D0}"/>
            </a:ext>
          </a:extLst>
        </xdr:cNvPr>
        <xdr:cNvPicPr>
          <a:picLocks noChangeAspect="1"/>
        </xdr:cNvPicPr>
      </xdr:nvPicPr>
      <xdr:blipFill>
        <a:blip xmlns:r="http://schemas.openxmlformats.org/officeDocument/2006/relationships" r:embed="rId2"/>
        <a:stretch>
          <a:fillRect/>
        </a:stretch>
      </xdr:blipFill>
      <xdr:spPr>
        <a:xfrm>
          <a:off x="6606540" y="975622"/>
          <a:ext cx="2796540" cy="2369861"/>
        </a:xfrm>
        <a:prstGeom prst="rect">
          <a:avLst/>
        </a:prstGeom>
      </xdr:spPr>
    </xdr:pic>
    <xdr:clientData/>
  </xdr:twoCellAnchor>
  <xdr:twoCellAnchor editAs="oneCell">
    <xdr:from>
      <xdr:col>1</xdr:col>
      <xdr:colOff>419100</xdr:colOff>
      <xdr:row>23</xdr:row>
      <xdr:rowOff>83821</xdr:rowOff>
    </xdr:from>
    <xdr:to>
      <xdr:col>5</xdr:col>
      <xdr:colOff>312882</xdr:colOff>
      <xdr:row>28</xdr:row>
      <xdr:rowOff>15241</xdr:rowOff>
    </xdr:to>
    <xdr:pic>
      <xdr:nvPicPr>
        <xdr:cNvPr id="16" name="図 15">
          <a:extLst>
            <a:ext uri="{FF2B5EF4-FFF2-40B4-BE49-F238E27FC236}">
              <a16:creationId xmlns:a16="http://schemas.microsoft.com/office/drawing/2014/main" id="{FF208AA6-893B-A87F-D9F5-E7C59FC40CB5}"/>
            </a:ext>
          </a:extLst>
        </xdr:cNvPr>
        <xdr:cNvPicPr>
          <a:picLocks noChangeAspect="1"/>
        </xdr:cNvPicPr>
      </xdr:nvPicPr>
      <xdr:blipFill>
        <a:blip xmlns:r="http://schemas.openxmlformats.org/officeDocument/2006/relationships" r:embed="rId3"/>
        <a:stretch>
          <a:fillRect/>
        </a:stretch>
      </xdr:blipFill>
      <xdr:spPr>
        <a:xfrm>
          <a:off x="1028700" y="4541521"/>
          <a:ext cx="2332182" cy="769620"/>
        </a:xfrm>
        <a:prstGeom prst="rect">
          <a:avLst/>
        </a:prstGeom>
      </xdr:spPr>
    </xdr:pic>
    <xdr:clientData/>
  </xdr:twoCellAnchor>
  <xdr:twoCellAnchor editAs="oneCell">
    <xdr:from>
      <xdr:col>12</xdr:col>
      <xdr:colOff>464820</xdr:colOff>
      <xdr:row>0</xdr:row>
      <xdr:rowOff>74676</xdr:rowOff>
    </xdr:from>
    <xdr:to>
      <xdr:col>17</xdr:col>
      <xdr:colOff>838200</xdr:colOff>
      <xdr:row>2</xdr:row>
      <xdr:rowOff>304800</xdr:rowOff>
    </xdr:to>
    <xdr:pic>
      <xdr:nvPicPr>
        <xdr:cNvPr id="17" name="図 16">
          <a:extLst>
            <a:ext uri="{FF2B5EF4-FFF2-40B4-BE49-F238E27FC236}">
              <a16:creationId xmlns:a16="http://schemas.microsoft.com/office/drawing/2014/main" id="{EA0FDBF9-18B8-4A0A-9ECE-C264647DF1A8}"/>
            </a:ext>
          </a:extLst>
        </xdr:cNvPr>
        <xdr:cNvPicPr>
          <a:picLocks noChangeAspect="1"/>
        </xdr:cNvPicPr>
      </xdr:nvPicPr>
      <xdr:blipFill>
        <a:blip xmlns:r="http://schemas.openxmlformats.org/officeDocument/2006/relationships" r:embed="rId3"/>
        <a:stretch>
          <a:fillRect/>
        </a:stretch>
      </xdr:blipFill>
      <xdr:spPr>
        <a:xfrm>
          <a:off x="6614160" y="74676"/>
          <a:ext cx="2804160" cy="854964"/>
        </a:xfrm>
        <a:prstGeom prst="rect">
          <a:avLst/>
        </a:prstGeom>
      </xdr:spPr>
    </xdr:pic>
    <xdr:clientData/>
  </xdr:twoCellAnchor>
  <xdr:twoCellAnchor editAs="oneCell">
    <xdr:from>
      <xdr:col>12</xdr:col>
      <xdr:colOff>449579</xdr:colOff>
      <xdr:row>16</xdr:row>
      <xdr:rowOff>83820</xdr:rowOff>
    </xdr:from>
    <xdr:to>
      <xdr:col>17</xdr:col>
      <xdr:colOff>800100</xdr:colOff>
      <xdr:row>29</xdr:row>
      <xdr:rowOff>76200</xdr:rowOff>
    </xdr:to>
    <xdr:pic>
      <xdr:nvPicPr>
        <xdr:cNvPr id="18" name="図 17">
          <a:extLst>
            <a:ext uri="{FF2B5EF4-FFF2-40B4-BE49-F238E27FC236}">
              <a16:creationId xmlns:a16="http://schemas.microsoft.com/office/drawing/2014/main" id="{CF2C731C-7380-B1B6-0EA9-C1E2F401AACB}"/>
            </a:ext>
          </a:extLst>
        </xdr:cNvPr>
        <xdr:cNvPicPr>
          <a:picLocks noChangeAspect="1"/>
        </xdr:cNvPicPr>
      </xdr:nvPicPr>
      <xdr:blipFill>
        <a:blip xmlns:r="http://schemas.openxmlformats.org/officeDocument/2006/relationships" r:embed="rId4"/>
        <a:stretch>
          <a:fillRect/>
        </a:stretch>
      </xdr:blipFill>
      <xdr:spPr>
        <a:xfrm>
          <a:off x="6598919" y="3368040"/>
          <a:ext cx="2781301" cy="2209800"/>
        </a:xfrm>
        <a:prstGeom prst="rect">
          <a:avLst/>
        </a:prstGeom>
      </xdr:spPr>
    </xdr:pic>
    <xdr:clientData/>
  </xdr:twoCellAnchor>
  <xdr:twoCellAnchor>
    <xdr:from>
      <xdr:col>3</xdr:col>
      <xdr:colOff>152400</xdr:colOff>
      <xdr:row>2</xdr:row>
      <xdr:rowOff>160020</xdr:rowOff>
    </xdr:from>
    <xdr:to>
      <xdr:col>5</xdr:col>
      <xdr:colOff>327660</xdr:colOff>
      <xdr:row>6</xdr:row>
      <xdr:rowOff>7620</xdr:rowOff>
    </xdr:to>
    <xdr:sp macro="" textlink="">
      <xdr:nvSpPr>
        <xdr:cNvPr id="2" name="吹き出し: 円形 1">
          <a:extLst>
            <a:ext uri="{FF2B5EF4-FFF2-40B4-BE49-F238E27FC236}">
              <a16:creationId xmlns:a16="http://schemas.microsoft.com/office/drawing/2014/main" id="{24540D66-F8D1-C543-267B-FB12F5F30237}"/>
            </a:ext>
          </a:extLst>
        </xdr:cNvPr>
        <xdr:cNvSpPr/>
      </xdr:nvSpPr>
      <xdr:spPr>
        <a:xfrm>
          <a:off x="1981200" y="784860"/>
          <a:ext cx="1394460" cy="731520"/>
        </a:xfrm>
        <a:prstGeom prst="wedgeEllipseCallout">
          <a:avLst>
            <a:gd name="adj1" fmla="val -59085"/>
            <a:gd name="adj2" fmla="val 82291"/>
          </a:avLst>
        </a:prstGeom>
        <a:solidFill>
          <a:schemeClr val="bg2"/>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b="1"/>
            <a:t>お電話まってます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15240</xdr:rowOff>
    </xdr:from>
    <xdr:to>
      <xdr:col>13</xdr:col>
      <xdr:colOff>152400</xdr:colOff>
      <xdr:row>17</xdr:row>
      <xdr:rowOff>487680</xdr:rowOff>
    </xdr:to>
    <xdr:pic>
      <xdr:nvPicPr>
        <xdr:cNvPr id="13" name="図 12" descr="感染性胃腸炎患者報告数　直近5シーズン">
          <a:extLst>
            <a:ext uri="{FF2B5EF4-FFF2-40B4-BE49-F238E27FC236}">
              <a16:creationId xmlns:a16="http://schemas.microsoft.com/office/drawing/2014/main" id="{A88140FC-3EC9-FA29-47D8-98F7B4D65D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1005840"/>
          <a:ext cx="7345680" cy="2788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350704</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71545"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6.29</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594989" cy="594172"/>
        </a:xfrm>
        <a:prstGeom prst="borderCallout2">
          <a:avLst>
            <a:gd name="adj1" fmla="val 101279"/>
            <a:gd name="adj2" fmla="val 51060"/>
            <a:gd name="adj3" fmla="val 210486"/>
            <a:gd name="adj4" fmla="val 51057"/>
            <a:gd name="adj5" fmla="val 294217"/>
            <a:gd name="adj6" fmla="val 35097"/>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散発事故事例の報告例年より増加している。</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11</xdr:col>
      <xdr:colOff>572224</xdr:colOff>
      <xdr:row>13</xdr:row>
      <xdr:rowOff>92567</xdr:rowOff>
    </xdr:from>
    <xdr:to>
      <xdr:col>11</xdr:col>
      <xdr:colOff>895042</xdr:colOff>
      <xdr:row>15</xdr:row>
      <xdr:rowOff>56686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9853384" y="2645267"/>
          <a:ext cx="322818" cy="299399"/>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160020</xdr:colOff>
      <xdr:row>16</xdr:row>
      <xdr:rowOff>47034</xdr:rowOff>
    </xdr:to>
    <xdr:pic>
      <xdr:nvPicPr>
        <xdr:cNvPr id="16" name="図 15">
          <a:extLst>
            <a:ext uri="{FF2B5EF4-FFF2-40B4-BE49-F238E27FC236}">
              <a16:creationId xmlns:a16="http://schemas.microsoft.com/office/drawing/2014/main" id="{304F96A9-E539-414A-B0C5-5DAEA44FDE38}"/>
            </a:ext>
          </a:extLst>
        </xdr:cNvPr>
        <xdr:cNvPicPr>
          <a:picLocks noChangeAspect="1"/>
        </xdr:cNvPicPr>
      </xdr:nvPicPr>
      <xdr:blipFill>
        <a:blip xmlns:r="http://schemas.openxmlformats.org/officeDocument/2006/relationships" r:embed="rId3"/>
        <a:stretch>
          <a:fillRect/>
        </a:stretch>
      </xdr:blipFill>
      <xdr:spPr>
        <a:xfrm>
          <a:off x="0" y="548640"/>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0721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83820</xdr:colOff>
      <xdr:row>26</xdr:row>
      <xdr:rowOff>144780</xdr:rowOff>
    </xdr:from>
    <xdr:to>
      <xdr:col>13</xdr:col>
      <xdr:colOff>510540</xdr:colOff>
      <xdr:row>54</xdr:row>
      <xdr:rowOff>22860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18</xdr:col>
      <xdr:colOff>18887</xdr:colOff>
      <xdr:row>23</xdr:row>
      <xdr:rowOff>24319</xdr:rowOff>
    </xdr:from>
    <xdr:to>
      <xdr:col>20</xdr:col>
      <xdr:colOff>175260</xdr:colOff>
      <xdr:row>45</xdr:row>
      <xdr:rowOff>68580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53287" y="3925759"/>
          <a:ext cx="1086013" cy="381616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5</xdr:col>
      <xdr:colOff>441960</xdr:colOff>
      <xdr:row>46</xdr:row>
      <xdr:rowOff>91440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3459" y="3921707"/>
          <a:ext cx="900701" cy="401071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443641</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wner\Desktop\&#21407;&#31295;&#12539;HACCP&#12394;&#12403;\&#26412;\2020-&#35347;&#35441;&#38598;3.xlsx" TargetMode="External"/><Relationship Id="rId1" Type="http://schemas.openxmlformats.org/officeDocument/2006/relationships/externalLinkPath" Target="/Users/Owner/Desktop/&#21407;&#31295;&#12539;HACCP&#12394;&#12403;/&#26412;/2020-&#35347;&#35441;&#38598;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ヘッドライン"/>
      <sheetName val="21衛生訓話"/>
      <sheetName val="22 衛生訓話"/>
      <sheetName val="23  衛生訓話"/>
      <sheetName val="25  衛生訓話"/>
      <sheetName val="26  衛生訓話"/>
      <sheetName val="27  衛生訓話"/>
      <sheetName val="28  衛生訓話"/>
      <sheetName val="29  衛生訓話"/>
      <sheetName val="30  衛生訓話"/>
      <sheetName val="51　感染症情報"/>
    </sheetNames>
    <sheetDataSet>
      <sheetData sheetId="0" refreshError="1"/>
      <sheetData sheetId="1">
        <row r="2">
          <cell r="A2" t="str">
            <v>今週のお題(自ら出来る感染症予防)</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eblog.santa-company.jp/2023/06/14/post-26914/" TargetMode="External"/><Relationship Id="rId2" Type="http://schemas.openxmlformats.org/officeDocument/2006/relationships/hyperlink" Target="https://www.fsc.go.jp/fsciis/foodSafetyMaterial/show/syu02970500361" TargetMode="External"/><Relationship Id="rId1" Type="http://schemas.openxmlformats.org/officeDocument/2006/relationships/hyperlink" Target="https://twitter.com/yukinanntekirai/status/1669949381745991680" TargetMode="External"/><Relationship Id="rId4"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nordot.app/1042766279979221134?c=388701204576175201" TargetMode="External"/><Relationship Id="rId3" Type="http://schemas.openxmlformats.org/officeDocument/2006/relationships/hyperlink" Target="https://newsdig.tbs.co.jp/articles/-/546976?display=1" TargetMode="External"/><Relationship Id="rId7" Type="http://schemas.openxmlformats.org/officeDocument/2006/relationships/hyperlink" Target="https://www.a-living.jp/okayama/kourakuen/blog/?id=34359" TargetMode="External"/><Relationship Id="rId2" Type="http://schemas.openxmlformats.org/officeDocument/2006/relationships/hyperlink" Target="https://www.excite.co.jp/news/article/Chibanippo_excite_1072062/" TargetMode="External"/><Relationship Id="rId1" Type="http://schemas.openxmlformats.org/officeDocument/2006/relationships/hyperlink" Target="https://news.biglobe.ne.jp/trend/0616/tnc_230616_7794178163.html" TargetMode="External"/><Relationship Id="rId6" Type="http://schemas.openxmlformats.org/officeDocument/2006/relationships/hyperlink" Target="https://www.tokyo-np.co.jp/article/257008" TargetMode="External"/><Relationship Id="rId5" Type="http://schemas.openxmlformats.org/officeDocument/2006/relationships/hyperlink" Target="https://newsdig.tbs.co.jp/articles/bss/539451?display=1" TargetMode="External"/><Relationship Id="rId10" Type="http://schemas.openxmlformats.org/officeDocument/2006/relationships/printerSettings" Target="../printerSettings/printerSettings4.bin"/><Relationship Id="rId4" Type="http://schemas.openxmlformats.org/officeDocument/2006/relationships/hyperlink" Target="https://www.shokukanken.com/news/safety/230614-1620.html" TargetMode="External"/><Relationship Id="rId9" Type="http://schemas.openxmlformats.org/officeDocument/2006/relationships/hyperlink" Target="https://www.city.iwaki.lg.jp/www/contents/1686960262094/index.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jetro.go.jp/biznews/2023/06/815cfccdc1fc8211.html" TargetMode="External"/><Relationship Id="rId3" Type="http://schemas.openxmlformats.org/officeDocument/2006/relationships/hyperlink" Target="https://jp.reuters.com/article/usa-meat-upside-idJPL4N3871AR" TargetMode="External"/><Relationship Id="rId7" Type="http://schemas.openxmlformats.org/officeDocument/2006/relationships/hyperlink" Target="https://www.nikkei.com/article/DGKKZO71804090S3A610C2MM0000/" TargetMode="External"/><Relationship Id="rId2" Type="http://schemas.openxmlformats.org/officeDocument/2006/relationships/hyperlink" Target="https://www.jetro.go.jp/biznews/2023/06/1b9be0abb171ceb3.html" TargetMode="External"/><Relationship Id="rId1" Type="http://schemas.openxmlformats.org/officeDocument/2006/relationships/hyperlink" Target="https://jp.yna.co.kr/view/AJP20230612002200882" TargetMode="External"/><Relationship Id="rId6" Type="http://schemas.openxmlformats.org/officeDocument/2006/relationships/hyperlink" Target="https://news.yahoo.co.jp/articles/a559c3efa341ec42dca4c6f16967a55c20a56cbf" TargetMode="External"/><Relationship Id="rId5" Type="http://schemas.openxmlformats.org/officeDocument/2006/relationships/hyperlink" Target="https://prtimes.jp/main/html/rd/p/000000002.000092772.html" TargetMode="External"/><Relationship Id="rId10" Type="http://schemas.openxmlformats.org/officeDocument/2006/relationships/printerSettings" Target="../printerSettings/printerSettings5.bin"/><Relationship Id="rId4" Type="http://schemas.openxmlformats.org/officeDocument/2006/relationships/hyperlink" Target="https://news.yahoo.co.jp/articles/5081c1cb65b9d88d9d485b3483a7ca74429e0a1a" TargetMode="External"/><Relationship Id="rId9" Type="http://schemas.openxmlformats.org/officeDocument/2006/relationships/hyperlink" Target="https://gigazine.net/news/20230607-brazil-develops-tropical-wheat/"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65"/>
  <sheetViews>
    <sheetView zoomScaleNormal="100" workbookViewId="0">
      <selection activeCell="G23" sqref="A14:H23"/>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7" ht="13.8" thickTop="1">
      <c r="A1" s="142" t="s">
        <v>171</v>
      </c>
      <c r="B1" s="143"/>
      <c r="C1" s="143" t="s">
        <v>170</v>
      </c>
      <c r="D1" s="143"/>
      <c r="E1" s="143"/>
      <c r="F1" s="143"/>
      <c r="G1" s="143"/>
      <c r="H1" s="143"/>
      <c r="I1" s="101"/>
    </row>
    <row r="2" spans="1:17">
      <c r="A2" s="144" t="s">
        <v>116</v>
      </c>
      <c r="B2" s="145"/>
      <c r="C2" s="145"/>
      <c r="D2" s="145"/>
      <c r="E2" s="145"/>
      <c r="F2" s="145"/>
      <c r="G2" s="145"/>
      <c r="H2" s="145"/>
      <c r="I2" s="101"/>
    </row>
    <row r="3" spans="1:17" ht="15.75" customHeight="1">
      <c r="A3" s="480" t="s">
        <v>28</v>
      </c>
      <c r="B3" s="481"/>
      <c r="C3" s="481"/>
      <c r="D3" s="481"/>
      <c r="E3" s="481"/>
      <c r="F3" s="481"/>
      <c r="G3" s="481"/>
      <c r="H3" s="482"/>
      <c r="I3" s="101"/>
    </row>
    <row r="4" spans="1:17">
      <c r="A4" s="144" t="s">
        <v>148</v>
      </c>
      <c r="B4" s="145"/>
      <c r="C4" s="145"/>
      <c r="D4" s="145"/>
      <c r="E4" s="145"/>
      <c r="F4" s="145"/>
      <c r="G4" s="145"/>
      <c r="H4" s="145"/>
      <c r="I4" s="101"/>
    </row>
    <row r="5" spans="1:17">
      <c r="A5" s="144" t="s">
        <v>117</v>
      </c>
      <c r="B5" s="145"/>
      <c r="C5" s="145"/>
      <c r="D5" s="145"/>
      <c r="E5" s="145"/>
      <c r="F5" s="145"/>
      <c r="G5" s="145"/>
      <c r="H5" s="145"/>
      <c r="I5" s="101"/>
    </row>
    <row r="6" spans="1:17">
      <c r="A6" s="146" t="s">
        <v>116</v>
      </c>
      <c r="B6" s="147"/>
      <c r="C6" s="147"/>
      <c r="D6" s="147"/>
      <c r="E6" s="147"/>
      <c r="F6" s="147"/>
      <c r="G6" s="147"/>
      <c r="H6" s="147"/>
      <c r="I6" s="101"/>
    </row>
    <row r="7" spans="1:17">
      <c r="A7" s="146" t="s">
        <v>118</v>
      </c>
      <c r="B7" s="147"/>
      <c r="C7" s="147"/>
      <c r="D7" s="147"/>
      <c r="E7" s="147"/>
      <c r="F7" s="147"/>
      <c r="G7" s="147"/>
      <c r="H7" s="147"/>
      <c r="I7" s="101"/>
    </row>
    <row r="8" spans="1:17">
      <c r="A8" s="148" t="s">
        <v>119</v>
      </c>
      <c r="B8" s="149"/>
      <c r="C8" s="149"/>
      <c r="D8" s="149"/>
      <c r="E8" s="149"/>
      <c r="F8" s="149"/>
      <c r="G8" s="149"/>
      <c r="H8" s="149"/>
      <c r="I8" s="101"/>
    </row>
    <row r="9" spans="1:17" ht="15" customHeight="1">
      <c r="A9" s="387" t="s">
        <v>190</v>
      </c>
      <c r="C9" s="174"/>
      <c r="D9" s="174"/>
      <c r="E9" s="174"/>
      <c r="F9" s="174"/>
      <c r="G9" s="174"/>
      <c r="H9" s="174"/>
      <c r="I9" s="101"/>
    </row>
    <row r="10" spans="1:17" ht="15" customHeight="1">
      <c r="A10" s="387" t="s">
        <v>195</v>
      </c>
      <c r="B10" s="173"/>
      <c r="C10" s="174"/>
      <c r="D10" s="174"/>
      <c r="E10" s="174"/>
      <c r="F10" s="174"/>
      <c r="G10" s="174"/>
      <c r="H10" s="174"/>
      <c r="I10" s="101"/>
    </row>
    <row r="11" spans="1:17" ht="15" customHeight="1">
      <c r="A11" s="387" t="s">
        <v>196</v>
      </c>
      <c r="B11" s="173"/>
      <c r="C11" s="174"/>
      <c r="D11" s="174"/>
      <c r="E11" s="174"/>
      <c r="F11" s="174"/>
      <c r="G11" s="174"/>
      <c r="H11" s="174"/>
      <c r="I11" s="101"/>
    </row>
    <row r="12" spans="1:17" ht="15" customHeight="1">
      <c r="A12" s="387" t="s">
        <v>197</v>
      </c>
      <c r="G12" s="174" t="s">
        <v>28</v>
      </c>
      <c r="H12" s="174"/>
      <c r="I12" s="101"/>
      <c r="L12" t="s">
        <v>174</v>
      </c>
      <c r="M12" t="s">
        <v>179</v>
      </c>
      <c r="N12">
        <v>7.26</v>
      </c>
      <c r="O12" t="s">
        <v>180</v>
      </c>
      <c r="P12">
        <v>-0.65000000000000036</v>
      </c>
      <c r="Q12" t="s">
        <v>181</v>
      </c>
    </row>
    <row r="13" spans="1:17" ht="15" customHeight="1">
      <c r="A13" s="387"/>
      <c r="G13" s="174"/>
      <c r="H13" s="174"/>
      <c r="I13" s="101"/>
    </row>
    <row r="14" spans="1:17" ht="15" customHeight="1">
      <c r="A14" s="387" t="s">
        <v>198</v>
      </c>
      <c r="B14" s="173" t="str">
        <f>+'23　食中毒記事等 '!A2</f>
        <v>奈良市内の保育園・こども園で園児43人食中毒 保健所は「給食で出されたサバの塩焼きが原因」</v>
      </c>
      <c r="C14" s="173"/>
      <c r="D14" s="175"/>
      <c r="E14" s="173"/>
      <c r="F14" s="176"/>
      <c r="G14" s="174"/>
      <c r="H14" s="174"/>
      <c r="I14" s="101"/>
    </row>
    <row r="15" spans="1:17" ht="15" customHeight="1">
      <c r="A15" s="387" t="s">
        <v>199</v>
      </c>
      <c r="B15" s="173" t="s">
        <v>200</v>
      </c>
      <c r="C15" s="173"/>
      <c r="D15" s="173" t="s">
        <v>201</v>
      </c>
      <c r="E15" s="173"/>
      <c r="F15" s="175">
        <f>+'23　ノロウイルス関連情報 '!G73</f>
        <v>6.29</v>
      </c>
      <c r="G15" s="173" t="str">
        <f>+'23　ノロウイルス関連情報 '!H73</f>
        <v>　：先週より</v>
      </c>
      <c r="H15" s="440">
        <f>+'23　ノロウイルス関連情報 '!I73</f>
        <v>-0.33999999999999986</v>
      </c>
      <c r="I15" s="101"/>
    </row>
    <row r="16" spans="1:17" s="113" customFormat="1" ht="15" customHeight="1">
      <c r="A16" s="177" t="s">
        <v>120</v>
      </c>
      <c r="B16" s="486" t="str">
        <f>+'23　残留農薬　等 '!A2</f>
        <v>日本の野菜や果物は残留農薬が多すぎて輸出出来ないって話を聞いた事がある。</v>
      </c>
      <c r="C16" s="486"/>
      <c r="D16" s="486"/>
      <c r="E16" s="486"/>
      <c r="F16" s="486"/>
      <c r="G16" s="486"/>
      <c r="H16" s="178"/>
      <c r="I16" s="112"/>
      <c r="J16" s="113" t="s">
        <v>121</v>
      </c>
      <c r="L16" s="113" t="s">
        <v>178</v>
      </c>
    </row>
    <row r="17" spans="1:16" ht="15" customHeight="1">
      <c r="A17" s="172" t="s">
        <v>122</v>
      </c>
      <c r="B17" s="173" t="str">
        <f>+'23　食品表示'!A4</f>
        <v>（措置命令/ペット用サプリ）犬の白内障が治癒するかのような表示について/消費者庁</v>
      </c>
      <c r="C17" s="174"/>
      <c r="D17" s="174"/>
      <c r="E17" s="174"/>
      <c r="F17" s="174"/>
      <c r="G17" s="174"/>
      <c r="H17" s="174"/>
      <c r="I17" s="101"/>
      <c r="L17" t="s">
        <v>183</v>
      </c>
    </row>
    <row r="18" spans="1:16" ht="15" customHeight="1">
      <c r="A18" s="172" t="s">
        <v>123</v>
      </c>
      <c r="B18" s="174" t="str">
        <f>+'23　海外情報'!A2</f>
        <v>米アップサイド・フーズの培養鶏肉、農務省が食品表示承認 - ロイター</v>
      </c>
      <c r="D18" s="174"/>
      <c r="E18" s="174"/>
      <c r="F18" s="174"/>
      <c r="G18" s="174"/>
      <c r="H18" s="174"/>
      <c r="I18" s="101"/>
      <c r="L18" t="s">
        <v>184</v>
      </c>
    </row>
    <row r="19" spans="1:16" ht="15" customHeight="1">
      <c r="A19" s="179" t="s">
        <v>124</v>
      </c>
      <c r="B19" s="180" t="str">
        <f>+'23　海外情報'!A5</f>
        <v>北米最大の食品展示会に行ってきました！（クーリエ・ジャポン） - Yahoo!ニュース</v>
      </c>
      <c r="C19" s="483" t="s">
        <v>426</v>
      </c>
      <c r="D19" s="483"/>
      <c r="E19" s="483"/>
      <c r="F19" s="483"/>
      <c r="G19" s="483"/>
      <c r="H19" s="484"/>
      <c r="I19" s="101"/>
      <c r="L19" t="s">
        <v>185</v>
      </c>
    </row>
    <row r="20" spans="1:16" ht="15" customHeight="1">
      <c r="A20" s="172" t="s">
        <v>125</v>
      </c>
      <c r="B20" s="173" t="str">
        <f>+'23　感染症統計'!A21</f>
        <v>※2023年 第23週（6/5～6/11） 現在</v>
      </c>
      <c r="C20" s="174"/>
      <c r="D20" s="173" t="s">
        <v>21</v>
      </c>
      <c r="E20" s="174"/>
      <c r="F20" s="174"/>
      <c r="G20" s="174"/>
      <c r="H20" s="174"/>
      <c r="I20" s="101"/>
      <c r="N20" t="s">
        <v>182</v>
      </c>
    </row>
    <row r="21" spans="1:16" ht="15" customHeight="1">
      <c r="A21" s="172" t="s">
        <v>126</v>
      </c>
      <c r="B21" s="485" t="str">
        <f>+'22　感染症情報'!B2</f>
        <v>2023年第22週（5月29日〜6月4日）</v>
      </c>
      <c r="C21" s="485"/>
      <c r="D21" s="485"/>
      <c r="E21" s="485"/>
      <c r="F21" s="485"/>
      <c r="G21" s="485"/>
      <c r="H21" s="174"/>
      <c r="I21" s="101"/>
    </row>
    <row r="22" spans="1:16" ht="15" customHeight="1">
      <c r="A22" s="172" t="s">
        <v>165</v>
      </c>
      <c r="B22" s="287" t="str">
        <f>+'[1]21衛生訓話'!A2</f>
        <v>今週のお題(自ら出来る感染症予防)</v>
      </c>
      <c r="C22" s="174"/>
      <c r="D22" s="174"/>
      <c r="E22" s="174"/>
      <c r="F22" s="181"/>
      <c r="G22" s="174"/>
      <c r="H22" s="174"/>
      <c r="I22" s="101"/>
    </row>
    <row r="23" spans="1:16" ht="15" customHeight="1">
      <c r="A23" s="172" t="s">
        <v>130</v>
      </c>
      <c r="B23" s="327" t="s">
        <v>210</v>
      </c>
      <c r="C23" s="174"/>
      <c r="D23" s="174"/>
      <c r="E23" s="174"/>
      <c r="F23" s="174" t="s">
        <v>21</v>
      </c>
      <c r="G23" s="174"/>
      <c r="H23" s="174"/>
      <c r="I23" s="101"/>
      <c r="P23" t="s">
        <v>182</v>
      </c>
    </row>
    <row r="24" spans="1:16" ht="15" customHeight="1">
      <c r="A24" s="172" t="s">
        <v>21</v>
      </c>
      <c r="C24" s="174"/>
      <c r="D24" s="174"/>
      <c r="E24" s="174"/>
      <c r="F24" s="174"/>
      <c r="G24" s="174"/>
      <c r="H24" s="174"/>
      <c r="I24" s="101"/>
      <c r="L24" t="s">
        <v>186</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127</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188</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131</v>
      </c>
    </row>
    <row r="43" spans="1:9" ht="40.5" customHeight="1">
      <c r="A43" s="487" t="s">
        <v>132</v>
      </c>
      <c r="B43" s="487"/>
      <c r="C43" s="487"/>
      <c r="D43" s="487"/>
      <c r="E43" s="487"/>
      <c r="F43" s="487"/>
      <c r="G43" s="487"/>
    </row>
    <row r="44" spans="1:9" ht="30.75" customHeight="1">
      <c r="A44" s="491" t="s">
        <v>133</v>
      </c>
      <c r="B44" s="491"/>
      <c r="C44" s="491"/>
      <c r="D44" s="491"/>
      <c r="E44" s="491"/>
      <c r="F44" s="491"/>
      <c r="G44" s="491"/>
    </row>
    <row r="45" spans="1:9" ht="15">
      <c r="A45" s="118"/>
    </row>
    <row r="46" spans="1:9" ht="69.75" customHeight="1">
      <c r="A46" s="489" t="s">
        <v>141</v>
      </c>
      <c r="B46" s="489"/>
      <c r="C46" s="489"/>
      <c r="D46" s="489"/>
      <c r="E46" s="489"/>
      <c r="F46" s="489"/>
      <c r="G46" s="489"/>
    </row>
    <row r="47" spans="1:9" ht="35.25" customHeight="1">
      <c r="A47" s="491" t="s">
        <v>134</v>
      </c>
      <c r="B47" s="491"/>
      <c r="C47" s="491"/>
      <c r="D47" s="491"/>
      <c r="E47" s="491"/>
      <c r="F47" s="491"/>
      <c r="G47" s="491"/>
    </row>
    <row r="48" spans="1:9" ht="59.25" customHeight="1">
      <c r="A48" s="489" t="s">
        <v>135</v>
      </c>
      <c r="B48" s="489"/>
      <c r="C48" s="489"/>
      <c r="D48" s="489"/>
      <c r="E48" s="489"/>
      <c r="F48" s="489"/>
      <c r="G48" s="489"/>
    </row>
    <row r="49" spans="1:7" ht="15">
      <c r="A49" s="119"/>
    </row>
    <row r="50" spans="1:7" ht="27.75" customHeight="1">
      <c r="A50" s="490" t="s">
        <v>136</v>
      </c>
      <c r="B50" s="490"/>
      <c r="C50" s="490"/>
      <c r="D50" s="490"/>
      <c r="E50" s="490"/>
      <c r="F50" s="490"/>
      <c r="G50" s="490"/>
    </row>
    <row r="51" spans="1:7" ht="53.25" customHeight="1">
      <c r="A51" s="488" t="s">
        <v>142</v>
      </c>
      <c r="B51" s="489"/>
      <c r="C51" s="489"/>
      <c r="D51" s="489"/>
      <c r="E51" s="489"/>
      <c r="F51" s="489"/>
      <c r="G51" s="489"/>
    </row>
    <row r="52" spans="1:7" ht="15">
      <c r="A52" s="119"/>
    </row>
    <row r="53" spans="1:7" ht="32.25" customHeight="1">
      <c r="A53" s="490" t="s">
        <v>137</v>
      </c>
      <c r="B53" s="490"/>
      <c r="C53" s="490"/>
      <c r="D53" s="490"/>
      <c r="E53" s="490"/>
      <c r="F53" s="490"/>
      <c r="G53" s="490"/>
    </row>
    <row r="54" spans="1:7" ht="15">
      <c r="A54" s="118"/>
    </row>
    <row r="55" spans="1:7" ht="87" customHeight="1">
      <c r="A55" s="488" t="s">
        <v>143</v>
      </c>
      <c r="B55" s="489"/>
      <c r="C55" s="489"/>
      <c r="D55" s="489"/>
      <c r="E55" s="489"/>
      <c r="F55" s="489"/>
      <c r="G55" s="489"/>
    </row>
    <row r="56" spans="1:7" ht="15">
      <c r="A56" s="119"/>
    </row>
    <row r="57" spans="1:7" ht="32.25" customHeight="1">
      <c r="A57" s="490" t="s">
        <v>138</v>
      </c>
      <c r="B57" s="490"/>
      <c r="C57" s="490"/>
      <c r="D57" s="490"/>
      <c r="E57" s="490"/>
      <c r="F57" s="490"/>
      <c r="G57" s="490"/>
    </row>
    <row r="58" spans="1:7" ht="29.25" customHeight="1">
      <c r="A58" s="489" t="s">
        <v>139</v>
      </c>
      <c r="B58" s="489"/>
      <c r="C58" s="489"/>
      <c r="D58" s="489"/>
      <c r="E58" s="489"/>
      <c r="F58" s="489"/>
      <c r="G58" s="489"/>
    </row>
    <row r="59" spans="1:7" ht="15">
      <c r="A59" s="119"/>
    </row>
    <row r="60" spans="1:7" s="113" customFormat="1" ht="110.25" customHeight="1">
      <c r="A60" s="492" t="s">
        <v>144</v>
      </c>
      <c r="B60" s="493"/>
      <c r="C60" s="493"/>
      <c r="D60" s="493"/>
      <c r="E60" s="493"/>
      <c r="F60" s="493"/>
      <c r="G60" s="493"/>
    </row>
    <row r="61" spans="1:7" ht="34.5" customHeight="1">
      <c r="A61" s="491" t="s">
        <v>140</v>
      </c>
      <c r="B61" s="491"/>
      <c r="C61" s="491"/>
      <c r="D61" s="491"/>
      <c r="E61" s="491"/>
      <c r="F61" s="491"/>
      <c r="G61" s="491"/>
    </row>
    <row r="62" spans="1:7" ht="114" customHeight="1">
      <c r="A62" s="488" t="s">
        <v>145</v>
      </c>
      <c r="B62" s="489"/>
      <c r="C62" s="489"/>
      <c r="D62" s="489"/>
      <c r="E62" s="489"/>
      <c r="F62" s="489"/>
      <c r="G62" s="489"/>
    </row>
    <row r="63" spans="1:7" ht="109.5" customHeight="1">
      <c r="A63" s="489"/>
      <c r="B63" s="489"/>
      <c r="C63" s="489"/>
      <c r="D63" s="489"/>
      <c r="E63" s="489"/>
      <c r="F63" s="489"/>
      <c r="G63" s="489"/>
    </row>
    <row r="64" spans="1:7" ht="15">
      <c r="A64" s="119"/>
    </row>
    <row r="65" spans="1:7" s="116" customFormat="1" ht="57.75" customHeight="1">
      <c r="A65" s="489"/>
      <c r="B65" s="489"/>
      <c r="C65" s="489"/>
      <c r="D65" s="489"/>
      <c r="E65" s="489"/>
      <c r="F65" s="489"/>
      <c r="G65" s="489"/>
    </row>
  </sheetData>
  <mergeCells count="20">
    <mergeCell ref="A63:G63"/>
    <mergeCell ref="A62:G62"/>
    <mergeCell ref="A65:G65"/>
    <mergeCell ref="A55:G55"/>
    <mergeCell ref="A53:G53"/>
    <mergeCell ref="A60:G60"/>
    <mergeCell ref="A58:G58"/>
    <mergeCell ref="A61:G61"/>
    <mergeCell ref="A51:G51"/>
    <mergeCell ref="A50:G50"/>
    <mergeCell ref="A57:G57"/>
    <mergeCell ref="A44:G44"/>
    <mergeCell ref="A46:G46"/>
    <mergeCell ref="A48:G48"/>
    <mergeCell ref="A47:G47"/>
    <mergeCell ref="A3:H3"/>
    <mergeCell ref="C19:H19"/>
    <mergeCell ref="B21:G21"/>
    <mergeCell ref="B16:G16"/>
    <mergeCell ref="A43:G43"/>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95" zoomScaleNormal="75" zoomScaleSheetLayoutView="95" workbookViewId="0">
      <selection activeCell="A6" sqref="A6"/>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219</v>
      </c>
      <c r="B1" s="45" t="s">
        <v>0</v>
      </c>
      <c r="C1" s="46" t="s">
        <v>2</v>
      </c>
    </row>
    <row r="2" spans="1:3" ht="40.799999999999997" customHeight="1">
      <c r="A2" s="314" t="s">
        <v>382</v>
      </c>
      <c r="B2" s="2"/>
      <c r="C2" s="686"/>
    </row>
    <row r="3" spans="1:3" ht="96.6" customHeight="1">
      <c r="A3" s="369" t="s">
        <v>383</v>
      </c>
      <c r="B3" s="48"/>
      <c r="C3" s="687"/>
    </row>
    <row r="4" spans="1:3" ht="34.799999999999997" customHeight="1" thickBot="1">
      <c r="A4" s="120" t="s">
        <v>384</v>
      </c>
      <c r="B4" s="1"/>
      <c r="C4" s="1"/>
    </row>
    <row r="5" spans="1:3" ht="41.4" customHeight="1" thickBot="1">
      <c r="A5" s="359" t="s">
        <v>385</v>
      </c>
      <c r="B5" s="2"/>
      <c r="C5" s="686"/>
    </row>
    <row r="6" spans="1:3" ht="267" customHeight="1">
      <c r="A6" s="420" t="s">
        <v>386</v>
      </c>
      <c r="B6" s="48"/>
      <c r="C6" s="687"/>
    </row>
    <row r="7" spans="1:3" ht="34.799999999999997" customHeight="1">
      <c r="A7" s="305" t="s">
        <v>387</v>
      </c>
      <c r="B7" s="1"/>
      <c r="C7" s="1"/>
    </row>
    <row r="8" spans="1:3" ht="43.2" customHeight="1">
      <c r="A8" s="421" t="s">
        <v>388</v>
      </c>
      <c r="B8" s="157"/>
      <c r="C8" s="686"/>
    </row>
    <row r="9" spans="1:3" ht="282" customHeight="1" thickBot="1">
      <c r="A9" s="370" t="s">
        <v>389</v>
      </c>
      <c r="B9" s="158"/>
      <c r="C9" s="687"/>
    </row>
    <row r="10" spans="1:3" ht="39" customHeight="1">
      <c r="A10" s="377" t="s">
        <v>390</v>
      </c>
      <c r="B10" s="1"/>
      <c r="C10" s="1"/>
    </row>
    <row r="11" spans="1:3" s="380" customFormat="1" ht="42.6" hidden="1" customHeight="1">
      <c r="A11" s="378"/>
      <c r="B11" s="379"/>
      <c r="C11" s="379"/>
    </row>
    <row r="12" spans="1:3" ht="316.2" hidden="1" customHeight="1" thickBot="1">
      <c r="A12" s="422"/>
      <c r="B12" s="382"/>
      <c r="C12" s="382"/>
    </row>
    <row r="13" spans="1:3" s="384" customFormat="1" ht="34.200000000000003" hidden="1" customHeight="1">
      <c r="A13" s="383"/>
    </row>
    <row r="14" spans="1:3" s="380" customFormat="1" ht="42.6" hidden="1" customHeight="1">
      <c r="A14" s="378"/>
      <c r="B14" s="379"/>
      <c r="C14" s="379"/>
    </row>
    <row r="15" spans="1:3" ht="93.6" hidden="1" customHeight="1" thickBot="1">
      <c r="A15" s="381"/>
      <c r="B15" s="382"/>
      <c r="C15" s="382"/>
    </row>
    <row r="16" spans="1:3" ht="33.6" hidden="1" customHeight="1">
      <c r="A16" s="386"/>
      <c r="B16" s="385"/>
      <c r="C16" s="385"/>
    </row>
    <row r="17" spans="1:3" ht="33.6" hidden="1" customHeight="1">
      <c r="A17" s="423"/>
      <c r="B17" s="385"/>
      <c r="C17" s="385"/>
    </row>
    <row r="18" spans="1:3" s="384" customFormat="1" ht="126.6" hidden="1" customHeight="1">
      <c r="A18" s="425"/>
    </row>
    <row r="19" spans="1:3" ht="29.4" hidden="1" customHeight="1">
      <c r="A19" s="424"/>
      <c r="B19" s="1"/>
      <c r="C19" s="1"/>
    </row>
    <row r="20" spans="1:3" ht="29.4" customHeight="1">
      <c r="A20" s="424"/>
      <c r="B20" s="1"/>
      <c r="C20" s="1"/>
    </row>
    <row r="21" spans="1:3" ht="39" customHeight="1">
      <c r="A21" s="1" t="s">
        <v>157</v>
      </c>
      <c r="B21" s="1"/>
      <c r="C21" s="1"/>
    </row>
    <row r="22" spans="1:3" ht="32.25" customHeight="1">
      <c r="A22" s="1" t="s">
        <v>158</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4" r:id="rId1" xr:uid="{F607E591-3C5E-4021-8A35-DEA61AE12F19}"/>
    <hyperlink ref="A7" r:id="rId2" xr:uid="{AB136779-48D3-4CDF-B924-D540D5A392CA}"/>
    <hyperlink ref="A10" r:id="rId3" xr:uid="{6AF2AE68-52F5-4D1B-8C25-A1BA319F2543}"/>
  </hyperlinks>
  <pageMargins left="0" right="0" top="0.19685039370078741" bottom="0.39370078740157483" header="0" footer="0.19685039370078741"/>
  <pageSetup paperSize="9" scale="66"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sheetPr codeName="Sheet2"/>
  <dimension ref="A1:X55"/>
  <sheetViews>
    <sheetView view="pageBreakPreview" zoomScaleNormal="100" zoomScaleSheetLayoutView="100" workbookViewId="0">
      <selection activeCell="U14" sqref="U14"/>
    </sheetView>
  </sheetViews>
  <sheetFormatPr defaultRowHeight="13.2"/>
  <cols>
    <col min="7" max="7" width="8.88671875" customWidth="1"/>
    <col min="8" max="8" width="8.88671875" hidden="1" customWidth="1"/>
    <col min="9" max="9" width="0.77734375" customWidth="1"/>
    <col min="16" max="16" width="8.77734375" customWidth="1"/>
    <col min="17" max="17" width="8.88671875" hidden="1" customWidth="1"/>
    <col min="18" max="18" width="14.6640625" customWidth="1"/>
  </cols>
  <sheetData>
    <row r="1" spans="1:19" ht="24.6" customHeight="1">
      <c r="A1" s="452"/>
      <c r="B1" s="452"/>
      <c r="C1" s="452"/>
      <c r="D1" s="452"/>
      <c r="E1" s="452"/>
      <c r="F1" s="452"/>
      <c r="G1" s="452"/>
      <c r="H1" s="452"/>
      <c r="I1" s="452"/>
      <c r="J1" s="452"/>
      <c r="K1" s="452"/>
      <c r="L1" s="452"/>
      <c r="M1" s="452"/>
      <c r="N1" s="452"/>
      <c r="O1" s="452"/>
      <c r="P1" s="452"/>
      <c r="Q1" s="304"/>
      <c r="R1" s="452"/>
      <c r="S1" s="452"/>
    </row>
    <row r="2" spans="1:19" ht="24.6" customHeight="1">
      <c r="A2" s="453"/>
      <c r="B2" s="454"/>
      <c r="C2" s="455"/>
      <c r="D2" s="455"/>
      <c r="E2" s="455"/>
      <c r="F2" s="455"/>
      <c r="G2" s="455"/>
      <c r="H2" s="455"/>
      <c r="I2" s="455"/>
      <c r="J2" s="455"/>
      <c r="K2" s="455"/>
      <c r="L2" s="455"/>
      <c r="M2" s="455"/>
      <c r="N2" s="455"/>
      <c r="O2" s="456"/>
      <c r="P2" s="452"/>
      <c r="R2" s="452"/>
      <c r="S2" s="452"/>
    </row>
    <row r="3" spans="1:19" ht="24.6" customHeight="1">
      <c r="A3" s="452"/>
      <c r="B3" s="457"/>
      <c r="C3" s="458"/>
      <c r="D3" s="458"/>
      <c r="E3" s="458"/>
      <c r="F3" s="458"/>
      <c r="G3" s="458"/>
      <c r="H3" s="458"/>
      <c r="I3" s="458"/>
      <c r="J3" s="458"/>
      <c r="K3" s="458"/>
      <c r="L3" s="459"/>
      <c r="M3" s="459"/>
      <c r="N3" s="459"/>
      <c r="O3" s="459"/>
      <c r="P3" s="460"/>
      <c r="R3" s="452"/>
      <c r="S3" s="452"/>
    </row>
    <row r="4" spans="1:19" ht="7.2" customHeight="1">
      <c r="A4" s="452"/>
      <c r="B4" s="457"/>
      <c r="C4" s="452"/>
      <c r="D4" s="452"/>
      <c r="E4" s="452"/>
      <c r="F4" s="452"/>
      <c r="G4" s="461"/>
      <c r="H4" s="461"/>
      <c r="I4" s="461"/>
      <c r="J4" s="461"/>
      <c r="K4" s="461"/>
      <c r="L4" s="461"/>
      <c r="M4" s="461"/>
      <c r="N4" s="461"/>
      <c r="O4" s="461"/>
      <c r="P4" s="461"/>
      <c r="R4" s="452"/>
      <c r="S4" s="452"/>
    </row>
    <row r="5" spans="1:19" ht="24.6" customHeight="1">
      <c r="A5" s="452"/>
      <c r="B5" s="462"/>
      <c r="C5" s="463"/>
      <c r="D5" s="463"/>
      <c r="E5" s="463"/>
      <c r="F5" s="463"/>
      <c r="G5" s="463"/>
      <c r="H5" s="463"/>
      <c r="I5" s="463"/>
      <c r="J5" s="463"/>
      <c r="K5" s="463"/>
      <c r="L5" s="463"/>
      <c r="M5" s="463"/>
      <c r="N5" s="463"/>
      <c r="O5" s="463"/>
      <c r="P5" s="461"/>
      <c r="R5" s="452"/>
      <c r="S5" s="452"/>
    </row>
    <row r="6" spans="1:19" ht="13.2" customHeight="1">
      <c r="A6" s="452"/>
      <c r="B6" s="452"/>
      <c r="C6" s="452"/>
      <c r="D6" s="452"/>
      <c r="E6" s="452"/>
      <c r="F6" s="452"/>
      <c r="G6" s="461"/>
      <c r="H6" s="461"/>
      <c r="I6" s="461"/>
      <c r="J6" s="461"/>
      <c r="K6" s="461"/>
      <c r="L6" s="461"/>
      <c r="M6" s="461"/>
      <c r="N6" s="461"/>
      <c r="O6" s="461"/>
      <c r="P6" s="461"/>
      <c r="R6" s="452"/>
      <c r="S6" s="452"/>
    </row>
    <row r="7" spans="1:19" ht="13.2" customHeight="1">
      <c r="A7" s="452"/>
      <c r="B7" s="452"/>
      <c r="C7" s="452"/>
      <c r="D7" s="452"/>
      <c r="E7" s="452"/>
      <c r="F7" s="452"/>
      <c r="G7" s="461"/>
      <c r="H7" s="461"/>
      <c r="I7" s="461"/>
      <c r="J7" s="461"/>
      <c r="K7" s="461"/>
      <c r="L7" s="461"/>
      <c r="M7" s="461"/>
      <c r="N7" s="461"/>
      <c r="O7" s="461"/>
      <c r="P7" s="461"/>
      <c r="R7" s="452"/>
      <c r="S7" s="452"/>
    </row>
    <row r="8" spans="1:19" ht="13.2" customHeight="1">
      <c r="A8" s="452"/>
      <c r="B8" s="452"/>
      <c r="C8" s="452"/>
      <c r="D8" s="452"/>
      <c r="E8" s="452"/>
      <c r="F8" s="452"/>
      <c r="G8" s="461"/>
      <c r="H8" s="461"/>
      <c r="I8" s="461"/>
      <c r="J8" s="461"/>
      <c r="K8" s="461"/>
      <c r="L8" s="461"/>
      <c r="M8" s="461"/>
      <c r="N8" s="461"/>
      <c r="O8" s="461"/>
      <c r="P8" s="461"/>
      <c r="R8" s="452"/>
      <c r="S8" s="452"/>
    </row>
    <row r="9" spans="1:19" ht="13.2" customHeight="1">
      <c r="A9" s="452"/>
      <c r="B9" s="452"/>
      <c r="C9" s="452"/>
      <c r="D9" s="452"/>
      <c r="E9" s="452"/>
      <c r="F9" s="452"/>
      <c r="G9" s="461"/>
      <c r="H9" s="461"/>
      <c r="I9" s="461"/>
      <c r="J9" s="461"/>
      <c r="K9" s="461"/>
      <c r="L9" s="461"/>
      <c r="M9" s="461"/>
      <c r="N9" s="461"/>
      <c r="O9" s="461"/>
      <c r="P9" s="461"/>
      <c r="R9" s="452"/>
      <c r="S9" s="452"/>
    </row>
    <row r="10" spans="1:19">
      <c r="A10" s="452"/>
      <c r="B10" s="452"/>
      <c r="C10" s="452"/>
      <c r="D10" s="452"/>
      <c r="E10" s="452"/>
      <c r="F10" s="452"/>
      <c r="G10" s="452"/>
      <c r="H10" s="452"/>
      <c r="I10" s="452"/>
      <c r="J10" s="452"/>
      <c r="K10" s="452"/>
      <c r="L10" s="452"/>
      <c r="M10" s="452"/>
      <c r="N10" s="452"/>
      <c r="O10" s="452"/>
      <c r="P10" s="452"/>
      <c r="R10" s="452"/>
      <c r="S10" s="452"/>
    </row>
    <row r="11" spans="1:19" ht="21" customHeight="1">
      <c r="A11" s="452"/>
      <c r="B11" s="452"/>
      <c r="C11" s="452"/>
      <c r="D11" s="452"/>
      <c r="E11" s="452"/>
      <c r="F11" s="452"/>
      <c r="G11" s="452"/>
      <c r="H11" s="452"/>
      <c r="I11" s="452"/>
      <c r="J11" s="452"/>
      <c r="K11" s="452"/>
      <c r="L11" s="452"/>
      <c r="M11" s="452"/>
      <c r="N11" s="452"/>
      <c r="O11" s="452"/>
      <c r="P11" s="452"/>
      <c r="R11" s="452"/>
      <c r="S11" s="452"/>
    </row>
    <row r="12" spans="1:19" ht="13.2" customHeight="1">
      <c r="A12" s="452"/>
      <c r="B12" s="452"/>
      <c r="C12" s="452"/>
      <c r="D12" s="452"/>
      <c r="E12" s="452"/>
      <c r="F12" s="452"/>
      <c r="G12" s="452"/>
      <c r="H12" s="452"/>
      <c r="I12" s="452"/>
      <c r="J12" s="452"/>
      <c r="K12" s="452"/>
      <c r="L12" s="452"/>
      <c r="M12" s="452"/>
      <c r="N12" s="452"/>
      <c r="O12" s="452"/>
      <c r="P12" s="452"/>
      <c r="R12" s="452"/>
      <c r="S12" s="452"/>
    </row>
    <row r="13" spans="1:19" ht="13.2" customHeight="1">
      <c r="A13" s="452"/>
      <c r="B13" s="452"/>
      <c r="C13" s="452"/>
      <c r="D13" s="452"/>
      <c r="E13" s="452"/>
      <c r="F13" s="452"/>
      <c r="G13" s="452"/>
      <c r="H13" s="452"/>
      <c r="I13" s="452"/>
      <c r="J13" s="452"/>
      <c r="K13" s="452"/>
      <c r="L13" s="452"/>
      <c r="M13" s="452"/>
      <c r="N13" s="452"/>
      <c r="O13" s="452"/>
      <c r="P13" s="452"/>
      <c r="R13" s="452"/>
      <c r="S13" s="452"/>
    </row>
    <row r="14" spans="1:19">
      <c r="A14" s="452"/>
      <c r="B14" s="452"/>
      <c r="C14" s="452"/>
      <c r="D14" s="452"/>
      <c r="E14" s="452"/>
      <c r="F14" s="452"/>
      <c r="G14" s="452"/>
      <c r="H14" s="452"/>
      <c r="I14" s="452"/>
      <c r="J14" s="452"/>
      <c r="K14" s="452"/>
      <c r="L14" s="452"/>
      <c r="M14" s="452"/>
      <c r="N14" s="452"/>
      <c r="O14" s="452"/>
      <c r="P14" s="452"/>
      <c r="R14" s="452"/>
      <c r="S14" s="452"/>
    </row>
    <row r="15" spans="1:19">
      <c r="A15" s="452"/>
      <c r="B15" s="452"/>
      <c r="C15" s="452"/>
      <c r="D15" s="452"/>
      <c r="E15" s="452"/>
      <c r="F15" s="452"/>
      <c r="G15" s="452"/>
      <c r="H15" s="452"/>
      <c r="I15" s="452"/>
      <c r="J15" s="452"/>
      <c r="K15" s="452"/>
      <c r="L15" s="452"/>
      <c r="M15" s="452"/>
      <c r="N15" s="452"/>
      <c r="O15" s="452"/>
      <c r="P15" s="452"/>
      <c r="R15" s="452"/>
      <c r="S15" s="452"/>
    </row>
    <row r="16" spans="1:19">
      <c r="A16" s="452"/>
      <c r="B16" s="452"/>
      <c r="C16" s="452"/>
      <c r="D16" s="452"/>
      <c r="E16" s="452"/>
      <c r="F16" s="452"/>
      <c r="G16" s="452"/>
      <c r="H16" s="452"/>
      <c r="I16" s="452"/>
      <c r="J16" s="452"/>
      <c r="K16" s="452"/>
      <c r="L16" s="452"/>
      <c r="M16" s="452"/>
      <c r="N16" s="452"/>
      <c r="O16" s="452"/>
      <c r="P16" s="452"/>
      <c r="R16" s="452"/>
      <c r="S16" s="452"/>
    </row>
    <row r="17" spans="1:19">
      <c r="A17" s="494"/>
      <c r="B17" s="494"/>
      <c r="C17" s="494"/>
      <c r="D17" s="494"/>
      <c r="E17" s="494"/>
      <c r="F17" s="494"/>
      <c r="G17" s="452"/>
      <c r="H17" s="452"/>
      <c r="I17" s="452"/>
      <c r="J17" s="452"/>
      <c r="K17" s="452"/>
      <c r="L17" s="452"/>
      <c r="M17" s="452"/>
      <c r="N17" s="452"/>
      <c r="O17" s="452"/>
      <c r="P17" s="452"/>
      <c r="R17" s="452"/>
      <c r="S17" s="467"/>
    </row>
    <row r="18" spans="1:19">
      <c r="A18" s="494"/>
      <c r="B18" s="494"/>
      <c r="C18" s="494"/>
      <c r="D18" s="494"/>
      <c r="E18" s="494"/>
      <c r="F18" s="494"/>
      <c r="G18" s="452"/>
      <c r="H18" s="452"/>
      <c r="I18" s="452"/>
      <c r="J18" s="452"/>
      <c r="K18" s="452"/>
      <c r="L18" s="452"/>
      <c r="M18" s="452"/>
      <c r="N18" s="452"/>
      <c r="O18" s="452"/>
      <c r="P18" s="452"/>
      <c r="R18" s="452"/>
      <c r="S18" s="452"/>
    </row>
    <row r="19" spans="1:19">
      <c r="A19" s="494"/>
      <c r="B19" s="494"/>
      <c r="C19" s="494"/>
      <c r="D19" s="494"/>
      <c r="E19" s="494"/>
      <c r="F19" s="494"/>
      <c r="G19" s="452"/>
      <c r="H19" s="452"/>
      <c r="I19" s="452"/>
      <c r="J19" s="452"/>
      <c r="K19" s="452"/>
      <c r="L19" s="452"/>
      <c r="M19" s="452"/>
      <c r="N19" s="452"/>
      <c r="O19" s="452"/>
      <c r="P19" s="452"/>
      <c r="R19" s="452"/>
      <c r="S19" s="452"/>
    </row>
    <row r="20" spans="1:19">
      <c r="A20" s="494"/>
      <c r="B20" s="494"/>
      <c r="C20" s="494"/>
      <c r="D20" s="494"/>
      <c r="E20" s="494"/>
      <c r="F20" s="494"/>
      <c r="G20" s="452"/>
      <c r="H20" s="452"/>
      <c r="I20" s="452"/>
      <c r="J20" s="452"/>
      <c r="K20" s="452"/>
      <c r="L20" s="452"/>
      <c r="M20" s="452"/>
      <c r="N20" s="452"/>
      <c r="O20" s="452"/>
      <c r="P20" s="452"/>
      <c r="R20" s="452"/>
      <c r="S20" s="452"/>
    </row>
    <row r="21" spans="1:19">
      <c r="A21" s="494"/>
      <c r="B21" s="494"/>
      <c r="C21" s="494"/>
      <c r="D21" s="494"/>
      <c r="E21" s="494"/>
      <c r="F21" s="494"/>
      <c r="G21" s="452"/>
      <c r="H21" s="452"/>
      <c r="I21" s="452"/>
      <c r="J21" s="452"/>
      <c r="K21" s="452"/>
      <c r="L21" s="452"/>
      <c r="M21" s="452"/>
      <c r="N21" s="452"/>
      <c r="O21" s="452"/>
      <c r="P21" s="452"/>
      <c r="R21" s="452"/>
      <c r="S21" s="452"/>
    </row>
    <row r="22" spans="1:19">
      <c r="A22" s="494"/>
      <c r="B22" s="494"/>
      <c r="C22" s="494"/>
      <c r="D22" s="494"/>
      <c r="E22" s="494"/>
      <c r="F22" s="494"/>
      <c r="G22" s="452"/>
      <c r="H22" s="452"/>
      <c r="I22" s="452"/>
      <c r="J22" s="452"/>
      <c r="K22" s="452"/>
      <c r="L22" s="452"/>
      <c r="M22" s="452"/>
      <c r="N22" s="452"/>
      <c r="O22" s="452"/>
      <c r="P22" s="452"/>
      <c r="R22" s="452"/>
      <c r="S22" s="452"/>
    </row>
    <row r="23" spans="1:19">
      <c r="A23" s="494"/>
      <c r="B23" s="494"/>
      <c r="C23" s="494"/>
      <c r="D23" s="494"/>
      <c r="E23" s="494"/>
      <c r="F23" s="494"/>
      <c r="G23" s="452"/>
      <c r="H23" s="452"/>
      <c r="I23" s="452"/>
      <c r="J23" s="452"/>
      <c r="K23" s="452"/>
      <c r="L23" s="452"/>
      <c r="M23" s="452"/>
      <c r="N23" s="452"/>
      <c r="O23" s="452"/>
      <c r="P23" s="452"/>
      <c r="R23" s="452"/>
      <c r="S23" s="452"/>
    </row>
    <row r="24" spans="1:19">
      <c r="A24" s="494"/>
      <c r="B24" s="494"/>
      <c r="C24" s="494"/>
      <c r="D24" s="494"/>
      <c r="E24" s="494"/>
      <c r="F24" s="494"/>
      <c r="G24" s="452"/>
      <c r="H24" s="452"/>
      <c r="I24" s="452"/>
      <c r="J24" s="452"/>
      <c r="K24" s="452"/>
      <c r="L24" s="452"/>
      <c r="M24" s="452"/>
      <c r="N24" s="452"/>
      <c r="O24" s="452"/>
      <c r="P24" s="452"/>
      <c r="R24" s="452"/>
      <c r="S24" s="452"/>
    </row>
    <row r="25" spans="1:19">
      <c r="A25" s="494"/>
      <c r="B25" s="494"/>
      <c r="C25" s="494"/>
      <c r="D25" s="494"/>
      <c r="E25" s="494"/>
      <c r="F25" s="494"/>
      <c r="G25" s="452"/>
      <c r="H25" s="452"/>
      <c r="I25" s="452"/>
      <c r="J25" s="452"/>
      <c r="K25" s="452"/>
      <c r="L25" s="452"/>
      <c r="M25" s="452"/>
      <c r="N25" s="452"/>
      <c r="O25" s="452"/>
      <c r="P25" s="452"/>
      <c r="R25" s="452"/>
      <c r="S25" s="452"/>
    </row>
    <row r="26" spans="1:19">
      <c r="A26" s="494"/>
      <c r="B26" s="494"/>
      <c r="C26" s="494"/>
      <c r="D26" s="494"/>
      <c r="E26" s="494"/>
      <c r="F26" s="494"/>
      <c r="G26" s="452"/>
      <c r="H26" s="452"/>
      <c r="I26" s="452"/>
      <c r="J26" s="452"/>
      <c r="K26" s="452"/>
      <c r="L26" s="452"/>
      <c r="M26" s="452"/>
      <c r="N26" s="452"/>
      <c r="O26" s="452"/>
      <c r="P26" s="452"/>
      <c r="R26" s="452"/>
      <c r="S26" s="452"/>
    </row>
    <row r="27" spans="1:19">
      <c r="A27" s="494"/>
      <c r="B27" s="494"/>
      <c r="C27" s="494"/>
      <c r="D27" s="494"/>
      <c r="E27" s="494"/>
      <c r="F27" s="494"/>
      <c r="G27" s="452"/>
      <c r="H27" s="452"/>
      <c r="I27" s="452"/>
      <c r="J27" s="452"/>
      <c r="K27" s="452"/>
      <c r="L27" s="452"/>
      <c r="M27" s="452"/>
      <c r="N27" s="452"/>
      <c r="O27" s="452"/>
      <c r="P27" s="452"/>
      <c r="R27" s="452"/>
      <c r="S27" s="452"/>
    </row>
    <row r="28" spans="1:19">
      <c r="A28" s="452"/>
      <c r="B28" s="452"/>
      <c r="C28" s="452"/>
      <c r="D28" s="452"/>
      <c r="E28" s="452"/>
      <c r="F28" s="452"/>
      <c r="G28" s="452"/>
      <c r="H28" s="452"/>
      <c r="I28" s="452"/>
      <c r="J28" s="452"/>
      <c r="K28" s="452"/>
      <c r="L28" s="452"/>
      <c r="M28" s="452"/>
      <c r="N28" s="452"/>
      <c r="O28" s="452"/>
      <c r="P28" s="452"/>
      <c r="R28" s="452"/>
      <c r="S28" s="452"/>
    </row>
    <row r="29" spans="1:19" ht="16.2">
      <c r="A29" s="464"/>
      <c r="B29" s="465"/>
      <c r="C29" s="465"/>
      <c r="D29" s="465"/>
      <c r="E29" s="465"/>
      <c r="F29" s="465"/>
      <c r="G29" s="465"/>
      <c r="H29" s="452"/>
      <c r="I29" s="452"/>
      <c r="J29" s="452"/>
      <c r="K29" s="452"/>
      <c r="L29" s="452"/>
      <c r="M29" s="452"/>
      <c r="N29" s="452"/>
      <c r="O29" s="452"/>
      <c r="P29" s="452"/>
      <c r="R29" s="452"/>
      <c r="S29" s="452"/>
    </row>
    <row r="30" spans="1:19" ht="18">
      <c r="A30" s="452"/>
      <c r="B30" s="466" t="s">
        <v>151</v>
      </c>
      <c r="C30" s="452"/>
      <c r="D30" s="452"/>
      <c r="E30" s="452"/>
      <c r="F30" s="452"/>
      <c r="G30" s="452"/>
      <c r="H30" s="452"/>
      <c r="I30" s="452"/>
      <c r="J30" s="452"/>
      <c r="K30" s="452"/>
      <c r="L30" s="452"/>
      <c r="M30" s="452"/>
      <c r="N30" s="452"/>
      <c r="O30" s="452"/>
      <c r="P30" s="452"/>
      <c r="R30" s="452"/>
      <c r="S30" s="452"/>
    </row>
    <row r="31" spans="1:19" ht="18">
      <c r="A31" s="452"/>
      <c r="B31" s="466" t="s">
        <v>151</v>
      </c>
      <c r="C31" s="452"/>
      <c r="D31" s="452"/>
      <c r="E31" s="452"/>
      <c r="F31" s="452"/>
      <c r="G31" s="452"/>
      <c r="H31" s="452"/>
      <c r="I31" s="452"/>
      <c r="J31" s="452"/>
      <c r="K31" s="452"/>
      <c r="L31" s="452"/>
      <c r="M31" s="452"/>
      <c r="N31" s="452"/>
      <c r="O31" s="452"/>
      <c r="P31" s="452"/>
      <c r="R31" s="452"/>
      <c r="S31" s="452"/>
    </row>
    <row r="32" spans="1:19" ht="18">
      <c r="A32" s="452"/>
      <c r="B32" s="466" t="s">
        <v>151</v>
      </c>
      <c r="C32" s="452"/>
      <c r="D32" s="452"/>
      <c r="E32" s="452"/>
      <c r="F32" s="452"/>
      <c r="G32" s="452"/>
      <c r="H32" s="452"/>
      <c r="I32" s="452"/>
      <c r="J32" s="452"/>
      <c r="K32" s="452"/>
      <c r="L32" s="452"/>
      <c r="M32" s="452"/>
      <c r="N32" s="452"/>
      <c r="O32" s="452"/>
      <c r="P32" s="452"/>
      <c r="R32" s="452"/>
      <c r="S32" s="452"/>
    </row>
    <row r="33" spans="1:24">
      <c r="A33" s="452"/>
      <c r="B33" s="452"/>
      <c r="C33" s="452"/>
      <c r="D33" s="452"/>
      <c r="E33" s="452"/>
      <c r="F33" s="452"/>
      <c r="G33" s="452"/>
      <c r="H33" s="452"/>
      <c r="I33" s="452"/>
      <c r="J33" s="452"/>
      <c r="K33" s="452"/>
      <c r="L33" s="452"/>
      <c r="M33" s="452"/>
      <c r="N33" s="452"/>
      <c r="O33" s="452"/>
      <c r="P33" s="452"/>
      <c r="R33" s="452"/>
      <c r="S33" s="452"/>
    </row>
    <row r="34" spans="1:24">
      <c r="A34" s="452"/>
      <c r="B34" s="452"/>
      <c r="C34" s="452"/>
      <c r="D34" s="452"/>
      <c r="E34" s="452"/>
      <c r="F34" s="452"/>
      <c r="G34" s="452"/>
      <c r="H34" s="452"/>
      <c r="I34" s="452"/>
      <c r="J34" s="452"/>
      <c r="K34" s="452"/>
      <c r="L34" s="452"/>
      <c r="M34" s="452"/>
      <c r="N34" s="452"/>
      <c r="O34" s="452"/>
      <c r="P34" s="452"/>
      <c r="R34" s="452"/>
      <c r="S34" s="452"/>
    </row>
    <row r="35" spans="1:24">
      <c r="A35" s="452"/>
      <c r="B35" s="452"/>
      <c r="C35" s="452"/>
      <c r="D35" s="452"/>
      <c r="E35" s="452"/>
      <c r="F35" s="452"/>
      <c r="G35" s="452"/>
      <c r="H35" s="452"/>
      <c r="I35" s="452"/>
      <c r="J35" s="452"/>
      <c r="K35" s="452"/>
      <c r="L35" s="452"/>
      <c r="M35" s="452"/>
      <c r="N35" s="452"/>
      <c r="O35" s="452"/>
      <c r="P35" s="452"/>
      <c r="R35" s="452"/>
      <c r="S35" s="452"/>
      <c r="X35" s="451"/>
    </row>
    <row r="36" spans="1:24">
      <c r="A36" s="452"/>
      <c r="B36" s="452"/>
      <c r="C36" s="452"/>
      <c r="D36" s="452"/>
      <c r="E36" s="452"/>
      <c r="F36" s="452"/>
      <c r="G36" s="452"/>
      <c r="H36" s="452"/>
      <c r="I36" s="452"/>
      <c r="J36" s="452"/>
      <c r="K36" s="452"/>
      <c r="L36" s="452"/>
      <c r="M36" s="452"/>
      <c r="N36" s="452"/>
      <c r="O36" s="452"/>
      <c r="P36" s="452"/>
      <c r="R36" s="452"/>
      <c r="S36" s="452"/>
    </row>
    <row r="37" spans="1:24">
      <c r="A37" s="452"/>
      <c r="B37" s="452"/>
      <c r="C37" s="452"/>
      <c r="D37" s="452"/>
      <c r="E37" s="452"/>
      <c r="F37" s="452"/>
      <c r="G37" s="452"/>
      <c r="H37" s="452"/>
      <c r="I37" s="452"/>
      <c r="J37" s="452"/>
      <c r="K37" s="452"/>
      <c r="L37" s="452"/>
      <c r="M37" s="452"/>
      <c r="N37" s="452"/>
      <c r="O37" s="452"/>
      <c r="P37" s="452"/>
      <c r="R37" s="452"/>
      <c r="S37" s="452"/>
    </row>
    <row r="38" spans="1:24">
      <c r="A38" s="452"/>
      <c r="B38" s="452"/>
      <c r="C38" s="452"/>
      <c r="D38" s="452"/>
      <c r="E38" s="452"/>
      <c r="F38" s="452"/>
      <c r="G38" s="452"/>
      <c r="H38" s="452"/>
      <c r="I38" s="452"/>
      <c r="J38" s="452"/>
      <c r="K38" s="452"/>
      <c r="L38" s="452"/>
      <c r="M38" s="452"/>
      <c r="N38" s="452"/>
      <c r="O38" s="452"/>
      <c r="P38" s="452"/>
      <c r="R38" s="452"/>
      <c r="S38" s="452"/>
    </row>
    <row r="39" spans="1:24">
      <c r="A39" s="452"/>
      <c r="B39" s="452"/>
      <c r="C39" s="452"/>
      <c r="D39" s="452"/>
      <c r="E39" s="452"/>
      <c r="F39" s="452"/>
      <c r="G39" s="452"/>
      <c r="H39" s="452"/>
      <c r="I39" s="452"/>
      <c r="J39" s="452"/>
      <c r="K39" s="452"/>
      <c r="L39" s="452"/>
      <c r="M39" s="452"/>
      <c r="N39" s="452"/>
      <c r="O39" s="452"/>
      <c r="P39" s="452"/>
      <c r="R39" s="452"/>
      <c r="S39" s="452"/>
    </row>
    <row r="40" spans="1:24">
      <c r="A40" s="452"/>
      <c r="B40" s="452"/>
      <c r="C40" s="452"/>
      <c r="D40" s="452"/>
      <c r="E40" s="452"/>
      <c r="F40" s="452"/>
      <c r="G40" s="452"/>
      <c r="H40" s="452"/>
      <c r="I40" s="452"/>
      <c r="J40" s="452"/>
      <c r="K40" s="452"/>
      <c r="L40" s="452"/>
      <c r="M40" s="452"/>
      <c r="N40" s="452"/>
      <c r="O40" s="452"/>
      <c r="P40" s="452"/>
      <c r="R40" s="452"/>
      <c r="S40" s="452"/>
    </row>
    <row r="41" spans="1:24">
      <c r="A41" s="362"/>
      <c r="B41" s="362"/>
      <c r="C41" s="362"/>
      <c r="D41" s="362"/>
      <c r="E41" s="362"/>
      <c r="F41" s="362"/>
      <c r="G41" s="362"/>
      <c r="H41" s="362"/>
      <c r="I41" s="362"/>
      <c r="J41" s="362"/>
      <c r="K41" s="362"/>
      <c r="L41" s="362"/>
      <c r="M41" s="362"/>
      <c r="N41" s="362"/>
      <c r="O41" s="362"/>
      <c r="P41" s="362"/>
    </row>
    <row r="42" spans="1:24">
      <c r="A42" s="362"/>
      <c r="B42" s="362"/>
      <c r="C42" s="362"/>
      <c r="D42" s="362"/>
      <c r="E42" s="362"/>
      <c r="F42" s="362"/>
      <c r="G42" s="362"/>
      <c r="H42" s="362"/>
      <c r="I42" s="362"/>
      <c r="J42" s="362"/>
      <c r="K42" s="362"/>
      <c r="L42" s="362"/>
      <c r="M42" s="362"/>
      <c r="N42" s="362"/>
      <c r="O42" s="362"/>
      <c r="P42" s="362"/>
    </row>
    <row r="43" spans="1:24">
      <c r="A43" s="362"/>
      <c r="B43" s="362"/>
      <c r="C43" s="362"/>
      <c r="D43" s="362"/>
      <c r="E43" s="362"/>
      <c r="F43" s="362"/>
      <c r="G43" s="362"/>
      <c r="H43" s="362"/>
      <c r="I43" s="362"/>
      <c r="J43" s="362"/>
      <c r="K43" s="362"/>
      <c r="L43" s="362"/>
      <c r="M43" s="362"/>
      <c r="N43" s="362"/>
      <c r="O43" s="362"/>
      <c r="P43" s="362"/>
    </row>
    <row r="44" spans="1:24">
      <c r="A44" s="362"/>
      <c r="B44" s="362"/>
      <c r="C44" s="362"/>
      <c r="D44" s="362"/>
      <c r="E44" s="362"/>
      <c r="F44" s="362"/>
      <c r="G44" s="362"/>
      <c r="H44" s="362"/>
      <c r="I44" s="362"/>
      <c r="J44" s="362"/>
      <c r="K44" s="362"/>
      <c r="L44" s="362"/>
      <c r="M44" s="362"/>
      <c r="N44" s="362"/>
      <c r="O44" s="362"/>
      <c r="P44" s="362"/>
    </row>
    <row r="45" spans="1:24">
      <c r="A45" s="362"/>
      <c r="B45" s="362"/>
      <c r="C45" s="362"/>
      <c r="D45" s="362"/>
      <c r="E45" s="362"/>
      <c r="F45" s="362"/>
      <c r="G45" s="362"/>
      <c r="H45" s="362"/>
      <c r="I45" s="362"/>
      <c r="J45" s="362"/>
      <c r="K45" s="362"/>
      <c r="L45" s="362"/>
      <c r="M45" s="362"/>
      <c r="N45" s="362"/>
      <c r="O45" s="362"/>
      <c r="P45" s="362"/>
    </row>
    <row r="46" spans="1:24">
      <c r="A46" s="362"/>
      <c r="B46" s="362"/>
      <c r="C46" s="362"/>
      <c r="D46" s="362"/>
      <c r="E46" s="362"/>
      <c r="F46" s="362"/>
      <c r="G46" s="362"/>
      <c r="H46" s="362"/>
      <c r="I46" s="362"/>
      <c r="J46" s="362"/>
      <c r="K46" s="362"/>
      <c r="L46" s="362"/>
      <c r="M46" s="362"/>
      <c r="N46" s="362"/>
      <c r="O46" s="362"/>
      <c r="P46" s="362"/>
    </row>
    <row r="47" spans="1:24">
      <c r="A47" s="362"/>
      <c r="B47" s="362"/>
      <c r="C47" s="362"/>
      <c r="D47" s="362"/>
      <c r="E47" s="362"/>
      <c r="F47" s="362"/>
      <c r="G47" s="362"/>
      <c r="H47" s="362"/>
      <c r="I47" s="362"/>
      <c r="J47" s="362"/>
      <c r="K47" s="362"/>
      <c r="L47" s="362"/>
      <c r="M47" s="362"/>
      <c r="N47" s="362"/>
      <c r="O47" s="362"/>
      <c r="P47" s="362"/>
    </row>
    <row r="48" spans="1:24">
      <c r="A48" s="362"/>
      <c r="B48" s="362"/>
      <c r="C48" s="362"/>
      <c r="D48" s="362"/>
      <c r="E48" s="362"/>
      <c r="F48" s="362"/>
      <c r="G48" s="362"/>
      <c r="H48" s="362"/>
      <c r="I48" s="362"/>
      <c r="J48" s="362"/>
      <c r="K48" s="362"/>
      <c r="L48" s="362"/>
      <c r="M48" s="362"/>
      <c r="N48" s="362"/>
      <c r="O48" s="362"/>
      <c r="P48" s="362"/>
    </row>
    <row r="49" spans="1:16">
      <c r="A49" s="362"/>
      <c r="B49" s="362"/>
      <c r="C49" s="362"/>
      <c r="D49" s="362"/>
      <c r="E49" s="362"/>
      <c r="F49" s="362"/>
      <c r="G49" s="362"/>
      <c r="H49" s="362"/>
      <c r="I49" s="362"/>
      <c r="J49" s="362"/>
      <c r="K49" s="362"/>
      <c r="L49" s="362"/>
      <c r="M49" s="362"/>
      <c r="N49" s="362"/>
      <c r="O49" s="362"/>
      <c r="P49" s="362"/>
    </row>
    <row r="50" spans="1:16">
      <c r="A50" s="362"/>
      <c r="B50" s="362"/>
      <c r="C50" s="362"/>
      <c r="D50" s="362"/>
      <c r="E50" s="362"/>
      <c r="F50" s="362"/>
      <c r="G50" s="362"/>
      <c r="H50" s="362"/>
      <c r="I50" s="362"/>
      <c r="J50" s="362"/>
      <c r="K50" s="362"/>
      <c r="L50" s="362"/>
      <c r="M50" s="362"/>
      <c r="N50" s="362"/>
      <c r="O50" s="362"/>
      <c r="P50" s="362"/>
    </row>
    <row r="51" spans="1:16">
      <c r="A51" s="362"/>
      <c r="B51" s="362"/>
      <c r="C51" s="362"/>
      <c r="D51" s="362"/>
      <c r="E51" s="362"/>
      <c r="F51" s="362"/>
      <c r="G51" s="362"/>
      <c r="H51" s="362"/>
      <c r="I51" s="362"/>
      <c r="J51" s="362"/>
      <c r="K51" s="362"/>
      <c r="L51" s="362"/>
      <c r="M51" s="362"/>
      <c r="N51" s="362"/>
      <c r="O51" s="362"/>
      <c r="P51" s="362"/>
    </row>
    <row r="52" spans="1:16">
      <c r="A52" s="362"/>
      <c r="B52" s="362"/>
      <c r="C52" s="362"/>
      <c r="D52" s="362"/>
      <c r="E52" s="362"/>
      <c r="F52" s="362"/>
      <c r="G52" s="362"/>
      <c r="H52" s="362"/>
      <c r="I52" s="362"/>
      <c r="J52" s="362"/>
      <c r="K52" s="362"/>
      <c r="L52" s="362"/>
      <c r="M52" s="362"/>
      <c r="N52" s="362"/>
      <c r="O52" s="362"/>
      <c r="P52" s="362"/>
    </row>
    <row r="53" spans="1:16">
      <c r="A53" s="362"/>
      <c r="B53" s="362"/>
      <c r="C53" s="362"/>
      <c r="D53" s="362"/>
      <c r="E53" s="362"/>
      <c r="F53" s="362"/>
      <c r="G53" s="362"/>
      <c r="H53" s="362"/>
      <c r="I53" s="362"/>
      <c r="J53" s="362"/>
      <c r="K53" s="362"/>
      <c r="L53" s="362"/>
      <c r="M53" s="362"/>
      <c r="N53" s="362"/>
      <c r="O53" s="362"/>
      <c r="P53" s="362"/>
    </row>
    <row r="54" spans="1:16">
      <c r="A54" s="362"/>
      <c r="B54" s="362"/>
      <c r="C54" s="362"/>
      <c r="D54" s="362"/>
      <c r="E54" s="362"/>
      <c r="F54" s="362"/>
      <c r="G54" s="362"/>
      <c r="H54" s="362"/>
      <c r="I54" s="362"/>
      <c r="J54" s="362"/>
      <c r="K54" s="362"/>
      <c r="L54" s="362"/>
      <c r="M54" s="362"/>
      <c r="N54" s="362"/>
      <c r="O54" s="362"/>
      <c r="P54" s="362"/>
    </row>
    <row r="55" spans="1:16">
      <c r="A55" s="362"/>
      <c r="B55" s="362"/>
      <c r="C55" s="362"/>
      <c r="D55" s="362"/>
      <c r="E55" s="362"/>
      <c r="F55" s="362"/>
      <c r="G55" s="362"/>
      <c r="H55" s="362"/>
      <c r="I55" s="362"/>
      <c r="J55" s="362"/>
      <c r="K55" s="362"/>
      <c r="L55" s="362"/>
      <c r="M55" s="362"/>
      <c r="N55" s="362"/>
      <c r="O55" s="362"/>
      <c r="P55" s="362"/>
    </row>
  </sheetData>
  <sheetProtection formatCells="0" formatColumns="0" formatRows="0" insertColumns="0" insertRows="0" insertHyperlinks="0" deleteColumns="0" deleteRows="0" sort="0" autoFilter="0" pivotTables="0"/>
  <mergeCells count="1">
    <mergeCell ref="A17:F27"/>
  </mergeCells>
  <phoneticPr fontId="87"/>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O17" sqref="O17"/>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176</v>
      </c>
      <c r="B1" s="50"/>
      <c r="C1" s="50"/>
      <c r="D1" s="51"/>
      <c r="E1" s="51"/>
      <c r="F1" s="52"/>
      <c r="G1" s="53"/>
      <c r="H1" s="388"/>
      <c r="I1" s="389" t="s">
        <v>37</v>
      </c>
      <c r="J1" s="390"/>
      <c r="K1" s="391"/>
      <c r="L1" s="392"/>
      <c r="M1" s="393"/>
    </row>
    <row r="2" spans="1:16" ht="17.399999999999999">
      <c r="A2" s="56"/>
      <c r="B2" s="185"/>
      <c r="C2" s="185"/>
      <c r="D2" s="185"/>
      <c r="E2" s="185"/>
      <c r="F2" s="185"/>
      <c r="G2" s="57"/>
      <c r="H2" s="394"/>
      <c r="I2" s="495" t="s">
        <v>206</v>
      </c>
      <c r="J2" s="495"/>
      <c r="K2" s="495"/>
      <c r="L2" s="495"/>
      <c r="M2" s="495"/>
      <c r="N2" s="159"/>
      <c r="P2" s="121"/>
    </row>
    <row r="3" spans="1:16" ht="17.399999999999999">
      <c r="A3" s="186" t="s">
        <v>28</v>
      </c>
      <c r="B3" s="187"/>
      <c r="D3" s="188"/>
      <c r="E3" s="188"/>
      <c r="F3" s="188"/>
      <c r="G3" s="58"/>
      <c r="H3" s="107"/>
      <c r="I3" s="397"/>
      <c r="J3" s="398"/>
      <c r="K3" s="399"/>
      <c r="L3" s="391"/>
      <c r="M3" s="400"/>
    </row>
    <row r="4" spans="1:16" ht="17.399999999999999">
      <c r="A4" s="60"/>
      <c r="B4" s="187"/>
      <c r="C4" s="89"/>
      <c r="D4" s="188"/>
      <c r="E4" s="188"/>
      <c r="F4" s="189"/>
      <c r="G4" s="61"/>
      <c r="H4" s="401"/>
      <c r="I4" s="401"/>
      <c r="J4" s="390"/>
      <c r="K4" s="399"/>
      <c r="L4" s="391"/>
      <c r="M4" s="400"/>
      <c r="N4" s="249"/>
    </row>
    <row r="5" spans="1:16">
      <c r="A5" s="190"/>
      <c r="D5" s="188"/>
      <c r="E5" s="62"/>
      <c r="F5" s="191"/>
      <c r="G5" s="63"/>
      <c r="H5"/>
      <c r="I5" s="402"/>
      <c r="J5" s="390"/>
      <c r="K5" s="399"/>
      <c r="L5" s="399"/>
      <c r="M5" s="400"/>
    </row>
    <row r="6" spans="1:16" ht="17.399999999999999">
      <c r="A6" s="190"/>
      <c r="D6" s="188"/>
      <c r="E6" s="191"/>
      <c r="F6" s="191"/>
      <c r="G6" s="63"/>
      <c r="H6" s="394"/>
      <c r="I6" s="403"/>
      <c r="J6" s="390"/>
      <c r="K6" s="399"/>
      <c r="L6" s="399"/>
      <c r="M6" s="400"/>
    </row>
    <row r="7" spans="1:16">
      <c r="A7" s="190"/>
      <c r="D7" s="188"/>
      <c r="E7" s="191"/>
      <c r="F7" s="191"/>
      <c r="G7" s="63"/>
      <c r="H7" s="404"/>
      <c r="I7" s="402"/>
      <c r="J7" s="390"/>
      <c r="K7" s="399"/>
      <c r="L7" s="399"/>
      <c r="M7" s="400"/>
    </row>
    <row r="8" spans="1:16">
      <c r="A8" s="190"/>
      <c r="D8" s="188"/>
      <c r="E8" s="191"/>
      <c r="F8" s="191"/>
      <c r="G8" s="63"/>
      <c r="H8" s="395"/>
      <c r="I8" s="405"/>
      <c r="J8" s="405"/>
      <c r="K8" s="405"/>
      <c r="L8" s="399"/>
      <c r="M8" s="406"/>
    </row>
    <row r="9" spans="1:16">
      <c r="A9" s="190"/>
      <c r="D9" s="188"/>
      <c r="E9" s="191"/>
      <c r="F9" s="191"/>
      <c r="G9" s="63"/>
      <c r="H9" s="405"/>
      <c r="I9" s="405"/>
      <c r="J9" s="405"/>
      <c r="K9" s="405"/>
      <c r="L9" s="399"/>
      <c r="M9" s="406"/>
      <c r="N9" s="65"/>
    </row>
    <row r="10" spans="1:16">
      <c r="A10" s="190"/>
      <c r="D10" s="188"/>
      <c r="E10" s="191"/>
      <c r="F10" s="191"/>
      <c r="G10" s="63"/>
      <c r="H10" s="405"/>
      <c r="I10" s="405"/>
      <c r="J10" s="405"/>
      <c r="K10" s="405"/>
      <c r="L10" s="399"/>
      <c r="M10" s="406"/>
      <c r="N10" s="65" t="s">
        <v>38</v>
      </c>
    </row>
    <row r="11" spans="1:16">
      <c r="A11" s="190"/>
      <c r="D11" s="188"/>
      <c r="E11" s="191"/>
      <c r="F11" s="191"/>
      <c r="G11" s="63"/>
      <c r="H11" s="405"/>
      <c r="I11" s="405"/>
      <c r="J11" s="405"/>
      <c r="K11" s="405"/>
      <c r="L11" s="399"/>
      <c r="M11" s="406"/>
    </row>
    <row r="12" spans="1:16">
      <c r="A12" s="190"/>
      <c r="D12" s="188"/>
      <c r="E12" s="191"/>
      <c r="F12" s="191"/>
      <c r="G12" s="63"/>
      <c r="H12" s="405"/>
      <c r="I12" s="405"/>
      <c r="J12" s="405"/>
      <c r="K12" s="405"/>
      <c r="L12" s="399"/>
      <c r="M12" s="406"/>
      <c r="N12" s="65" t="s">
        <v>39</v>
      </c>
      <c r="O12" s="286"/>
    </row>
    <row r="13" spans="1:16">
      <c r="A13" s="190"/>
      <c r="D13" s="188"/>
      <c r="E13" s="191"/>
      <c r="F13" s="191"/>
      <c r="G13" s="63"/>
      <c r="H13" s="405"/>
      <c r="I13" s="405"/>
      <c r="J13" s="405"/>
      <c r="K13" s="405"/>
      <c r="L13" s="399"/>
      <c r="M13" s="406"/>
    </row>
    <row r="14" spans="1:16">
      <c r="A14" s="190"/>
      <c r="D14" s="188"/>
      <c r="E14" s="191"/>
      <c r="F14" s="191"/>
      <c r="G14" s="63"/>
      <c r="H14" s="405"/>
      <c r="I14" s="405"/>
      <c r="J14" s="405"/>
      <c r="K14" s="405"/>
      <c r="L14" s="399"/>
      <c r="M14" s="406"/>
      <c r="N14" s="328" t="s">
        <v>40</v>
      </c>
    </row>
    <row r="15" spans="1:16">
      <c r="A15" s="190"/>
      <c r="D15" s="188"/>
      <c r="E15" s="188" t="s">
        <v>21</v>
      </c>
      <c r="F15" s="189"/>
      <c r="G15" s="58"/>
      <c r="H15" s="404"/>
      <c r="I15" s="402"/>
      <c r="J15" s="395"/>
      <c r="K15" s="399"/>
      <c r="L15" s="399"/>
      <c r="M15" s="406"/>
    </row>
    <row r="16" spans="1:16">
      <c r="A16" s="190"/>
      <c r="D16" s="188"/>
      <c r="E16" s="188"/>
      <c r="F16" s="189"/>
      <c r="G16" s="58"/>
      <c r="H16" s="390"/>
      <c r="I16" s="402"/>
      <c r="J16" s="390"/>
      <c r="K16" s="399"/>
      <c r="L16" s="399"/>
      <c r="M16" s="406"/>
      <c r="N16" s="250" t="s">
        <v>173</v>
      </c>
    </row>
    <row r="17" spans="1:19" ht="20.25" customHeight="1" thickBot="1">
      <c r="A17" s="561" t="s">
        <v>234</v>
      </c>
      <c r="B17" s="562"/>
      <c r="C17" s="562"/>
      <c r="D17" s="193"/>
      <c r="E17" s="194"/>
      <c r="F17" s="562" t="s">
        <v>220</v>
      </c>
      <c r="G17" s="563"/>
      <c r="H17" s="404"/>
      <c r="I17" s="402"/>
      <c r="J17" s="395"/>
      <c r="K17" s="399"/>
      <c r="L17" s="396"/>
      <c r="M17" s="400"/>
      <c r="N17" s="192" t="s">
        <v>128</v>
      </c>
    </row>
    <row r="18" spans="1:19" ht="39" customHeight="1" thickTop="1">
      <c r="A18" s="564" t="s">
        <v>41</v>
      </c>
      <c r="B18" s="565"/>
      <c r="C18" s="566"/>
      <c r="D18" s="195" t="s">
        <v>42</v>
      </c>
      <c r="E18" s="196"/>
      <c r="F18" s="567" t="s">
        <v>43</v>
      </c>
      <c r="G18" s="568"/>
      <c r="H18" s="390"/>
      <c r="I18" s="402"/>
      <c r="J18" s="390"/>
      <c r="K18" s="399"/>
      <c r="L18" s="399"/>
      <c r="M18" s="400"/>
      <c r="Q18" s="54" t="s">
        <v>28</v>
      </c>
      <c r="S18" s="54" t="s">
        <v>21</v>
      </c>
    </row>
    <row r="19" spans="1:19" ht="30" customHeight="1">
      <c r="A19" s="569" t="s">
        <v>204</v>
      </c>
      <c r="B19" s="569"/>
      <c r="C19" s="569"/>
      <c r="D19" s="569"/>
      <c r="E19" s="569"/>
      <c r="F19" s="569"/>
      <c r="G19" s="569"/>
      <c r="H19" s="407"/>
      <c r="I19" s="408" t="s">
        <v>44</v>
      </c>
      <c r="J19" s="408"/>
      <c r="K19" s="408"/>
      <c r="L19" s="396"/>
      <c r="M19" s="400"/>
    </row>
    <row r="20" spans="1:19" ht="17.399999999999999">
      <c r="E20" s="197" t="s">
        <v>45</v>
      </c>
      <c r="F20" s="198" t="s">
        <v>46</v>
      </c>
      <c r="H20" s="289" t="s">
        <v>151</v>
      </c>
      <c r="I20" s="402"/>
      <c r="J20" s="390" t="s">
        <v>21</v>
      </c>
      <c r="K20" s="409" t="s">
        <v>21</v>
      </c>
      <c r="L20" s="399"/>
      <c r="M20" s="400"/>
    </row>
    <row r="21" spans="1:19" ht="16.8" thickBot="1">
      <c r="A21" s="199"/>
      <c r="B21" s="570">
        <v>45095</v>
      </c>
      <c r="C21" s="571"/>
      <c r="D21" s="200" t="s">
        <v>47</v>
      </c>
      <c r="E21" s="572" t="s">
        <v>48</v>
      </c>
      <c r="F21" s="573"/>
      <c r="G21" s="59" t="s">
        <v>49</v>
      </c>
      <c r="H21" s="574" t="s">
        <v>214</v>
      </c>
      <c r="I21" s="575"/>
      <c r="J21" s="575"/>
      <c r="K21" s="575"/>
      <c r="L21" s="575"/>
      <c r="M21" s="410" t="s">
        <v>151</v>
      </c>
      <c r="N21" s="412"/>
    </row>
    <row r="22" spans="1:19" ht="36" customHeight="1" thickTop="1" thickBot="1">
      <c r="A22" s="201" t="s">
        <v>50</v>
      </c>
      <c r="B22" s="576" t="s">
        <v>51</v>
      </c>
      <c r="C22" s="577"/>
      <c r="D22" s="578"/>
      <c r="E22" s="67" t="s">
        <v>221</v>
      </c>
      <c r="F22" s="67" t="s">
        <v>222</v>
      </c>
      <c r="G22" s="202" t="s">
        <v>52</v>
      </c>
      <c r="H22" s="579" t="s">
        <v>207</v>
      </c>
      <c r="I22" s="580"/>
      <c r="J22" s="580"/>
      <c r="K22" s="580"/>
      <c r="L22" s="581"/>
      <c r="M22" s="411" t="s">
        <v>53</v>
      </c>
      <c r="N22" s="413" t="s">
        <v>54</v>
      </c>
      <c r="R22" s="54" t="s">
        <v>28</v>
      </c>
    </row>
    <row r="23" spans="1:19" ht="79.2" customHeight="1" thickBot="1">
      <c r="A23" s="365" t="s">
        <v>55</v>
      </c>
      <c r="B23" s="496" t="str">
        <f t="shared" ref="B23" si="0">IF(G23&gt;5,"☆☆☆☆",IF(AND(G23&gt;=2.39,G23&lt;5),"☆☆☆",IF(AND(G23&gt;=1.39,G23&lt;2.4),"☆☆",IF(AND(G23&gt;0,G23&lt;1.4),"☆",IF(AND(G23&gt;=-1.39,G23&lt;0),"★",IF(AND(G23&gt;=-2.39,G23&lt;-1.4),"★★",IF(AND(G23&gt;=-3.39,G23&lt;-2.4),"★★★")))))))</f>
        <v>☆</v>
      </c>
      <c r="C23" s="497"/>
      <c r="D23" s="498"/>
      <c r="E23" s="123">
        <v>3.3</v>
      </c>
      <c r="F23" s="123">
        <v>3.7</v>
      </c>
      <c r="G23" s="366">
        <f>F23-E23</f>
        <v>0.40000000000000036</v>
      </c>
      <c r="H23" s="551" t="s">
        <v>230</v>
      </c>
      <c r="I23" s="551"/>
      <c r="J23" s="551"/>
      <c r="K23" s="551"/>
      <c r="L23" s="552"/>
      <c r="M23" s="471" t="s">
        <v>231</v>
      </c>
      <c r="N23" s="472">
        <v>45090</v>
      </c>
      <c r="O23" s="262" t="s">
        <v>164</v>
      </c>
    </row>
    <row r="24" spans="1:19" ht="66" customHeight="1" thickBot="1">
      <c r="A24" s="203" t="s">
        <v>56</v>
      </c>
      <c r="B24" s="496" t="str">
        <f t="shared" ref="B24" si="1">IF(G24&gt;5,"☆☆☆☆",IF(AND(G24&gt;=2.39,G24&lt;5),"☆☆☆",IF(AND(G24&gt;=1.39,G24&lt;2.4),"☆☆",IF(AND(G24&gt;0,G24&lt;1.4),"☆",IF(AND(G24&gt;=-1.39,G24&lt;0),"★",IF(AND(G24&gt;=-2.39,G24&lt;-1.4),"★★",IF(AND(G24&gt;=-3.39,G24&lt;-2.4),"★★★")))))))</f>
        <v>☆☆</v>
      </c>
      <c r="C24" s="497"/>
      <c r="D24" s="498"/>
      <c r="E24" s="367">
        <v>2.5299999999999998</v>
      </c>
      <c r="F24" s="123">
        <v>3.92</v>
      </c>
      <c r="G24" s="293">
        <f t="shared" ref="G24:G70" si="2">F24-E24</f>
        <v>1.3900000000000001</v>
      </c>
      <c r="H24" s="582"/>
      <c r="I24" s="583"/>
      <c r="J24" s="583"/>
      <c r="K24" s="583"/>
      <c r="L24" s="584"/>
      <c r="M24" s="152"/>
      <c r="N24" s="153"/>
      <c r="O24" s="262" t="s">
        <v>56</v>
      </c>
      <c r="Q24" s="54" t="s">
        <v>28</v>
      </c>
    </row>
    <row r="25" spans="1:19" ht="81" customHeight="1" thickBot="1">
      <c r="A25" s="268" t="s">
        <v>57</v>
      </c>
      <c r="B25" s="496" t="str">
        <f t="shared" ref="B25:B26" si="3">IF(G25&gt;5,"☆☆☆☆",IF(AND(G25&gt;=2.39,G25&lt;5),"☆☆☆",IF(AND(G25&gt;=1.39,G25&lt;2.4),"☆☆",IF(AND(G25&gt;0,G25&lt;1.4),"☆",IF(AND(G25&gt;=-1.39,G25&lt;0),"★",IF(AND(G25&gt;=-2.39,G25&lt;-1.4),"★★",IF(AND(G25&gt;=-3.39,G25&lt;-2.4),"★★★")))))))</f>
        <v>☆</v>
      </c>
      <c r="C25" s="497"/>
      <c r="D25" s="498"/>
      <c r="E25" s="123">
        <v>5.65</v>
      </c>
      <c r="F25" s="313">
        <v>6.08</v>
      </c>
      <c r="G25" s="293">
        <f t="shared" si="2"/>
        <v>0.42999999999999972</v>
      </c>
      <c r="H25" s="499"/>
      <c r="I25" s="500"/>
      <c r="J25" s="500"/>
      <c r="K25" s="500"/>
      <c r="L25" s="501"/>
      <c r="M25" s="434"/>
      <c r="N25" s="153"/>
      <c r="O25" s="262" t="s">
        <v>57</v>
      </c>
    </row>
    <row r="26" spans="1:19" ht="83.25" customHeight="1" thickBot="1">
      <c r="A26" s="268" t="s">
        <v>58</v>
      </c>
      <c r="B26" s="496" t="str">
        <f t="shared" si="3"/>
        <v>★</v>
      </c>
      <c r="C26" s="497"/>
      <c r="D26" s="498"/>
      <c r="E26" s="123">
        <v>5.69</v>
      </c>
      <c r="F26" s="123">
        <v>5.49</v>
      </c>
      <c r="G26" s="293">
        <f t="shared" si="2"/>
        <v>-0.20000000000000018</v>
      </c>
      <c r="H26" s="499"/>
      <c r="I26" s="500"/>
      <c r="J26" s="500"/>
      <c r="K26" s="500"/>
      <c r="L26" s="501"/>
      <c r="M26" s="152"/>
      <c r="N26" s="153"/>
      <c r="O26" s="262" t="s">
        <v>58</v>
      </c>
    </row>
    <row r="27" spans="1:19" ht="78.599999999999994" customHeight="1" thickBot="1">
      <c r="A27" s="268" t="s">
        <v>59</v>
      </c>
      <c r="B27" s="496" t="str">
        <f t="shared" ref="B27:B70" si="4">IF(G27&gt;5,"☆☆☆☆",IF(AND(G27&gt;=2.39,G27&lt;5),"☆☆☆",IF(AND(G27&gt;=1.39,G27&lt;2.4),"☆☆",IF(AND(G27&gt;0,G27&lt;1.4),"☆",IF(AND(G27&gt;=-1.39,G27&lt;0),"★",IF(AND(G27&gt;=-2.39,G27&lt;-1.4),"★★",IF(AND(G27&gt;=-3.39,G27&lt;-2.4),"★★★")))))))</f>
        <v>☆</v>
      </c>
      <c r="C27" s="497"/>
      <c r="D27" s="498"/>
      <c r="E27" s="367">
        <v>2.65</v>
      </c>
      <c r="F27" s="367">
        <v>2.74</v>
      </c>
      <c r="G27" s="293">
        <f t="shared" si="2"/>
        <v>9.0000000000000302E-2</v>
      </c>
      <c r="H27" s="499"/>
      <c r="I27" s="500"/>
      <c r="J27" s="500"/>
      <c r="K27" s="500"/>
      <c r="L27" s="501"/>
      <c r="M27" s="152"/>
      <c r="N27" s="153"/>
      <c r="O27" s="262" t="s">
        <v>59</v>
      </c>
    </row>
    <row r="28" spans="1:19" ht="87" customHeight="1" thickBot="1">
      <c r="A28" s="268" t="s">
        <v>60</v>
      </c>
      <c r="B28" s="496" t="str">
        <f t="shared" si="4"/>
        <v>☆☆</v>
      </c>
      <c r="C28" s="497"/>
      <c r="D28" s="498"/>
      <c r="E28" s="123">
        <v>5.29</v>
      </c>
      <c r="F28" s="313">
        <v>7.14</v>
      </c>
      <c r="G28" s="293">
        <f t="shared" si="2"/>
        <v>1.8499999999999996</v>
      </c>
      <c r="H28" s="499"/>
      <c r="I28" s="500"/>
      <c r="J28" s="500"/>
      <c r="K28" s="500"/>
      <c r="L28" s="501"/>
      <c r="M28" s="152"/>
      <c r="N28" s="153"/>
      <c r="O28" s="262" t="s">
        <v>60</v>
      </c>
    </row>
    <row r="29" spans="1:19" ht="81" customHeight="1" thickBot="1">
      <c r="A29" s="268" t="s">
        <v>61</v>
      </c>
      <c r="B29" s="496" t="str">
        <f t="shared" si="4"/>
        <v>☆</v>
      </c>
      <c r="C29" s="497"/>
      <c r="D29" s="498"/>
      <c r="E29" s="123">
        <v>3.24</v>
      </c>
      <c r="F29" s="123">
        <v>3.45</v>
      </c>
      <c r="G29" s="293">
        <f t="shared" si="2"/>
        <v>0.20999999999999996</v>
      </c>
      <c r="H29" s="550" t="s">
        <v>374</v>
      </c>
      <c r="I29" s="551"/>
      <c r="J29" s="551"/>
      <c r="K29" s="551"/>
      <c r="L29" s="552"/>
      <c r="M29" s="468" t="s">
        <v>375</v>
      </c>
      <c r="N29" s="469">
        <v>45094</v>
      </c>
      <c r="O29" s="262" t="s">
        <v>61</v>
      </c>
    </row>
    <row r="30" spans="1:19" ht="73.5" customHeight="1" thickBot="1">
      <c r="A30" s="268" t="s">
        <v>62</v>
      </c>
      <c r="B30" s="496" t="str">
        <f t="shared" si="4"/>
        <v>★</v>
      </c>
      <c r="C30" s="497"/>
      <c r="D30" s="498"/>
      <c r="E30" s="123">
        <v>5.56</v>
      </c>
      <c r="F30" s="123">
        <v>5.2</v>
      </c>
      <c r="G30" s="293">
        <f t="shared" si="2"/>
        <v>-0.35999999999999943</v>
      </c>
      <c r="H30" s="499"/>
      <c r="I30" s="500"/>
      <c r="J30" s="500"/>
      <c r="K30" s="500"/>
      <c r="L30" s="501"/>
      <c r="M30" s="152"/>
      <c r="N30" s="153"/>
      <c r="O30" s="262" t="s">
        <v>62</v>
      </c>
    </row>
    <row r="31" spans="1:19" ht="75.75" customHeight="1" thickBot="1">
      <c r="A31" s="268" t="s">
        <v>63</v>
      </c>
      <c r="B31" s="496" t="str">
        <f t="shared" si="4"/>
        <v>☆</v>
      </c>
      <c r="C31" s="497"/>
      <c r="D31" s="498"/>
      <c r="E31" s="367">
        <v>2</v>
      </c>
      <c r="F31" s="367">
        <v>2.17</v>
      </c>
      <c r="G31" s="293">
        <f t="shared" si="2"/>
        <v>0.16999999999999993</v>
      </c>
      <c r="H31" s="499"/>
      <c r="I31" s="500"/>
      <c r="J31" s="500"/>
      <c r="K31" s="500"/>
      <c r="L31" s="501"/>
      <c r="M31" s="152"/>
      <c r="N31" s="153"/>
      <c r="O31" s="262" t="s">
        <v>63</v>
      </c>
    </row>
    <row r="32" spans="1:19" ht="90" customHeight="1" thickBot="1">
      <c r="A32" s="269" t="s">
        <v>64</v>
      </c>
      <c r="B32" s="496" t="s">
        <v>232</v>
      </c>
      <c r="C32" s="497"/>
      <c r="D32" s="498"/>
      <c r="E32" s="313">
        <v>6.59</v>
      </c>
      <c r="F32" s="313">
        <v>6.59</v>
      </c>
      <c r="G32" s="293">
        <f t="shared" si="2"/>
        <v>0</v>
      </c>
      <c r="H32" s="499"/>
      <c r="I32" s="500"/>
      <c r="J32" s="500"/>
      <c r="K32" s="500"/>
      <c r="L32" s="501"/>
      <c r="M32" s="152"/>
      <c r="N32" s="153"/>
      <c r="O32" s="262" t="s">
        <v>64</v>
      </c>
    </row>
    <row r="33" spans="1:16" ht="74.400000000000006" customHeight="1" thickBot="1">
      <c r="A33" s="270" t="s">
        <v>65</v>
      </c>
      <c r="B33" s="496" t="str">
        <f t="shared" si="4"/>
        <v>★</v>
      </c>
      <c r="C33" s="497"/>
      <c r="D33" s="498"/>
      <c r="E33" s="313">
        <v>10.18</v>
      </c>
      <c r="F33" s="313">
        <v>9.1999999999999993</v>
      </c>
      <c r="G33" s="293">
        <f t="shared" si="2"/>
        <v>-0.98000000000000043</v>
      </c>
      <c r="H33" s="499"/>
      <c r="I33" s="500"/>
      <c r="J33" s="500"/>
      <c r="K33" s="500"/>
      <c r="L33" s="501"/>
      <c r="M33" s="152"/>
      <c r="N33" s="153"/>
      <c r="O33" s="262" t="s">
        <v>65</v>
      </c>
    </row>
    <row r="34" spans="1:16" ht="81" customHeight="1" thickBot="1">
      <c r="A34" s="203" t="s">
        <v>66</v>
      </c>
      <c r="B34" s="496" t="str">
        <f t="shared" si="4"/>
        <v>★</v>
      </c>
      <c r="C34" s="497"/>
      <c r="D34" s="498"/>
      <c r="E34" s="313">
        <v>8.2100000000000009</v>
      </c>
      <c r="F34" s="313">
        <v>7.98</v>
      </c>
      <c r="G34" s="293">
        <f t="shared" si="2"/>
        <v>-0.23000000000000043</v>
      </c>
      <c r="H34" s="556"/>
      <c r="I34" s="557"/>
      <c r="J34" s="557"/>
      <c r="K34" s="557"/>
      <c r="L34" s="558"/>
      <c r="M34" s="445"/>
      <c r="N34" s="446"/>
      <c r="O34" s="262" t="s">
        <v>66</v>
      </c>
    </row>
    <row r="35" spans="1:16" ht="94.5" customHeight="1" thickBot="1">
      <c r="A35" s="269" t="s">
        <v>67</v>
      </c>
      <c r="B35" s="496" t="str">
        <f t="shared" si="4"/>
        <v>★</v>
      </c>
      <c r="C35" s="497"/>
      <c r="D35" s="498"/>
      <c r="E35" s="313">
        <v>7.68</v>
      </c>
      <c r="F35" s="313">
        <v>6.89</v>
      </c>
      <c r="G35" s="293">
        <f t="shared" si="2"/>
        <v>-0.79</v>
      </c>
      <c r="H35" s="556"/>
      <c r="I35" s="557"/>
      <c r="J35" s="557"/>
      <c r="K35" s="557"/>
      <c r="L35" s="558"/>
      <c r="M35" s="442"/>
      <c r="N35" s="443"/>
      <c r="O35" s="262" t="s">
        <v>67</v>
      </c>
    </row>
    <row r="36" spans="1:16" ht="92.4" customHeight="1" thickBot="1">
      <c r="A36" s="271" t="s">
        <v>68</v>
      </c>
      <c r="B36" s="496" t="str">
        <f t="shared" si="4"/>
        <v>★</v>
      </c>
      <c r="C36" s="497"/>
      <c r="D36" s="498"/>
      <c r="E36" s="313">
        <v>7</v>
      </c>
      <c r="F36" s="313">
        <v>6.52</v>
      </c>
      <c r="G36" s="293">
        <f t="shared" si="2"/>
        <v>-0.48000000000000043</v>
      </c>
      <c r="H36" s="499"/>
      <c r="I36" s="500"/>
      <c r="J36" s="500"/>
      <c r="K36" s="500"/>
      <c r="L36" s="501"/>
      <c r="M36" s="323"/>
      <c r="N36" s="324"/>
      <c r="O36" s="262" t="s">
        <v>68</v>
      </c>
    </row>
    <row r="37" spans="1:16" ht="87.75" customHeight="1" thickBot="1">
      <c r="A37" s="268" t="s">
        <v>69</v>
      </c>
      <c r="B37" s="496" t="str">
        <f t="shared" si="4"/>
        <v>★</v>
      </c>
      <c r="C37" s="497"/>
      <c r="D37" s="498"/>
      <c r="E37" s="313">
        <v>6.69</v>
      </c>
      <c r="F37" s="123">
        <v>5.56</v>
      </c>
      <c r="G37" s="293">
        <f t="shared" si="2"/>
        <v>-1.1300000000000008</v>
      </c>
      <c r="H37" s="499"/>
      <c r="I37" s="500"/>
      <c r="J37" s="500"/>
      <c r="K37" s="500"/>
      <c r="L37" s="501"/>
      <c r="M37" s="152"/>
      <c r="N37" s="153"/>
      <c r="O37" s="262" t="s">
        <v>69</v>
      </c>
    </row>
    <row r="38" spans="1:16" ht="75.75" customHeight="1" thickBot="1">
      <c r="A38" s="268" t="s">
        <v>70</v>
      </c>
      <c r="B38" s="496" t="s">
        <v>233</v>
      </c>
      <c r="C38" s="497"/>
      <c r="D38" s="498"/>
      <c r="E38" s="313">
        <v>10.59</v>
      </c>
      <c r="F38" s="313">
        <v>6.97</v>
      </c>
      <c r="G38" s="293">
        <f t="shared" si="2"/>
        <v>-3.62</v>
      </c>
      <c r="H38" s="499"/>
      <c r="I38" s="500"/>
      <c r="J38" s="500"/>
      <c r="K38" s="500"/>
      <c r="L38" s="501"/>
      <c r="M38" s="152"/>
      <c r="N38" s="153"/>
      <c r="O38" s="262" t="s">
        <v>70</v>
      </c>
    </row>
    <row r="39" spans="1:16" ht="70.2" customHeight="1" thickBot="1">
      <c r="A39" s="268" t="s">
        <v>71</v>
      </c>
      <c r="B39" s="496" t="str">
        <f t="shared" si="4"/>
        <v>★</v>
      </c>
      <c r="C39" s="497"/>
      <c r="D39" s="498"/>
      <c r="E39" s="313">
        <v>8.2799999999999994</v>
      </c>
      <c r="F39" s="313">
        <v>6.93</v>
      </c>
      <c r="G39" s="293">
        <f t="shared" si="2"/>
        <v>-1.3499999999999996</v>
      </c>
      <c r="H39" s="499"/>
      <c r="I39" s="500"/>
      <c r="J39" s="500"/>
      <c r="K39" s="500"/>
      <c r="L39" s="501"/>
      <c r="M39" s="323"/>
      <c r="N39" s="324"/>
      <c r="O39" s="262" t="s">
        <v>71</v>
      </c>
    </row>
    <row r="40" spans="1:16" ht="78.75" customHeight="1" thickBot="1">
      <c r="A40" s="268" t="s">
        <v>72</v>
      </c>
      <c r="B40" s="496" t="str">
        <f t="shared" si="4"/>
        <v>☆</v>
      </c>
      <c r="C40" s="497"/>
      <c r="D40" s="498"/>
      <c r="E40" s="123">
        <v>5.72</v>
      </c>
      <c r="F40" s="123">
        <v>5.76</v>
      </c>
      <c r="G40" s="293">
        <f t="shared" si="2"/>
        <v>4.0000000000000036E-2</v>
      </c>
      <c r="H40" s="499"/>
      <c r="I40" s="500"/>
      <c r="J40" s="500"/>
      <c r="K40" s="500"/>
      <c r="L40" s="501"/>
      <c r="M40" s="152"/>
      <c r="N40" s="153"/>
      <c r="O40" s="262" t="s">
        <v>72</v>
      </c>
    </row>
    <row r="41" spans="1:16" ht="66" customHeight="1" thickBot="1">
      <c r="A41" s="268" t="s">
        <v>73</v>
      </c>
      <c r="B41" s="496" t="str">
        <f t="shared" si="4"/>
        <v>☆</v>
      </c>
      <c r="C41" s="497"/>
      <c r="D41" s="498"/>
      <c r="E41" s="123">
        <v>5.25</v>
      </c>
      <c r="F41" s="123">
        <v>5.83</v>
      </c>
      <c r="G41" s="293">
        <f t="shared" si="2"/>
        <v>0.58000000000000007</v>
      </c>
      <c r="H41" s="499"/>
      <c r="I41" s="500"/>
      <c r="J41" s="500"/>
      <c r="K41" s="500"/>
      <c r="L41" s="501"/>
      <c r="M41" s="152"/>
      <c r="N41" s="153"/>
      <c r="O41" s="262" t="s">
        <v>73</v>
      </c>
    </row>
    <row r="42" spans="1:16" ht="77.25" customHeight="1" thickBot="1">
      <c r="A42" s="268" t="s">
        <v>74</v>
      </c>
      <c r="B42" s="496" t="str">
        <f t="shared" si="4"/>
        <v>☆☆</v>
      </c>
      <c r="C42" s="497"/>
      <c r="D42" s="498"/>
      <c r="E42" s="313">
        <v>8.39</v>
      </c>
      <c r="F42" s="313">
        <v>10.17</v>
      </c>
      <c r="G42" s="293">
        <f t="shared" si="2"/>
        <v>1.7799999999999994</v>
      </c>
      <c r="H42" s="499"/>
      <c r="I42" s="500"/>
      <c r="J42" s="500"/>
      <c r="K42" s="500"/>
      <c r="L42" s="501"/>
      <c r="M42" s="323"/>
      <c r="N42" s="153"/>
      <c r="O42" s="262" t="s">
        <v>74</v>
      </c>
      <c r="P42" s="54" t="s">
        <v>151</v>
      </c>
    </row>
    <row r="43" spans="1:16" ht="77.400000000000006" customHeight="1" thickBot="1">
      <c r="A43" s="268" t="s">
        <v>75</v>
      </c>
      <c r="B43" s="496" t="str">
        <f t="shared" si="4"/>
        <v>☆</v>
      </c>
      <c r="C43" s="497"/>
      <c r="D43" s="498"/>
      <c r="E43" s="313">
        <v>6.98</v>
      </c>
      <c r="F43" s="313">
        <v>7</v>
      </c>
      <c r="G43" s="293">
        <f t="shared" si="2"/>
        <v>1.9999999999999574E-2</v>
      </c>
      <c r="H43" s="499"/>
      <c r="I43" s="500"/>
      <c r="J43" s="500"/>
      <c r="K43" s="500"/>
      <c r="L43" s="501"/>
      <c r="M43" s="152"/>
      <c r="N43" s="153"/>
      <c r="O43" s="262" t="s">
        <v>75</v>
      </c>
    </row>
    <row r="44" spans="1:16" ht="77.25" customHeight="1" thickBot="1">
      <c r="A44" s="272" t="s">
        <v>76</v>
      </c>
      <c r="B44" s="496" t="str">
        <f t="shared" si="4"/>
        <v>☆</v>
      </c>
      <c r="C44" s="497"/>
      <c r="D44" s="498"/>
      <c r="E44" s="123">
        <v>5.84</v>
      </c>
      <c r="F44" s="313">
        <v>6.27</v>
      </c>
      <c r="G44" s="293">
        <f t="shared" si="2"/>
        <v>0.42999999999999972</v>
      </c>
      <c r="H44" s="559"/>
      <c r="I44" s="560"/>
      <c r="J44" s="560"/>
      <c r="K44" s="560"/>
      <c r="L44" s="560"/>
      <c r="M44" s="152"/>
      <c r="N44" s="447"/>
      <c r="O44" s="262" t="s">
        <v>76</v>
      </c>
    </row>
    <row r="45" spans="1:16" ht="81.75" customHeight="1" thickBot="1">
      <c r="A45" s="268" t="s">
        <v>77</v>
      </c>
      <c r="B45" s="496" t="str">
        <f t="shared" si="4"/>
        <v>★</v>
      </c>
      <c r="C45" s="497"/>
      <c r="D45" s="498"/>
      <c r="E45" s="313">
        <v>8</v>
      </c>
      <c r="F45" s="313">
        <v>6.77</v>
      </c>
      <c r="G45" s="293">
        <f t="shared" si="2"/>
        <v>-1.2300000000000004</v>
      </c>
      <c r="H45" s="553" t="s">
        <v>223</v>
      </c>
      <c r="I45" s="554"/>
      <c r="J45" s="554"/>
      <c r="K45" s="554"/>
      <c r="L45" s="555"/>
      <c r="M45" s="468" t="s">
        <v>224</v>
      </c>
      <c r="N45" s="470">
        <v>45093</v>
      </c>
      <c r="O45" s="262" t="s">
        <v>77</v>
      </c>
    </row>
    <row r="46" spans="1:16" ht="72.75" customHeight="1" thickBot="1">
      <c r="A46" s="268" t="s">
        <v>78</v>
      </c>
      <c r="B46" s="496" t="str">
        <f t="shared" si="4"/>
        <v>★</v>
      </c>
      <c r="C46" s="497"/>
      <c r="D46" s="498"/>
      <c r="E46" s="313">
        <v>9.84</v>
      </c>
      <c r="F46" s="313">
        <v>9</v>
      </c>
      <c r="G46" s="293">
        <f t="shared" si="2"/>
        <v>-0.83999999999999986</v>
      </c>
      <c r="H46" s="499"/>
      <c r="I46" s="500"/>
      <c r="J46" s="500"/>
      <c r="K46" s="500"/>
      <c r="L46" s="501"/>
      <c r="M46" s="152"/>
      <c r="N46" s="153"/>
      <c r="O46" s="262" t="s">
        <v>78</v>
      </c>
    </row>
    <row r="47" spans="1:16" ht="91.2" customHeight="1" thickBot="1">
      <c r="A47" s="268" t="s">
        <v>79</v>
      </c>
      <c r="B47" s="496" t="str">
        <f t="shared" si="4"/>
        <v>★</v>
      </c>
      <c r="C47" s="497"/>
      <c r="D47" s="498"/>
      <c r="E47" s="123">
        <v>5.17</v>
      </c>
      <c r="F47" s="123">
        <v>4.42</v>
      </c>
      <c r="G47" s="293">
        <f t="shared" si="2"/>
        <v>-0.75</v>
      </c>
      <c r="H47" s="499"/>
      <c r="I47" s="500"/>
      <c r="J47" s="500"/>
      <c r="K47" s="500"/>
      <c r="L47" s="501"/>
      <c r="M47" s="417"/>
      <c r="N47" s="153"/>
      <c r="O47" s="262" t="s">
        <v>79</v>
      </c>
    </row>
    <row r="48" spans="1:16" ht="78.75" customHeight="1" thickBot="1">
      <c r="A48" s="268" t="s">
        <v>80</v>
      </c>
      <c r="B48" s="496" t="str">
        <f t="shared" si="4"/>
        <v>★</v>
      </c>
      <c r="C48" s="497"/>
      <c r="D48" s="498"/>
      <c r="E48" s="123">
        <v>5.75</v>
      </c>
      <c r="F48" s="123">
        <v>5.69</v>
      </c>
      <c r="G48" s="293">
        <f t="shared" si="2"/>
        <v>-5.9999999999999609E-2</v>
      </c>
      <c r="H48" s="502"/>
      <c r="I48" s="503"/>
      <c r="J48" s="503"/>
      <c r="K48" s="503"/>
      <c r="L48" s="504"/>
      <c r="M48" s="152"/>
      <c r="N48" s="153"/>
      <c r="O48" s="262" t="s">
        <v>80</v>
      </c>
    </row>
    <row r="49" spans="1:15" ht="74.25" customHeight="1" thickBot="1">
      <c r="A49" s="268" t="s">
        <v>81</v>
      </c>
      <c r="B49" s="496" t="str">
        <f t="shared" si="4"/>
        <v>★</v>
      </c>
      <c r="C49" s="497"/>
      <c r="D49" s="498"/>
      <c r="E49" s="123">
        <v>5.58</v>
      </c>
      <c r="F49" s="123">
        <v>4.74</v>
      </c>
      <c r="G49" s="293">
        <f t="shared" si="2"/>
        <v>-0.83999999999999986</v>
      </c>
      <c r="H49" s="499"/>
      <c r="I49" s="500"/>
      <c r="J49" s="500"/>
      <c r="K49" s="500"/>
      <c r="L49" s="501"/>
      <c r="M49" s="152"/>
      <c r="N49" s="153"/>
      <c r="O49" s="262" t="s">
        <v>81</v>
      </c>
    </row>
    <row r="50" spans="1:15" ht="73.2" customHeight="1" thickBot="1">
      <c r="A50" s="268" t="s">
        <v>82</v>
      </c>
      <c r="B50" s="496" t="str">
        <f t="shared" si="4"/>
        <v>★</v>
      </c>
      <c r="C50" s="497"/>
      <c r="D50" s="498"/>
      <c r="E50" s="313">
        <v>7.41</v>
      </c>
      <c r="F50" s="313">
        <v>7.13</v>
      </c>
      <c r="G50" s="293">
        <f t="shared" si="2"/>
        <v>-0.28000000000000025</v>
      </c>
      <c r="H50" s="502"/>
      <c r="I50" s="503"/>
      <c r="J50" s="503"/>
      <c r="K50" s="503"/>
      <c r="L50" s="504"/>
      <c r="M50" s="152"/>
      <c r="N50" s="441"/>
      <c r="O50" s="262" t="s">
        <v>82</v>
      </c>
    </row>
    <row r="51" spans="1:15" ht="73.5" customHeight="1" thickBot="1">
      <c r="A51" s="268" t="s">
        <v>83</v>
      </c>
      <c r="B51" s="496" t="str">
        <f t="shared" si="4"/>
        <v>★★</v>
      </c>
      <c r="C51" s="497"/>
      <c r="D51" s="498"/>
      <c r="E51" s="313">
        <v>6.94</v>
      </c>
      <c r="F51" s="123">
        <v>5</v>
      </c>
      <c r="G51" s="293">
        <f t="shared" si="2"/>
        <v>-1.9400000000000004</v>
      </c>
      <c r="H51" s="499"/>
      <c r="I51" s="500"/>
      <c r="J51" s="500"/>
      <c r="K51" s="500"/>
      <c r="L51" s="501"/>
      <c r="M51" s="325"/>
      <c r="N51" s="326"/>
      <c r="O51" s="262" t="s">
        <v>83</v>
      </c>
    </row>
    <row r="52" spans="1:15" ht="75" customHeight="1" thickBot="1">
      <c r="A52" s="268" t="s">
        <v>84</v>
      </c>
      <c r="B52" s="496" t="str">
        <f t="shared" si="4"/>
        <v>★</v>
      </c>
      <c r="C52" s="497"/>
      <c r="D52" s="498"/>
      <c r="E52" s="123">
        <v>4.57</v>
      </c>
      <c r="F52" s="123">
        <v>4.53</v>
      </c>
      <c r="G52" s="293">
        <f t="shared" si="2"/>
        <v>-4.0000000000000036E-2</v>
      </c>
      <c r="H52" s="499"/>
      <c r="I52" s="500"/>
      <c r="J52" s="500"/>
      <c r="K52" s="500"/>
      <c r="L52" s="501"/>
      <c r="M52" s="152"/>
      <c r="N52" s="153"/>
      <c r="O52" s="262" t="s">
        <v>84</v>
      </c>
    </row>
    <row r="53" spans="1:15" ht="77.25" customHeight="1" thickBot="1">
      <c r="A53" s="268" t="s">
        <v>85</v>
      </c>
      <c r="B53" s="496" t="str">
        <f t="shared" si="4"/>
        <v>★</v>
      </c>
      <c r="C53" s="497"/>
      <c r="D53" s="498"/>
      <c r="E53" s="313">
        <v>8.0500000000000007</v>
      </c>
      <c r="F53" s="313">
        <v>6.79</v>
      </c>
      <c r="G53" s="293">
        <f t="shared" si="2"/>
        <v>-1.2600000000000007</v>
      </c>
      <c r="H53" s="499"/>
      <c r="I53" s="500"/>
      <c r="J53" s="500"/>
      <c r="K53" s="500"/>
      <c r="L53" s="501"/>
      <c r="M53" s="152"/>
      <c r="N53" s="153"/>
      <c r="O53" s="262" t="s">
        <v>85</v>
      </c>
    </row>
    <row r="54" spans="1:15" ht="70.8" customHeight="1" thickBot="1">
      <c r="A54" s="268" t="s">
        <v>86</v>
      </c>
      <c r="B54" s="496" t="str">
        <f t="shared" si="4"/>
        <v>★</v>
      </c>
      <c r="C54" s="497"/>
      <c r="D54" s="498"/>
      <c r="E54" s="313">
        <v>6.09</v>
      </c>
      <c r="F54" s="123">
        <v>5.35</v>
      </c>
      <c r="G54" s="293">
        <f t="shared" si="2"/>
        <v>-0.74000000000000021</v>
      </c>
      <c r="H54" s="499"/>
      <c r="I54" s="500"/>
      <c r="J54" s="500"/>
      <c r="K54" s="500"/>
      <c r="L54" s="501"/>
      <c r="M54" s="152"/>
      <c r="N54" s="153"/>
      <c r="O54" s="262" t="s">
        <v>86</v>
      </c>
    </row>
    <row r="55" spans="1:15" ht="69" customHeight="1" thickBot="1">
      <c r="A55" s="268" t="s">
        <v>87</v>
      </c>
      <c r="B55" s="496" t="str">
        <f t="shared" si="4"/>
        <v>☆</v>
      </c>
      <c r="C55" s="497"/>
      <c r="D55" s="498"/>
      <c r="E55" s="313">
        <v>6.28</v>
      </c>
      <c r="F55" s="313">
        <v>6.37</v>
      </c>
      <c r="G55" s="293">
        <f t="shared" si="2"/>
        <v>8.9999999999999858E-2</v>
      </c>
      <c r="H55" s="550" t="s">
        <v>212</v>
      </c>
      <c r="I55" s="551"/>
      <c r="J55" s="551"/>
      <c r="K55" s="551"/>
      <c r="L55" s="552"/>
      <c r="M55" s="468" t="s">
        <v>213</v>
      </c>
      <c r="N55" s="469">
        <v>45086</v>
      </c>
      <c r="O55" s="262" t="s">
        <v>87</v>
      </c>
    </row>
    <row r="56" spans="1:15" ht="69" customHeight="1" thickBot="1">
      <c r="A56" s="268" t="s">
        <v>88</v>
      </c>
      <c r="B56" s="496" t="str">
        <f t="shared" si="4"/>
        <v>☆</v>
      </c>
      <c r="C56" s="497"/>
      <c r="D56" s="498"/>
      <c r="E56" s="123">
        <v>5.21</v>
      </c>
      <c r="F56" s="123">
        <v>5.79</v>
      </c>
      <c r="G56" s="293">
        <f t="shared" si="2"/>
        <v>0.58000000000000007</v>
      </c>
      <c r="H56" s="499"/>
      <c r="I56" s="500"/>
      <c r="J56" s="500"/>
      <c r="K56" s="500"/>
      <c r="L56" s="501"/>
      <c r="M56" s="152"/>
      <c r="N56" s="153"/>
      <c r="O56" s="262" t="s">
        <v>88</v>
      </c>
    </row>
    <row r="57" spans="1:15" ht="63.75" customHeight="1" thickBot="1">
      <c r="A57" s="268" t="s">
        <v>89</v>
      </c>
      <c r="B57" s="496" t="str">
        <f t="shared" si="4"/>
        <v>☆☆</v>
      </c>
      <c r="C57" s="497"/>
      <c r="D57" s="498"/>
      <c r="E57" s="123">
        <v>5.79</v>
      </c>
      <c r="F57" s="313">
        <v>7.3</v>
      </c>
      <c r="G57" s="293">
        <f t="shared" si="2"/>
        <v>1.5099999999999998</v>
      </c>
      <c r="H57" s="502"/>
      <c r="I57" s="503"/>
      <c r="J57" s="503"/>
      <c r="K57" s="503"/>
      <c r="L57" s="504"/>
      <c r="M57" s="152"/>
      <c r="N57" s="153"/>
      <c r="O57" s="262" t="s">
        <v>89</v>
      </c>
    </row>
    <row r="58" spans="1:15" ht="69.75" customHeight="1" thickBot="1">
      <c r="A58" s="268" t="s">
        <v>90</v>
      </c>
      <c r="B58" s="496" t="str">
        <f t="shared" si="4"/>
        <v>☆</v>
      </c>
      <c r="C58" s="497"/>
      <c r="D58" s="498"/>
      <c r="E58" s="123">
        <v>3.74</v>
      </c>
      <c r="F58" s="123">
        <v>3.87</v>
      </c>
      <c r="G58" s="293">
        <f t="shared" si="2"/>
        <v>0.12999999999999989</v>
      </c>
      <c r="H58" s="499"/>
      <c r="I58" s="500"/>
      <c r="J58" s="500"/>
      <c r="K58" s="500"/>
      <c r="L58" s="501"/>
      <c r="M58" s="152"/>
      <c r="N58" s="153"/>
      <c r="O58" s="262" t="s">
        <v>90</v>
      </c>
    </row>
    <row r="59" spans="1:15" ht="76.2" customHeight="1" thickBot="1">
      <c r="A59" s="268" t="s">
        <v>91</v>
      </c>
      <c r="B59" s="496" t="str">
        <f t="shared" si="4"/>
        <v>★</v>
      </c>
      <c r="C59" s="497"/>
      <c r="D59" s="498"/>
      <c r="E59" s="313">
        <v>8.25</v>
      </c>
      <c r="F59" s="313">
        <v>7.68</v>
      </c>
      <c r="G59" s="293">
        <f t="shared" si="2"/>
        <v>-0.57000000000000028</v>
      </c>
      <c r="H59" s="499"/>
      <c r="I59" s="500"/>
      <c r="J59" s="500"/>
      <c r="K59" s="500"/>
      <c r="L59" s="501"/>
      <c r="M59" s="325"/>
      <c r="N59" s="326"/>
      <c r="O59" s="262" t="s">
        <v>91</v>
      </c>
    </row>
    <row r="60" spans="1:15" ht="91.95" customHeight="1" thickBot="1">
      <c r="A60" s="268" t="s">
        <v>92</v>
      </c>
      <c r="B60" s="496" t="str">
        <f t="shared" si="4"/>
        <v>★</v>
      </c>
      <c r="C60" s="497"/>
      <c r="D60" s="498"/>
      <c r="E60" s="313">
        <v>9.27</v>
      </c>
      <c r="F60" s="313">
        <v>8.2200000000000006</v>
      </c>
      <c r="G60" s="293">
        <f t="shared" si="2"/>
        <v>-1.0499999999999989</v>
      </c>
      <c r="H60" s="499"/>
      <c r="I60" s="500"/>
      <c r="J60" s="500"/>
      <c r="K60" s="500"/>
      <c r="L60" s="501"/>
      <c r="M60" s="152"/>
      <c r="N60" s="153"/>
      <c r="O60" s="262" t="s">
        <v>92</v>
      </c>
    </row>
    <row r="61" spans="1:15" ht="81" customHeight="1" thickBot="1">
      <c r="A61" s="268" t="s">
        <v>93</v>
      </c>
      <c r="B61" s="496" t="str">
        <f t="shared" si="4"/>
        <v>★</v>
      </c>
      <c r="C61" s="497"/>
      <c r="D61" s="498"/>
      <c r="E61" s="367">
        <v>2.65</v>
      </c>
      <c r="F61" s="367">
        <v>2.08</v>
      </c>
      <c r="G61" s="293">
        <f t="shared" si="2"/>
        <v>-0.56999999999999984</v>
      </c>
      <c r="H61" s="499"/>
      <c r="I61" s="500"/>
      <c r="J61" s="500"/>
      <c r="K61" s="500"/>
      <c r="L61" s="501"/>
      <c r="M61" s="152"/>
      <c r="N61" s="153"/>
      <c r="O61" s="262" t="s">
        <v>93</v>
      </c>
    </row>
    <row r="62" spans="1:15" ht="75.599999999999994" customHeight="1" thickBot="1">
      <c r="A62" s="268" t="s">
        <v>94</v>
      </c>
      <c r="B62" s="496" t="str">
        <f t="shared" si="4"/>
        <v>★</v>
      </c>
      <c r="C62" s="497"/>
      <c r="D62" s="498"/>
      <c r="E62" s="313">
        <v>7.15</v>
      </c>
      <c r="F62" s="313">
        <v>6.97</v>
      </c>
      <c r="G62" s="293">
        <f t="shared" si="2"/>
        <v>-0.1800000000000006</v>
      </c>
      <c r="H62" s="499"/>
      <c r="I62" s="500"/>
      <c r="J62" s="500"/>
      <c r="K62" s="500"/>
      <c r="L62" s="501"/>
      <c r="M62" s="448"/>
      <c r="N62" s="153"/>
      <c r="O62" s="262" t="s">
        <v>94</v>
      </c>
    </row>
    <row r="63" spans="1:15" ht="87" customHeight="1" thickBot="1">
      <c r="A63" s="268" t="s">
        <v>95</v>
      </c>
      <c r="B63" s="496" t="str">
        <f t="shared" si="4"/>
        <v>★</v>
      </c>
      <c r="C63" s="497"/>
      <c r="D63" s="498"/>
      <c r="E63" s="123">
        <v>3.22</v>
      </c>
      <c r="F63" s="367">
        <v>2.52</v>
      </c>
      <c r="G63" s="293">
        <f t="shared" si="2"/>
        <v>-0.70000000000000018</v>
      </c>
      <c r="H63" s="499"/>
      <c r="I63" s="500"/>
      <c r="J63" s="500"/>
      <c r="K63" s="500"/>
      <c r="L63" s="501"/>
      <c r="M63" s="355"/>
      <c r="N63" s="153"/>
      <c r="O63" s="262" t="s">
        <v>95</v>
      </c>
    </row>
    <row r="64" spans="1:15" ht="73.2" customHeight="1" thickBot="1">
      <c r="A64" s="268" t="s">
        <v>96</v>
      </c>
      <c r="B64" s="496" t="str">
        <f t="shared" si="4"/>
        <v>★</v>
      </c>
      <c r="C64" s="497"/>
      <c r="D64" s="498"/>
      <c r="E64" s="123">
        <v>3.7</v>
      </c>
      <c r="F64" s="367">
        <v>2.86</v>
      </c>
      <c r="G64" s="293">
        <f t="shared" si="2"/>
        <v>-0.8400000000000003</v>
      </c>
      <c r="H64" s="505"/>
      <c r="I64" s="506"/>
      <c r="J64" s="506"/>
      <c r="K64" s="506"/>
      <c r="L64" s="507"/>
      <c r="M64" s="152"/>
      <c r="N64" s="153"/>
      <c r="O64" s="262" t="s">
        <v>96</v>
      </c>
    </row>
    <row r="65" spans="1:18" ht="80.25" customHeight="1" thickBot="1">
      <c r="A65" s="268" t="s">
        <v>97</v>
      </c>
      <c r="B65" s="496" t="str">
        <f t="shared" si="4"/>
        <v>☆☆</v>
      </c>
      <c r="C65" s="497"/>
      <c r="D65" s="498"/>
      <c r="E65" s="313">
        <v>8.76</v>
      </c>
      <c r="F65" s="313">
        <v>10.9</v>
      </c>
      <c r="G65" s="293">
        <f t="shared" si="2"/>
        <v>2.1400000000000006</v>
      </c>
      <c r="H65" s="502"/>
      <c r="I65" s="503"/>
      <c r="J65" s="503"/>
      <c r="K65" s="503"/>
      <c r="L65" s="504"/>
      <c r="M65" s="426"/>
      <c r="N65" s="153"/>
      <c r="O65" s="262" t="s">
        <v>97</v>
      </c>
    </row>
    <row r="66" spans="1:18" ht="88.5" customHeight="1" thickBot="1">
      <c r="A66" s="268" t="s">
        <v>98</v>
      </c>
      <c r="B66" s="496" t="str">
        <f t="shared" si="4"/>
        <v>★</v>
      </c>
      <c r="C66" s="497"/>
      <c r="D66" s="498"/>
      <c r="E66" s="444">
        <v>12.31</v>
      </c>
      <c r="F66" s="313">
        <v>10.92</v>
      </c>
      <c r="G66" s="293">
        <f t="shared" si="2"/>
        <v>-1.3900000000000006</v>
      </c>
      <c r="H66" s="502"/>
      <c r="I66" s="503"/>
      <c r="J66" s="503"/>
      <c r="K66" s="503"/>
      <c r="L66" s="504"/>
      <c r="M66" s="152"/>
      <c r="N66" s="153"/>
      <c r="O66" s="262" t="s">
        <v>98</v>
      </c>
    </row>
    <row r="67" spans="1:18" ht="78.75" customHeight="1" thickBot="1">
      <c r="A67" s="268" t="s">
        <v>99</v>
      </c>
      <c r="B67" s="496" t="str">
        <f t="shared" si="4"/>
        <v>★</v>
      </c>
      <c r="C67" s="497"/>
      <c r="D67" s="498"/>
      <c r="E67" s="313">
        <v>7.61</v>
      </c>
      <c r="F67" s="313">
        <v>6.83</v>
      </c>
      <c r="G67" s="293">
        <f t="shared" si="2"/>
        <v>-0.78000000000000025</v>
      </c>
      <c r="H67" s="499"/>
      <c r="I67" s="500"/>
      <c r="J67" s="500"/>
      <c r="K67" s="500"/>
      <c r="L67" s="501"/>
      <c r="M67" s="152"/>
      <c r="N67" s="153"/>
      <c r="O67" s="262" t="s">
        <v>99</v>
      </c>
    </row>
    <row r="68" spans="1:18" ht="63" customHeight="1" thickBot="1">
      <c r="A68" s="271" t="s">
        <v>100</v>
      </c>
      <c r="B68" s="496" t="str">
        <f>IF(G68&gt;5,"☆☆☆☆",IF(AND(G68&gt;=2.39,G68&lt;5),"☆☆☆",IF(AND(G68&gt;=1.39,G68&lt;2.4),"☆☆",IF(AND(G68&gt;0,G68&lt;1.4),"☆",IF(AND(G68&gt;=-1.39,G68&lt;0),"★",IF(AND(G68&gt;=-2.39,G68&lt;-1.39),"★★",IF(AND(G68&gt;=-3.39,G68&lt;-2.4),"★★★")))))))</f>
        <v>★★</v>
      </c>
      <c r="C68" s="497"/>
      <c r="D68" s="498"/>
      <c r="E68" s="313">
        <v>6.49</v>
      </c>
      <c r="F68" s="123">
        <v>5.09</v>
      </c>
      <c r="G68" s="293">
        <f t="shared" si="2"/>
        <v>-1.4000000000000004</v>
      </c>
      <c r="H68" s="499"/>
      <c r="I68" s="500"/>
      <c r="J68" s="500"/>
      <c r="K68" s="500"/>
      <c r="L68" s="501"/>
      <c r="M68" s="325"/>
      <c r="N68" s="153"/>
      <c r="O68" s="262" t="s">
        <v>100</v>
      </c>
    </row>
    <row r="69" spans="1:18" ht="72.75" customHeight="1" thickBot="1">
      <c r="A69" s="269" t="s">
        <v>101</v>
      </c>
      <c r="B69" s="496" t="str">
        <f t="shared" ref="B69" si="5">IF(G69&gt;5,"☆☆☆☆",IF(AND(G69&gt;=2.39,G69&lt;5),"☆☆☆",IF(AND(G69&gt;=1.39,G69&lt;2.4),"☆☆",IF(AND(G69&gt;0,G69&lt;1.4),"☆",IF(AND(G69&gt;=-1.39,G69&lt;0),"★",IF(AND(G69&gt;=-2.39,G69&lt;-1.4),"★★",IF(AND(G69&gt;=-3.39,G69&lt;-2.4),"★★★")))))))</f>
        <v>☆</v>
      </c>
      <c r="C69" s="497"/>
      <c r="D69" s="498"/>
      <c r="E69" s="430">
        <v>3.13</v>
      </c>
      <c r="F69" s="430">
        <v>3.32</v>
      </c>
      <c r="G69" s="293">
        <f t="shared" si="2"/>
        <v>0.18999999999999995</v>
      </c>
      <c r="H69" s="502"/>
      <c r="I69" s="503"/>
      <c r="J69" s="503"/>
      <c r="K69" s="503"/>
      <c r="L69" s="504"/>
      <c r="M69" s="152"/>
      <c r="N69" s="153"/>
      <c r="O69" s="262" t="s">
        <v>101</v>
      </c>
    </row>
    <row r="70" spans="1:18" ht="58.5" customHeight="1" thickBot="1">
      <c r="A70" s="204" t="s">
        <v>102</v>
      </c>
      <c r="B70" s="538" t="str">
        <f t="shared" si="4"/>
        <v>★</v>
      </c>
      <c r="C70" s="539"/>
      <c r="D70" s="540"/>
      <c r="E70" s="692">
        <v>6.63</v>
      </c>
      <c r="F70" s="693">
        <v>6.29</v>
      </c>
      <c r="G70" s="415">
        <f t="shared" si="2"/>
        <v>-0.33999999999999986</v>
      </c>
      <c r="H70" s="499"/>
      <c r="I70" s="500"/>
      <c r="J70" s="500"/>
      <c r="K70" s="500"/>
      <c r="L70" s="501"/>
      <c r="M70" s="205"/>
      <c r="N70" s="153"/>
      <c r="O70" s="262"/>
    </row>
    <row r="71" spans="1:18" ht="42.75" customHeight="1" thickBot="1">
      <c r="A71" s="206"/>
      <c r="B71" s="206"/>
      <c r="C71" s="206"/>
      <c r="D71" s="206"/>
      <c r="E71" s="541"/>
      <c r="F71" s="541"/>
      <c r="G71" s="541"/>
      <c r="H71" s="541"/>
      <c r="I71" s="541"/>
      <c r="J71" s="541"/>
      <c r="K71" s="541"/>
      <c r="L71" s="541"/>
      <c r="M71" s="55">
        <f>COUNTIF(E24:E69,"&gt;=10")</f>
        <v>3</v>
      </c>
      <c r="N71" s="55">
        <f>COUNTIF(F24:F69,"&gt;=10")</f>
        <v>3</v>
      </c>
      <c r="O71" s="55" t="s">
        <v>28</v>
      </c>
    </row>
    <row r="72" spans="1:18" ht="36.75" customHeight="1" thickBot="1">
      <c r="A72" s="68" t="s">
        <v>21</v>
      </c>
      <c r="B72" s="69"/>
      <c r="C72" s="115"/>
      <c r="D72" s="115"/>
      <c r="E72" s="542" t="s">
        <v>20</v>
      </c>
      <c r="F72" s="542"/>
      <c r="G72" s="542"/>
      <c r="H72" s="543" t="s">
        <v>194</v>
      </c>
      <c r="I72" s="544"/>
      <c r="J72" s="69"/>
      <c r="K72" s="70"/>
      <c r="L72" s="70"/>
      <c r="M72" s="71"/>
      <c r="N72" s="72"/>
    </row>
    <row r="73" spans="1:18" ht="36.75" customHeight="1" thickBot="1">
      <c r="A73" s="73"/>
      <c r="B73" s="207"/>
      <c r="C73" s="547" t="s">
        <v>187</v>
      </c>
      <c r="D73" s="548"/>
      <c r="E73" s="548"/>
      <c r="F73" s="549"/>
      <c r="G73" s="74">
        <f>+F70</f>
        <v>6.29</v>
      </c>
      <c r="H73" s="75" t="s">
        <v>103</v>
      </c>
      <c r="I73" s="545">
        <f>+G70</f>
        <v>-0.33999999999999986</v>
      </c>
      <c r="J73" s="546"/>
      <c r="K73" s="208"/>
      <c r="L73" s="208"/>
      <c r="M73" s="209"/>
      <c r="N73" s="76"/>
    </row>
    <row r="74" spans="1:18" ht="36.75" customHeight="1" thickBot="1">
      <c r="A74" s="73"/>
      <c r="B74" s="207"/>
      <c r="C74" s="508" t="s">
        <v>104</v>
      </c>
      <c r="D74" s="509"/>
      <c r="E74" s="509"/>
      <c r="F74" s="510"/>
      <c r="G74" s="77">
        <f>+F35</f>
        <v>6.89</v>
      </c>
      <c r="H74" s="78" t="s">
        <v>103</v>
      </c>
      <c r="I74" s="511">
        <f>+G35</f>
        <v>-0.79</v>
      </c>
      <c r="J74" s="512"/>
      <c r="K74" s="208"/>
      <c r="L74" s="208"/>
      <c r="M74" s="209"/>
      <c r="N74" s="76"/>
      <c r="R74" s="246" t="s">
        <v>21</v>
      </c>
    </row>
    <row r="75" spans="1:18" ht="36.75" customHeight="1" thickBot="1">
      <c r="A75" s="73"/>
      <c r="B75" s="207"/>
      <c r="C75" s="513" t="s">
        <v>105</v>
      </c>
      <c r="D75" s="514"/>
      <c r="E75" s="514"/>
      <c r="F75" s="79" t="str">
        <f>VLOOKUP(G75,F:P,10,0)</f>
        <v>大分県</v>
      </c>
      <c r="G75" s="80">
        <f>MAX(F23:F70)</f>
        <v>10.92</v>
      </c>
      <c r="H75" s="515" t="s">
        <v>106</v>
      </c>
      <c r="I75" s="516"/>
      <c r="J75" s="516"/>
      <c r="K75" s="81">
        <f>+N71</f>
        <v>3</v>
      </c>
      <c r="L75" s="82" t="s">
        <v>107</v>
      </c>
      <c r="M75" s="83">
        <f>N71-M71</f>
        <v>0</v>
      </c>
      <c r="N75" s="76"/>
      <c r="R75" s="247"/>
    </row>
    <row r="76" spans="1:18" ht="36.75" customHeight="1" thickBot="1">
      <c r="A76" s="84"/>
      <c r="B76" s="85"/>
      <c r="C76" s="85"/>
      <c r="D76" s="85"/>
      <c r="E76" s="85"/>
      <c r="F76" s="85"/>
      <c r="G76" s="85"/>
      <c r="H76" s="85"/>
      <c r="I76" s="85"/>
      <c r="J76" s="85"/>
      <c r="K76" s="86"/>
      <c r="L76" s="86"/>
      <c r="M76" s="87"/>
      <c r="N76" s="88"/>
      <c r="R76" s="247"/>
    </row>
    <row r="77" spans="1:18" ht="30.75" customHeight="1">
      <c r="A77" s="111"/>
      <c r="B77" s="111"/>
      <c r="C77" s="111"/>
      <c r="D77" s="111"/>
      <c r="E77" s="111"/>
      <c r="F77" s="111"/>
      <c r="G77" s="111"/>
      <c r="H77" s="111"/>
      <c r="I77" s="111"/>
      <c r="J77" s="111"/>
      <c r="K77" s="210"/>
      <c r="L77" s="210"/>
      <c r="M77" s="211"/>
      <c r="N77" s="212"/>
      <c r="R77" s="248"/>
    </row>
    <row r="78" spans="1:18" ht="30.75" customHeight="1" thickBot="1">
      <c r="A78" s="213"/>
      <c r="B78" s="213"/>
      <c r="C78" s="213"/>
      <c r="D78" s="213"/>
      <c r="E78" s="213"/>
      <c r="F78" s="213"/>
      <c r="G78" s="213"/>
      <c r="H78" s="213"/>
      <c r="I78" s="213"/>
      <c r="J78" s="213"/>
      <c r="K78" s="214"/>
      <c r="L78" s="214"/>
      <c r="M78" s="215"/>
      <c r="N78" s="213"/>
    </row>
    <row r="79" spans="1:18" ht="24.75" customHeight="1" thickTop="1">
      <c r="A79" s="517">
        <v>2</v>
      </c>
      <c r="B79" s="520" t="s">
        <v>191</v>
      </c>
      <c r="C79" s="521"/>
      <c r="D79" s="521"/>
      <c r="E79" s="521"/>
      <c r="F79" s="522"/>
      <c r="G79" s="529" t="s">
        <v>192</v>
      </c>
      <c r="H79" s="530"/>
      <c r="I79" s="530"/>
      <c r="J79" s="530"/>
      <c r="K79" s="530"/>
      <c r="L79" s="530"/>
      <c r="M79" s="530"/>
      <c r="N79" s="531"/>
    </row>
    <row r="80" spans="1:18" ht="24.75" customHeight="1">
      <c r="A80" s="518"/>
      <c r="B80" s="523"/>
      <c r="C80" s="524"/>
      <c r="D80" s="524"/>
      <c r="E80" s="524"/>
      <c r="F80" s="525"/>
      <c r="G80" s="532"/>
      <c r="H80" s="533"/>
      <c r="I80" s="533"/>
      <c r="J80" s="533"/>
      <c r="K80" s="533"/>
      <c r="L80" s="533"/>
      <c r="M80" s="533"/>
      <c r="N80" s="534"/>
      <c r="O80" s="216" t="s">
        <v>28</v>
      </c>
      <c r="P80" s="216"/>
    </row>
    <row r="81" spans="1:16" ht="24.75" customHeight="1">
      <c r="A81" s="518"/>
      <c r="B81" s="523"/>
      <c r="C81" s="524"/>
      <c r="D81" s="524"/>
      <c r="E81" s="524"/>
      <c r="F81" s="525"/>
      <c r="G81" s="532"/>
      <c r="H81" s="533"/>
      <c r="I81" s="533"/>
      <c r="J81" s="533"/>
      <c r="K81" s="533"/>
      <c r="L81" s="533"/>
      <c r="M81" s="533"/>
      <c r="N81" s="534"/>
      <c r="O81" s="216" t="s">
        <v>21</v>
      </c>
      <c r="P81" s="216" t="s">
        <v>108</v>
      </c>
    </row>
    <row r="82" spans="1:16" ht="24.75" customHeight="1">
      <c r="A82" s="518"/>
      <c r="B82" s="523"/>
      <c r="C82" s="524"/>
      <c r="D82" s="524"/>
      <c r="E82" s="524"/>
      <c r="F82" s="525"/>
      <c r="G82" s="532"/>
      <c r="H82" s="533"/>
      <c r="I82" s="533"/>
      <c r="J82" s="533"/>
      <c r="K82" s="533"/>
      <c r="L82" s="533"/>
      <c r="M82" s="533"/>
      <c r="N82" s="534"/>
      <c r="O82" s="217"/>
      <c r="P82" s="216"/>
    </row>
    <row r="83" spans="1:16" ht="46.2" customHeight="1" thickBot="1">
      <c r="A83" s="519"/>
      <c r="B83" s="526"/>
      <c r="C83" s="527"/>
      <c r="D83" s="527"/>
      <c r="E83" s="527"/>
      <c r="F83" s="528"/>
      <c r="G83" s="535"/>
      <c r="H83" s="536"/>
      <c r="I83" s="536"/>
      <c r="J83" s="536"/>
      <c r="K83" s="536"/>
      <c r="L83" s="536"/>
      <c r="M83" s="536"/>
      <c r="N83" s="537"/>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H60:L60"/>
    <mergeCell ref="B55:D55"/>
    <mergeCell ref="H55:L55"/>
    <mergeCell ref="B56:D56"/>
    <mergeCell ref="H56:L56"/>
    <mergeCell ref="B57:D57"/>
    <mergeCell ref="B52:D52"/>
    <mergeCell ref="H52:L52"/>
    <mergeCell ref="B53:D53"/>
    <mergeCell ref="H53:L53"/>
    <mergeCell ref="B54:D54"/>
    <mergeCell ref="H54:L54"/>
    <mergeCell ref="H57:L57"/>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s>
  <phoneticPr fontId="87"/>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9"/>
  <sheetViews>
    <sheetView showGridLines="0" zoomScale="80" zoomScaleNormal="80" zoomScaleSheetLayoutView="79" workbookViewId="0">
      <selection activeCell="A29" sqref="A29:XFD31"/>
    </sheetView>
  </sheetViews>
  <sheetFormatPr defaultColWidth="9" defaultRowHeight="19.2"/>
  <cols>
    <col min="1" max="1" width="200.5546875" style="285" customWidth="1"/>
    <col min="2" max="2" width="11.21875" style="283" customWidth="1"/>
    <col min="3" max="3" width="27.44140625" style="283" customWidth="1"/>
    <col min="4" max="4" width="17.88671875" style="284" customWidth="1"/>
    <col min="5" max="16384" width="9" style="1"/>
  </cols>
  <sheetData>
    <row r="1" spans="1:4" s="42" customFormat="1" ht="44.25" customHeight="1" thickBot="1">
      <c r="A1" s="166" t="s">
        <v>215</v>
      </c>
      <c r="B1" s="167" t="s">
        <v>0</v>
      </c>
      <c r="C1" s="168" t="s">
        <v>1</v>
      </c>
      <c r="D1" s="282" t="s">
        <v>2</v>
      </c>
    </row>
    <row r="2" spans="1:4" s="42" customFormat="1" ht="44.25" customHeight="1" thickTop="1">
      <c r="A2" s="163" t="s">
        <v>225</v>
      </c>
      <c r="B2" s="299"/>
      <c r="C2" s="601" t="s">
        <v>229</v>
      </c>
      <c r="D2" s="303"/>
    </row>
    <row r="3" spans="1:4" s="42" customFormat="1" ht="297" customHeight="1">
      <c r="A3" s="372" t="s">
        <v>226</v>
      </c>
      <c r="B3" s="315" t="s">
        <v>228</v>
      </c>
      <c r="C3" s="602"/>
      <c r="D3" s="301">
        <v>45093</v>
      </c>
    </row>
    <row r="4" spans="1:4" s="42" customFormat="1" ht="43.2" customHeight="1" thickBot="1">
      <c r="A4" s="164" t="s">
        <v>227</v>
      </c>
      <c r="B4" s="296"/>
      <c r="C4" s="603"/>
      <c r="D4" s="302"/>
    </row>
    <row r="5" spans="1:4" s="42" customFormat="1" ht="44.25" customHeight="1" thickTop="1">
      <c r="A5" s="376" t="s">
        <v>235</v>
      </c>
      <c r="B5" s="299"/>
      <c r="C5" s="601" t="s">
        <v>236</v>
      </c>
      <c r="D5" s="303"/>
    </row>
    <row r="6" spans="1:4" s="42" customFormat="1" ht="144.6" customHeight="1" thickBot="1">
      <c r="A6" s="371" t="s">
        <v>238</v>
      </c>
      <c r="B6" s="306" t="s">
        <v>237</v>
      </c>
      <c r="C6" s="602"/>
      <c r="D6" s="301">
        <v>45094</v>
      </c>
    </row>
    <row r="7" spans="1:4" s="42" customFormat="1" ht="36.6" customHeight="1" thickTop="1" thickBot="1">
      <c r="A7" s="428" t="s">
        <v>239</v>
      </c>
      <c r="B7" s="296"/>
      <c r="C7" s="603"/>
      <c r="D7" s="302"/>
    </row>
    <row r="8" spans="1:4" s="42" customFormat="1" ht="43.8" customHeight="1" thickTop="1">
      <c r="A8" s="307" t="s">
        <v>240</v>
      </c>
      <c r="B8" s="363"/>
      <c r="C8" s="613" t="s">
        <v>248</v>
      </c>
      <c r="D8" s="610">
        <v>45093</v>
      </c>
    </row>
    <row r="9" spans="1:4" s="42" customFormat="1" ht="147.6" customHeight="1">
      <c r="A9" s="372" t="s">
        <v>242</v>
      </c>
      <c r="B9" s="161" t="s">
        <v>241</v>
      </c>
      <c r="C9" s="614"/>
      <c r="D9" s="611"/>
    </row>
    <row r="10" spans="1:4" s="42" customFormat="1" ht="44.4" customHeight="1" thickBot="1">
      <c r="A10" s="164" t="s">
        <v>243</v>
      </c>
      <c r="B10" s="162"/>
      <c r="C10" s="615"/>
      <c r="D10" s="612"/>
    </row>
    <row r="11" spans="1:4" s="42" customFormat="1" ht="52.8" customHeight="1" thickTop="1">
      <c r="A11" s="418" t="s">
        <v>244</v>
      </c>
      <c r="B11" s="299"/>
      <c r="C11" s="601" t="s">
        <v>247</v>
      </c>
      <c r="D11" s="300"/>
    </row>
    <row r="12" spans="1:4" s="42" customFormat="1" ht="172.2" customHeight="1">
      <c r="A12" s="372" t="s">
        <v>249</v>
      </c>
      <c r="B12" s="315" t="s">
        <v>246</v>
      </c>
      <c r="C12" s="602"/>
      <c r="D12" s="301">
        <v>45091</v>
      </c>
    </row>
    <row r="13" spans="1:4" s="42" customFormat="1" ht="36.6" customHeight="1" thickBot="1">
      <c r="A13" s="164" t="s">
        <v>245</v>
      </c>
      <c r="B13" s="296"/>
      <c r="C13" s="603"/>
      <c r="D13" s="302"/>
    </row>
    <row r="14" spans="1:4" s="42" customFormat="1" ht="44.25" customHeight="1" thickTop="1">
      <c r="A14" s="418" t="s">
        <v>250</v>
      </c>
      <c r="B14" s="299"/>
      <c r="C14" s="601" t="s">
        <v>254</v>
      </c>
      <c r="D14" s="303"/>
    </row>
    <row r="15" spans="1:4" s="42" customFormat="1" ht="170.4" customHeight="1">
      <c r="A15" s="372" t="s">
        <v>251</v>
      </c>
      <c r="B15" s="315" t="s">
        <v>253</v>
      </c>
      <c r="C15" s="602"/>
      <c r="D15" s="301">
        <v>45089</v>
      </c>
    </row>
    <row r="16" spans="1:4" s="42" customFormat="1" ht="44.4" customHeight="1" thickBot="1">
      <c r="A16" s="164" t="s">
        <v>252</v>
      </c>
      <c r="B16" s="296"/>
      <c r="C16" s="603"/>
      <c r="D16" s="302"/>
    </row>
    <row r="17" spans="1:4" s="42" customFormat="1" ht="44.25" customHeight="1" thickTop="1">
      <c r="A17" s="418" t="s">
        <v>255</v>
      </c>
      <c r="B17" s="299"/>
      <c r="C17" s="601" t="s">
        <v>368</v>
      </c>
      <c r="D17" s="303"/>
    </row>
    <row r="18" spans="1:4" s="42" customFormat="1" ht="264.60000000000002" customHeight="1">
      <c r="A18" s="449" t="s">
        <v>258</v>
      </c>
      <c r="B18" s="315" t="s">
        <v>257</v>
      </c>
      <c r="C18" s="602"/>
      <c r="D18" s="301">
        <v>45093</v>
      </c>
    </row>
    <row r="19" spans="1:4" s="42" customFormat="1" ht="44.4" customHeight="1" thickBot="1">
      <c r="A19" s="473" t="s">
        <v>256</v>
      </c>
      <c r="B19" s="296"/>
      <c r="C19" s="603"/>
      <c r="D19" s="302"/>
    </row>
    <row r="20" spans="1:4" s="42" customFormat="1" ht="48.6" customHeight="1" thickTop="1">
      <c r="A20" s="288" t="s">
        <v>259</v>
      </c>
      <c r="B20" s="592" t="s">
        <v>262</v>
      </c>
      <c r="C20" s="607" t="s">
        <v>263</v>
      </c>
      <c r="D20" s="604">
        <v>45093</v>
      </c>
    </row>
    <row r="21" spans="1:4" s="42" customFormat="1" ht="147.6" customHeight="1">
      <c r="A21" s="309" t="s">
        <v>260</v>
      </c>
      <c r="B21" s="593"/>
      <c r="C21" s="608"/>
      <c r="D21" s="605"/>
    </row>
    <row r="22" spans="1:4" s="42" customFormat="1" ht="43.2" customHeight="1" thickBot="1">
      <c r="A22" s="356" t="s">
        <v>261</v>
      </c>
      <c r="B22" s="594"/>
      <c r="C22" s="609"/>
      <c r="D22" s="606"/>
    </row>
    <row r="23" spans="1:4" s="42" customFormat="1" ht="51" customHeight="1" thickTop="1" thickBot="1">
      <c r="A23" s="357" t="s">
        <v>363</v>
      </c>
      <c r="B23" s="595" t="s">
        <v>364</v>
      </c>
      <c r="C23" s="595" t="s">
        <v>365</v>
      </c>
      <c r="D23" s="589">
        <v>45094</v>
      </c>
    </row>
    <row r="24" spans="1:4" s="42" customFormat="1" ht="87" customHeight="1" thickBot="1">
      <c r="A24" s="297" t="s">
        <v>366</v>
      </c>
      <c r="B24" s="596"/>
      <c r="C24" s="596"/>
      <c r="D24" s="590"/>
    </row>
    <row r="25" spans="1:4" s="42" customFormat="1" ht="43.2" customHeight="1" thickBot="1">
      <c r="A25" s="294" t="s">
        <v>367</v>
      </c>
      <c r="B25" s="597"/>
      <c r="C25" s="597"/>
      <c r="D25" s="590"/>
    </row>
    <row r="26" spans="1:4" s="42" customFormat="1" ht="48.6" customHeight="1" thickTop="1" thickBot="1">
      <c r="A26" s="165" t="s">
        <v>369</v>
      </c>
      <c r="B26" s="586" t="s">
        <v>372</v>
      </c>
      <c r="C26" s="598" t="s">
        <v>373</v>
      </c>
      <c r="D26" s="589">
        <v>45094</v>
      </c>
    </row>
    <row r="27" spans="1:4" s="42" customFormat="1" ht="327" customHeight="1" thickBot="1">
      <c r="A27" s="689" t="s">
        <v>371</v>
      </c>
      <c r="B27" s="587"/>
      <c r="C27" s="599"/>
      <c r="D27" s="590"/>
    </row>
    <row r="28" spans="1:4" s="42" customFormat="1" ht="40.950000000000003" customHeight="1" thickBot="1">
      <c r="A28" s="291" t="s">
        <v>370</v>
      </c>
      <c r="B28" s="588"/>
      <c r="C28" s="600"/>
      <c r="D28" s="591"/>
    </row>
    <row r="29" spans="1:4" s="42" customFormat="1" ht="48.6" hidden="1" customHeight="1" thickTop="1" thickBot="1">
      <c r="A29" s="165"/>
      <c r="B29" s="586"/>
      <c r="C29" s="598"/>
      <c r="D29" s="589"/>
    </row>
    <row r="30" spans="1:4" s="42" customFormat="1" ht="383.4" hidden="1" customHeight="1" thickBot="1">
      <c r="A30" s="354"/>
      <c r="B30" s="587"/>
      <c r="C30" s="599"/>
      <c r="D30" s="590"/>
    </row>
    <row r="31" spans="1:4" s="42" customFormat="1" ht="40.950000000000003" hidden="1" customHeight="1" thickBot="1">
      <c r="A31" s="291"/>
      <c r="B31" s="588"/>
      <c r="C31" s="600"/>
      <c r="D31" s="591"/>
    </row>
    <row r="32" spans="1:4" s="42" customFormat="1" ht="40.950000000000003" hidden="1" customHeight="1" thickTop="1" thickBot="1">
      <c r="A32" s="165"/>
      <c r="B32" s="586"/>
      <c r="C32" s="598"/>
      <c r="D32" s="589"/>
    </row>
    <row r="33" spans="1:5" s="42" customFormat="1" ht="177" hidden="1" customHeight="1" thickBot="1">
      <c r="A33" s="354"/>
      <c r="B33" s="587"/>
      <c r="C33" s="599"/>
      <c r="D33" s="590"/>
    </row>
    <row r="34" spans="1:5" s="42" customFormat="1" ht="40.950000000000003" hidden="1" customHeight="1" thickBot="1">
      <c r="A34" s="291"/>
      <c r="B34" s="588"/>
      <c r="C34" s="600"/>
      <c r="D34" s="591"/>
    </row>
    <row r="35" spans="1:5" s="42" customFormat="1" ht="47.4" hidden="1" customHeight="1" thickTop="1" thickBot="1">
      <c r="A35" s="164"/>
      <c r="B35" s="299"/>
      <c r="C35" s="601"/>
      <c r="D35" s="303"/>
    </row>
    <row r="36" spans="1:5" s="42" customFormat="1" ht="120.6" hidden="1" customHeight="1">
      <c r="A36" s="372"/>
      <c r="B36" s="315"/>
      <c r="C36" s="602"/>
      <c r="D36" s="301"/>
      <c r="E36" s="42" t="s">
        <v>203</v>
      </c>
    </row>
    <row r="37" spans="1:5" s="42" customFormat="1" ht="37.200000000000003" hidden="1" customHeight="1" thickBot="1">
      <c r="A37" s="164"/>
      <c r="B37" s="296"/>
      <c r="C37" s="603"/>
      <c r="D37" s="302"/>
    </row>
    <row r="38" spans="1:5" s="42" customFormat="1" ht="47.4" hidden="1" customHeight="1" thickTop="1">
      <c r="A38" s="298"/>
      <c r="B38" s="299"/>
      <c r="C38" s="616"/>
      <c r="D38" s="303"/>
    </row>
    <row r="39" spans="1:5" s="42" customFormat="1" ht="145.80000000000001" hidden="1" customHeight="1">
      <c r="A39" s="373"/>
      <c r="B39" s="306"/>
      <c r="C39" s="602"/>
      <c r="D39" s="301"/>
    </row>
    <row r="40" spans="1:5" s="42" customFormat="1" ht="37.200000000000003" hidden="1" customHeight="1" thickBot="1">
      <c r="A40" s="364"/>
      <c r="B40" s="296"/>
      <c r="C40" s="603"/>
      <c r="D40" s="302"/>
    </row>
    <row r="41" spans="1:5" ht="44.4" hidden="1" customHeight="1" thickTop="1">
      <c r="A41" s="298"/>
      <c r="B41" s="299"/>
      <c r="C41" s="616"/>
      <c r="D41" s="303"/>
    </row>
    <row r="42" spans="1:5" ht="117" hidden="1" customHeight="1">
      <c r="A42" s="429"/>
      <c r="B42" s="306"/>
      <c r="C42" s="617"/>
      <c r="D42" s="301"/>
    </row>
    <row r="43" spans="1:5" ht="37.200000000000003" hidden="1" customHeight="1" thickBot="1">
      <c r="A43" s="435"/>
      <c r="B43" s="438"/>
      <c r="C43" s="618"/>
      <c r="D43" s="439"/>
    </row>
    <row r="44" spans="1:5" ht="56.4" hidden="1" customHeight="1" thickTop="1">
      <c r="A44" s="298"/>
      <c r="B44" s="436"/>
      <c r="C44" s="617"/>
      <c r="D44" s="437"/>
    </row>
    <row r="45" spans="1:5" ht="353.4" hidden="1" customHeight="1">
      <c r="A45" s="373"/>
      <c r="B45" s="306"/>
      <c r="C45" s="602"/>
      <c r="D45" s="301"/>
    </row>
    <row r="46" spans="1:5" ht="40.200000000000003" hidden="1" customHeight="1" thickBot="1">
      <c r="A46" s="364"/>
      <c r="B46" s="296"/>
      <c r="C46" s="603"/>
      <c r="D46" s="302"/>
    </row>
    <row r="47" spans="1:5" ht="46.8" hidden="1" customHeight="1" thickTop="1">
      <c r="A47" s="298"/>
      <c r="B47" s="299"/>
      <c r="C47" s="616"/>
      <c r="D47" s="303"/>
    </row>
    <row r="48" spans="1:5" ht="139.80000000000001" hidden="1" customHeight="1">
      <c r="A48" s="373"/>
      <c r="B48" s="306"/>
      <c r="C48" s="602"/>
      <c r="D48" s="301"/>
    </row>
    <row r="49" spans="1:4" ht="43.8" hidden="1" customHeight="1" thickBot="1">
      <c r="A49" s="364"/>
      <c r="B49" s="296"/>
      <c r="C49" s="603"/>
      <c r="D49" s="302"/>
    </row>
    <row r="50" spans="1:4" ht="46.8" hidden="1" customHeight="1" thickTop="1">
      <c r="A50" s="298"/>
      <c r="B50" s="299"/>
      <c r="C50" s="616"/>
      <c r="D50" s="303"/>
    </row>
    <row r="51" spans="1:4" ht="93" hidden="1" customHeight="1">
      <c r="A51" s="373"/>
      <c r="B51" s="306"/>
      <c r="C51" s="602"/>
      <c r="D51" s="301"/>
    </row>
    <row r="52" spans="1:4" ht="43.8" hidden="1" customHeight="1" thickBot="1">
      <c r="A52" s="364"/>
      <c r="B52" s="296"/>
      <c r="C52" s="603"/>
      <c r="D52" s="302"/>
    </row>
    <row r="53" spans="1:4" ht="46.8" hidden="1" customHeight="1" thickTop="1">
      <c r="A53" s="298"/>
      <c r="B53" s="299"/>
      <c r="C53" s="616"/>
      <c r="D53" s="303"/>
    </row>
    <row r="54" spans="1:4" ht="199.2" hidden="1" customHeight="1">
      <c r="A54" s="373"/>
      <c r="B54" s="306"/>
      <c r="C54" s="602"/>
      <c r="D54" s="301"/>
    </row>
    <row r="55" spans="1:4" ht="43.8" hidden="1" customHeight="1" thickBot="1">
      <c r="A55" s="364"/>
      <c r="B55" s="296"/>
      <c r="C55" s="603"/>
      <c r="D55" s="302"/>
    </row>
    <row r="56" spans="1:4" ht="46.8" hidden="1" customHeight="1" thickTop="1">
      <c r="A56" s="298"/>
      <c r="B56" s="299"/>
      <c r="C56" s="616"/>
      <c r="D56" s="303"/>
    </row>
    <row r="57" spans="1:4" ht="103.2" hidden="1" customHeight="1">
      <c r="A57" s="373"/>
      <c r="B57" s="306"/>
      <c r="C57" s="602"/>
      <c r="D57" s="301"/>
    </row>
    <row r="58" spans="1:4" ht="43.8" hidden="1" customHeight="1" thickBot="1">
      <c r="A58" s="364"/>
      <c r="B58" s="296"/>
      <c r="C58" s="603"/>
      <c r="D58" s="302"/>
    </row>
    <row r="59" spans="1:4" ht="19.8" thickTop="1"/>
  </sheetData>
  <mergeCells count="30">
    <mergeCell ref="C56:C58"/>
    <mergeCell ref="C14:C16"/>
    <mergeCell ref="C41:C43"/>
    <mergeCell ref="C50:C52"/>
    <mergeCell ref="C53:C55"/>
    <mergeCell ref="C47:C49"/>
    <mergeCell ref="C44:C46"/>
    <mergeCell ref="C38:C40"/>
    <mergeCell ref="C35:C37"/>
    <mergeCell ref="C2:C4"/>
    <mergeCell ref="C32:C34"/>
    <mergeCell ref="D26:D28"/>
    <mergeCell ref="C26:C28"/>
    <mergeCell ref="D20:D22"/>
    <mergeCell ref="C20:C22"/>
    <mergeCell ref="D32:D34"/>
    <mergeCell ref="D23:D25"/>
    <mergeCell ref="D8:D10"/>
    <mergeCell ref="C5:C7"/>
    <mergeCell ref="C8:C10"/>
    <mergeCell ref="C11:C13"/>
    <mergeCell ref="C17:C19"/>
    <mergeCell ref="B32:B34"/>
    <mergeCell ref="D29:D31"/>
    <mergeCell ref="B20:B22"/>
    <mergeCell ref="B26:B28"/>
    <mergeCell ref="B23:B25"/>
    <mergeCell ref="C23:C25"/>
    <mergeCell ref="B29:B31"/>
    <mergeCell ref="C29:C31"/>
  </mergeCells>
  <phoneticPr fontId="16"/>
  <hyperlinks>
    <hyperlink ref="A4" r:id="rId1" xr:uid="{798FAA56-BDE7-47BD-B7DA-EE6B203CDC91}"/>
    <hyperlink ref="A7" r:id="rId2" xr:uid="{CCB672EA-19CF-451B-B1B7-8025B961520F}"/>
    <hyperlink ref="A10" r:id="rId3" xr:uid="{A4E634EC-1B0D-4B9C-98F6-410E4821ABF6}"/>
    <hyperlink ref="A13" r:id="rId4" xr:uid="{8FBC9E92-583C-462D-9897-9A11EA82C7EA}"/>
    <hyperlink ref="A16" r:id="rId5" xr:uid="{A1A36FAE-24D4-4ED7-ACDF-0A04F0F39002}"/>
    <hyperlink ref="A19" r:id="rId6" xr:uid="{BF29A74F-8410-4F52-AE8E-382E32D69300}"/>
    <hyperlink ref="A22" r:id="rId7" xr:uid="{DBDB09DA-C08F-4439-B006-C2D45AE26BDD}"/>
    <hyperlink ref="A25" r:id="rId8" xr:uid="{8CCCC961-DC7E-41CA-926F-DA0F8CB38CA5}"/>
    <hyperlink ref="A28" r:id="rId9" xr:uid="{FB57C157-501F-4A3C-837F-9E5D8A8165D5}"/>
  </hyperlinks>
  <pageMargins left="0" right="0" top="0.19685039370078741" bottom="0.39370078740157483" header="0" footer="0.19685039370078741"/>
  <pageSetup paperSize="8" scale="28" orientation="portrait" horizontalDpi="300" verticalDpi="300" r:id="rId1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1"/>
  <sheetViews>
    <sheetView defaultGridColor="0" view="pageBreakPreview" colorId="56" zoomScale="91" zoomScaleNormal="66" zoomScaleSheetLayoutView="91" workbookViewId="0">
      <selection activeCell="A31" sqref="A31"/>
    </sheetView>
  </sheetViews>
  <sheetFormatPr defaultColWidth="9" defaultRowHeight="19.2"/>
  <cols>
    <col min="1" max="1" width="193.5546875" style="290" customWidth="1"/>
    <col min="2" max="2" width="18" style="135" customWidth="1"/>
    <col min="3" max="3" width="20.109375" style="136" customWidth="1"/>
    <col min="4" max="16384" width="9" style="38"/>
  </cols>
  <sheetData>
    <row r="1" spans="1:3" ht="58.95" customHeight="1" thickBot="1">
      <c r="A1" s="37" t="s">
        <v>216</v>
      </c>
      <c r="B1" s="279" t="s">
        <v>24</v>
      </c>
      <c r="C1" s="280" t="s">
        <v>2</v>
      </c>
    </row>
    <row r="2" spans="1:3" ht="39" customHeight="1">
      <c r="A2" s="125" t="s">
        <v>403</v>
      </c>
      <c r="B2" s="130"/>
      <c r="C2" s="131"/>
    </row>
    <row r="3" spans="1:3" ht="120.6" customHeight="1">
      <c r="A3" s="361" t="s">
        <v>412</v>
      </c>
      <c r="B3" s="295" t="s">
        <v>418</v>
      </c>
      <c r="C3" s="132">
        <v>45093</v>
      </c>
    </row>
    <row r="4" spans="1:3" ht="33" customHeight="1" thickBot="1">
      <c r="A4" s="292" t="s">
        <v>393</v>
      </c>
      <c r="B4" s="133"/>
      <c r="C4" s="134"/>
    </row>
    <row r="5" spans="1:3" ht="48.6" customHeight="1">
      <c r="A5" s="125" t="s">
        <v>404</v>
      </c>
      <c r="B5" s="130"/>
      <c r="C5" s="131"/>
    </row>
    <row r="6" spans="1:3" ht="362.4" customHeight="1">
      <c r="A6" s="691" t="s">
        <v>413</v>
      </c>
      <c r="B6" s="358" t="s">
        <v>418</v>
      </c>
      <c r="C6" s="132">
        <v>45093</v>
      </c>
    </row>
    <row r="7" spans="1:3" ht="35.4" customHeight="1" thickBot="1">
      <c r="A7" s="292" t="s">
        <v>394</v>
      </c>
      <c r="B7" s="133"/>
      <c r="C7" s="134"/>
    </row>
    <row r="8" spans="1:3" ht="48.6" customHeight="1">
      <c r="A8" s="125" t="s">
        <v>405</v>
      </c>
      <c r="B8" s="130"/>
      <c r="C8" s="131"/>
    </row>
    <row r="9" spans="1:3" ht="381.6" customHeight="1">
      <c r="A9" s="361" t="s">
        <v>414</v>
      </c>
      <c r="B9" s="295" t="s">
        <v>419</v>
      </c>
      <c r="C9" s="132">
        <v>45092</v>
      </c>
    </row>
    <row r="10" spans="1:3" ht="35.4" customHeight="1" thickBot="1">
      <c r="A10" s="292" t="s">
        <v>395</v>
      </c>
      <c r="B10" s="133"/>
      <c r="C10" s="134"/>
    </row>
    <row r="11" spans="1:3" ht="48.6" hidden="1" customHeight="1">
      <c r="A11" s="125"/>
      <c r="B11" s="130"/>
      <c r="C11" s="131"/>
    </row>
    <row r="12" spans="1:3" ht="242.4" hidden="1" customHeight="1">
      <c r="A12" s="368"/>
      <c r="B12" s="358"/>
      <c r="C12" s="132"/>
    </row>
    <row r="13" spans="1:3" ht="35.4" hidden="1" customHeight="1" thickBot="1">
      <c r="A13" s="292"/>
      <c r="B13" s="133"/>
      <c r="C13" s="134"/>
    </row>
    <row r="14" spans="1:3" ht="48.6" customHeight="1">
      <c r="A14" s="125" t="s">
        <v>406</v>
      </c>
      <c r="B14" s="130"/>
      <c r="C14" s="131"/>
    </row>
    <row r="15" spans="1:3" ht="255.6" customHeight="1">
      <c r="A15" s="361" t="s">
        <v>415</v>
      </c>
      <c r="B15" s="295" t="s">
        <v>420</v>
      </c>
      <c r="C15" s="132">
        <v>45092</v>
      </c>
    </row>
    <row r="16" spans="1:3" ht="35.4" customHeight="1" thickBot="1">
      <c r="A16" s="292" t="s">
        <v>396</v>
      </c>
      <c r="B16" s="133"/>
      <c r="C16" s="134"/>
    </row>
    <row r="17" spans="1:3" ht="48.6" customHeight="1">
      <c r="A17" s="125" t="s">
        <v>407</v>
      </c>
      <c r="B17" s="130"/>
      <c r="C17" s="131"/>
    </row>
    <row r="18" spans="1:3" ht="82.2" customHeight="1">
      <c r="A18" s="361" t="s">
        <v>416</v>
      </c>
      <c r="B18" s="295" t="s">
        <v>421</v>
      </c>
      <c r="C18" s="132">
        <v>45091</v>
      </c>
    </row>
    <row r="19" spans="1:3" ht="35.4" customHeight="1" thickBot="1">
      <c r="A19" s="292" t="s">
        <v>397</v>
      </c>
      <c r="B19" s="133"/>
      <c r="C19" s="134"/>
    </row>
    <row r="20" spans="1:3" ht="48.6" customHeight="1">
      <c r="A20" s="125" t="s">
        <v>408</v>
      </c>
      <c r="B20" s="130"/>
      <c r="C20" s="131"/>
    </row>
    <row r="21" spans="1:3" ht="280.8" customHeight="1">
      <c r="A21" s="361" t="s">
        <v>417</v>
      </c>
      <c r="B21" s="295" t="s">
        <v>422</v>
      </c>
      <c r="C21" s="132">
        <v>45091</v>
      </c>
    </row>
    <row r="22" spans="1:3" ht="35.4" customHeight="1" thickBot="1">
      <c r="A22" s="292" t="s">
        <v>398</v>
      </c>
      <c r="B22" s="133"/>
      <c r="C22" s="134"/>
    </row>
    <row r="23" spans="1:3" ht="48.6" customHeight="1">
      <c r="A23" s="125" t="s">
        <v>409</v>
      </c>
      <c r="B23" s="130"/>
      <c r="C23" s="131"/>
    </row>
    <row r="24" spans="1:3" ht="409.6" customHeight="1">
      <c r="A24" s="361" t="s">
        <v>399</v>
      </c>
      <c r="B24" s="295" t="s">
        <v>423</v>
      </c>
      <c r="C24" s="132">
        <v>45090</v>
      </c>
    </row>
    <row r="25" spans="1:3" ht="35.4" customHeight="1" thickBot="1">
      <c r="A25" s="292" t="s">
        <v>392</v>
      </c>
      <c r="B25" s="133"/>
      <c r="C25" s="134"/>
    </row>
    <row r="26" spans="1:3" s="419" customFormat="1" ht="25.2" customHeight="1">
      <c r="A26" s="125" t="s">
        <v>410</v>
      </c>
      <c r="B26" s="130"/>
      <c r="C26" s="131"/>
    </row>
    <row r="27" spans="1:3" s="419" customFormat="1" ht="343.8" customHeight="1">
      <c r="A27" s="361" t="s">
        <v>400</v>
      </c>
      <c r="B27" s="295" t="s">
        <v>420</v>
      </c>
      <c r="C27" s="132">
        <v>45090</v>
      </c>
    </row>
    <row r="28" spans="1:3" ht="37.799999999999997" customHeight="1" thickBot="1">
      <c r="A28" s="292" t="s">
        <v>391</v>
      </c>
      <c r="B28" s="133"/>
      <c r="C28" s="134"/>
    </row>
    <row r="29" spans="1:3" s="419" customFormat="1" ht="54.6" customHeight="1">
      <c r="A29" s="125" t="s">
        <v>411</v>
      </c>
      <c r="B29" s="130"/>
      <c r="C29" s="131"/>
    </row>
    <row r="30" spans="1:3" s="419" customFormat="1" ht="409.2" customHeight="1">
      <c r="A30" s="450" t="s">
        <v>402</v>
      </c>
      <c r="B30" s="295" t="s">
        <v>424</v>
      </c>
      <c r="C30" s="132">
        <v>45080</v>
      </c>
    </row>
    <row r="31" spans="1:3" ht="37.799999999999997" customHeight="1" thickBot="1">
      <c r="A31" s="292" t="s">
        <v>401</v>
      </c>
      <c r="B31" s="133"/>
      <c r="C31" s="134" t="s">
        <v>425</v>
      </c>
    </row>
  </sheetData>
  <phoneticPr fontId="87"/>
  <hyperlinks>
    <hyperlink ref="A28" r:id="rId1" xr:uid="{9021ACF2-4897-494F-B510-9F38A4767E46}"/>
    <hyperlink ref="A25" r:id="rId2" xr:uid="{F46B583C-36B4-4EC5-B53D-C4ED965D0B1E}"/>
    <hyperlink ref="A4" r:id="rId3" xr:uid="{6474D21B-3704-45FB-8C6A-E30057A12722}"/>
    <hyperlink ref="A7" r:id="rId4" xr:uid="{26A442E9-6A8B-410B-8175-FA97BD05244D}"/>
    <hyperlink ref="A10" r:id="rId5" xr:uid="{353382D7-F645-4FDB-BDBC-1E4FAB0443AE}"/>
    <hyperlink ref="A16" r:id="rId6" xr:uid="{9D5C40AD-B51D-4CCA-BA4C-28A14325B761}"/>
    <hyperlink ref="A19" r:id="rId7" xr:uid="{E9878577-AE85-4866-8A48-D2AD69383035}"/>
    <hyperlink ref="A22" r:id="rId8" xr:uid="{AC6765D0-827F-440A-BBB5-4FBBEEC249D7}"/>
    <hyperlink ref="A31" r:id="rId9" xr:uid="{A32822ED-12A1-4923-BAE4-A37E9E0215F9}"/>
  </hyperlinks>
  <pageMargins left="0.74803149606299213" right="0.74803149606299213" top="0.98425196850393704" bottom="0.98425196850393704" header="0.51181102362204722" footer="0.51181102362204722"/>
  <pageSetup paperSize="9" scale="16" fitToHeight="3" orientation="portrait" r:id="rId1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20" zoomScaleNormal="100" zoomScaleSheetLayoutView="100" workbookViewId="0">
      <selection activeCell="K26" sqref="K26"/>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23" t="s">
        <v>3</v>
      </c>
      <c r="B1" s="624"/>
      <c r="C1" s="624"/>
      <c r="D1" s="624"/>
      <c r="E1" s="624"/>
      <c r="F1" s="624"/>
      <c r="G1" s="624"/>
      <c r="H1" s="624"/>
      <c r="I1" s="624"/>
      <c r="J1" s="624"/>
      <c r="K1" s="624"/>
      <c r="L1" s="624"/>
      <c r="M1" s="624"/>
      <c r="N1" s="625"/>
      <c r="P1" s="626" t="s">
        <v>4</v>
      </c>
      <c r="Q1" s="627"/>
      <c r="R1" s="627"/>
      <c r="S1" s="627"/>
      <c r="T1" s="627"/>
      <c r="U1" s="627"/>
      <c r="V1" s="627"/>
      <c r="W1" s="627"/>
      <c r="X1" s="627"/>
      <c r="Y1" s="627"/>
      <c r="Z1" s="627"/>
      <c r="AA1" s="627"/>
      <c r="AB1" s="627"/>
      <c r="AC1" s="628"/>
    </row>
    <row r="2" spans="1:29" ht="18" customHeight="1" thickBot="1">
      <c r="A2" s="629" t="s">
        <v>5</v>
      </c>
      <c r="B2" s="630"/>
      <c r="C2" s="630"/>
      <c r="D2" s="630"/>
      <c r="E2" s="630"/>
      <c r="F2" s="630"/>
      <c r="G2" s="630"/>
      <c r="H2" s="630"/>
      <c r="I2" s="630"/>
      <c r="J2" s="630"/>
      <c r="K2" s="630"/>
      <c r="L2" s="630"/>
      <c r="M2" s="630"/>
      <c r="N2" s="631"/>
      <c r="P2" s="632" t="s">
        <v>6</v>
      </c>
      <c r="Q2" s="630"/>
      <c r="R2" s="630"/>
      <c r="S2" s="630"/>
      <c r="T2" s="630"/>
      <c r="U2" s="630"/>
      <c r="V2" s="630"/>
      <c r="W2" s="630"/>
      <c r="X2" s="630"/>
      <c r="Y2" s="630"/>
      <c r="Z2" s="630"/>
      <c r="AA2" s="630"/>
      <c r="AB2" s="630"/>
      <c r="AC2" s="633"/>
    </row>
    <row r="3" spans="1:29" ht="13.8" thickBot="1">
      <c r="A3" s="6"/>
      <c r="B3" s="141" t="s">
        <v>168</v>
      </c>
      <c r="C3" s="141" t="s">
        <v>7</v>
      </c>
      <c r="D3" s="141" t="s">
        <v>8</v>
      </c>
      <c r="E3" s="141" t="s">
        <v>9</v>
      </c>
      <c r="F3" s="141" t="s">
        <v>10</v>
      </c>
      <c r="G3" s="138" t="s">
        <v>11</v>
      </c>
      <c r="H3" s="141" t="s">
        <v>12</v>
      </c>
      <c r="I3" s="141" t="s">
        <v>13</v>
      </c>
      <c r="J3" s="141" t="s">
        <v>14</v>
      </c>
      <c r="K3" s="141" t="s">
        <v>15</v>
      </c>
      <c r="L3" s="141" t="s">
        <v>16</v>
      </c>
      <c r="M3" s="141" t="s">
        <v>17</v>
      </c>
      <c r="N3" s="7" t="s">
        <v>18</v>
      </c>
      <c r="P3" s="8"/>
      <c r="Q3" s="141" t="s">
        <v>168</v>
      </c>
      <c r="R3" s="141" t="s">
        <v>7</v>
      </c>
      <c r="S3" s="141" t="s">
        <v>8</v>
      </c>
      <c r="T3" s="141" t="s">
        <v>9</v>
      </c>
      <c r="U3" s="141" t="s">
        <v>10</v>
      </c>
      <c r="V3" s="138" t="s">
        <v>11</v>
      </c>
      <c r="W3" s="141" t="s">
        <v>12</v>
      </c>
      <c r="X3" s="141" t="s">
        <v>13</v>
      </c>
      <c r="Y3" s="141" t="s">
        <v>14</v>
      </c>
      <c r="Z3" s="141" t="s">
        <v>15</v>
      </c>
      <c r="AA3" s="141" t="s">
        <v>16</v>
      </c>
      <c r="AB3" s="141" t="s">
        <v>17</v>
      </c>
      <c r="AC3" s="9" t="s">
        <v>19</v>
      </c>
    </row>
    <row r="4" spans="1:29" ht="19.8" thickBot="1">
      <c r="A4" s="351" t="s">
        <v>166</v>
      </c>
      <c r="B4" s="352">
        <f>AVERAGE(B7:B18)</f>
        <v>68.083333333333329</v>
      </c>
      <c r="C4" s="352">
        <f t="shared" ref="C4:M4" si="0">AVERAGE(C7:C18)</f>
        <v>56.083333333333336</v>
      </c>
      <c r="D4" s="352">
        <f t="shared" si="0"/>
        <v>67.333333333333329</v>
      </c>
      <c r="E4" s="352">
        <f t="shared" si="0"/>
        <v>103.25</v>
      </c>
      <c r="F4" s="352">
        <f t="shared" si="0"/>
        <v>188</v>
      </c>
      <c r="G4" s="352">
        <f t="shared" si="0"/>
        <v>384.58333333333331</v>
      </c>
      <c r="H4" s="352">
        <f t="shared" si="0"/>
        <v>614.90909090909088</v>
      </c>
      <c r="I4" s="352">
        <f t="shared" si="0"/>
        <v>875.18181818181813</v>
      </c>
      <c r="J4" s="352">
        <f t="shared" si="0"/>
        <v>564.72727272727275</v>
      </c>
      <c r="K4" s="352">
        <f t="shared" si="0"/>
        <v>363.72727272727275</v>
      </c>
      <c r="L4" s="352">
        <f t="shared" si="0"/>
        <v>207</v>
      </c>
      <c r="M4" s="352">
        <f t="shared" si="0"/>
        <v>134.81818181818181</v>
      </c>
      <c r="N4" s="352">
        <f>AVERAGE(N7:N18)</f>
        <v>3639.7272727272725</v>
      </c>
      <c r="O4" s="10"/>
      <c r="P4" s="353" t="str">
        <f>+A4</f>
        <v>12-21年月平均</v>
      </c>
      <c r="Q4" s="352">
        <f>AVERAGE(Q7:Q18)</f>
        <v>8.1666666666666661</v>
      </c>
      <c r="R4" s="352">
        <f t="shared" ref="R4:AC4" si="1">AVERAGE(R7:R18)</f>
        <v>8.75</v>
      </c>
      <c r="S4" s="352">
        <f t="shared" si="1"/>
        <v>13.25</v>
      </c>
      <c r="T4" s="352">
        <f t="shared" si="1"/>
        <v>6.5</v>
      </c>
      <c r="U4" s="352">
        <f t="shared" si="1"/>
        <v>9.1666666666666661</v>
      </c>
      <c r="V4" s="352">
        <f t="shared" si="1"/>
        <v>8.5</v>
      </c>
      <c r="W4" s="352">
        <f t="shared" si="1"/>
        <v>8.1818181818181817</v>
      </c>
      <c r="X4" s="352">
        <f t="shared" si="1"/>
        <v>11.545454545454545</v>
      </c>
      <c r="Y4" s="352">
        <f t="shared" si="1"/>
        <v>9.9090909090909083</v>
      </c>
      <c r="Z4" s="352">
        <f t="shared" si="1"/>
        <v>19.818181818181817</v>
      </c>
      <c r="AA4" s="352">
        <f t="shared" si="1"/>
        <v>11.636363636363637</v>
      </c>
      <c r="AB4" s="352">
        <f t="shared" si="1"/>
        <v>12.181818181818182</v>
      </c>
      <c r="AC4" s="352">
        <f t="shared" si="1"/>
        <v>131.45454545454547</v>
      </c>
    </row>
    <row r="5" spans="1:29" ht="19.8" customHeight="1" thickBot="1">
      <c r="A5" s="252"/>
      <c r="B5" s="252"/>
      <c r="C5" s="252"/>
      <c r="D5" s="252"/>
      <c r="E5" s="252"/>
      <c r="F5" s="252"/>
      <c r="G5" s="11" t="s">
        <v>20</v>
      </c>
      <c r="H5" s="105"/>
      <c r="I5" s="105"/>
      <c r="J5" s="105"/>
      <c r="K5" s="105"/>
      <c r="L5" s="105"/>
      <c r="M5" s="105"/>
      <c r="N5" s="219"/>
      <c r="O5" s="106"/>
      <c r="P5" s="139"/>
      <c r="Q5" s="139"/>
      <c r="R5" s="139"/>
      <c r="S5" s="252"/>
      <c r="T5" s="252"/>
      <c r="U5" s="252"/>
      <c r="V5" s="11" t="s">
        <v>20</v>
      </c>
      <c r="W5" s="105"/>
      <c r="X5" s="105"/>
      <c r="Y5" s="105"/>
      <c r="Z5" s="105"/>
      <c r="AA5" s="105"/>
      <c r="AB5" s="105"/>
      <c r="AC5" s="219"/>
    </row>
    <row r="6" spans="1:29" ht="19.8" customHeight="1" thickBot="1">
      <c r="A6" s="252"/>
      <c r="B6" s="252"/>
      <c r="C6" s="252"/>
      <c r="D6" s="252"/>
      <c r="E6" s="252"/>
      <c r="F6" s="252"/>
      <c r="G6" s="338">
        <v>80</v>
      </c>
      <c r="H6" s="337"/>
      <c r="I6" s="337"/>
      <c r="J6" s="337"/>
      <c r="K6" s="337"/>
      <c r="L6" s="337"/>
      <c r="M6" s="337"/>
      <c r="N6" s="329"/>
      <c r="O6" s="106"/>
      <c r="P6" s="139"/>
      <c r="Q6" s="139"/>
      <c r="R6" s="139"/>
      <c r="S6" s="252"/>
      <c r="T6" s="252"/>
      <c r="U6" s="252"/>
      <c r="V6" s="338">
        <v>0</v>
      </c>
      <c r="W6" s="337"/>
      <c r="X6" s="337"/>
      <c r="Y6" s="337"/>
      <c r="Z6" s="337"/>
      <c r="AA6" s="337"/>
      <c r="AB6" s="337"/>
      <c r="AC6" s="329"/>
    </row>
    <row r="7" spans="1:29" ht="18" customHeight="1" thickBot="1">
      <c r="A7" s="330" t="s">
        <v>175</v>
      </c>
      <c r="B7" s="348">
        <v>82</v>
      </c>
      <c r="C7" s="346">
        <v>62</v>
      </c>
      <c r="D7" s="414">
        <v>99</v>
      </c>
      <c r="E7" s="346">
        <v>112</v>
      </c>
      <c r="F7" s="346">
        <v>223</v>
      </c>
      <c r="G7" s="346">
        <v>157</v>
      </c>
      <c r="H7" s="346"/>
      <c r="I7" s="346"/>
      <c r="J7" s="346"/>
      <c r="K7" s="346"/>
      <c r="L7" s="346"/>
      <c r="M7" s="349"/>
      <c r="N7" s="347"/>
      <c r="O7" s="10"/>
      <c r="P7" s="336" t="s">
        <v>175</v>
      </c>
      <c r="Q7" s="348">
        <v>1</v>
      </c>
      <c r="R7" s="346">
        <v>1</v>
      </c>
      <c r="S7" s="414">
        <v>4</v>
      </c>
      <c r="T7" s="346">
        <v>2</v>
      </c>
      <c r="U7" s="346">
        <v>2</v>
      </c>
      <c r="V7" s="346">
        <v>2</v>
      </c>
      <c r="W7" s="346"/>
      <c r="X7" s="346"/>
      <c r="Y7" s="346"/>
      <c r="Z7" s="346"/>
      <c r="AA7" s="346"/>
      <c r="AB7" s="350"/>
      <c r="AC7" s="347"/>
    </row>
    <row r="8" spans="1:29" ht="18" customHeight="1" thickBot="1">
      <c r="A8" s="330" t="s">
        <v>167</v>
      </c>
      <c r="B8" s="339">
        <v>81</v>
      </c>
      <c r="C8" s="340">
        <v>39</v>
      </c>
      <c r="D8" s="340">
        <v>72</v>
      </c>
      <c r="E8" s="341">
        <v>89</v>
      </c>
      <c r="F8" s="341">
        <v>258</v>
      </c>
      <c r="G8" s="341">
        <v>416</v>
      </c>
      <c r="H8" s="341">
        <v>554</v>
      </c>
      <c r="I8" s="341">
        <v>568</v>
      </c>
      <c r="J8" s="341">
        <v>578</v>
      </c>
      <c r="K8" s="341">
        <v>337</v>
      </c>
      <c r="L8" s="341">
        <v>169</v>
      </c>
      <c r="M8" s="341">
        <v>168</v>
      </c>
      <c r="N8" s="342">
        <f t="shared" ref="N8:N19" si="2">SUM(B8:M8)</f>
        <v>3329</v>
      </c>
      <c r="O8" s="111" t="s">
        <v>21</v>
      </c>
      <c r="P8" s="331" t="s">
        <v>167</v>
      </c>
      <c r="Q8" s="343">
        <v>0</v>
      </c>
      <c r="R8" s="344">
        <v>5</v>
      </c>
      <c r="S8" s="344">
        <v>4</v>
      </c>
      <c r="T8" s="344">
        <v>1</v>
      </c>
      <c r="U8" s="344">
        <v>1</v>
      </c>
      <c r="V8" s="344">
        <v>1</v>
      </c>
      <c r="W8" s="344">
        <v>1</v>
      </c>
      <c r="X8" s="344">
        <v>1</v>
      </c>
      <c r="Y8" s="343">
        <v>0</v>
      </c>
      <c r="Z8" s="343">
        <v>0</v>
      </c>
      <c r="AA8" s="343">
        <v>0</v>
      </c>
      <c r="AB8" s="343">
        <v>2</v>
      </c>
      <c r="AC8" s="345">
        <f t="shared" ref="AC8:AC19" si="3">SUM(Q8:AB8)</f>
        <v>16</v>
      </c>
    </row>
    <row r="9" spans="1:29" ht="18" customHeight="1" thickBot="1">
      <c r="A9" s="253" t="s">
        <v>150</v>
      </c>
      <c r="B9" s="273">
        <v>81</v>
      </c>
      <c r="C9" s="273">
        <v>48</v>
      </c>
      <c r="D9" s="274">
        <v>71</v>
      </c>
      <c r="E9" s="273">
        <v>128</v>
      </c>
      <c r="F9" s="273">
        <v>171</v>
      </c>
      <c r="G9" s="273">
        <v>350</v>
      </c>
      <c r="H9" s="273">
        <v>569</v>
      </c>
      <c r="I9" s="273">
        <v>553</v>
      </c>
      <c r="J9" s="273">
        <v>458</v>
      </c>
      <c r="K9" s="273">
        <v>306</v>
      </c>
      <c r="L9" s="273">
        <v>220</v>
      </c>
      <c r="M9" s="274">
        <v>229</v>
      </c>
      <c r="N9" s="316">
        <f t="shared" si="2"/>
        <v>3184</v>
      </c>
      <c r="O9" s="251"/>
      <c r="P9" s="331" t="s">
        <v>149</v>
      </c>
      <c r="Q9" s="332">
        <v>1</v>
      </c>
      <c r="R9" s="332">
        <v>2</v>
      </c>
      <c r="S9" s="332">
        <v>1</v>
      </c>
      <c r="T9" s="332">
        <v>0</v>
      </c>
      <c r="U9" s="332">
        <v>0</v>
      </c>
      <c r="V9" s="332">
        <v>0</v>
      </c>
      <c r="W9" s="332">
        <v>1</v>
      </c>
      <c r="X9" s="332">
        <v>1</v>
      </c>
      <c r="Y9" s="332">
        <v>0</v>
      </c>
      <c r="Z9" s="332">
        <v>1</v>
      </c>
      <c r="AA9" s="332">
        <v>0</v>
      </c>
      <c r="AB9" s="332">
        <v>0</v>
      </c>
      <c r="AC9" s="333">
        <f t="shared" si="3"/>
        <v>7</v>
      </c>
    </row>
    <row r="10" spans="1:29" ht="18" customHeight="1" thickBot="1">
      <c r="A10" s="254" t="s">
        <v>129</v>
      </c>
      <c r="B10" s="169">
        <v>112</v>
      </c>
      <c r="C10" s="169">
        <v>85</v>
      </c>
      <c r="D10" s="169">
        <v>60</v>
      </c>
      <c r="E10" s="169">
        <v>97</v>
      </c>
      <c r="F10" s="169">
        <v>95</v>
      </c>
      <c r="G10" s="169">
        <v>305</v>
      </c>
      <c r="H10" s="169">
        <v>544</v>
      </c>
      <c r="I10" s="169">
        <v>449</v>
      </c>
      <c r="J10" s="169">
        <v>475</v>
      </c>
      <c r="K10" s="169">
        <v>505</v>
      </c>
      <c r="L10" s="169">
        <v>219</v>
      </c>
      <c r="M10" s="170">
        <v>98</v>
      </c>
      <c r="N10" s="267">
        <f t="shared" si="2"/>
        <v>3044</v>
      </c>
      <c r="O10" s="111"/>
      <c r="P10" s="331" t="s">
        <v>129</v>
      </c>
      <c r="Q10" s="218">
        <v>16</v>
      </c>
      <c r="R10" s="218">
        <v>1</v>
      </c>
      <c r="S10" s="218">
        <v>19</v>
      </c>
      <c r="T10" s="218">
        <v>3</v>
      </c>
      <c r="U10" s="218">
        <v>13</v>
      </c>
      <c r="V10" s="218">
        <v>1</v>
      </c>
      <c r="W10" s="218">
        <v>2</v>
      </c>
      <c r="X10" s="218">
        <v>2</v>
      </c>
      <c r="Y10" s="218">
        <v>0</v>
      </c>
      <c r="Z10" s="218">
        <v>24</v>
      </c>
      <c r="AA10" s="218">
        <v>4</v>
      </c>
      <c r="AB10" s="218">
        <v>2</v>
      </c>
      <c r="AC10" s="266">
        <f t="shared" si="3"/>
        <v>87</v>
      </c>
    </row>
    <row r="11" spans="1:29" ht="18" customHeight="1" thickBot="1">
      <c r="A11" s="255" t="s">
        <v>29</v>
      </c>
      <c r="B11" s="220">
        <v>84</v>
      </c>
      <c r="C11" s="220">
        <v>100</v>
      </c>
      <c r="D11" s="221">
        <v>77</v>
      </c>
      <c r="E11" s="221">
        <v>80</v>
      </c>
      <c r="F11" s="127">
        <v>236</v>
      </c>
      <c r="G11" s="127">
        <v>438</v>
      </c>
      <c r="H11" s="128">
        <v>631</v>
      </c>
      <c r="I11" s="127">
        <v>752</v>
      </c>
      <c r="J11" s="126">
        <v>523</v>
      </c>
      <c r="K11" s="127">
        <v>427</v>
      </c>
      <c r="L11" s="126">
        <v>253</v>
      </c>
      <c r="M11" s="222">
        <v>136</v>
      </c>
      <c r="N11" s="257">
        <f t="shared" si="2"/>
        <v>3737</v>
      </c>
      <c r="O11" s="111"/>
      <c r="P11" s="334" t="s">
        <v>22</v>
      </c>
      <c r="Q11" s="223">
        <v>7</v>
      </c>
      <c r="R11" s="223">
        <v>7</v>
      </c>
      <c r="S11" s="224">
        <v>13</v>
      </c>
      <c r="T11" s="224">
        <v>3</v>
      </c>
      <c r="U11" s="224">
        <v>8</v>
      </c>
      <c r="V11" s="224">
        <v>11</v>
      </c>
      <c r="W11" s="223">
        <v>5</v>
      </c>
      <c r="X11" s="224">
        <v>11</v>
      </c>
      <c r="Y11" s="224">
        <v>9</v>
      </c>
      <c r="Z11" s="224">
        <v>9</v>
      </c>
      <c r="AA11" s="225">
        <v>20</v>
      </c>
      <c r="AB11" s="225">
        <v>37</v>
      </c>
      <c r="AC11" s="264">
        <f t="shared" si="3"/>
        <v>140</v>
      </c>
    </row>
    <row r="12" spans="1:29" ht="18" customHeight="1" thickBot="1">
      <c r="A12" s="255" t="s">
        <v>30</v>
      </c>
      <c r="B12" s="224">
        <v>41</v>
      </c>
      <c r="C12" s="224">
        <v>44</v>
      </c>
      <c r="D12" s="224">
        <v>67</v>
      </c>
      <c r="E12" s="224">
        <v>103</v>
      </c>
      <c r="F12" s="226">
        <v>311</v>
      </c>
      <c r="G12" s="224">
        <v>415</v>
      </c>
      <c r="H12" s="224">
        <v>539</v>
      </c>
      <c r="I12" s="226">
        <v>1165</v>
      </c>
      <c r="J12" s="224">
        <v>534</v>
      </c>
      <c r="K12" s="224">
        <v>297</v>
      </c>
      <c r="L12" s="223">
        <v>205</v>
      </c>
      <c r="M12" s="227">
        <v>92</v>
      </c>
      <c r="N12" s="258">
        <f t="shared" si="2"/>
        <v>3813</v>
      </c>
      <c r="O12" s="111"/>
      <c r="P12" s="335" t="s">
        <v>30</v>
      </c>
      <c r="Q12" s="224">
        <v>9</v>
      </c>
      <c r="R12" s="224">
        <v>22</v>
      </c>
      <c r="S12" s="223">
        <v>18</v>
      </c>
      <c r="T12" s="224">
        <v>9</v>
      </c>
      <c r="U12" s="228">
        <v>21</v>
      </c>
      <c r="V12" s="224">
        <v>14</v>
      </c>
      <c r="W12" s="224">
        <v>6</v>
      </c>
      <c r="X12" s="224">
        <v>13</v>
      </c>
      <c r="Y12" s="224">
        <v>7</v>
      </c>
      <c r="Z12" s="229">
        <v>81</v>
      </c>
      <c r="AA12" s="228">
        <v>31</v>
      </c>
      <c r="AB12" s="229">
        <v>37</v>
      </c>
      <c r="AC12" s="265">
        <f t="shared" si="3"/>
        <v>268</v>
      </c>
    </row>
    <row r="13" spans="1:29" ht="18" customHeight="1" thickBot="1">
      <c r="A13" s="255" t="s">
        <v>31</v>
      </c>
      <c r="B13" s="224">
        <v>57</v>
      </c>
      <c r="C13" s="223">
        <v>35</v>
      </c>
      <c r="D13" s="224">
        <v>95</v>
      </c>
      <c r="E13" s="223">
        <v>112</v>
      </c>
      <c r="F13" s="224">
        <v>131</v>
      </c>
      <c r="G13" s="14">
        <v>340</v>
      </c>
      <c r="H13" s="14">
        <v>483</v>
      </c>
      <c r="I13" s="15">
        <v>1339</v>
      </c>
      <c r="J13" s="14">
        <v>614</v>
      </c>
      <c r="K13" s="14">
        <v>349</v>
      </c>
      <c r="L13" s="14">
        <v>236</v>
      </c>
      <c r="M13" s="230">
        <v>68</v>
      </c>
      <c r="N13" s="257">
        <f t="shared" si="2"/>
        <v>3859</v>
      </c>
      <c r="O13" s="111"/>
      <c r="P13" s="335" t="s">
        <v>31</v>
      </c>
      <c r="Q13" s="224">
        <v>19</v>
      </c>
      <c r="R13" s="224">
        <v>12</v>
      </c>
      <c r="S13" s="224">
        <v>8</v>
      </c>
      <c r="T13" s="223">
        <v>12</v>
      </c>
      <c r="U13" s="224">
        <v>7</v>
      </c>
      <c r="V13" s="224">
        <v>15</v>
      </c>
      <c r="W13" s="14">
        <v>16</v>
      </c>
      <c r="X13" s="230">
        <v>12</v>
      </c>
      <c r="Y13" s="223">
        <v>16</v>
      </c>
      <c r="Z13" s="224">
        <v>6</v>
      </c>
      <c r="AA13" s="223">
        <v>12</v>
      </c>
      <c r="AB13" s="223">
        <v>6</v>
      </c>
      <c r="AC13" s="264">
        <f t="shared" si="3"/>
        <v>141</v>
      </c>
    </row>
    <row r="14" spans="1:29" ht="18" customHeight="1" thickBot="1">
      <c r="A14" s="255" t="s">
        <v>32</v>
      </c>
      <c r="B14" s="231">
        <v>68</v>
      </c>
      <c r="C14" s="224">
        <v>42</v>
      </c>
      <c r="D14" s="224">
        <v>44</v>
      </c>
      <c r="E14" s="223">
        <v>75</v>
      </c>
      <c r="F14" s="223">
        <v>135</v>
      </c>
      <c r="G14" s="223">
        <v>448</v>
      </c>
      <c r="H14" s="224">
        <v>507</v>
      </c>
      <c r="I14" s="224">
        <v>808</v>
      </c>
      <c r="J14" s="228">
        <v>795</v>
      </c>
      <c r="K14" s="223">
        <v>313</v>
      </c>
      <c r="L14" s="223">
        <v>246</v>
      </c>
      <c r="M14" s="223">
        <v>143</v>
      </c>
      <c r="N14" s="257">
        <f t="shared" si="2"/>
        <v>3624</v>
      </c>
      <c r="O14" s="111"/>
      <c r="P14" s="335" t="s">
        <v>32</v>
      </c>
      <c r="Q14" s="233">
        <v>9</v>
      </c>
      <c r="R14" s="224">
        <v>16</v>
      </c>
      <c r="S14" s="224">
        <v>12</v>
      </c>
      <c r="T14" s="223">
        <v>6</v>
      </c>
      <c r="U14" s="234">
        <v>7</v>
      </c>
      <c r="V14" s="234">
        <v>14</v>
      </c>
      <c r="W14" s="224">
        <v>9</v>
      </c>
      <c r="X14" s="224">
        <v>14</v>
      </c>
      <c r="Y14" s="224">
        <v>9</v>
      </c>
      <c r="Z14" s="224">
        <v>9</v>
      </c>
      <c r="AA14" s="234">
        <v>8</v>
      </c>
      <c r="AB14" s="234">
        <v>7</v>
      </c>
      <c r="AC14" s="264">
        <f t="shared" si="3"/>
        <v>120</v>
      </c>
    </row>
    <row r="15" spans="1:29" ht="18" hidden="1" customHeight="1" thickBot="1">
      <c r="A15" s="13" t="s">
        <v>33</v>
      </c>
      <c r="B15" s="235">
        <v>71</v>
      </c>
      <c r="C15" s="235">
        <v>97</v>
      </c>
      <c r="D15" s="235">
        <v>61</v>
      </c>
      <c r="E15" s="236">
        <v>105</v>
      </c>
      <c r="F15" s="236">
        <v>198</v>
      </c>
      <c r="G15" s="236">
        <v>442</v>
      </c>
      <c r="H15" s="237">
        <v>790</v>
      </c>
      <c r="I15" s="16">
        <v>674</v>
      </c>
      <c r="J15" s="16">
        <v>594</v>
      </c>
      <c r="K15" s="236">
        <v>275</v>
      </c>
      <c r="L15" s="236">
        <v>133</v>
      </c>
      <c r="M15" s="236">
        <v>108</v>
      </c>
      <c r="N15" s="257">
        <f t="shared" si="2"/>
        <v>3548</v>
      </c>
      <c r="O15" s="10"/>
      <c r="P15" s="256" t="s">
        <v>33</v>
      </c>
      <c r="Q15" s="235">
        <v>7</v>
      </c>
      <c r="R15" s="235">
        <v>13</v>
      </c>
      <c r="S15" s="235">
        <v>12</v>
      </c>
      <c r="T15" s="236">
        <v>11</v>
      </c>
      <c r="U15" s="236">
        <v>12</v>
      </c>
      <c r="V15" s="236">
        <v>15</v>
      </c>
      <c r="W15" s="236">
        <v>20</v>
      </c>
      <c r="X15" s="236">
        <v>15</v>
      </c>
      <c r="Y15" s="236">
        <v>15</v>
      </c>
      <c r="Z15" s="236">
        <v>20</v>
      </c>
      <c r="AA15" s="236">
        <v>9</v>
      </c>
      <c r="AB15" s="236">
        <v>7</v>
      </c>
      <c r="AC15" s="263">
        <f t="shared" si="3"/>
        <v>156</v>
      </c>
    </row>
    <row r="16" spans="1:29" ht="13.8" hidden="1" thickBot="1">
      <c r="A16" s="18" t="s">
        <v>34</v>
      </c>
      <c r="B16" s="233">
        <v>38</v>
      </c>
      <c r="C16" s="236">
        <v>19</v>
      </c>
      <c r="D16" s="236">
        <v>38</v>
      </c>
      <c r="E16" s="236">
        <v>203</v>
      </c>
      <c r="F16" s="236">
        <v>146</v>
      </c>
      <c r="G16" s="236">
        <v>439</v>
      </c>
      <c r="H16" s="237">
        <v>964</v>
      </c>
      <c r="I16" s="237">
        <v>1154</v>
      </c>
      <c r="J16" s="236">
        <v>423</v>
      </c>
      <c r="K16" s="236">
        <v>388</v>
      </c>
      <c r="L16" s="236">
        <v>176</v>
      </c>
      <c r="M16" s="236">
        <v>143</v>
      </c>
      <c r="N16" s="238">
        <f t="shared" si="2"/>
        <v>4131</v>
      </c>
      <c r="O16" s="10"/>
      <c r="P16" s="17" t="s">
        <v>34</v>
      </c>
      <c r="Q16" s="236">
        <v>7</v>
      </c>
      <c r="R16" s="236">
        <v>7</v>
      </c>
      <c r="S16" s="236">
        <v>8</v>
      </c>
      <c r="T16" s="236">
        <v>12</v>
      </c>
      <c r="U16" s="236">
        <v>9</v>
      </c>
      <c r="V16" s="236">
        <v>6</v>
      </c>
      <c r="W16" s="236">
        <v>11</v>
      </c>
      <c r="X16" s="236">
        <v>8</v>
      </c>
      <c r="Y16" s="236">
        <v>16</v>
      </c>
      <c r="Z16" s="236">
        <v>40</v>
      </c>
      <c r="AA16" s="236">
        <v>17</v>
      </c>
      <c r="AB16" s="236">
        <v>16</v>
      </c>
      <c r="AC16" s="236">
        <f t="shared" si="3"/>
        <v>157</v>
      </c>
    </row>
    <row r="17" spans="1:31" ht="13.8" hidden="1" thickBot="1">
      <c r="A17" s="239" t="s">
        <v>35</v>
      </c>
      <c r="B17" s="16">
        <v>49</v>
      </c>
      <c r="C17" s="16">
        <v>63</v>
      </c>
      <c r="D17" s="16">
        <v>50</v>
      </c>
      <c r="E17" s="16">
        <v>71</v>
      </c>
      <c r="F17" s="16">
        <v>144</v>
      </c>
      <c r="G17" s="16">
        <v>374</v>
      </c>
      <c r="H17" s="108">
        <v>729</v>
      </c>
      <c r="I17" s="108">
        <v>1097</v>
      </c>
      <c r="J17" s="108">
        <v>650</v>
      </c>
      <c r="K17" s="16">
        <v>397</v>
      </c>
      <c r="L17" s="16">
        <v>192</v>
      </c>
      <c r="M17" s="16">
        <v>217</v>
      </c>
      <c r="N17" s="238">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236">
        <f t="shared" si="3"/>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2">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240">
        <f t="shared" si="3"/>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1">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240">
        <f t="shared" si="3"/>
        <v>296</v>
      </c>
    </row>
    <row r="20" spans="1:31">
      <c r="A20" s="21"/>
      <c r="B20" s="242"/>
      <c r="C20" s="242"/>
      <c r="D20" s="242"/>
      <c r="E20" s="242"/>
      <c r="F20" s="242"/>
      <c r="G20" s="242"/>
      <c r="H20" s="242"/>
      <c r="I20" s="242"/>
      <c r="J20" s="242"/>
      <c r="K20" s="242"/>
      <c r="L20" s="242"/>
      <c r="M20" s="242"/>
      <c r="N20" s="22"/>
      <c r="O20" s="10"/>
      <c r="P20" s="23"/>
      <c r="Q20" s="243"/>
      <c r="R20" s="243"/>
      <c r="S20" s="243"/>
      <c r="T20" s="243"/>
      <c r="U20" s="243"/>
      <c r="V20" s="243"/>
      <c r="W20" s="243"/>
      <c r="X20" s="243"/>
      <c r="Y20" s="243"/>
      <c r="Z20" s="243"/>
      <c r="AA20" s="243"/>
      <c r="AB20" s="243"/>
      <c r="AC20" s="242"/>
    </row>
    <row r="21" spans="1:31" ht="13.5" customHeight="1">
      <c r="A21" s="634" t="s">
        <v>264</v>
      </c>
      <c r="B21" s="635"/>
      <c r="C21" s="635"/>
      <c r="D21" s="635"/>
      <c r="E21" s="635"/>
      <c r="F21" s="635"/>
      <c r="G21" s="635"/>
      <c r="H21" s="635"/>
      <c r="I21" s="635"/>
      <c r="J21" s="635"/>
      <c r="K21" s="635"/>
      <c r="L21" s="635"/>
      <c r="M21" s="635"/>
      <c r="N21" s="636"/>
      <c r="O21" s="10"/>
      <c r="P21" s="634" t="str">
        <f>+A21</f>
        <v>※2023年 第23週（6/5～6/11） 現在</v>
      </c>
      <c r="Q21" s="635"/>
      <c r="R21" s="635"/>
      <c r="S21" s="635"/>
      <c r="T21" s="635"/>
      <c r="U21" s="635"/>
      <c r="V21" s="635"/>
      <c r="W21" s="635"/>
      <c r="X21" s="635"/>
      <c r="Y21" s="635"/>
      <c r="Z21" s="635"/>
      <c r="AA21" s="635"/>
      <c r="AB21" s="635"/>
      <c r="AC21" s="636"/>
    </row>
    <row r="22" spans="1:31" ht="13.8" thickBot="1">
      <c r="A22" s="311" t="s">
        <v>151</v>
      </c>
      <c r="B22" s="10"/>
      <c r="C22" s="10"/>
      <c r="D22" s="10"/>
      <c r="E22" s="10"/>
      <c r="F22" s="10"/>
      <c r="G22" s="10" t="s">
        <v>21</v>
      </c>
      <c r="H22" s="10"/>
      <c r="I22" s="10"/>
      <c r="J22" s="10"/>
      <c r="K22" s="10"/>
      <c r="L22" s="10"/>
      <c r="M22" s="10"/>
      <c r="N22" s="25"/>
      <c r="O22" s="10"/>
      <c r="P22" s="312"/>
      <c r="Q22" s="10"/>
      <c r="R22" s="10"/>
      <c r="S22" s="10"/>
      <c r="T22" s="10"/>
      <c r="U22" s="10"/>
      <c r="V22" s="10"/>
      <c r="W22" s="10"/>
      <c r="X22" s="10"/>
      <c r="Y22" s="10"/>
      <c r="Z22" s="10"/>
      <c r="AA22" s="10"/>
      <c r="AB22" s="10"/>
      <c r="AC22" s="27"/>
    </row>
    <row r="23" spans="1:31" ht="17.25" customHeight="1" thickBot="1">
      <c r="A23" s="24"/>
      <c r="B23" s="244" t="s">
        <v>160</v>
      </c>
      <c r="C23" s="10"/>
      <c r="D23" s="308" t="s">
        <v>208</v>
      </c>
      <c r="E23" s="28"/>
      <c r="F23" s="10"/>
      <c r="G23" s="10" t="s">
        <v>21</v>
      </c>
      <c r="H23" s="10"/>
      <c r="I23" s="10"/>
      <c r="J23" s="10"/>
      <c r="K23" s="10"/>
      <c r="L23" s="10"/>
      <c r="M23" s="10"/>
      <c r="N23" s="25"/>
      <c r="O23" s="111" t="s">
        <v>21</v>
      </c>
      <c r="P23" s="151"/>
      <c r="Q23" s="427" t="s">
        <v>161</v>
      </c>
      <c r="R23" s="620" t="s">
        <v>202</v>
      </c>
      <c r="S23" s="621"/>
      <c r="T23" s="622"/>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151</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1"/>
    </row>
    <row r="29" spans="1:31">
      <c r="A29" s="24"/>
      <c r="B29" s="10"/>
      <c r="C29" s="10"/>
      <c r="D29" s="10"/>
      <c r="E29" s="10"/>
      <c r="F29" s="10"/>
      <c r="G29" s="10"/>
      <c r="H29" s="10"/>
      <c r="I29" s="10"/>
      <c r="J29" s="10"/>
      <c r="K29" s="10"/>
      <c r="L29" s="10"/>
      <c r="M29" s="10"/>
      <c r="N29" s="25"/>
      <c r="O29" s="10"/>
      <c r="P29" s="12"/>
      <c r="AC29" s="29"/>
    </row>
    <row r="30" spans="1:31" ht="21.6">
      <c r="A30" s="374" t="s">
        <v>189</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5"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162</v>
      </c>
      <c r="R38" s="122"/>
      <c r="S38" s="122"/>
      <c r="T38" s="122"/>
      <c r="U38" s="122"/>
      <c r="V38" s="122"/>
      <c r="W38" s="122"/>
      <c r="X38" s="122"/>
    </row>
    <row r="39" spans="1:29">
      <c r="Q39" s="122" t="s">
        <v>163</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7"/>
  <pageMargins left="0.75" right="0.75" top="1" bottom="1" header="0.51200000000000001" footer="0.51200000000000001"/>
  <pageSetup paperSize="9" scale="44" orientation="portrait"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B1:G29"/>
  <sheetViews>
    <sheetView view="pageBreakPreview" zoomScale="85" zoomScaleNormal="112" zoomScaleSheetLayoutView="85" workbookViewId="0">
      <selection activeCell="G4" sqref="G4"/>
    </sheetView>
  </sheetViews>
  <sheetFormatPr defaultColWidth="9" defaultRowHeight="13.2"/>
  <cols>
    <col min="1" max="1" width="2.109375" style="1" customWidth="1"/>
    <col min="2" max="2" width="25.77734375" style="90" customWidth="1"/>
    <col min="3" max="3" width="69.109375" style="1" customWidth="1"/>
    <col min="4" max="4" width="101" style="1" customWidth="1"/>
    <col min="5" max="5" width="3.88671875" style="1" customWidth="1"/>
    <col min="6" max="16384" width="9" style="1"/>
  </cols>
  <sheetData>
    <row r="1" spans="2:7" ht="18.75" customHeight="1">
      <c r="B1" s="90" t="s">
        <v>109</v>
      </c>
    </row>
    <row r="2" spans="2:7" ht="17.25" customHeight="1" thickBot="1">
      <c r="B2" t="s">
        <v>354</v>
      </c>
      <c r="D2" s="639"/>
      <c r="E2" s="585"/>
    </row>
    <row r="3" spans="2:7" ht="16.5" customHeight="1" thickBot="1">
      <c r="B3" s="91" t="s">
        <v>110</v>
      </c>
      <c r="C3" s="182" t="s">
        <v>111</v>
      </c>
      <c r="D3" s="140" t="s">
        <v>155</v>
      </c>
    </row>
    <row r="4" spans="2:7" ht="17.25" customHeight="1" thickBot="1">
      <c r="B4" s="92" t="s">
        <v>112</v>
      </c>
      <c r="C4" s="114" t="s">
        <v>355</v>
      </c>
      <c r="D4" s="93"/>
    </row>
    <row r="5" spans="2:7" ht="17.25" customHeight="1">
      <c r="B5" s="640" t="s">
        <v>147</v>
      </c>
      <c r="C5" s="643" t="s">
        <v>152</v>
      </c>
      <c r="D5" s="644"/>
    </row>
    <row r="6" spans="2:7" ht="19.2" customHeight="1">
      <c r="B6" s="641"/>
      <c r="C6" s="645" t="s">
        <v>153</v>
      </c>
      <c r="D6" s="646"/>
      <c r="G6" s="154"/>
    </row>
    <row r="7" spans="2:7" ht="19.95" customHeight="1">
      <c r="B7" s="641"/>
      <c r="C7" s="183" t="s">
        <v>154</v>
      </c>
      <c r="D7" s="184"/>
      <c r="G7" s="154"/>
    </row>
    <row r="8" spans="2:7" ht="25.2" customHeight="1" thickBot="1">
      <c r="B8" s="642"/>
      <c r="C8" s="156" t="s">
        <v>156</v>
      </c>
      <c r="D8" s="155"/>
      <c r="G8" s="154"/>
    </row>
    <row r="9" spans="2:7" ht="49.2" customHeight="1" thickBot="1">
      <c r="B9" s="94" t="s">
        <v>209</v>
      </c>
      <c r="C9" s="647" t="s">
        <v>356</v>
      </c>
      <c r="D9" s="648"/>
    </row>
    <row r="10" spans="2:7" ht="69" customHeight="1" thickBot="1">
      <c r="B10" s="95" t="s">
        <v>113</v>
      </c>
      <c r="C10" s="649" t="s">
        <v>357</v>
      </c>
      <c r="D10" s="650"/>
    </row>
    <row r="11" spans="2:7" ht="59.4" customHeight="1" thickBot="1">
      <c r="B11" s="96"/>
      <c r="C11" s="97" t="s">
        <v>358</v>
      </c>
      <c r="D11" s="160" t="s">
        <v>359</v>
      </c>
      <c r="F11" s="1" t="s">
        <v>21</v>
      </c>
    </row>
    <row r="12" spans="2:7" ht="42.6" hidden="1" customHeight="1" thickBot="1">
      <c r="B12" s="94" t="s">
        <v>193</v>
      </c>
      <c r="C12" s="649" t="s">
        <v>211</v>
      </c>
      <c r="D12" s="650"/>
    </row>
    <row r="13" spans="2:7" ht="105" customHeight="1" thickBot="1">
      <c r="B13" s="98" t="s">
        <v>114</v>
      </c>
      <c r="C13" s="99" t="s">
        <v>360</v>
      </c>
      <c r="D13" s="137" t="s">
        <v>361</v>
      </c>
      <c r="F13" t="s">
        <v>28</v>
      </c>
    </row>
    <row r="14" spans="2:7" ht="79.2" customHeight="1" thickBot="1">
      <c r="B14" s="100" t="s">
        <v>115</v>
      </c>
      <c r="C14" s="637" t="s">
        <v>362</v>
      </c>
      <c r="D14" s="638"/>
    </row>
    <row r="15" spans="2:7" ht="17.25" customHeight="1"/>
    <row r="16" spans="2:7" ht="17.25" customHeight="1">
      <c r="C16" s="310"/>
      <c r="D16" s="1" t="s">
        <v>151</v>
      </c>
    </row>
    <row r="17" spans="2:5">
      <c r="C17" s="1" t="s">
        <v>28</v>
      </c>
    </row>
    <row r="18" spans="2:5">
      <c r="E18" s="1" t="s">
        <v>21</v>
      </c>
    </row>
    <row r="21" spans="2:5">
      <c r="B21" s="90" t="s">
        <v>21</v>
      </c>
    </row>
    <row r="29" spans="2:5">
      <c r="D29" s="1" t="s">
        <v>169</v>
      </c>
    </row>
  </sheetData>
  <mergeCells count="8">
    <mergeCell ref="C14:D14"/>
    <mergeCell ref="D2:E2"/>
    <mergeCell ref="B5:B8"/>
    <mergeCell ref="C5:D5"/>
    <mergeCell ref="C6:D6"/>
    <mergeCell ref="C9:D9"/>
    <mergeCell ref="C10:D10"/>
    <mergeCell ref="C12:D12"/>
  </mergeCells>
  <phoneticPr fontId="87"/>
  <hyperlinks>
    <hyperlink ref="C6" r:id="rId1" location="h2_1" xr:uid="{B5E764AE-5943-4A97-AD1C-025941C051BF}"/>
  </hyperlinks>
  <pageMargins left="0.7" right="0.7" top="0.75" bottom="0.75" header="0.3" footer="0.3"/>
  <pageSetup paperSize="9" scale="45" orientation="portrait" horizontalDpi="1200" verticalDpi="1200"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1"/>
  <sheetViews>
    <sheetView view="pageBreakPreview" zoomScale="88" zoomScaleNormal="100" zoomScaleSheetLayoutView="88" workbookViewId="0">
      <selection activeCell="C59" sqref="C59"/>
    </sheetView>
  </sheetViews>
  <sheetFormatPr defaultColWidth="9" defaultRowHeight="13.2"/>
  <cols>
    <col min="1" max="1" width="21.33203125" style="42" customWidth="1"/>
    <col min="2" max="2" width="19.77734375" style="42" customWidth="1"/>
    <col min="3" max="3" width="80.21875" style="261"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5" t="s">
        <v>217</v>
      </c>
      <c r="B1" s="276" t="s">
        <v>159</v>
      </c>
      <c r="C1" s="360" t="s">
        <v>177</v>
      </c>
      <c r="D1" s="277" t="s">
        <v>25</v>
      </c>
      <c r="E1" s="278" t="s">
        <v>26</v>
      </c>
    </row>
    <row r="2" spans="1:5" s="106" customFormat="1" ht="22.95" customHeight="1">
      <c r="A2" s="322" t="s">
        <v>265</v>
      </c>
      <c r="B2" s="375" t="s">
        <v>266</v>
      </c>
      <c r="C2" s="478" t="s">
        <v>343</v>
      </c>
      <c r="D2" s="431">
        <v>45093</v>
      </c>
      <c r="E2" s="432">
        <v>45093</v>
      </c>
    </row>
    <row r="3" spans="1:5" s="106" customFormat="1" ht="22.95" customHeight="1">
      <c r="A3" s="322" t="s">
        <v>267</v>
      </c>
      <c r="B3" s="375" t="s">
        <v>268</v>
      </c>
      <c r="C3" s="474" t="s">
        <v>344</v>
      </c>
      <c r="D3" s="431">
        <v>45092</v>
      </c>
      <c r="E3" s="432">
        <v>45093</v>
      </c>
    </row>
    <row r="4" spans="1:5" s="106" customFormat="1" ht="22.95" customHeight="1">
      <c r="A4" s="322" t="s">
        <v>265</v>
      </c>
      <c r="B4" s="375" t="s">
        <v>269</v>
      </c>
      <c r="C4" s="688" t="s">
        <v>345</v>
      </c>
      <c r="D4" s="431">
        <v>45092</v>
      </c>
      <c r="E4" s="432">
        <v>45093</v>
      </c>
    </row>
    <row r="5" spans="1:5" s="106" customFormat="1" ht="22.95" customHeight="1">
      <c r="A5" s="416" t="s">
        <v>265</v>
      </c>
      <c r="B5" s="375" t="s">
        <v>270</v>
      </c>
      <c r="C5" s="475" t="s">
        <v>346</v>
      </c>
      <c r="D5" s="431">
        <v>45092</v>
      </c>
      <c r="E5" s="433">
        <v>45093</v>
      </c>
    </row>
    <row r="6" spans="1:5" s="106" customFormat="1" ht="22.95" customHeight="1">
      <c r="A6" s="416" t="s">
        <v>265</v>
      </c>
      <c r="B6" s="375" t="s">
        <v>271</v>
      </c>
      <c r="C6" s="475" t="s">
        <v>347</v>
      </c>
      <c r="D6" s="431">
        <v>45092</v>
      </c>
      <c r="E6" s="433">
        <v>45093</v>
      </c>
    </row>
    <row r="7" spans="1:5" s="106" customFormat="1" ht="22.95" customHeight="1">
      <c r="A7" s="416" t="s">
        <v>265</v>
      </c>
      <c r="B7" s="375" t="s">
        <v>272</v>
      </c>
      <c r="C7" s="688" t="s">
        <v>348</v>
      </c>
      <c r="D7" s="431">
        <v>45092</v>
      </c>
      <c r="E7" s="433">
        <v>45093</v>
      </c>
    </row>
    <row r="8" spans="1:5" s="106" customFormat="1" ht="22.95" customHeight="1">
      <c r="A8" s="416" t="s">
        <v>265</v>
      </c>
      <c r="B8" s="375" t="s">
        <v>273</v>
      </c>
      <c r="C8" s="475" t="s">
        <v>349</v>
      </c>
      <c r="D8" s="431">
        <v>45091</v>
      </c>
      <c r="E8" s="433">
        <v>45092</v>
      </c>
    </row>
    <row r="9" spans="1:5" s="106" customFormat="1" ht="22.95" customHeight="1">
      <c r="A9" s="416" t="s">
        <v>265</v>
      </c>
      <c r="B9" s="375" t="s">
        <v>274</v>
      </c>
      <c r="C9" s="477" t="s">
        <v>350</v>
      </c>
      <c r="D9" s="431">
        <v>45091</v>
      </c>
      <c r="E9" s="433">
        <v>45092</v>
      </c>
    </row>
    <row r="10" spans="1:5" s="106" customFormat="1" ht="22.95" customHeight="1">
      <c r="A10" s="416" t="s">
        <v>265</v>
      </c>
      <c r="B10" s="375" t="s">
        <v>275</v>
      </c>
      <c r="C10" s="475" t="s">
        <v>351</v>
      </c>
      <c r="D10" s="431">
        <v>45091</v>
      </c>
      <c r="E10" s="433">
        <v>45092</v>
      </c>
    </row>
    <row r="11" spans="1:5" s="106" customFormat="1" ht="22.95" customHeight="1">
      <c r="A11" s="416" t="s">
        <v>265</v>
      </c>
      <c r="B11" s="375" t="s">
        <v>276</v>
      </c>
      <c r="C11" s="476" t="s">
        <v>352</v>
      </c>
      <c r="D11" s="431">
        <v>45091</v>
      </c>
      <c r="E11" s="433">
        <v>45092</v>
      </c>
    </row>
    <row r="12" spans="1:5" s="106" customFormat="1" ht="22.95" customHeight="1">
      <c r="A12" s="416" t="s">
        <v>265</v>
      </c>
      <c r="B12" s="375" t="s">
        <v>277</v>
      </c>
      <c r="C12" s="474" t="s">
        <v>353</v>
      </c>
      <c r="D12" s="431">
        <v>45091</v>
      </c>
      <c r="E12" s="433">
        <v>45092</v>
      </c>
    </row>
    <row r="13" spans="1:5" s="106" customFormat="1" ht="22.95" customHeight="1">
      <c r="A13" s="416" t="s">
        <v>265</v>
      </c>
      <c r="B13" s="375" t="s">
        <v>278</v>
      </c>
      <c r="C13" s="375" t="s">
        <v>279</v>
      </c>
      <c r="D13" s="431">
        <v>45091</v>
      </c>
      <c r="E13" s="433">
        <v>45091</v>
      </c>
    </row>
    <row r="14" spans="1:5" s="106" customFormat="1" ht="22.95" customHeight="1">
      <c r="A14" s="416" t="s">
        <v>280</v>
      </c>
      <c r="B14" s="375" t="s">
        <v>281</v>
      </c>
      <c r="C14" s="475" t="s">
        <v>282</v>
      </c>
      <c r="D14" s="431">
        <v>45091</v>
      </c>
      <c r="E14" s="433">
        <v>45091</v>
      </c>
    </row>
    <row r="15" spans="1:5" s="106" customFormat="1" ht="22.95" customHeight="1">
      <c r="A15" s="416" t="s">
        <v>265</v>
      </c>
      <c r="B15" s="375" t="s">
        <v>283</v>
      </c>
      <c r="C15" s="475" t="s">
        <v>284</v>
      </c>
      <c r="D15" s="431">
        <v>45091</v>
      </c>
      <c r="E15" s="433">
        <v>45091</v>
      </c>
    </row>
    <row r="16" spans="1:5" s="106" customFormat="1" ht="22.95" customHeight="1">
      <c r="A16" s="416" t="s">
        <v>265</v>
      </c>
      <c r="B16" s="375" t="s">
        <v>285</v>
      </c>
      <c r="C16" s="479" t="s">
        <v>286</v>
      </c>
      <c r="D16" s="431">
        <v>45091</v>
      </c>
      <c r="E16" s="433">
        <v>45091</v>
      </c>
    </row>
    <row r="17" spans="1:5" s="106" customFormat="1" ht="22.95" customHeight="1">
      <c r="A17" s="416" t="s">
        <v>265</v>
      </c>
      <c r="B17" s="375" t="s">
        <v>287</v>
      </c>
      <c r="C17" s="475" t="s">
        <v>288</v>
      </c>
      <c r="D17" s="431">
        <v>45091</v>
      </c>
      <c r="E17" s="433">
        <v>45091</v>
      </c>
    </row>
    <row r="18" spans="1:5" s="106" customFormat="1" ht="22.95" customHeight="1">
      <c r="A18" s="416" t="s">
        <v>265</v>
      </c>
      <c r="B18" s="375" t="s">
        <v>289</v>
      </c>
      <c r="C18" s="475" t="s">
        <v>290</v>
      </c>
      <c r="D18" s="431">
        <v>45090</v>
      </c>
      <c r="E18" s="433">
        <v>45091</v>
      </c>
    </row>
    <row r="19" spans="1:5" s="106" customFormat="1" ht="22.95" customHeight="1">
      <c r="A19" s="416" t="s">
        <v>291</v>
      </c>
      <c r="B19" s="375" t="s">
        <v>292</v>
      </c>
      <c r="C19" s="475" t="s">
        <v>293</v>
      </c>
      <c r="D19" s="431">
        <v>45090</v>
      </c>
      <c r="E19" s="433">
        <v>45091</v>
      </c>
    </row>
    <row r="20" spans="1:5" s="106" customFormat="1" ht="22.95" customHeight="1">
      <c r="A20" s="416" t="s">
        <v>265</v>
      </c>
      <c r="B20" s="375" t="s">
        <v>294</v>
      </c>
      <c r="C20" s="477" t="s">
        <v>295</v>
      </c>
      <c r="D20" s="431">
        <v>45090</v>
      </c>
      <c r="E20" s="433">
        <v>45091</v>
      </c>
    </row>
    <row r="21" spans="1:5" s="106" customFormat="1" ht="22.95" customHeight="1">
      <c r="A21" s="416" t="s">
        <v>265</v>
      </c>
      <c r="B21" s="375" t="s">
        <v>296</v>
      </c>
      <c r="C21" s="475" t="s">
        <v>297</v>
      </c>
      <c r="D21" s="431">
        <v>45090</v>
      </c>
      <c r="E21" s="433">
        <v>45091</v>
      </c>
    </row>
    <row r="22" spans="1:5" s="106" customFormat="1" ht="22.95" customHeight="1">
      <c r="A22" s="416" t="s">
        <v>265</v>
      </c>
      <c r="B22" s="375" t="s">
        <v>278</v>
      </c>
      <c r="C22" s="474" t="s">
        <v>298</v>
      </c>
      <c r="D22" s="431">
        <v>45089</v>
      </c>
      <c r="E22" s="433">
        <v>45090</v>
      </c>
    </row>
    <row r="23" spans="1:5" s="106" customFormat="1" ht="22.95" customHeight="1">
      <c r="A23" s="416" t="s">
        <v>265</v>
      </c>
      <c r="B23" s="375" t="s">
        <v>283</v>
      </c>
      <c r="C23" s="479" t="s">
        <v>299</v>
      </c>
      <c r="D23" s="431">
        <v>45089</v>
      </c>
      <c r="E23" s="433">
        <v>45090</v>
      </c>
    </row>
    <row r="24" spans="1:5" s="106" customFormat="1" ht="22.95" customHeight="1">
      <c r="A24" s="416" t="s">
        <v>265</v>
      </c>
      <c r="B24" s="375" t="s">
        <v>300</v>
      </c>
      <c r="C24" s="375" t="s">
        <v>301</v>
      </c>
      <c r="D24" s="431">
        <v>45089</v>
      </c>
      <c r="E24" s="433">
        <v>45090</v>
      </c>
    </row>
    <row r="25" spans="1:5" s="106" customFormat="1" ht="22.95" customHeight="1">
      <c r="A25" s="416" t="s">
        <v>291</v>
      </c>
      <c r="B25" s="375" t="s">
        <v>302</v>
      </c>
      <c r="C25" s="474" t="s">
        <v>303</v>
      </c>
      <c r="D25" s="431">
        <v>45089</v>
      </c>
      <c r="E25" s="433">
        <v>45090</v>
      </c>
    </row>
    <row r="26" spans="1:5" s="106" customFormat="1" ht="22.95" customHeight="1">
      <c r="A26" s="416" t="s">
        <v>291</v>
      </c>
      <c r="B26" s="375" t="s">
        <v>304</v>
      </c>
      <c r="C26" s="475" t="s">
        <v>305</v>
      </c>
      <c r="D26" s="431">
        <v>45089</v>
      </c>
      <c r="E26" s="433">
        <v>45090</v>
      </c>
    </row>
    <row r="27" spans="1:5" s="106" customFormat="1" ht="22.95" customHeight="1">
      <c r="A27" s="416" t="s">
        <v>265</v>
      </c>
      <c r="B27" s="375" t="s">
        <v>306</v>
      </c>
      <c r="C27" s="475" t="s">
        <v>307</v>
      </c>
      <c r="D27" s="431">
        <v>45089</v>
      </c>
      <c r="E27" s="433">
        <v>45089</v>
      </c>
    </row>
    <row r="28" spans="1:5" s="106" customFormat="1" ht="22.95" customHeight="1">
      <c r="A28" s="416" t="s">
        <v>291</v>
      </c>
      <c r="B28" s="375" t="s">
        <v>308</v>
      </c>
      <c r="C28" s="476" t="s">
        <v>309</v>
      </c>
      <c r="D28" s="431">
        <v>45086</v>
      </c>
      <c r="E28" s="433">
        <v>45089</v>
      </c>
    </row>
    <row r="29" spans="1:5" s="106" customFormat="1" ht="22.95" customHeight="1">
      <c r="A29" s="416" t="s">
        <v>291</v>
      </c>
      <c r="B29" s="375" t="s">
        <v>310</v>
      </c>
      <c r="C29" s="375" t="s">
        <v>311</v>
      </c>
      <c r="D29" s="431">
        <v>45086</v>
      </c>
      <c r="E29" s="433">
        <v>45089</v>
      </c>
    </row>
    <row r="30" spans="1:5" s="106" customFormat="1" ht="22.95" customHeight="1">
      <c r="A30" s="416" t="s">
        <v>267</v>
      </c>
      <c r="B30" s="375" t="s">
        <v>312</v>
      </c>
      <c r="C30" s="477" t="s">
        <v>313</v>
      </c>
      <c r="D30" s="431">
        <v>45086</v>
      </c>
      <c r="E30" s="433">
        <v>45089</v>
      </c>
    </row>
    <row r="31" spans="1:5" s="106" customFormat="1" ht="22.95" customHeight="1">
      <c r="A31" s="416" t="s">
        <v>267</v>
      </c>
      <c r="B31" s="375" t="s">
        <v>314</v>
      </c>
      <c r="C31" s="479" t="s">
        <v>315</v>
      </c>
      <c r="D31" s="431">
        <v>45086</v>
      </c>
      <c r="E31" s="433">
        <v>45086</v>
      </c>
    </row>
    <row r="32" spans="1:5" s="106" customFormat="1" ht="22.95" customHeight="1">
      <c r="A32" s="416" t="s">
        <v>267</v>
      </c>
      <c r="B32" s="375" t="s">
        <v>314</v>
      </c>
      <c r="C32" s="479" t="s">
        <v>316</v>
      </c>
      <c r="D32" s="431">
        <v>45086</v>
      </c>
      <c r="E32" s="433">
        <v>45086</v>
      </c>
    </row>
    <row r="33" spans="1:11" s="106" customFormat="1" ht="22.95" customHeight="1">
      <c r="A33" s="416" t="s">
        <v>265</v>
      </c>
      <c r="B33" s="375" t="s">
        <v>317</v>
      </c>
      <c r="C33" s="476" t="s">
        <v>318</v>
      </c>
      <c r="D33" s="431">
        <v>45086</v>
      </c>
      <c r="E33" s="433">
        <v>45086</v>
      </c>
    </row>
    <row r="34" spans="1:11" s="106" customFormat="1" ht="22.95" customHeight="1">
      <c r="A34" s="416" t="s">
        <v>265</v>
      </c>
      <c r="B34" s="375" t="s">
        <v>319</v>
      </c>
      <c r="C34" s="474" t="s">
        <v>320</v>
      </c>
      <c r="D34" s="431">
        <v>45085</v>
      </c>
      <c r="E34" s="433">
        <v>45086</v>
      </c>
    </row>
    <row r="35" spans="1:11" s="106" customFormat="1" ht="22.95" customHeight="1">
      <c r="A35" s="416" t="s">
        <v>265</v>
      </c>
      <c r="B35" s="375" t="s">
        <v>321</v>
      </c>
      <c r="C35" s="375" t="s">
        <v>322</v>
      </c>
      <c r="D35" s="431">
        <v>45085</v>
      </c>
      <c r="E35" s="433">
        <v>45085</v>
      </c>
    </row>
    <row r="36" spans="1:11" s="106" customFormat="1" ht="22.95" customHeight="1">
      <c r="A36" s="416" t="s">
        <v>265</v>
      </c>
      <c r="B36" s="375" t="s">
        <v>323</v>
      </c>
      <c r="C36" s="479" t="s">
        <v>324</v>
      </c>
      <c r="D36" s="431">
        <v>45084</v>
      </c>
      <c r="E36" s="433">
        <v>45085</v>
      </c>
    </row>
    <row r="37" spans="1:11" s="106" customFormat="1" ht="22.95" customHeight="1">
      <c r="A37" s="416" t="s">
        <v>265</v>
      </c>
      <c r="B37" s="375" t="s">
        <v>325</v>
      </c>
      <c r="C37" s="474" t="s">
        <v>326</v>
      </c>
      <c r="D37" s="431">
        <v>45084</v>
      </c>
      <c r="E37" s="433">
        <v>45085</v>
      </c>
    </row>
    <row r="38" spans="1:11" s="106" customFormat="1" ht="22.95" customHeight="1">
      <c r="A38" s="416" t="s">
        <v>265</v>
      </c>
      <c r="B38" s="375" t="s">
        <v>327</v>
      </c>
      <c r="C38" s="476" t="s">
        <v>328</v>
      </c>
      <c r="D38" s="431">
        <v>45083</v>
      </c>
      <c r="E38" s="433">
        <v>45084</v>
      </c>
    </row>
    <row r="39" spans="1:11" s="106" customFormat="1" ht="22.95" customHeight="1">
      <c r="A39" s="416" t="s">
        <v>265</v>
      </c>
      <c r="B39" s="375" t="s">
        <v>329</v>
      </c>
      <c r="C39" s="477" t="s">
        <v>330</v>
      </c>
      <c r="D39" s="431">
        <v>45083</v>
      </c>
      <c r="E39" s="433">
        <v>45084</v>
      </c>
    </row>
    <row r="40" spans="1:11" s="106" customFormat="1" ht="22.95" customHeight="1">
      <c r="A40" s="416" t="s">
        <v>265</v>
      </c>
      <c r="B40" s="375" t="s">
        <v>331</v>
      </c>
      <c r="C40" s="375" t="s">
        <v>332</v>
      </c>
      <c r="D40" s="431">
        <v>45083</v>
      </c>
      <c r="E40" s="433">
        <v>45084</v>
      </c>
    </row>
    <row r="41" spans="1:11" s="106" customFormat="1" ht="22.95" customHeight="1">
      <c r="A41" s="416" t="s">
        <v>265</v>
      </c>
      <c r="B41" s="375" t="s">
        <v>333</v>
      </c>
      <c r="C41" s="474" t="s">
        <v>334</v>
      </c>
      <c r="D41" s="431">
        <v>45083</v>
      </c>
      <c r="E41" s="433">
        <v>45083</v>
      </c>
    </row>
    <row r="42" spans="1:11" s="106" customFormat="1" ht="22.95" customHeight="1">
      <c r="A42" s="416" t="s">
        <v>280</v>
      </c>
      <c r="B42" s="375" t="s">
        <v>335</v>
      </c>
      <c r="C42" s="475" t="s">
        <v>336</v>
      </c>
      <c r="D42" s="431">
        <v>45082</v>
      </c>
      <c r="E42" s="433">
        <v>45083</v>
      </c>
    </row>
    <row r="43" spans="1:11" s="106" customFormat="1" ht="22.95" customHeight="1">
      <c r="A43" s="416" t="s">
        <v>265</v>
      </c>
      <c r="B43" s="375" t="s">
        <v>337</v>
      </c>
      <c r="C43" s="477" t="s">
        <v>338</v>
      </c>
      <c r="D43" s="431">
        <v>45082</v>
      </c>
      <c r="E43" s="433">
        <v>45083</v>
      </c>
    </row>
    <row r="44" spans="1:11" s="106" customFormat="1" ht="22.95" customHeight="1">
      <c r="A44" s="416" t="s">
        <v>265</v>
      </c>
      <c r="B44" s="375" t="s">
        <v>339</v>
      </c>
      <c r="C44" s="474" t="s">
        <v>340</v>
      </c>
      <c r="D44" s="431">
        <v>45082</v>
      </c>
      <c r="E44" s="433">
        <v>45083</v>
      </c>
    </row>
    <row r="45" spans="1:11" s="106" customFormat="1" ht="22.95" customHeight="1">
      <c r="A45" s="416" t="s">
        <v>265</v>
      </c>
      <c r="B45" s="375" t="s">
        <v>341</v>
      </c>
      <c r="C45" s="474" t="s">
        <v>342</v>
      </c>
      <c r="D45" s="431">
        <v>45082</v>
      </c>
      <c r="E45" s="433">
        <v>45083</v>
      </c>
    </row>
    <row r="46" spans="1:11" s="106" customFormat="1" ht="22.95" customHeight="1">
      <c r="A46" s="416"/>
      <c r="B46" s="375"/>
      <c r="C46" s="375"/>
      <c r="D46" s="431"/>
      <c r="E46" s="433"/>
    </row>
    <row r="47" spans="1:11" ht="20.25" customHeight="1">
      <c r="A47" s="317"/>
      <c r="B47" s="318"/>
      <c r="C47" s="259"/>
      <c r="D47" s="319"/>
      <c r="E47" s="319"/>
      <c r="J47" s="124"/>
      <c r="K47" s="124"/>
    </row>
    <row r="48" spans="1:11" ht="20.25" customHeight="1">
      <c r="A48" s="39"/>
      <c r="B48" s="40"/>
      <c r="C48" s="259" t="s">
        <v>172</v>
      </c>
      <c r="D48" s="41"/>
      <c r="E48" s="41"/>
      <c r="J48" s="124"/>
      <c r="K48" s="124"/>
    </row>
    <row r="49" spans="1:11" ht="20.25" customHeight="1">
      <c r="A49" s="317"/>
      <c r="B49" s="318"/>
      <c r="C49" s="259"/>
      <c r="D49" s="319"/>
      <c r="E49" s="319"/>
      <c r="J49" s="124"/>
      <c r="K49" s="124"/>
    </row>
    <row r="50" spans="1:11">
      <c r="A50" s="260" t="s">
        <v>146</v>
      </c>
      <c r="B50" s="260"/>
      <c r="C50" s="260"/>
      <c r="D50" s="320"/>
      <c r="E50" s="320"/>
    </row>
    <row r="51" spans="1:11">
      <c r="A51" s="651" t="s">
        <v>27</v>
      </c>
      <c r="B51" s="651"/>
      <c r="C51" s="651"/>
      <c r="D51" s="321"/>
      <c r="E51" s="321"/>
    </row>
  </sheetData>
  <mergeCells count="1">
    <mergeCell ref="A51:C51"/>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1" zoomScaleNormal="91" zoomScaleSheetLayoutView="100" workbookViewId="0">
      <selection activeCell="A3" sqref="A3:N3"/>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672" t="s">
        <v>218</v>
      </c>
      <c r="B1" s="673"/>
      <c r="C1" s="673"/>
      <c r="D1" s="673"/>
      <c r="E1" s="673"/>
      <c r="F1" s="673"/>
      <c r="G1" s="673"/>
      <c r="H1" s="673"/>
      <c r="I1" s="673"/>
      <c r="J1" s="673"/>
      <c r="K1" s="673"/>
      <c r="L1" s="673"/>
      <c r="M1" s="673"/>
      <c r="N1" s="674"/>
    </row>
    <row r="2" spans="1:16" ht="47.4" customHeight="1">
      <c r="A2" s="675" t="s">
        <v>376</v>
      </c>
      <c r="B2" s="676"/>
      <c r="C2" s="676"/>
      <c r="D2" s="676"/>
      <c r="E2" s="676"/>
      <c r="F2" s="676"/>
      <c r="G2" s="676"/>
      <c r="H2" s="676"/>
      <c r="I2" s="676"/>
      <c r="J2" s="676"/>
      <c r="K2" s="676"/>
      <c r="L2" s="676"/>
      <c r="M2" s="676"/>
      <c r="N2" s="677"/>
    </row>
    <row r="3" spans="1:16" ht="236.4" customHeight="1" thickBot="1">
      <c r="A3" s="678" t="s">
        <v>377</v>
      </c>
      <c r="B3" s="679"/>
      <c r="C3" s="679"/>
      <c r="D3" s="679"/>
      <c r="E3" s="679"/>
      <c r="F3" s="679"/>
      <c r="G3" s="679"/>
      <c r="H3" s="679"/>
      <c r="I3" s="679"/>
      <c r="J3" s="679"/>
      <c r="K3" s="679"/>
      <c r="L3" s="679"/>
      <c r="M3" s="679"/>
      <c r="N3" s="680"/>
      <c r="P3" s="305"/>
    </row>
    <row r="4" spans="1:16" ht="54.6" customHeight="1">
      <c r="A4" s="683" t="s">
        <v>378</v>
      </c>
      <c r="B4" s="684"/>
      <c r="C4" s="684"/>
      <c r="D4" s="684"/>
      <c r="E4" s="684"/>
      <c r="F4" s="684"/>
      <c r="G4" s="684"/>
      <c r="H4" s="684"/>
      <c r="I4" s="684"/>
      <c r="J4" s="684"/>
      <c r="K4" s="684"/>
      <c r="L4" s="684"/>
      <c r="M4" s="684"/>
      <c r="N4" s="685"/>
    </row>
    <row r="5" spans="1:16" ht="295.8" customHeight="1" thickBot="1">
      <c r="A5" s="690" t="s">
        <v>379</v>
      </c>
      <c r="B5" s="681"/>
      <c r="C5" s="681"/>
      <c r="D5" s="681"/>
      <c r="E5" s="681"/>
      <c r="F5" s="681"/>
      <c r="G5" s="681"/>
      <c r="H5" s="681"/>
      <c r="I5" s="681"/>
      <c r="J5" s="681"/>
      <c r="K5" s="681"/>
      <c r="L5" s="681"/>
      <c r="M5" s="681"/>
      <c r="N5" s="682"/>
    </row>
    <row r="6" spans="1:16" ht="54.6" customHeight="1" thickBot="1">
      <c r="A6" s="652" t="s">
        <v>380</v>
      </c>
      <c r="B6" s="653"/>
      <c r="C6" s="653"/>
      <c r="D6" s="653"/>
      <c r="E6" s="653"/>
      <c r="F6" s="653"/>
      <c r="G6" s="653"/>
      <c r="H6" s="653"/>
      <c r="I6" s="653"/>
      <c r="J6" s="653"/>
      <c r="K6" s="653"/>
      <c r="L6" s="653"/>
      <c r="M6" s="653"/>
      <c r="N6" s="654"/>
    </row>
    <row r="7" spans="1:16" ht="211.2" customHeight="1" thickBot="1">
      <c r="A7" s="655" t="s">
        <v>381</v>
      </c>
      <c r="B7" s="656"/>
      <c r="C7" s="656"/>
      <c r="D7" s="656"/>
      <c r="E7" s="656"/>
      <c r="F7" s="656"/>
      <c r="G7" s="656"/>
      <c r="H7" s="656"/>
      <c r="I7" s="656"/>
      <c r="J7" s="656"/>
      <c r="K7" s="656"/>
      <c r="L7" s="656"/>
      <c r="M7" s="656"/>
      <c r="N7" s="657"/>
      <c r="O7" s="44" t="s">
        <v>205</v>
      </c>
    </row>
    <row r="8" spans="1:16" ht="50.4" hidden="1" customHeight="1" thickBot="1">
      <c r="A8" s="660"/>
      <c r="B8" s="661"/>
      <c r="C8" s="661"/>
      <c r="D8" s="661"/>
      <c r="E8" s="661"/>
      <c r="F8" s="661"/>
      <c r="G8" s="661"/>
      <c r="H8" s="661"/>
      <c r="I8" s="661"/>
      <c r="J8" s="661"/>
      <c r="K8" s="661"/>
      <c r="L8" s="661"/>
      <c r="M8" s="661"/>
      <c r="N8" s="662"/>
      <c r="O8" s="47"/>
    </row>
    <row r="9" spans="1:16" ht="276" hidden="1" customHeight="1" thickBot="1">
      <c r="A9" s="663"/>
      <c r="B9" s="664"/>
      <c r="C9" s="664"/>
      <c r="D9" s="664"/>
      <c r="E9" s="664"/>
      <c r="F9" s="664"/>
      <c r="G9" s="664"/>
      <c r="H9" s="664"/>
      <c r="I9" s="664"/>
      <c r="J9" s="664"/>
      <c r="K9" s="664"/>
      <c r="L9" s="664"/>
      <c r="M9" s="664"/>
      <c r="N9" s="665"/>
      <c r="O9" s="47"/>
    </row>
    <row r="10" spans="1:16" s="106" customFormat="1" ht="49.2" hidden="1" customHeight="1">
      <c r="A10" s="666"/>
      <c r="B10" s="667"/>
      <c r="C10" s="667"/>
      <c r="D10" s="667"/>
      <c r="E10" s="667"/>
      <c r="F10" s="667"/>
      <c r="G10" s="667"/>
      <c r="H10" s="667"/>
      <c r="I10" s="667"/>
      <c r="J10" s="667"/>
      <c r="K10" s="667"/>
      <c r="L10" s="667"/>
      <c r="M10" s="667"/>
      <c r="N10" s="668"/>
      <c r="O10" s="281"/>
    </row>
    <row r="11" spans="1:16" s="106" customFormat="1" ht="361.8" hidden="1" customHeight="1" thickBot="1">
      <c r="A11" s="669"/>
      <c r="B11" s="670"/>
      <c r="C11" s="670"/>
      <c r="D11" s="670"/>
      <c r="E11" s="670"/>
      <c r="F11" s="670"/>
      <c r="G11" s="670"/>
      <c r="H11" s="670"/>
      <c r="I11" s="670"/>
      <c r="J11" s="670"/>
      <c r="K11" s="670"/>
      <c r="L11" s="670"/>
      <c r="M11" s="670"/>
      <c r="N11" s="671"/>
      <c r="O11" s="281"/>
    </row>
    <row r="12" spans="1:16" ht="39.6" customHeight="1">
      <c r="A12" s="659" t="s">
        <v>28</v>
      </c>
      <c r="B12" s="659"/>
      <c r="C12" s="659"/>
      <c r="D12" s="659"/>
      <c r="E12" s="659"/>
      <c r="F12" s="659"/>
      <c r="G12" s="659"/>
      <c r="H12" s="659"/>
      <c r="I12" s="659"/>
      <c r="J12" s="659"/>
      <c r="K12" s="659"/>
      <c r="L12" s="659"/>
      <c r="M12" s="659"/>
      <c r="N12" s="659"/>
    </row>
    <row r="13" spans="1:16" ht="34.799999999999997" customHeight="1">
      <c r="A13" s="619" t="s">
        <v>27</v>
      </c>
      <c r="B13" s="658"/>
      <c r="C13" s="658"/>
      <c r="D13" s="658"/>
      <c r="E13" s="658"/>
      <c r="F13" s="658"/>
      <c r="G13" s="658"/>
      <c r="H13" s="658"/>
      <c r="I13" s="658"/>
      <c r="J13" s="658"/>
      <c r="K13" s="658"/>
      <c r="L13" s="658"/>
      <c r="M13" s="658"/>
      <c r="N13" s="658"/>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3">
    <mergeCell ref="A1:N1"/>
    <mergeCell ref="A2:N2"/>
    <mergeCell ref="A3:N3"/>
    <mergeCell ref="A5:N5"/>
    <mergeCell ref="A4:N4"/>
    <mergeCell ref="A6:N6"/>
    <mergeCell ref="A7:N7"/>
    <mergeCell ref="A13:N13"/>
    <mergeCell ref="A12:N12"/>
    <mergeCell ref="A8:N8"/>
    <mergeCell ref="A9:N9"/>
    <mergeCell ref="A10:N10"/>
    <mergeCell ref="A11:N11"/>
  </mergeCells>
  <phoneticPr fontId="16"/>
  <pageMargins left="0.7" right="0.7" top="0.75" bottom="0.75" header="0.3" footer="0.3"/>
  <pageSetup paperSize="9" scale="59" orientation="portrait" horizontalDpi="300" verticalDpi="300"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ヘッドライン</vt:lpstr>
      <vt:lpstr>スポンサー公告</vt:lpstr>
      <vt:lpstr>23　ノロウイルス関連情報 </vt:lpstr>
      <vt:lpstr>23　食中毒記事等 </vt:lpstr>
      <vt:lpstr>23　海外情報</vt:lpstr>
      <vt:lpstr>23　感染症統計</vt:lpstr>
      <vt:lpstr>22　感染症情報</vt:lpstr>
      <vt:lpstr>23 食品回収</vt:lpstr>
      <vt:lpstr>23　食品表示</vt:lpstr>
      <vt:lpstr>23　残留農薬　等 </vt:lpstr>
      <vt:lpstr>'22　感染症情報'!Print_Area</vt:lpstr>
      <vt:lpstr>'23　ノロウイルス関連情報 '!Print_Area</vt:lpstr>
      <vt:lpstr>'23　海外情報'!Print_Area</vt:lpstr>
      <vt:lpstr>'23　感染症統計'!Print_Area</vt:lpstr>
      <vt:lpstr>'23　残留農薬　等 '!Print_Area</vt:lpstr>
      <vt:lpstr>'23　食中毒記事等 '!Print_Area</vt:lpstr>
      <vt:lpstr>'23 食品回収'!Print_Area</vt:lpstr>
      <vt:lpstr>'23　食品表示'!Print_Area</vt:lpstr>
      <vt:lpstr>スポンサー公告!Print_Area</vt:lpstr>
      <vt:lpstr>'23　残留農薬　等 '!Print_Titles</vt:lpstr>
      <vt:lpstr>'23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2023-06-18T02:03:43Z</dcterms:modified>
</cp:coreProperties>
</file>