
<file path=[Content_Types].xml><?xml version="1.0" encoding="utf-8"?>
<Types xmlns="http://schemas.openxmlformats.org/package/2006/content-types">
  <Default Extension="bin" ContentType="application/vnd.openxmlformats-officedocument.spreadsheetml.printerSettings"/>
  <Default Extension="gif" ContentType="image/gif"/>
  <Default Extension="jp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7539788C-AEAB-42DE-BF0A-09ABE501FDD7}" xr6:coauthVersionLast="47" xr6:coauthVersionMax="47" xr10:uidLastSave="{00000000-0000-0000-0000-000000000000}"/>
  <bookViews>
    <workbookView xWindow="-108" yWindow="-108" windowWidth="23256" windowHeight="12456" firstSheet="1" activeTab="1" xr2:uid="{00000000-000D-0000-FFFF-FFFF00000000}"/>
  </bookViews>
  <sheets>
    <sheet name="ヘッドライン" sheetId="78" state="hidden" r:id="rId1"/>
    <sheet name="スポンサー公告" sheetId="115" r:id="rId2"/>
    <sheet name="22　ノロウイルス関連情報 " sheetId="101" r:id="rId3"/>
    <sheet name="22  衛生訓話" sheetId="157" r:id="rId4"/>
    <sheet name="22　食中毒記事等 " sheetId="29" r:id="rId5"/>
    <sheet name="22　海外情報" sheetId="123" r:id="rId6"/>
    <sheet name="22　感染症統計" sheetId="125" r:id="rId7"/>
    <sheet name="21　感染症情報" sheetId="124" r:id="rId8"/>
    <sheet name="22 食品回収" sheetId="60" r:id="rId9"/>
    <sheet name="22　食品表示" sheetId="34" r:id="rId10"/>
    <sheet name="22　残留農薬　等 " sheetId="35" r:id="rId11"/>
  </sheets>
  <definedNames>
    <definedName name="_xlnm._FilterDatabase" localSheetId="2" hidden="1">'22　ノロウイルス関連情報 '!$A$22:$G$75</definedName>
    <definedName name="_xlnm._FilterDatabase" localSheetId="10" hidden="1">'22　残留農薬　等 '!$A$1:$C$1</definedName>
    <definedName name="_xlnm._FilterDatabase" localSheetId="4" hidden="1">'22　食中毒記事等 '!$A$1:$D$1</definedName>
    <definedName name="_xlnm.Print_Area" localSheetId="7">'21　感染症情報'!$A$1:$D$21</definedName>
    <definedName name="_xlnm.Print_Area" localSheetId="3">'22  衛生訓話'!$A$1:$M$24</definedName>
    <definedName name="_xlnm.Print_Area" localSheetId="2">'22　ノロウイルス関連情報 '!$A$1:$N$84</definedName>
    <definedName name="_xlnm.Print_Area" localSheetId="5">'22　海外情報'!$A$1:$C$38</definedName>
    <definedName name="_xlnm.Print_Area" localSheetId="6">'22　感染症統計'!$A$1:$AC$37</definedName>
    <definedName name="_xlnm.Print_Area" localSheetId="10">'22　残留農薬　等 '!$A$1:$A$22</definedName>
    <definedName name="_xlnm.Print_Area" localSheetId="4">'22　食中毒記事等 '!$A$1:$D$36</definedName>
    <definedName name="_xlnm.Print_Area" localSheetId="8">'22 食品回収'!$A$1:$E$43</definedName>
    <definedName name="_xlnm.Print_Area" localSheetId="9">'22　食品表示'!$A$1:$N$13</definedName>
    <definedName name="_xlnm.Print_Area" localSheetId="1">スポンサー公告!$A$1:$R$30</definedName>
    <definedName name="_xlnm.Print_Titles" localSheetId="10">'22　残留農薬　等 '!$1:$1</definedName>
    <definedName name="_xlnm.Print_Titles" localSheetId="4">'22　食中毒記事等 '!$1:$1</definedName>
  </definedNames>
  <calcPr calcId="191029"/>
</workbook>
</file>

<file path=xl/calcChain.xml><?xml version="1.0" encoding="utf-8"?>
<calcChain xmlns="http://schemas.openxmlformats.org/spreadsheetml/2006/main">
  <c r="B22" i="78" l="1"/>
  <c r="C19" i="78" l="1"/>
  <c r="B19" i="78"/>
  <c r="C18" i="78"/>
  <c r="B18" i="78"/>
  <c r="B17" i="78"/>
  <c r="G15" i="78" l="1"/>
  <c r="F4" i="125" l="1"/>
  <c r="E4" i="125"/>
  <c r="D4" i="125"/>
  <c r="B14" i="78" l="1"/>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G75" i="101" l="1"/>
  <c r="F75" i="101" s="1"/>
  <c r="F15" i="78"/>
  <c r="I74" i="101" l="1"/>
  <c r="I73" i="101"/>
  <c r="H15" i="78" s="1"/>
  <c r="M75" i="101"/>
  <c r="K75" i="101"/>
</calcChain>
</file>

<file path=xl/sharedStrings.xml><?xml version="1.0" encoding="utf-8"?>
<sst xmlns="http://schemas.openxmlformats.org/spreadsheetml/2006/main" count="584" uniqueCount="423">
  <si>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</si>
  <si>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</si>
  <si>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</si>
  <si>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</si>
  <si>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</si>
  <si>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</si>
  <si>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</si>
  <si>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</si>
  <si>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</si>
  <si>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</si>
  <si>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</si>
  <si>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</si>
  <si>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</si>
  <si>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</si>
  <si>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</si>
  <si>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</si>
  <si>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</si>
  <si>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</si>
  <si>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</si>
  <si>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</si>
  <si>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</si>
  <si>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</si>
  <si>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</si>
  <si>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</si>
  <si>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</si>
  <si>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</si>
  <si>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</si>
  <si>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</si>
  <si>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</si>
  <si>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</si>
  <si>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</si>
  <si>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</si>
  <si>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</si>
  <si>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</si>
  <si>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</si>
  <si>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</si>
  <si>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</si>
  <si>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</si>
  <si>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</si>
  <si>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</si>
  <si>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</si>
  <si>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</si>
  <si>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</si>
  <si>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</si>
  <si>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</si>
  <si>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</si>
  <si>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</si>
  <si>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</si>
  <si>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</si>
  <si>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</si>
  <si>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</si>
  <si>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</si>
  <si>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</si>
  <si>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</si>
  <si>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</si>
  <si>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</si>
  <si>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</si>
  <si>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</si>
  <si>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</si>
  <si>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</si>
  <si>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</si>
  <si>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</si>
  <si>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</si>
  <si>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</si>
  <si>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</si>
  <si>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</si>
  <si>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</si>
  <si>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</si>
  <si>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</si>
  <si>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</si>
  <si>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</si>
  <si>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</si>
  <si>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</si>
  <si>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</si>
  <si>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</si>
  <si>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</si>
  <si>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</si>
  <si>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</si>
  <si>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</si>
  <si>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</si>
  <si>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</si>
  <si>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</si>
  <si>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</si>
  <si>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</si>
  <si>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</si>
  <si>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</si>
  <si>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</si>
  <si>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</si>
  <si>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</si>
  <si>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</si>
  <si>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</si>
  <si>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</si>
  <si>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</si>
  <si>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</si>
  <si>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</si>
  <si>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</si>
  <si>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</si>
  <si>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</si>
  <si>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</si>
  <si>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</si>
  <si>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</si>
  <si>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</si>
  <si>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</si>
  <si>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</si>
  <si>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</si>
  <si>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</si>
  <si>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</si>
  <si>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</si>
  <si>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</si>
  <si>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</si>
  <si>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</si>
  <si>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</si>
  <si>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</si>
  <si>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</si>
  <si>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</si>
  <si>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</si>
  <si>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</si>
  <si>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</si>
  <si>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</si>
  <si>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</si>
  <si>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</si>
  <si>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</si>
  <si>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</si>
  <si>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</si>
  <si>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</si>
  <si>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</si>
  <si>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</si>
  <si>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</si>
  <si>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</si>
  <si>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</si>
  <si>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</si>
  <si>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</si>
  <si>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</si>
  <si>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</si>
  <si>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</si>
  <si>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</si>
  <si>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</si>
  <si>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</si>
  <si>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</si>
  <si>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</si>
  <si>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</si>
  <si>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</si>
  <si>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</si>
  <si>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</si>
  <si>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</si>
  <si>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</si>
  <si>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</si>
  <si>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</si>
  <si>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</si>
  <si>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</si>
  <si>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</si>
  <si>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</si>
  <si>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</si>
  <si>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</si>
  <si>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</si>
  <si>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</si>
  <si>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</si>
  <si>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</si>
  <si>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</si>
  <si>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</si>
  <si>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</si>
  <si>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</si>
  <si>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</si>
  <si>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</si>
  <si>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</si>
  <si>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</si>
  <si>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</si>
  <si>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</si>
  <si>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</si>
  <si>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</si>
  <si>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</si>
  <si>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</si>
  <si>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</si>
  <si>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</si>
  <si>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</si>
  <si>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</si>
  <si>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</si>
  <si>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</si>
  <si>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</si>
  <si>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</si>
  <si>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</si>
  <si>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</si>
  <si>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</si>
  <si>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</si>
  <si>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</si>
  <si>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</si>
  <si>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</si>
  <si>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</si>
  <si>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 xml:space="preserve"> </t>
    <phoneticPr fontId="33"/>
  </si>
  <si>
    <t>※2023年 第11週（3/13～3/19）  現在</t>
    <phoneticPr fontId="87"/>
  </si>
  <si>
    <t>毎週　　ひとつ　　覚えていきましょう</t>
    <phoneticPr fontId="5"/>
  </si>
  <si>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</si>
  <si>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</si>
  <si>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</si>
  <si>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</si>
  <si>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</si>
  <si>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</si>
  <si>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</si>
  <si>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</si>
  <si>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</si>
  <si>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</si>
  <si>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</si>
  <si>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</si>
  <si>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非常に少ない</t>
    <rPh sb="0" eb="2">
      <t>ヒジョウ</t>
    </rPh>
    <rPh sb="3" eb="4">
      <t>スク</t>
    </rPh>
    <phoneticPr fontId="5"/>
  </si>
  <si>
    <t>]</t>
    <phoneticPr fontId="16"/>
  </si>
  <si>
    <t>回収＆返金</t>
  </si>
  <si>
    <t>回収＆返金/交換</t>
  </si>
  <si>
    <t>★数年間で二番目に高い比率でノロウイルスが流行</t>
    <rPh sb="1" eb="4">
      <t>スウネンカン</t>
    </rPh>
    <rPh sb="5" eb="8">
      <t>ニバンメ</t>
    </rPh>
    <rPh sb="9" eb="10">
      <t>タカ</t>
    </rPh>
    <rPh sb="11" eb="13">
      <t>ヒリツ</t>
    </rPh>
    <rPh sb="21" eb="23">
      <t>リュウコウ</t>
    </rPh>
    <phoneticPr fontId="5"/>
  </si>
  <si>
    <t>オーケー</t>
  </si>
  <si>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</si>
  <si>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</si>
  <si>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</si>
  <si>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2023/21週</t>
  </si>
  <si>
    <t>※2023年 第21週（5/22～5/28） 現在</t>
    <phoneticPr fontId="5"/>
  </si>
  <si>
    <t>やや多い</t>
    <rPh sb="2" eb="3">
      <t>オオ</t>
    </rPh>
    <phoneticPr fontId="87"/>
  </si>
  <si>
    <t>回収＆交換</t>
  </si>
  <si>
    <t>イオンリテール</t>
  </si>
  <si>
    <t>ベルク</t>
  </si>
  <si>
    <t>相鉄ローゼン</t>
  </si>
  <si>
    <t>3類感染症　
細菌性赤痢2例</t>
    <phoneticPr fontId="5"/>
  </si>
  <si>
    <t>福岡市中央区の飲食店が製造した弁当を食べた子供など６人が食中毒を起こしました。
中央保健所は、ノロウイルスによる食中毒と断定し、この飲食店を２日間の営業停止処分としました。中央保健所によりますと先月２７日、中央区大宮の飲食店「ＨｅａｌｔｈＷｏｒｋ」の弁当を食べた子供５人と３０代の女性が下痢や嘔吐、発熱などの症状を訴えました。</t>
    <phoneticPr fontId="87"/>
  </si>
  <si>
    <t>RKB毎日放送</t>
    <rPh sb="3" eb="5">
      <t>マイニチ</t>
    </rPh>
    <rPh sb="5" eb="7">
      <t>ホウソウ</t>
    </rPh>
    <phoneticPr fontId="87"/>
  </si>
  <si>
    <t>埼玉県さいたま市は1日、桜区田島5丁目の飲食店「庄や西浦和店」で、ノロウイルスが原因の食中毒事件が発生したとして、食品衛生法に基づき、同日から2日間の営業停止処分にしたと発表した。20代男女ら2グループ4人が発症したという。</t>
    <phoneticPr fontId="87"/>
  </si>
  <si>
    <t>埼玉新聞</t>
    <rPh sb="0" eb="4">
      <t>サイタマシンブン</t>
    </rPh>
    <phoneticPr fontId="87"/>
  </si>
  <si>
    <t>菊川市の社会福祉法人草笛の会は２日、同法人が生活介護事業を行う同市上平川の施設「かすが」で感染性胃腸炎が集団発生したと発表した。同法人によると１日、通所者１３人が嘔吐（おうと）や発熱、下痢の症状を訴えた。重篤な症状はなく快方に向かっている。</t>
    <phoneticPr fontId="87"/>
  </si>
  <si>
    <t>静岡新聞</t>
    <rPh sb="0" eb="4">
      <t>シズオカシンブン</t>
    </rPh>
    <phoneticPr fontId="87"/>
  </si>
  <si>
    <t>安足地区の認定こども園で5月12日から6月1日までに、園児44人と職員1人がアストロウイルスによる感染性胃腸炎を発症したと、栃木県が発表しました。　おう吐、下痢の症状が出ていますが、県感染症対策課によりますと、アストロウイルスの症状はノロウイルスやロタウイルスに比べて一般的に軽いとされていて、今回は重症者はなく全員快方に向かっていて園は通常通り開いているということです。</t>
    <phoneticPr fontId="87"/>
  </si>
  <si>
    <t>とちてれ</t>
    <phoneticPr fontId="87"/>
  </si>
  <si>
    <t>千葉県は29日、野田市の小学校でノロウイルスによる感染性胃腸炎が集団発生したと発表した。1～6年生の児童64人と20～30代の職員3人の計67人が嘔吐や下痢などの症状を訴えた。重症者はいない。</t>
    <phoneticPr fontId="87"/>
  </si>
  <si>
    <t>千葉日報</t>
    <rPh sb="0" eb="4">
      <t>チバニッポウ</t>
    </rPh>
    <phoneticPr fontId="87"/>
  </si>
  <si>
    <t>中国</t>
    <rPh sb="0" eb="2">
      <t>チュウゴク</t>
    </rPh>
    <phoneticPr fontId="87"/>
  </si>
  <si>
    <t>バーティクノスペシャルブラシ</t>
    <phoneticPr fontId="33"/>
  </si>
  <si>
    <t>今週のニュース（Noroｖｉｒｕｓ） (6/5-6/11)</t>
    <rPh sb="0" eb="2">
      <t>コンシュウ</t>
    </rPh>
    <phoneticPr fontId="5"/>
  </si>
  <si>
    <t>2023/22週</t>
  </si>
  <si>
    <t>食中毒情報 (6/5-6/11)</t>
    <rPh sb="0" eb="3">
      <t>ショクチュウドク</t>
    </rPh>
    <rPh sb="3" eb="5">
      <t>ジョウホウ</t>
    </rPh>
    <phoneticPr fontId="5"/>
  </si>
  <si>
    <t>海外情報 (6/5-6/11)</t>
    <rPh sb="0" eb="2">
      <t>カイガイ</t>
    </rPh>
    <rPh sb="2" eb="4">
      <t>ジョウホウ</t>
    </rPh>
    <phoneticPr fontId="5"/>
  </si>
  <si>
    <t>食品リコール・回収情報
 (6/5-6/11)</t>
    <rPh sb="0" eb="2">
      <t>ショクヒン</t>
    </rPh>
    <rPh sb="7" eb="9">
      <t>カイシュウ</t>
    </rPh>
    <rPh sb="9" eb="11">
      <t>ジョウホウ</t>
    </rPh>
    <phoneticPr fontId="5"/>
  </si>
  <si>
    <t>食品表示 (6/5-6/11)</t>
    <rPh sb="0" eb="2">
      <t>ショクヒン</t>
    </rPh>
    <rPh sb="2" eb="4">
      <t>ヒョウジ</t>
    </rPh>
    <phoneticPr fontId="5"/>
  </si>
  <si>
    <t>残留農薬 (6/5-6/11)</t>
    <phoneticPr fontId="16"/>
  </si>
  <si>
    <t>ジョイマート</t>
  </si>
  <si>
    <t>川本商事</t>
  </si>
  <si>
    <t>タチヤ</t>
  </si>
  <si>
    <t>マックスバリュ東...</t>
  </si>
  <si>
    <t>ゆめマート熊本</t>
  </si>
  <si>
    <t>長崎井上</t>
  </si>
  <si>
    <t>トライアルカンパ...</t>
  </si>
  <si>
    <t>イー・エス・アイ...</t>
  </si>
  <si>
    <t>モトオカ</t>
  </si>
  <si>
    <t>KHADKAIN...</t>
  </si>
  <si>
    <t>アクシアルリテイ...</t>
  </si>
  <si>
    <t>有利</t>
  </si>
  <si>
    <t>ツルヤ</t>
  </si>
  <si>
    <t>金秀商事</t>
  </si>
  <si>
    <t>オリエンタルベー...</t>
  </si>
  <si>
    <t>エース</t>
  </si>
  <si>
    <t>味の素</t>
  </si>
  <si>
    <t>イオン琉球</t>
  </si>
  <si>
    <t>岩崎商店</t>
  </si>
  <si>
    <t>川越小町あんみつ他6品目 一部期限内品質保持出来ない恐れ</t>
  </si>
  <si>
    <t>前澤産業</t>
  </si>
  <si>
    <t>大鹿唐辛子とっから 一部アレルギー(小麦,大豆)表示欠落</t>
  </si>
  <si>
    <t>ヱスビー食品</t>
  </si>
  <si>
    <t>ボンヌママン オレンジマーマレード 一部カビ発生</t>
  </si>
  <si>
    <t>タカサゴ</t>
  </si>
  <si>
    <t>たまごサンド他7品目 一部消費期限ラベル誤貼付</t>
  </si>
  <si>
    <t>北海道百科</t>
  </si>
  <si>
    <t>海老名店 石狩味 一部賞味期限誤印字</t>
  </si>
  <si>
    <t>マルエツ</t>
  </si>
  <si>
    <t>日替わり弁当(サバの塩焼) 一部ラベル誤貼付で誤表示</t>
  </si>
  <si>
    <t>大館ファーム</t>
  </si>
  <si>
    <t>めんこいたまご赤 一部賞味期限誤記載</t>
  </si>
  <si>
    <t>勝山水産</t>
  </si>
  <si>
    <t>鍋種焼ちくわ 一部大腸菌群陽性</t>
  </si>
  <si>
    <t>あじフライ 一部ラベル誤貼付で(乳成分)表示欠落</t>
  </si>
  <si>
    <t>阪急阪神百貨店</t>
  </si>
  <si>
    <t>自家焙煎珈琲ロール他 一部消費期限誤表示</t>
  </si>
  <si>
    <t>神明米粉</t>
  </si>
  <si>
    <t>お米のシュレッド国産米使用 一部カビ発生</t>
  </si>
  <si>
    <t>回収</t>
  </si>
  <si>
    <t>骨取りさば味噌煮 一部ラベル誤りアレルギー表示欠落</t>
  </si>
  <si>
    <t>アバンセ藪塚 白菜漬け 他 計4品目 保管温度逸脱</t>
  </si>
  <si>
    <t>きらくや手造りのもめんとうふ 一部保管温度逸脱</t>
  </si>
  <si>
    <t>(冷凍食品)ベトナム産ヤリイカ(生食用) 一部大腸菌群陽性</t>
  </si>
  <si>
    <t>四日市店 ごまふぐ白子(加熱用) 一部ふぐ毒除去できていない恐れ</t>
  </si>
  <si>
    <t>伊東駅前店 野菜かき揚げ(4種の国産野菜使用) 一部(たまご)表示欠落</t>
  </si>
  <si>
    <t>東近江店 クリーミーコロッケ(かに入り) 一部アレルギー表示欠落</t>
  </si>
  <si>
    <t>ミニ関西風お好み焼き(山芋とろろ入り) 一部特定原材料表示欠落</t>
  </si>
  <si>
    <t>さいたま櫛引店 ごろごろイカメンチカツ 一部アレルゲン表示欠落</t>
  </si>
  <si>
    <t>真空柔らかイカ天 他 計4品目 賞味期限誤表記</t>
  </si>
  <si>
    <t>塩銀鮭 保存温度帯不良</t>
  </si>
  <si>
    <t>レアチっち他11品目 一部冷凍食品表示欠落</t>
  </si>
  <si>
    <t>海老野菜天重 一部アレルゲン(ごま)表示欠落</t>
  </si>
  <si>
    <t>割子そば他4品目 一部金属異物混入の恐れ</t>
  </si>
  <si>
    <t>チキンカレー＆チーズナン 消費期限誤表示</t>
  </si>
  <si>
    <t>もちもちチーズボール 一部ラベル誤貼付で(卵)表示欠落</t>
  </si>
  <si>
    <t>さば竜田と野菜の黒酢あん弁当 一部アレルゲン表示欠落</t>
  </si>
  <si>
    <t>ビングレ バナナ味牛乳 一部大腸菌群陽性</t>
  </si>
  <si>
    <t>北陸産甘えび唐揚げ 一部アレルゲン表示欠落</t>
  </si>
  <si>
    <t>ごろっと海鮮サラダ 一部ラベル誤貼付で賞味期限誤表示</t>
  </si>
  <si>
    <t>マロン(菓子パン) 一部消費期限誤表示</t>
  </si>
  <si>
    <t>チョコツイストパン他 一部カビ発生コメントあり</t>
  </si>
  <si>
    <t>Cook Do きょうの大皿 肉みそキャベツ用 一部自社品質基準逸脱コメントあり</t>
  </si>
  <si>
    <t>牛カルビキンパ 一部ラベル誤貼付で(えび)表示欠落</t>
  </si>
  <si>
    <t xml:space="preserve"> GⅡ　21週　1例</t>
    <rPh sb="6" eb="7">
      <t>シュウ</t>
    </rPh>
    <phoneticPr fontId="5"/>
  </si>
  <si>
    <t xml:space="preserve"> GⅡ　22週　0例</t>
    <rPh sb="9" eb="10">
      <t>レイ</t>
    </rPh>
    <phoneticPr fontId="5"/>
  </si>
  <si>
    <t>老人ホームの１８人集団食中毒原因は給食</t>
    <phoneticPr fontId="16"/>
  </si>
  <si>
    <t>九州朝日放送</t>
    <rPh sb="0" eb="2">
      <t>キュウシュウ</t>
    </rPh>
    <rPh sb="2" eb="6">
      <t>アサヒホウソウ</t>
    </rPh>
    <phoneticPr fontId="16"/>
  </si>
  <si>
    <t>　</t>
    <phoneticPr fontId="16"/>
  </si>
  <si>
    <t>https://nordot.app/1039879322345685749?c=388701204576175201</t>
    <phoneticPr fontId="16"/>
  </si>
  <si>
    <t xml:space="preserve">福岡市の有料老人ホームで入所者らが下痢などを訴え、うち１人が死亡した問題で、保健所は、９日、施設で提供した給食による食中毒が原因であったと発表しました。保健所によりますと、福岡市早良区の有料老人ホーム「穂々笑」で、２日午後３時以降、入所者や職員合わせて１８人が下痢や発熱などの症状を訴えました。下痢の症状を訴えた入所者の９０代女性が５日に亡くなっています。保健所は、施設で１日夜に提供された給食による病原性大腸菌食中毒が原因であると発表しました。亡くなった９０代女性の死因は急性胃腸炎だったことがわかり、女性の便からは病原性大腸菌が検出されたということです。保健所は、施設での調理を委託されている株式会社ピース・ユアーズについて、９日から３日間の営業停止処分としています。
</t>
    <phoneticPr fontId="16"/>
  </si>
  <si>
    <t>上毛新聞</t>
    <phoneticPr fontId="16"/>
  </si>
  <si>
    <t>弁当で７人食中毒、２店を営業停止　群馬・高崎市保健所</t>
    <phoneticPr fontId="16"/>
  </si>
  <si>
    <t>群馬県</t>
    <rPh sb="2" eb="3">
      <t>ケン</t>
    </rPh>
    <phoneticPr fontId="16"/>
  </si>
  <si>
    <t>https://www.jomo-news.co.jp/articles/-/296017?utm_term=Autofeed&amp;utm_medium=Social&amp;utm_source=Twitter#Echobox=1686236420</t>
    <phoneticPr fontId="16"/>
  </si>
  <si>
    <t>ジャガイモの“間違った保管方法”で食中毒のリスク 農林水産省が警鐘</t>
    <phoneticPr fontId="16"/>
  </si>
  <si>
    <t>-</t>
    <phoneticPr fontId="16"/>
  </si>
  <si>
    <t>農林水産省</t>
    <rPh sb="0" eb="5">
      <t>ノウリンスイサンショウ</t>
    </rPh>
    <phoneticPr fontId="16"/>
  </si>
  <si>
    <t>ジャガイモで食中毒になるケースを受け、農林水産省が注意を促している。意外と長くもつイメージだが、“ある状態”になるとリスクは高まるようで…。農林水産省が8日、公式ツイッターを更新。ジャガイモによる食中毒に注意を呼びかけ、予防するためのポイントを紹介した。
塩茹でのジャガイモで食中毒
東京都日野市の小学校で今月5日、調理実習でジャガイモを塩茹でして食べた児童20人が腹痛や発熱を訴えたことが報じられた。ジャガイモからは、芽や皮に含まれる有毒の「ソラニン」が検出された。教師が自宅で保管していたところ、光が当たってソラニンが増えたとみられるという。
光が当たらない場所で保存を
農林水産省は、「ジャガイモの食中毒にご注意ください！　ジャガイモには微量の天然毒素が含まれています。光が当たることで毒素が増えてしまいますので、光が当たらない場所で保存をしましょう」と注意喚起。ほかにも注意すべきポイントとして、未熟なイモは毒素の濃度が高いこと、収穫や保存時に傷をつけないこと、芽とその周辺の緑色の部分を取り除くことを挙げた。さらに、より濃度に注意するためには皮をしっかり剥くこと、濃度が高いと苦くなるため、苦味やえぐみのあるイモを食べないことも呼びかけている。</t>
    <phoneticPr fontId="16"/>
  </si>
  <si>
    <t>https://mdpr.jp/news/detail/3791211</t>
    <phoneticPr fontId="16"/>
  </si>
  <si>
    <t>フグの猛毒の卵巣　白子に混入か　三重・四日市市のスーパー　４パック売れる　返却呼びかけ</t>
    <phoneticPr fontId="16"/>
  </si>
  <si>
    <t>三重県</t>
    <rPh sb="0" eb="3">
      <t>ミエケン</t>
    </rPh>
    <phoneticPr fontId="16"/>
  </si>
  <si>
    <t>三重県四日市市のスーパーで販売されたフグの白子に、毒のある卵巣が含まれている可能性があるとして、保健所が注意を呼びかけています。毒のある卵巣が含まれている可能性があるのは、四日市市日永のスーパー「タチヤ四日市店」で８日販売された、石川県産のごまふぐの白子です。８日午後、卸売業者から保健所に情報提供があり、同じ工場で加工した商品がこのスーパーでも販売されていたということです。店が自主回収を進めていますが、すでに4パックが売れ、これまでに健康被害の連絡はないということです。フグの卵巣には猛毒のテトロドトキシンが含まれていて、保健所は、食べずに店に返却するよう呼びかけています。</t>
    <phoneticPr fontId="16"/>
  </si>
  <si>
    <t>https://newsdig.tbs.co.jp/articles/cbc/534148?display=1</t>
    <phoneticPr fontId="16"/>
  </si>
  <si>
    <t>CBCnews</t>
    <phoneticPr fontId="16"/>
  </si>
  <si>
    <t>フグの卵巣が混入したおそれがある白子の販売について</t>
    <phoneticPr fontId="16"/>
  </si>
  <si>
    <t xml:space="preserve">市外で加工されたフグの有毒部位（卵巣）が混入したおそれのある「白子」が、市内の魚介類販売店において販売されたことが判明したためお知らせします。商品名   ：ゴマフグ白子（石川県産)）魚喜久商店    豊橋市下五井町青木110番地　豊橋魚市場内
本件が判明した経緯
市外業者から市内魚介類販売店に、フグの卵巣が混入した疑いがある白子を販売した旨の連絡があった。当該魚介類販売店が販売状況を確認したところ、1人に販売していたことが判明し、6月9日（金曜日）午前に保健所へ申し出があった。
 </t>
    <phoneticPr fontId="16"/>
  </si>
  <si>
    <t>愛知県</t>
    <rPh sb="0" eb="3">
      <t>アイチケン</t>
    </rPh>
    <phoneticPr fontId="16"/>
  </si>
  <si>
    <t>豊橋市公表</t>
    <rPh sb="0" eb="3">
      <t>トヨハシシ</t>
    </rPh>
    <rPh sb="3" eb="5">
      <t>コウヒョウ</t>
    </rPh>
    <phoneticPr fontId="16"/>
  </si>
  <si>
    <t>https://www.city.toyohashi.lg.jp/56936.htm</t>
    <phoneticPr fontId="16"/>
  </si>
  <si>
    <t>腸管出血性大腸菌の感染者が新潟市で４人確認　前週もＯ１５７感染者が１０人　市が注意呼びかけ《新潟》</t>
    <phoneticPr fontId="16"/>
  </si>
  <si>
    <t>新潟県</t>
    <rPh sb="0" eb="3">
      <t>ニイガタケン</t>
    </rPh>
    <phoneticPr fontId="16"/>
  </si>
  <si>
    <t>新潟市は、５月２９日から６月４日までの間に、Ｏ１５７などの腸管出血性大腸菌感染症の患者が４人確認されたと発表しました。発表によりますと、患者は６０代女性が３人、１０代女性が１人です。腹痛や下痢、吐き気を訴え、医療機関を受診したケースや、家族が感染したため検便を行った結果、菌が検出されたケース、職場の定期検便で菌が検出されたケースなどです。
いずれのケースも現時点では感染源は不明です。このうち３人は症状が回復し、１人は無症状ということです。腸管出血性大腸菌は菌に汚染された食物や便を介して感染し、下痢や腹痛などの症状があります。新潟市では前週にあたる５月２２日から２８日の１週間に、腸管出血性大腸菌Ｏ１５７の感染者が１０人確認されています。新潟市保健所では、梅雨時は菌が増える条件がそろうので、食中毒が流行する恐れがあるとして注意を呼びかけています。</t>
    <phoneticPr fontId="16"/>
  </si>
  <si>
    <t>https://news.ntv.co.jp/nnn/114m9fotdq4xyvbnsl1</t>
    <phoneticPr fontId="16"/>
  </si>
  <si>
    <t>日テレニュース</t>
    <rPh sb="0" eb="1">
      <t>ニッ</t>
    </rPh>
    <phoneticPr fontId="16"/>
  </si>
  <si>
    <t>群馬県高崎市保健所は7日、市内の2店(高崎市八幡町にある飲食店「大洋食堂」と、緑町にある飲食店「かつみ工房」です。)が作った弁当を食べた30～70代の男性7人が嘔吐（おうと）や下痢などの症状を訴え、一部の客と従業員から黄色ブドウ球菌が検出されたと発表した。弁当が原因の食中毒と断定し、両店を9日まで3日間の営業停止とした。　保健所によると、7人は高崎、安中両市や埼玉県在住。5月26日にグループや個人で弁当を食べ、いずれも食事から4時間ほどで症状が出始めたという。弁当は各店でおかずを調理後、一つに完成させて配達していた。原因の食品は特定されておらず、共通していたのは弁当のみだった。全員が快方に向かっている。</t>
    <phoneticPr fontId="16"/>
  </si>
  <si>
    <t>【集団食中毒】弁当で３６人がおう吐や下痢など訴える　提供した葵区の飲食店を当分の間　営業禁止に　静岡市　６日　発表</t>
    <phoneticPr fontId="16"/>
  </si>
  <si>
    <t>静岡県</t>
    <rPh sb="0" eb="3">
      <t>シズオカケン</t>
    </rPh>
    <phoneticPr fontId="16"/>
  </si>
  <si>
    <t>静岡市は６日、静岡市内の飲食店で提供された弁当を食べた３６人が、おう吐や下痢などを訴える集団食中毒が発生したと発表した。
集団食中毒が発生したのは、静岡市葵区の飲食店。静岡市保健所によると５月３０日、この店の親子弁当を食べた、３グループ７４人のうち３６人がおう吐や下痢などを訴えた。保健所が調査したところ、患者の一部から黄色ブドウ球菌が検出された。いずれも症状は快方に向かっているという。静岡市はこの飲食店を６日から当分の間　営業禁止とした。</t>
    <phoneticPr fontId="16"/>
  </si>
  <si>
    <t>静岡第一テレビ</t>
    <rPh sb="0" eb="2">
      <t>シズオカ</t>
    </rPh>
    <rPh sb="2" eb="4">
      <t>ダイイチ</t>
    </rPh>
    <phoneticPr fontId="16"/>
  </si>
  <si>
    <t>https://news.yahoo.co.jp/articles/41208a7fe4d91b65b1bcab5fd4510768beff0764</t>
    <phoneticPr fontId="16"/>
  </si>
  <si>
    <t>佐賀県　飲食店 鶏ハム・鶏レバー カンピロバクター食中毒</t>
    <phoneticPr fontId="16"/>
  </si>
  <si>
    <t>5月25日、佐賀県鳥栖市の飲食店で鶏ハムや鶏レバーのコンフィを含むランチを食べた30～40代の女性3人が下痢や腹痛、発熱などの症状を訴えました。患者3人の便から、カンピロバクターが検出され、県は加熱不足や調理器具を介した汚染と考えています。当該店舗は6月6日までの2日間、営業停止処分となっています。カンピロバクターに感染すると、下痢や腹痛、嘔吐などを引き起こすほか、重症の場合は、手足や顔面神経の麻痺、呼吸困難を引き起こすことがあります。感染は、該当事例のように、特に鶏肉や鶏レバーからが多く、生や加熱不足でそれらを食べることや、生の肉を切った包丁で調理済み食品を切り、食べることなどにより起こります。鶏肉を食べる際には、十分な加熱を心がけましょう。</t>
    <phoneticPr fontId="16"/>
  </si>
  <si>
    <t>https://www.shokukanken.com/news/safety/230606-1142.html</t>
    <phoneticPr fontId="16"/>
  </si>
  <si>
    <t>食環境衛生研究所</t>
    <phoneticPr fontId="16"/>
  </si>
  <si>
    <t>佐賀県</t>
    <rPh sb="0" eb="3">
      <t>サガケン</t>
    </rPh>
    <phoneticPr fontId="16"/>
  </si>
  <si>
    <t>八王子市の多摩美術大学で“集団食中毒”か　学生ら11人が嘔吐など訴え、少なくとも7人搬送</t>
    <phoneticPr fontId="16"/>
  </si>
  <si>
    <t>八王子市の多摩美術大学で学生ら11人が食中毒の症状を訴え、7人が病院に運ばれました。集団食中毒の可能性があるということで、保健所などが詳しい状況を調べています。東京消防庁によりますと、きょう午後4時半前、八王子市鑓水の多摩美術大学で119番通報があり、複数の救急隊が出動しました。保健所などによりますと、学生ら11人が嘔吐など食中毒の症状を訴えていて、これまでに少なくとも7人が病院に運ばれました。
集団食中毒の可能性があり、保健所の職員が学生らが何を食べたかなど詳しい状況を調べています。</t>
    <phoneticPr fontId="16"/>
  </si>
  <si>
    <t>TBS</t>
    <phoneticPr fontId="16"/>
  </si>
  <si>
    <t>東京都</t>
    <rPh sb="0" eb="3">
      <t>トウキョウト</t>
    </rPh>
    <phoneticPr fontId="16"/>
  </si>
  <si>
    <t>https://news.yahoo.co.jp/articles/0bdbeb36d33ea6c03d0a407377da4887aa19bc05</t>
    <phoneticPr fontId="16"/>
  </si>
  <si>
    <t>北部アフガニスタンで80人近くの女子学生が集団食中毒に</t>
    <phoneticPr fontId="16"/>
  </si>
  <si>
    <t>アフガニスタン</t>
    <phoneticPr fontId="16"/>
  </si>
  <si>
    <t>ABCニュース</t>
    <phoneticPr fontId="16"/>
  </si>
  <si>
    <t>アフガニスタンのジョーズジャーン州で、学校で提供された食事を食べた80人近くの女子学生が集団食中毒にかかり、入院する事態が発生しました。アフガニスタン保健省の発表によると、全員が安定しており、病院での治療が続いています。 この事件は、女子教育に対する反感が根強い東洋軍団（旧ターリバーン）の可能性がある、と地元警察はコメントしていますが、事件の詳細はまだ明らかにされていません。 アフガニスタンにおける女性の権利向上に向けた取り組みが国内外で注目されている中、このような事件が起こることは極めて残念です。政府は女性の教育や健康に対して真剣な取り組みを続け、このような事件が二度と起こらないように努める必要があります。北部アフガニスタンでほぼ80人の女子学生が毒物により中毒し、入院した。北部アフガニスタンの教育当局者はこのことを狙ったキャンペーンと呼んでいる。【50字以内】
会議の議事録に基づいて、北アフガニスタンでほぼ80人の女性学生が中毒し、入院したとの報道がありました。教育当局者は、これを有必要なキャンペーンと呼んでいます。ABCニュースのトップニュースから取得したこの情報を元に、実務を効率的かつ正確に行っております。ミーティングの議事録からアクションアイテムを的確かつ忠実に抽出し、後で何かを行うべきタスクを割り当てるように努めるエグゼクティブアシスタントです。可能であれば、各アクションアイテムを特定の人物に割り当てます。以下がミーティングのノートです：
公式: アフガニスタン北部で約80人の女子学生が中毒し、入院
URL:https://abcnews.go.com/International/wireStory/official-80-schoolgirls-poisoned-hospitalized-northern-afghanistan-99825934</t>
    <phoneticPr fontId="16"/>
  </si>
  <si>
    <t>https://jpreads.com/2023/06/05/%E5%8C%97%E9%83%A8%E3%82%A2%E3%83%95%E3%82%AC%E3%83%8B%E3%82%B9%E3%82%BF%E3%83%B3%E3%81%A780%E4%BA%BA%E8%BF%91%E3%81%8F%E3%81%AE%E5%A5%B3%E5%AD%90%E5%AD%A6%E7%94%9F%E3%81%8C%E9%9B%86%E5%9B%A3%E9%A3%9F/</t>
    <phoneticPr fontId="16"/>
  </si>
  <si>
    <t>　https://www.jetro.go.jp/world/reports/2023/02/1ae7b0d9fb472e67.html</t>
  </si>
  <si>
    <t xml:space="preserve">欧米のホテル客室、供給不足で料金上昇続く可能性＝業界幹部 - </t>
  </si>
  <si>
    <t xml:space="preserve">【韓国】アサヒが新スーパードライ、海外初の発売へ［食品］ |  - 株式会社共同通信社 </t>
  </si>
  <si>
    <t>コーヒー豆の世界需要、割安種へ　ブレンド比率も増加 - 日本経済新聞</t>
  </si>
  <si>
    <t xml:space="preserve">大麻検査市場、2028年に26億1,900万米ドル規模到達見込み - CNET Japan </t>
  </si>
  <si>
    <t>・市場で支持されるために～日本産牛肉～（香港）</t>
  </si>
  <si>
    <t>タイ輸入における青果物・畜産物の輸入検査実態調査</t>
  </si>
  <si>
    <t xml:space="preserve">サンフランシスコ有数の大型ホテル２件、オーナーがローン履行停止 - Bloomberg </t>
  </si>
  <si>
    <t>中国、穀物爆買いから脱却 - 日本経済新聞</t>
  </si>
  <si>
    <t>森永乳業が合弁会社設立、育児用ミルクの販売拡大へ(ベトナム、日本) ｜ - ジェトロ</t>
  </si>
  <si>
    <t>https://jp.reuters.com/article/usa-leisure-conference-rates-idJPKBN2XU05G</t>
    <phoneticPr fontId="87"/>
  </si>
  <si>
    <t>https://b.kyodo.co.jp/politics-international/2023-06-09_8016380/</t>
    <phoneticPr fontId="87"/>
  </si>
  <si>
    <t>https://japan.cnet.com/release/30865394/</t>
    <phoneticPr fontId="87"/>
  </si>
  <si>
    <t>https://www.jetro.go.jp/ext_images/agriportal/platform/hk/2023/pf_hkg_2303-3.pdf</t>
    <phoneticPr fontId="87"/>
  </si>
  <si>
    <t>https://www.bloomberg.co.jp/news/articles/2023-06-05/RVSAPADWRGG001</t>
    <phoneticPr fontId="87"/>
  </si>
  <si>
    <t>https://www.nikkei.com/article/DGKKZO71609400U3A600C2ENG000/</t>
    <phoneticPr fontId="87"/>
  </si>
  <si>
    <t>https://www.jetro.go.jp/biznews/2023/06/ba4d422f5e0039c0.html</t>
    <phoneticPr fontId="87"/>
  </si>
  <si>
    <t>乳製品製造大手の森永乳業はベトナムのホーチミン市で5月23日、同社の現地代理店ル・マイ・プロダクション・トレーディングサービスと合弁会社設立の記念式典を行った。合弁会社「モリナガ・ル・マイ・ベトナム」は同国で育児用ミルクの輸入・販売事業を行う。森永乳業はベトナム向けに2010年からル・マイを通じて育児用ミルクの輸出を開始。同社のプレスリリースによると、合弁会社設立を決めた理由として、堅調な経済成長を続けるベトナムでは育児用ミルク市場も急成長しており、今後も安定した市場拡大が期待されることを挙げている。ベトナムでの育児用ミルク製品販売量の成長率は、2012年4月から2022年3月までの過去10年間で年平均33％と、順調に増加しているという。記念式典で森永乳業の大貫陽一社長は「ベトナムで10年以上にわたり、森永乳業のブランド構築に尽力したル・マイと合弁会社を設立し、事業を拡大していきたい」と述べ、「今後、顧客ニーズに合った安全・安心な製品を提供することにより、同社育児用ミルク製品のさらなる販売拡大につなげていく」と意気込みを語った。
同社は森永乳業グループ10年ビジョンで「海外売上高比率15％以上」を2029年3月期の数値目標の1つとして掲げている。同社の武田隆海外事業本部海外BtoC事業部長は「2019年度のグループ全体の売上高における海外事業の割合は5.0％だったが、2022年度には11.3％まで成長した。利益率では海外事業が全体の40％以上を占めている」と説明。「ベトナムにあるグループ会社が連携して、販売機能やコーポレートブランディングの強化、自社商品のブランド育成に注力していく」と述べた。
ベトナムでは近年、消費者の食の安心・安全に対する意識が高まっており、高品質で健康的な日本食製品が注目を集めている。森永乳業は2021年にベトナムの乳製品メーカーのエロビ・ベトナムを完全子会社化し、2022年には森永乳業ブランド商品のヨーグルト・栄養補助飲料の現地生産および販売を開始するなど、同国における事業を拡大している</t>
    <phoneticPr fontId="87"/>
  </si>
  <si>
    <t>ベトナム</t>
    <phoneticPr fontId="87"/>
  </si>
  <si>
    <r>
      <t>　欧米でホテルの客室料金が上昇中で、供給が需要に追い付いていないため、さらに上昇する可能性がある。業界幹部らが７日、ニューヨーク大学国際ホスピタリティ産業投資会議で明らかにした。新型コロナウイルスのパンデミック後、旅行需要が拡大している。しかし米国では地方銀行の融資基準が厳格化し、デベロッパーの資金確保が難しくなっており、客室の供給量はほとんど増加していない。幹部らは、このため高価格が維持されていると指摘している。ホテル業界の分析を手がけるＳＴＲによると、米国の４月のホテル客室数は２０１９年同月比で約３％増加した。４月は約１５万３０００室が建設中で、２０年４月のピークだった２２万室から減少した。米ホテルの５月の客室料金は１泊平均１５７．４５ドルと１９年同月比１７％上昇。パンデミック中の２０年４月は、同７３．２５ドルまで下がり、２１年３月に同１００ドルを超えるまで一貫した回復はみられなかった。
一方で、ＲＢＣキャピタル・マーケッツのマネジング・ディレクター、マイケル・トラン氏は、客室料金の上昇で消費者はホテルの予約を断念するかもしれないと指摘。米ホテル予約データによると、予約は３カ月連続で前年同月を下回っている。仏ホテルチェーン、アコーホテルズのセバスチャン・バザン最高経営責任者（ＣＥＯ）は、中級およびエコノミーの客室料金はパンデミック前と比べて１５</t>
    </r>
    <r>
      <rPr>
        <b/>
        <sz val="14"/>
        <rFont val="Consolas"/>
        <family val="3"/>
      </rPr>
      <t>─</t>
    </r>
    <r>
      <rPr>
        <b/>
        <sz val="14"/>
        <rFont val="游ゴシック"/>
        <family val="3"/>
        <charset val="128"/>
      </rPr>
      <t>２０％上昇しており、上昇は持続していると述べた。客室料金はこの６カ月で、パリでは１９年比５０％、ロンドンでは同３０％それぞれ上昇しているという。</t>
    </r>
    <phoneticPr fontId="87"/>
  </si>
  <si>
    <t>欧米</t>
    <rPh sb="0" eb="2">
      <t>オウベイ</t>
    </rPh>
    <phoneticPr fontId="87"/>
  </si>
  <si>
    <t>アサヒグループホールディングスと韓国のロッテ七星飲料の合弁会社で、日本のビールの輸入販売を手がけるロッテアサヒ酒類は８日、リニューアルした缶ビール「アサヒスーパードライ」を今月から順次発売すると発表した。日本では2022年３月にリニューアルした製品で、海外での発売は韓国が初めてだ。スーパードライの辛口はそのままに、飲み応えを向上させた。パッケージのデザインは、スーパードライのアイコンであるシルバーカラーをメタリックとマットの２種類を採用した。
商品の切り替わりが完了する７月下旬から、テレビのコマーシャル（ＣＭ）やポップアップストアなどで販促活動を展開していく予定だ。
ロッテアサヒ酒類は５月１日、ふたが全開になる「アサヒスーパードライ生ジョッキ缶」を韓国で発売。発売初日に完売する店も出るなど好評で、７月からは韓国専用デザインで本格的な販売を開始する。</t>
    <phoneticPr fontId="87"/>
  </si>
  <si>
    <t>韓国</t>
    <rPh sb="0" eb="2">
      <t>カンコク</t>
    </rPh>
    <phoneticPr fontId="87"/>
  </si>
  <si>
    <t>https://www.nikkei.com/article/DGXZQOUB05CED0V00C23A6000000/</t>
    <phoneticPr fontId="87"/>
  </si>
  <si>
    <t>　コーヒー豆の世界需要が、高級なアラビカ種から割安なロブスタ種に移っている。アラビカ種の価格が高騰し、欧米や日本の飲料メーカーなどがコストを抑えるために、ブレンドでロブスタ種の比率を増やしている。ロブスタ種の国際価格は産地の供給懸念もあって最高値を更新。高級種との価格差が縮み、利点だった割安感が薄れている。ロブスタ種は世界のコーヒー豆生産量の4割を占め、主に即席コーヒーやブレンドに使う。国際指標となるロンドン先物（期近）の6日終値は1トン2614ドルで、2022年末から40%上昇している。5月23日には一時2813ドルをつけ、インターコンチネンタル取引所（ICE）に上場されて以来の最高値を更新した。高級なアラビカ種からの需要シフトが背景にある。アラビカ種の国際指標となるニューヨーク先物は4月19日、一時1ポンド207.45セントと半年ぶりの高値をつけた。ブラジルの天候不順が生育に響いた。コーヒー飲料や加工品の原料となる牛乳や包装資材といった他の原材料費も、値上がりが著しい。エネルギー費の高騰もあり、飲料メーカーなどは原料コストを抑えるために割安なロブスタ種の調達を増やしている。石光商事の高野雅信コーヒー・飲料部門長補佐は「一部の欧米や日本の需要家の中ではブレンドコーヒーやコーヒー製品などで、ロブスタ種の配合を増やす動きが進んでいる」と話す。
アラビカ種からの需要シフトでロブスタ種の価格が高騰した結果、価格差は急速に縮小している。1トン当たりドルで換算したアラビカ種の価格からロブスタ種の価格を引いた値は、6日時点で1411.6ドルと、直近で差が最大だった2月下旬に比べて4割近く縮小している。22年末と比べても2割小さい。22年末と比べた先物価格の上昇率も、ロブスタ種がアラビカ種（9%高）を大きく上回っている。年初からのロブスタ種の値上がりを主導していた供給懸念も一段と強まりそうだ。ブラジル国家食糧供給公社（CONAB）が5月に発表したリポートによると、世界第2位のロブスタ種生産国であるブラジルの23〜24年度生産量は8%減る見通し。1月の前回発表（4%減）から下方修正された。主要産地のエスピリトサント州で22年に起きた強風や低温が豆の生育に影響したという。第3位の生産国であるインドネシアも不作の見通しだ。米農務省によるとインドネシアの23〜24年度生産量は前年度比20%減る見込みだ。想定以上の降雨や高温の気候によりコーヒーチェリーの生育に影響が生じたという。ロブスタ種の高騰が続く一方で、相場に過熱感が出ているとの指摘も上がっている。市場関係者からは「ロブスタ種の品質と価格が釣り合わなくなってきた」という声が多く聞かれる。ロブスタ種は割安だが苦みや渋みも強い。丸紅の堀江泰介飲料原料第一課長は「多少高くても（品質を考えれば）ブラジル産に代表されるアラビカ種の使用量を戻した方が良いとの考え方が、需要家の中で広まり始めている。ロブスタ種の高止まりが続くと、今度はアラビカ種が高値を目指す展開も考えられる」と話す。先物価格の上昇は国内の製品価格にも影響を与える。コーヒー豆の高騰などを背景に、大手飲料各社は、5月1日出荷分から缶コーヒーの値上げを実施した。アラビカ種の先物価格も4月に比べて落ち着いているが、なお高水準にある。先物の高騰が続けば、飲食店のコーヒーにも値上げ圧力がかかる可能性がある。</t>
    <phoneticPr fontId="87"/>
  </si>
  <si>
    <t>コヒー市場</t>
    <rPh sb="3" eb="5">
      <t>シジョウ</t>
    </rPh>
    <phoneticPr fontId="87"/>
  </si>
  <si>
    <t>　世界の大麻検査市場は、2022年に12億6,900万米ドルの規模に達しました。2023年から2028年にかけて、市場は13%のCAGRで成長し、2028年には26億1,900万米ドル規模に達すると予想されています。大麻検査の利点に関する大衆の意識の高まり、高度な検査機関の増加、検査情報管理システム（LIMS）の利用拡大が、市場を牽引する重要な要因となっています。
大麻は、マリファナとしても知られ、カンナビス・サティバまたはカンナビス・インディカという植物の花、葉、茎、種子を乾燥させたものから得られます。テトラヒドロカンナビノール（THC）、カンナビジオール（CBD）、カンナビノール（CBN）といった3つの主要化合物から構成されています。手巻きタバコ、水パイプ、葉巻などに広く使用されています。また、大麻から成分を引き出し、その蒸気を貯蔵装置に集めて喫煙を避けるヴェポライザーを介して吸入されます。精神作用があり、毒性がなく、多幸感を与えないので、炎症や痛みを抑える効果があります。また、慢性疼痛、緑内障、食欲不振など、さまざまな病状を改善するのを助けます。また、吐き気や偏頭痛、発作、不安感などの予防にも役立ちます。現在、残留溶剤、カビ、病気、害虫、残留農薬などの汚染物質や不純物のレベルを調べるための大麻検査に対する需要が世界中で高まっています。
市場の動向
　大麻植物が土壌からの重金属、真菌、カビ、農薬にさらされることによる大麻検査のニーズの高まりは、現在、市場成長を支える重要な要因の一つとなっています。また、様々な規制機関が植物サンプルの検査のために、残留溶媒、殺虫剤、微生物、マイコトキシンの最大量規制を世界各地で設けています。これに伴い、大麻検査を実施する高度なラボの数が増加していることは、現在、市場に明るい展望をもたらしています。これに加えて、さまざまな病気の治療のための医療用大麻の合法化が進み、市場の投資家に有利な成長機会を提供しています。さらに、会議、シンポジウム、ワークショップを通じて、大麻検査の利点について大衆の間で認識が高まっていることが、市場の成長を後押ししています。このほか、研究開発において、開発、生物分析、メーカーの各プロセスを通じてデータを収集、追跡、維持するための研究情報管理システム（LIMS）の利用が増加しています。これは、世界中で大麻の栽培が増加していることと合わせて、市場の成長を後押ししています。さらに、リアルタイム分析、高スループット、サンプル調製の最小要件など、大麻検査における分光技術の採用が拡大していることも、市場にプラスの影響を与えています。</t>
    <phoneticPr fontId="87"/>
  </si>
  <si>
    <t>大麻市場</t>
    <rPh sb="0" eb="4">
      <t>タイマシジョウ</t>
    </rPh>
    <phoneticPr fontId="87"/>
  </si>
  <si>
    <t>　新型コロナウイルス感染拡大の影響を受けつつも香港食品市場において輸出量を伸ばしている日本産の食材がある。日本産牛肉もその一つである。ところが香港に輸入されている諸外国産の牛肉のうち、日本産牛肉の割合は数量ベースでわずか 1.58%にすぎない。シェアを拡大するために、私たちは今後何をすべきなのであろうか。ここではそれを考察していきたい。 
◆ 香港牛肉市場の現状 ◆ 
香港の MOS バーガー1は、これまで鯖バーガーや豚キムチバーガー等、様々な和風バーガーを試みてきている。その中でも「すき焼きバーガー」は最も香港市民に支持されていると聞く。その人気は Don Don Donki2各店のみで販売している 4 種類の MOS 冷凍ライスバーガーの中でも群を抜いてすき焼きライスバーガーに人気があることでも証明されている。ただし、使用されている牛肉は日本産和牛ではない。香港ではメニューの中に「Wagyu（和牛）」が入っていると、その料理は価値が高く、特別感があることを意味している。ただし、よく見てみると、それはオーストラリアや米国で育てられた「Wagyu（和牛）」である場合が多い。同じく日本からの進出企業である 5019プレミアムファクトリーでも3「和牛サンド」が人気メニューの一つであるが、こちらも日本産和牛ではなくオーストラリア産 Wagyu が使用されている。日本から進出し香港で根付いているペッパーランチや吉野家、すき家等の店舗でも、日本風の食べ方に人気がある中、日本産牛肉は使用されていない。特別感のあるメニューをプロモーションする場合であってもオーストラリア産 Wagyu や米国産 Wagyu が使用されるのが現状である。香港における広東料理をはじめとした中国料理では、オーストラリア産や米国産のアンガスビーフや Wagyu といったブランド牛が扱われる場合が多い。新型コロナウイルスの影響で香港人の健康志向はますます高まっているため「無激素（ホルモン剤で急成長させていない）」かそうでないかは、消費者の選択の目安の一つとなっている。これは、後述する小売業界にも言えることであるが、オーストラリア産や米国産の「アンガスビーフあるいは当地の Wagyu=無激素牛肉」を全面的に打ち出していること、脂身が少なく赤身に旨みがあること、比較的臭みがなくジューシーであること、高級感を味わえることが、この市場で受け入れられている点であると言える。 
そのため、香港の会員制クラブの中国料理店やホテルの中国料理店、あるいはその他の高級中国料理店では、無激素牛肉としてのオーストラリア産や米国産和牛あるいはアンガスビーフであることがメニューに記載されている場合が多い。</t>
    <phoneticPr fontId="87"/>
  </si>
  <si>
    <t>香港</t>
    <rPh sb="0" eb="2">
      <t>ホンコン</t>
    </rPh>
    <phoneticPr fontId="87"/>
  </si>
  <si>
    <t xml:space="preserve">　米サンフランシスコ有数の大型ホテル２件に関連したローンの履行が停止された。リモート勤務によるオフィス不動産の低迷や、治安問題に揺れる同市中心部に追い打ちとなった。客室1921室を抱えるヒルトン・サンフランシスコ・ユニオン・スクエアと、パーク55サンフランシスコ（同1024室）を所有するパーク・ホテルズ＆リゾーツは、７億2500万ドル（約1020億円）のローンについてサービサー（債権回収会社）と今後の対応を検討していると、５日の文書で明らかにした。いずれは両ホテルを手放す見通しだという。トーマス・ボルティモア最高経営責任者（ＣＥＯ）は「サンフランシスコ復活への道は依然として視界不良で、大きな問題を抱えて長引いているとの見方をわれわれは今まで以上に強めた」と文書で説明。「記録的なオフィス空室率や治安の問題、他都市より低いオフィス復帰率、2027末まで大規模な会合が予想ほど決まっていないこと」を挙げた。ホテル業界にとって、この数年は波乱の時期だった。特に新型コロナウイルスによるロックダウン（都市封鎖）は大きな打撃となった。レジャー目的の旅行需要は堅調に回復している一方、ビジネス目的の出張は戻りが鈍く、都市部の大型ホテルへの圧迫が強まっている。
　　特にサンフランシスコのホテルはダメージが大きい。リモート勤務が普及したハイテク企業では、オフィススペースが縮小され、オフィス占有率が急降下。スタートアップ企業は資金調達に不安を感じている。市の財政も悪化し、住民の過半数がサンフランシスコの将来を不安に思っている。シリコンバレー銀破綻がテック業界低迷のサンフランシスコに追い打ち
原題：Owner Stops Debt Payments on Two Large San Francisco Hotels (1)（抜粋）
</t>
    <phoneticPr fontId="87"/>
  </si>
  <si>
    <t>世界最大の穀物輸入国、中国の農業政策の変化が市場を揺さぶっている。輸入に頼る大豆やトウモロコシの自給率の向上を目指す。食料高や米中対立の深刻化で、中国政府は食料安全保障を重視する。中国の輸入抑制は穀物の高値を抑える一方、海外生産者の耕作意欲をそぐ。供給能力が低下すれば、不作の際に相場の乱高下リスクが高まりかねない。今春、中国による穀物の大量輸入キャンセルが市場の注目を集めた。米農務省（USDA...</t>
    <phoneticPr fontId="87"/>
  </si>
  <si>
    <t>タイ向け日本産農林水産品・食品の輸出増加品目に係る調査</t>
    <phoneticPr fontId="87"/>
  </si>
  <si>
    <t>日本産農林水産物・食品のタイ向け輸出額は、2022年には2021年から14.9％伸びて総額506億円となり、全世界で第8位となった。
日本産農林水産物・食品の輸出に当たっては、当該品目に係るタイ国内での生産や他国からの輸入状況、日本産の位置付けや競合の存在等について知ることが重要である。このため本レポートでは、タイ向け輸出が増加傾向にある品目のうち8品目（コメ、インスタントラーメン、梨、酒類（清酒、リキュール・コーディアル、ウィスキー）、牛乳、緑茶）を例に取り上げ、各品目の生産・輸入等に関するデータの分析、タイ国内での日本産の位置付け、輸入が増えた理由や背景について調査を行った。本調査が日本産を含めたタイの食品市場の動向を把握し、更なる輸出拡大に向けた手がかりとなれば幸いである。
※政府は、日本産農林水産物・食品の有望な輸出先国・地域において輸出支援プラットフォームを設置し、農林水産物・食品の輸出拡大にむけた環境整備の取組を実施することとしています。ジェトロ海外事務所は、在外公館やJFOODO海外駐在員とともに、輸出支援プラットフォームの主な構成員として参画しています。
本報告書は、輸出支援プラットフォームの活動の一環として作成しました。
主な図表：2018～2022年の世界および日本からタイへジャポニカ米の輸入額（ＣＩＦ価格）の推移、2018～2022年の世界および日本からのタイへの即席麺の輸入額（ＣＩＦ価格）の推移、2018～2022年の世界および日本からタイへの梨の輸入額（ＣＩＦ価格）の推移、2018～2022年の日本からタイへの清酒の輸入額（ＣＩＦ価格）の推移、2018～2022年の世界および日本からタイへのリキュール・コーディアルの輸入額（ＣＩＦ価格）の推移、2018～2022年の世界および日本からタイへのウィスキーの輸入額（ＣＩＦ価格）の推移、2018～2022年の世界および日本からタイへのミルク及びクリームの輸入額（ＣＩＦ価格）の推移、2018～2022年の世界および日本からタイへの緑茶の輸入額（ＣＩＦ価格）の推移
発行年月：2023年03月
作成部署：ジェトロ・バンコク事務所</t>
    <phoneticPr fontId="87"/>
  </si>
  <si>
    <t>https://www.jetro.go.jp/world/reports/2023/02/41a425d075a7ef1f.html</t>
    <phoneticPr fontId="87"/>
  </si>
  <si>
    <t>タイ</t>
    <phoneticPr fontId="87"/>
  </si>
  <si>
    <t>米国</t>
    <rPh sb="0" eb="2">
      <t>ベイコク</t>
    </rPh>
    <phoneticPr fontId="87"/>
  </si>
  <si>
    <t>2023年第21週（5月22日〜5月28日）</t>
    <phoneticPr fontId="87"/>
  </si>
  <si>
    <t>結核例　235</t>
    <phoneticPr fontId="5"/>
  </si>
  <si>
    <t>無し</t>
    <rPh sb="0" eb="1">
      <t>ナ</t>
    </rPh>
    <phoneticPr fontId="87"/>
  </si>
  <si>
    <t xml:space="preserve">腸管出血性大腸菌感染症88例（有症者59例、うちHUS 1例）
感染地域：‌国内64例、韓国2例、ベトナム1例、国内・国外不明21例
国内の感染地域：‌神奈川県19例、新潟県13例、茨城県6例、千葉県5例、東京都4例、埼玉県3例、岩手県2例、群馬県2例、鹿児島県2例、山形県1例、石川県1例、山梨県1例、大分県1例、
沖縄県1例、国内（都道府県不明）3例
</t>
    <phoneticPr fontId="87"/>
  </si>
  <si>
    <t xml:space="preserve">年齢群：0歳（1例）、2歳（5例）、3歳（4例）、4歳（15例）、5歳（5例）、6歳（1例）、　7歳（4例）、9歳（1例）、10代（5例）、20代（9例）、30代（8例）、40代（6例）、
50代（8例）、60代（4例）、70代（5例）、80代（6例）、90代以上（1例）
</t>
    <phoneticPr fontId="87"/>
  </si>
  <si>
    <t xml:space="preserve">血清群・毒素型：‌O157 VT2（36例）、O157 VT1・VT2（16例）、O26 VT1（4例）、O103 VT1（1例）、
O111VT1（1 例）、O115 VT1（1 例）、O121VT2（1例）、O128 VT1・VT2（1例）、O157V T 1（ 1 例 ）、
 O 1 6 6 V T 2（ 1 例 ）、 O 2 5VT2（1例）、O8 VT2（1例）、その他・不明（23例）
累積報告数：571例（有症者333例、うちHUS 6例．死亡1例）
</t>
    <phoneticPr fontId="87"/>
  </si>
  <si>
    <t>腸チフス1例 感染地域：ミャンマー</t>
    <phoneticPr fontId="87"/>
  </si>
  <si>
    <t>E型肝炎4例 感染地域（感染源）：‌群馬県2例（焼き肉1例、不明1例）、　　　　　長野県1例（馬刺し）、兵庫県1例（不明）
A型肝炎1例 感染地域：新潟県</t>
    <phoneticPr fontId="87"/>
  </si>
  <si>
    <t>レジオネラ症40例（肺炎型37例、ポンティアック型3例）
感染地域：‌群馬県3例、栃木県2例、埼玉県2例、神奈川県2例、兵庫県2例、愛媛県2例、長崎県2例、北海道1例、　茨城県1例、千葉県1例、東京都1例、新潟県1例、岐阜県1例、静岡県1例、三重県1例、京都府1例、大阪府1例、　鳥取県1例、山口県1例、高知県1例、佐賀県1例、熊本県1例、国内（都道府県不明）1例、
インド1例、国内・国外不明8例
年齢群：‌30代（1例）、40代（1例）、50代（5例）、60代（11例）、70代（14例）、80代（5例）、90代以上（3例）
累積報告数：571例</t>
    <phoneticPr fontId="87"/>
  </si>
  <si>
    <t>市場の概要
世界の大麻検査市場は、2022年に12億6,900万米ドルの規模に達しました。2023年から2028年にかけて、市場は13%のCAGRで成長し、2028年には26億1,900万米ドル規模に達すると予想されています。大麻検査の利点に関する大衆の意識の高まり、高度な検査機関の増加、検査情報管理システム（LIMS）の利用拡大が、市場を牽引する重要な要因となっています。
大麻は、マリファナとしても知られ、カンナビス・サティバまたはカンナビス・インディカという植物の花、葉、茎、種子を乾燥させたものから得られます。テトラヒドロカンナビノール（THC）、カンナビジオール（CBD）、カンナビノール（CBN）といった3つの主要化合物から構成されています。手巻きタバコ、水パイプ、葉巻などに広く使用されています。また、大麻から成分を引き出し、その蒸気を貯蔵装置に集めて喫煙を避けるヴェポライザーを介して吸入されます。精神作用があり、毒性がなく、多幸感を与えないので、炎症や痛みを抑える効果があります。また、慢性疼痛、緑内障、食欲不振など、さまざまな病状を改善するのを助けます。また、吐き気や偏頭痛、発作、不安感などの予防にも役立ちます。現在、残留溶剤、カビ、病気、害虫、残留農薬などの汚染物質や不純物のレベルを調べるための大麻検査に対する需要が世界中で高まっています。
市場の動向
大麻植物が土壌からの重金属、真菌、カビ、農薬にさらされることによる大麻検査のニーズの高まりは、現在、市場成長を支える重要な要因の一つとなっています。また、様々な規制機関が植物サンプルの検査のために、残留溶媒、殺虫剤、微生物、マイコトキシンの最大量規制を世界各地で設けています。これに伴い、大麻検査を実施する高度なラボの数が増加していることは、現在、市場に明るい展望をもたらしています。これに加えて、さまざまな病気の治療のための医療用大麻の合法化が進み、市場の投資家に有利な成長機会を提供しています。さらに、会議、シンポジウム、ワークショップを通じて、大麻検査の利点について大衆の間で認識が高まっていることが、市場の成長を後押ししています。このほか、研究開発において、開発、生物分析、メーカーの各プロセスを通じてデータを収集、追跡、維持するための研究情報管理システム（LIMS）の利用が増加しています。これは、世界中で大麻の栽培が増加していることと合わせて、市場の成長を後押ししています。さらに、リアルタイム分析、高スループット、サンプル調製の最小要件など、大麻検査における分光技術の採用が拡大していることも、市場にプラスの影響を与えています。</t>
    <phoneticPr fontId="16"/>
  </si>
  <si>
    <t>https://japan.cnet.com/release/30865394/</t>
    <phoneticPr fontId="16"/>
  </si>
  <si>
    <t>大麻検査市場、2028年に26億1,900万米ドル規模到達見込み</t>
    <phoneticPr fontId="16"/>
  </si>
  <si>
    <t>原発港湾で高濃度セシウムのクロソイ</t>
    <phoneticPr fontId="16"/>
  </si>
  <si>
    <t>東京電力は5日、福島第1原発の港湾内で5月に捕獲したクロソイから、国の食品衛生法が定める基準値（1キログラム当たり100ベクレル）の180倍となる1万8千ベクレルの放射性セシウムを検出したと発表した。魚が港湾外に出るのを防ぐ網を複数設置するなど対策を取っているとしている。</t>
    <phoneticPr fontId="16"/>
  </si>
  <si>
    <t>https://news.yahoo.co.jp/articles/4f7cc58bee8b4214c7d1d4ad0bd87b29aab0b51e</t>
    <phoneticPr fontId="16"/>
  </si>
  <si>
    <t>ウナギやワカサギの減少の一因として殺虫剤が浮上</t>
    <phoneticPr fontId="16"/>
  </si>
  <si>
    <t>島根県宍道湖におけるウナギやワカサギの漁獲量激減の原因を調査
水田から流出するネオニコチノイド系殺虫剤が川や湖の生態系に与える影響を世界で初めて検証
淡水と海水が混合した汽水域での毒性物質の影響評価の重要性を指摘
概要
国立研究開発法人 産業技術総合研究所【理事長 中鉢 良治】（以下「産総研」という）地質情報研究部門【研究部門長 田中 裕一郎】山室 真澄 特定フェロー（東京大学大学院新領域創成科学研究科 教授）と、東京大学、島根県保健環境科学研究所、名古屋市環境科学調査センター、千葉工業大学は、島根県の宍道湖を対象とした調査により、水田などで利用されるネオニコチノイド系殺虫剤が、ウナギやワカサギの餌となる生物を殺傷することで、間接的にウナギやワカサギを激減させていた可能性を指摘した。
ネオニコチノイド系殺虫剤はミツバチの大量失踪を招いた可能性が報告されており、欧米では規制を強化する傾向にあるが、漁業に与える影響については世界的に未解明であった。農地の大部分を占める主食は、欧米では小麦であるが、日本では米である。ネオニコチノイド系殺虫剤は水溶性なので、水田で使用されると流出して、河川や湖沼の環境に影響を与える可能性を指摘した。この成果の詳細は、2019年11月1日（米国東部夏時間）にScience誌に掲載される。</t>
    <phoneticPr fontId="16"/>
  </si>
  <si>
    <t>https://www.aist.go.jp/aist_j/press_release/pr2019/pr20191101/pr20191101.html</t>
    <phoneticPr fontId="16"/>
  </si>
  <si>
    <t xml:space="preserve"> 遺伝子組み換え食品の表示はどう変わった？そもそも遺伝子組み換え食品って何？ | NHK</t>
    <phoneticPr fontId="16"/>
  </si>
  <si>
    <t>大豆が原料だと豆腐や納豆、トウモロコシが原料だとスナック菓子など、ふだん口にする身近な食料品の原材料表示。
その表示が4月から変わったことはご存じでしょうか？
基準が改正され「遺伝子組み換えでない」と表示できる条件が厳しくなりました。
そこで今回は遺伝子組み換えとは何か？表示がどう厳しくなったのか？
われわれ消費者にどのような影響があるのかなどについて解説します。　　https://www.youtube.com/watch?v=oKcaPStY5dg</t>
    <phoneticPr fontId="16"/>
  </si>
  <si>
    <t>「コカ・コーラ」ラベルレス商品に表示シールを付けて店頭展開、100%リサイクルPETボトルを使用、環境月間に合わせ期間限定発売/日本コカ・コーラ</t>
    <phoneticPr fontId="16"/>
  </si>
  <si>
    <t>コカ・コーラシステムは、5月29日から100%リサイクルPETボトルを使用した「コカ・コーラ」ラベルレスボトルに表示シールを付けた商品を、全国のスーパー、ディスカウントストア、ドラッグストアで期間限定で販売している。コカ・コーラシステムは、2022年4月から100%リサイクルPETボトルを使用したラベルレスボトルの「コカ・コーラ」「コカ・コーラ ゼロ」をオンライン限定で販売してきた。しかし、ラベルレスボトルには成分表記ができないため、これまではケース単位でオンライン限定での販売だった。今回、ラベルボトルに表示シールを貼ることで、1本単位の販売が可能になったという。
　日本コカ・コーラ社は、6月6日にライフ桜新町店(東京都世田谷区)で「コカ・コーラ」のラベルレス商品について説明した。それによると、コカ・コーラ社としてはサスティナビリティーを非常に大切なブランドの要素だと考え、特に、サスティナブル(持続可能)な容器に力を入れている。現在、「コカ・コーラ」の小型容器350ml、500ml、700mlはペットボトルからペットボトルに水平リサイクルする100%リサイクルPETボトルを利用している。ラベルレスもEコマース限定で発売したところ好評だったため、6月は環境月間に合わせて、スーパーマーケットやドラッグ、ディスカウントストアなどで1本ずつ買えるように表示シール付きの商品を展開する。日本コカ・コーラ社マーケティング本部コカ・コーラTM事業部の佐々木章乃ディレクターは次のように話す。「世の中にあるラベルレス商品は、通常商品からラベルを外しただけのものが多いですが、“コカ・コーラ”のラベルレス商品は、ラベルレスで売られるためにデザインされたものです。“コカ・コーラ”のロゴが胴体部に大きく、インパクトを持ってでボス加工でデザインされています。また、コカ・コーラの昔の瓶の形を踏襲したデザインが特徴となっています」。
ライフコーポレーションの秘書・広報部兼サステナビリテ推進部の小川哲課長は、次のように語る。「SDGsが話題になり、消費者の環境への意識の高まりを小売業として感じています。ラベルレス飲料の商品は、パッと見て何かわからないというのが一番ネックな部分でしたが、“コカ・コーラ”の場合は色や独自の形状があるので、そこはコカ・コーラ社の強みであり、売上にもマイナスの影響はないのではないかと感じています」。</t>
    <phoneticPr fontId="16"/>
  </si>
  <si>
    <t>2023年度 第2回「ぴよにわ子ども食堂」を開催します［6月15日・木曜日］</t>
    <phoneticPr fontId="16"/>
  </si>
  <si>
    <t>本学で栄養学を学ぶ食物栄養学科の学生たちが、地域のボランティア団体「であいの和」とコラボレーションして実施する、2023年度第2回「ぴよにわ子ども食堂」を開催いたします。お食事は限定30食の提供となります。参加ご希望の方のお申し込みメールをお待ちしております！（下記の参加申込欄・またはちらしをご覧ください）
6月15日（木）のテーマは『郷土料理を知ろう！』です。
『五穀米』『鮭のちゃんちゃん焼き』『けんちん汁』『サーターアンダギー』を提供いたします！</t>
    <phoneticPr fontId="16"/>
  </si>
  <si>
    <r>
      <t>　　　　　今週のお題(</t>
    </r>
    <r>
      <rPr>
        <b/>
        <sz val="16"/>
        <color indexed="10"/>
        <rFont val="ＭＳ Ｐゴシック"/>
        <family val="3"/>
        <charset val="128"/>
      </rPr>
      <t>洗剤は汚れを落とすもので菌を殺しません!)</t>
    </r>
    <rPh sb="11" eb="13">
      <t>センザイ</t>
    </rPh>
    <rPh sb="14" eb="15">
      <t>ヨゴ</t>
    </rPh>
    <rPh sb="17" eb="18">
      <t>オ</t>
    </rPh>
    <rPh sb="23" eb="24">
      <t>キン</t>
    </rPh>
    <rPh sb="25" eb="26">
      <t>コロ</t>
    </rPh>
    <phoneticPr fontId="5"/>
  </si>
  <si>
    <t>　　固形洗剤を汚れたままにしたり、液体洗剤にスポンジを入れっぱなしはダメです！</t>
    <rPh sb="2" eb="4">
      <t>コケイ</t>
    </rPh>
    <rPh sb="4" eb="6">
      <t>センザイ</t>
    </rPh>
    <rPh sb="7" eb="8">
      <t>ヨゴ</t>
    </rPh>
    <rPh sb="17" eb="19">
      <t>エキタイ</t>
    </rPh>
    <rPh sb="19" eb="21">
      <t>センザイ</t>
    </rPh>
    <rPh sb="27" eb="28">
      <t>イ</t>
    </rPh>
    <phoneticPr fontId="5"/>
  </si>
  <si>
    <t>　↓　職場の先輩は以下のことを理解して　わかり易く　指導しましょう　↓</t>
    <phoneticPr fontId="5"/>
  </si>
  <si>
    <r>
      <t>★洗剤は汚れを落とすもの</t>
    </r>
    <r>
      <rPr>
        <b/>
        <sz val="12"/>
        <color indexed="13"/>
        <rFont val="ＭＳ Ｐゴシック"/>
        <family val="3"/>
        <charset val="128"/>
      </rPr>
      <t>(消毒効果は無い)</t>
    </r>
    <r>
      <rPr>
        <b/>
        <sz val="12"/>
        <color indexed="9"/>
        <rFont val="ＭＳ Ｐゴシック"/>
        <family val="3"/>
        <charset val="128"/>
      </rPr>
      <t xml:space="preserve">
★洗剤は油や蛋白質を容器などから分離させるもので、
</t>
    </r>
    <r>
      <rPr>
        <b/>
        <sz val="12"/>
        <color indexed="13"/>
        <rFont val="ＭＳ Ｐゴシック"/>
        <family val="3"/>
        <charset val="128"/>
      </rPr>
      <t>界面活性剤</t>
    </r>
    <r>
      <rPr>
        <b/>
        <sz val="12"/>
        <color indexed="9"/>
        <rFont val="ＭＳ Ｐゴシック"/>
        <family val="3"/>
        <charset val="128"/>
      </rPr>
      <t>が主成分です。
★石鹸の界面活性剤は</t>
    </r>
    <r>
      <rPr>
        <b/>
        <sz val="12"/>
        <color indexed="13"/>
        <rFont val="ＭＳ Ｐゴシック"/>
        <family val="3"/>
        <charset val="128"/>
      </rPr>
      <t>脂肪酸塩</t>
    </r>
    <r>
      <rPr>
        <b/>
        <sz val="12"/>
        <color indexed="9"/>
        <rFont val="ＭＳ Ｐゴシック"/>
        <family val="3"/>
        <charset val="128"/>
      </rPr>
      <t xml:space="preserve">で枯草菌(バチルス)など
</t>
    </r>
    <r>
      <rPr>
        <b/>
        <sz val="12"/>
        <color indexed="13"/>
        <rFont val="ＭＳ Ｐゴシック"/>
        <family val="3"/>
        <charset val="128"/>
      </rPr>
      <t>多くの細菌が栄養源として利用できる物質です。</t>
    </r>
    <r>
      <rPr>
        <b/>
        <sz val="12"/>
        <color indexed="9"/>
        <rFont val="ＭＳ Ｐゴシック"/>
        <family val="3"/>
        <charset val="128"/>
      </rPr>
      <t xml:space="preserve">
★スポンジについている細菌類は洗剤の中では死なず、
むしろ驚異的な菌量10</t>
    </r>
    <r>
      <rPr>
        <b/>
        <vertAlign val="superscript"/>
        <sz val="12"/>
        <color indexed="9"/>
        <rFont val="ＭＳ Ｐゴシック"/>
        <family val="3"/>
        <charset val="128"/>
      </rPr>
      <t>8-9</t>
    </r>
    <r>
      <rPr>
        <b/>
        <sz val="12"/>
        <color indexed="9"/>
        <rFont val="ＭＳ Ｐゴシック"/>
        <family val="3"/>
        <charset val="128"/>
      </rPr>
      <t xml:space="preserve">個/mlに増えます。
</t>
    </r>
    <r>
      <rPr>
        <b/>
        <sz val="12"/>
        <color indexed="13"/>
        <rFont val="ＭＳ Ｐゴシック"/>
        <family val="3"/>
        <charset val="128"/>
      </rPr>
      <t>★細菌まみれのスポンジで食器や調理器具を洗うのは、
かえって危険な汚染行為です。</t>
    </r>
    <rPh sb="1" eb="3">
      <t>センザイ</t>
    </rPh>
    <rPh sb="4" eb="5">
      <t>ヨゴ</t>
    </rPh>
    <rPh sb="7" eb="8">
      <t>オ</t>
    </rPh>
    <rPh sb="13" eb="15">
      <t>ショウドク</t>
    </rPh>
    <rPh sb="15" eb="17">
      <t>コウカ</t>
    </rPh>
    <rPh sb="18" eb="19">
      <t>ナ</t>
    </rPh>
    <rPh sb="23" eb="25">
      <t>センザイ</t>
    </rPh>
    <rPh sb="26" eb="27">
      <t>アブラ</t>
    </rPh>
    <rPh sb="28" eb="30">
      <t>タンパク</t>
    </rPh>
    <rPh sb="30" eb="31">
      <t>シツ</t>
    </rPh>
    <rPh sb="32" eb="34">
      <t>ヨウキ</t>
    </rPh>
    <rPh sb="38" eb="40">
      <t>ブンリ</t>
    </rPh>
    <rPh sb="48" eb="50">
      <t>カイメン</t>
    </rPh>
    <rPh sb="50" eb="53">
      <t>カッセイザイ</t>
    </rPh>
    <rPh sb="54" eb="57">
      <t>シュセイブン</t>
    </rPh>
    <rPh sb="62" eb="64">
      <t>セッケン</t>
    </rPh>
    <rPh sb="65" eb="67">
      <t>カイメン</t>
    </rPh>
    <rPh sb="67" eb="70">
      <t>カッセイザイ</t>
    </rPh>
    <rPh sb="74" eb="75">
      <t>エン</t>
    </rPh>
    <rPh sb="76" eb="79">
      <t>コソウキン</t>
    </rPh>
    <rPh sb="88" eb="89">
      <t>オオ</t>
    </rPh>
    <rPh sb="91" eb="93">
      <t>サイキン</t>
    </rPh>
    <rPh sb="94" eb="96">
      <t>エイヨウ</t>
    </rPh>
    <rPh sb="96" eb="97">
      <t>ゲン</t>
    </rPh>
    <rPh sb="100" eb="102">
      <t>リヨウ</t>
    </rPh>
    <rPh sb="105" eb="107">
      <t>ブッシツ</t>
    </rPh>
    <rPh sb="122" eb="124">
      <t>サイキン</t>
    </rPh>
    <rPh sb="124" eb="125">
      <t>ルイ</t>
    </rPh>
    <rPh sb="126" eb="128">
      <t>センザイ</t>
    </rPh>
    <rPh sb="129" eb="130">
      <t>ナカ</t>
    </rPh>
    <rPh sb="132" eb="133">
      <t>シ</t>
    </rPh>
    <rPh sb="140" eb="143">
      <t>キョウイテキ</t>
    </rPh>
    <rPh sb="144" eb="145">
      <t>キン</t>
    </rPh>
    <rPh sb="145" eb="146">
      <t>リョウ</t>
    </rPh>
    <rPh sb="156" eb="157">
      <t>フ</t>
    </rPh>
    <rPh sb="163" eb="165">
      <t>サイキン</t>
    </rPh>
    <rPh sb="174" eb="176">
      <t>ショッキ</t>
    </rPh>
    <rPh sb="177" eb="179">
      <t>チョウリ</t>
    </rPh>
    <rPh sb="179" eb="181">
      <t>キグ</t>
    </rPh>
    <rPh sb="182" eb="183">
      <t>アラ</t>
    </rPh>
    <rPh sb="192" eb="194">
      <t>キケン</t>
    </rPh>
    <rPh sb="195" eb="197">
      <t>オセン</t>
    </rPh>
    <rPh sb="197" eb="199">
      <t>コウイ</t>
    </rPh>
    <phoneticPr fontId="5"/>
  </si>
  <si>
    <t>洗浄用具は、使用後毎日２００ppmの次亜塩素酸ソーダ溶液に漬けて除菌します。
食器・調理器具洗浄用の洗剤は、使用時に清潔な容器から適量出して使用します。
洗浄液、洗剤受皿を一週間に一度は洗浄しましょう。
詰替容器を使っている場合は、詰替前に容器自体をしっかり乾燥させてから洗剤を充填しましょう。</t>
    <rPh sb="0" eb="2">
      <t>センジョウ</t>
    </rPh>
    <rPh sb="2" eb="4">
      <t>ヨウグ</t>
    </rPh>
    <rPh sb="6" eb="9">
      <t>シヨウゴ</t>
    </rPh>
    <rPh sb="9" eb="11">
      <t>マイニチ</t>
    </rPh>
    <rPh sb="18" eb="22">
      <t>ジアエンソ</t>
    </rPh>
    <rPh sb="22" eb="23">
      <t>サン</t>
    </rPh>
    <rPh sb="26" eb="28">
      <t>ヨウエキ</t>
    </rPh>
    <rPh sb="29" eb="30">
      <t>ツ</t>
    </rPh>
    <rPh sb="32" eb="34">
      <t>ジョキン</t>
    </rPh>
    <rPh sb="39" eb="41">
      <t>ショッキ</t>
    </rPh>
    <rPh sb="42" eb="44">
      <t>チョウリ</t>
    </rPh>
    <rPh sb="44" eb="46">
      <t>キグ</t>
    </rPh>
    <rPh sb="46" eb="48">
      <t>センジョウ</t>
    </rPh>
    <rPh sb="48" eb="49">
      <t>ヨウ</t>
    </rPh>
    <rPh sb="50" eb="52">
      <t>センザイ</t>
    </rPh>
    <rPh sb="54" eb="57">
      <t>シヨウジ</t>
    </rPh>
    <rPh sb="58" eb="60">
      <t>セイケツ</t>
    </rPh>
    <rPh sb="61" eb="63">
      <t>ヨウキ</t>
    </rPh>
    <rPh sb="65" eb="67">
      <t>テキリョウ</t>
    </rPh>
    <rPh sb="67" eb="68">
      <t>ダ</t>
    </rPh>
    <rPh sb="70" eb="72">
      <t>シヨウ</t>
    </rPh>
    <rPh sb="77" eb="79">
      <t>センジョウ</t>
    </rPh>
    <rPh sb="79" eb="80">
      <t>エキ</t>
    </rPh>
    <rPh sb="81" eb="83">
      <t>センザイ</t>
    </rPh>
    <rPh sb="83" eb="84">
      <t>ウケ</t>
    </rPh>
    <rPh sb="84" eb="85">
      <t>ザラ</t>
    </rPh>
    <rPh sb="86" eb="89">
      <t>イッシュウカン</t>
    </rPh>
    <rPh sb="90" eb="92">
      <t>イチド</t>
    </rPh>
    <rPh sb="93" eb="95">
      <t>センジョウ</t>
    </rPh>
    <rPh sb="102" eb="104">
      <t>ツメカ</t>
    </rPh>
    <rPh sb="104" eb="106">
      <t>ヨウキ</t>
    </rPh>
    <rPh sb="107" eb="108">
      <t>ツカ</t>
    </rPh>
    <rPh sb="112" eb="114">
      <t>バアイ</t>
    </rPh>
    <rPh sb="116" eb="118">
      <t>ツメカ</t>
    </rPh>
    <rPh sb="118" eb="119">
      <t>マエ</t>
    </rPh>
    <rPh sb="120" eb="122">
      <t>ヨウキ</t>
    </rPh>
    <rPh sb="122" eb="124">
      <t>ジタイ</t>
    </rPh>
    <rPh sb="129" eb="131">
      <t>カンソウ</t>
    </rPh>
    <rPh sb="136" eb="138">
      <t>センザイ</t>
    </rPh>
    <rPh sb="139" eb="141">
      <t>ジュウテン</t>
    </rPh>
    <phoneticPr fontId="5"/>
  </si>
  <si>
    <t>　岡山市は9日、平島小で感染性胃腸炎が発生したと発表した。1年生1クラスの5人が嘔吐（おうと）や腹痛の症状を訴えた。重症者はいない。9日に学級閉鎖した。</t>
    <phoneticPr fontId="87"/>
  </si>
  <si>
    <t>山陽新聞</t>
    <rPh sb="0" eb="4">
      <t>サンヨウシンブン</t>
    </rPh>
    <phoneticPr fontId="8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</si>
</sst>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79">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sz val="14"/>
      <color indexed="63"/>
      <name val="Arial"/>
      <family val="2"/>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2"/>
      <name val="ＭＳ Ｐ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sz val="8.8000000000000007"/>
      <color indexed="23"/>
      <name val="ＭＳ Ｐゴシック"/>
      <family val="3"/>
      <charset val="128"/>
    </font>
    <font>
      <sz val="10"/>
      <name val="Arial"/>
      <family val="2"/>
    </font>
    <font>
      <b/>
      <sz val="10.5"/>
      <color rgb="FFE74C3C"/>
      <name val="游ゴシック"/>
      <family val="3"/>
      <charset val="128"/>
    </font>
    <font>
      <b/>
      <sz val="16"/>
      <name val="メイリオ"/>
      <family val="3"/>
      <charset val="128"/>
    </font>
    <font>
      <b/>
      <sz val="14"/>
      <name val="Consolas"/>
      <family val="3"/>
    </font>
    <font>
      <b/>
      <sz val="13"/>
      <name val="游ゴシック"/>
      <family val="3"/>
      <charset val="128"/>
    </font>
    <font>
      <sz val="19"/>
      <color rgb="FF000000"/>
      <name val="ＭＳ Ｐゴシック"/>
      <family val="3"/>
      <charset val="128"/>
    </font>
    <font>
      <b/>
      <sz val="14"/>
      <color theme="5"/>
      <name val="ＭＳ Ｐゴシック"/>
      <family val="3"/>
      <charset val="128"/>
    </font>
    <font>
      <sz val="11"/>
      <color theme="5"/>
      <name val="ＭＳ Ｐゴシック"/>
      <family val="3"/>
      <charset val="128"/>
    </font>
    <font>
      <b/>
      <sz val="12"/>
      <color indexed="13"/>
      <name val="ＭＳ Ｐゴシック"/>
      <family val="3"/>
      <charset val="128"/>
    </font>
    <font>
      <b/>
      <vertAlign val="superscript"/>
      <sz val="12"/>
      <color indexed="9"/>
      <name val="ＭＳ Ｐゴシック"/>
      <family val="3"/>
      <charset val="128"/>
    </font>
  </fonts>
  <fills count="49">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indexed="12"/>
        <bgColor indexed="64"/>
      </patternFill>
    </fill>
    <fill>
      <patternFill patternType="solid">
        <fgColor indexed="48"/>
        <bgColor indexed="64"/>
      </patternFill>
    </fill>
    <fill>
      <patternFill patternType="solid">
        <fgColor rgb="FFFF990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theme="7" tint="0.59999389629810485"/>
        <bgColor indexed="64"/>
      </patternFill>
    </fill>
    <fill>
      <patternFill patternType="solid">
        <fgColor rgb="FFFF0000"/>
        <bgColor indexed="64"/>
      </patternFill>
    </fill>
    <fill>
      <patternFill patternType="solid">
        <fgColor theme="5"/>
        <bgColor indexed="64"/>
      </patternFill>
    </fill>
    <fill>
      <patternFill patternType="solid">
        <fgColor theme="2" tint="-9.9978637043366805E-2"/>
        <bgColor indexed="64"/>
      </patternFill>
    </fill>
    <fill>
      <patternFill patternType="solid">
        <fgColor theme="7" tint="0.79998168889431442"/>
        <bgColor indexed="64"/>
      </patternFill>
    </fill>
  </fills>
  <borders count="24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top/>
      <bottom style="thick">
        <color theme="0"/>
      </bottom>
      <diagonal/>
    </border>
    <border>
      <left/>
      <right style="thick">
        <color theme="0"/>
      </right>
      <top/>
      <bottom style="thick">
        <color theme="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4" fillId="0" borderId="0"/>
    <xf numFmtId="0" fontId="115" fillId="0" borderId="0" applyNumberFormat="0" applyFill="0" applyBorder="0" applyAlignment="0" applyProtection="0"/>
    <xf numFmtId="0" fontId="114" fillId="0" borderId="0"/>
    <xf numFmtId="0" fontId="1" fillId="0" borderId="0">
      <alignment vertical="center"/>
    </xf>
  </cellStyleXfs>
  <cellXfs count="731">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3"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5" fillId="19" borderId="8" xfId="0" applyFont="1" applyFill="1" applyBorder="1" applyAlignment="1">
      <alignment horizontal="center" vertical="center" wrapText="1"/>
    </xf>
    <xf numFmtId="177" fontId="106" fillId="19" borderId="8" xfId="2" applyNumberFormat="1" applyFont="1" applyFill="1" applyBorder="1" applyAlignment="1">
      <alignment horizontal="center" vertical="center" shrinkToFit="1"/>
    </xf>
    <xf numFmtId="0" fontId="6" fillId="0" borderId="0" xfId="2" applyAlignment="1">
      <alignment horizontal="left" vertical="center"/>
    </xf>
    <xf numFmtId="0" fontId="107" fillId="5" borderId="68" xfId="0" applyFont="1" applyFill="1" applyBorder="1">
      <alignment vertical="center"/>
    </xf>
    <xf numFmtId="0" fontId="107" fillId="5" borderId="0" xfId="0" applyFont="1" applyFill="1" applyAlignment="1">
      <alignment horizontal="left" vertical="center"/>
    </xf>
    <xf numFmtId="0" fontId="107" fillId="5" borderId="0" xfId="0" applyFont="1" applyFill="1">
      <alignment vertical="center"/>
    </xf>
    <xf numFmtId="176" fontId="107" fillId="5" borderId="0" xfId="0" applyNumberFormat="1" applyFont="1" applyFill="1" applyAlignment="1">
      <alignment horizontal="left" vertical="center"/>
    </xf>
    <xf numFmtId="183" fontId="107" fillId="5" borderId="0" xfId="0" applyNumberFormat="1" applyFont="1" applyFill="1" applyAlignment="1">
      <alignment horizontal="center" vertical="center"/>
    </xf>
    <xf numFmtId="0" fontId="107" fillId="5" borderId="68" xfId="0" applyFont="1" applyFill="1" applyBorder="1" applyAlignment="1">
      <alignment vertical="top"/>
    </xf>
    <xf numFmtId="0" fontId="107" fillId="5" borderId="0" xfId="0" applyFont="1" applyFill="1" applyAlignment="1">
      <alignment vertical="top"/>
    </xf>
    <xf numFmtId="14" fontId="107" fillId="5" borderId="0" xfId="0" applyNumberFormat="1" applyFont="1" applyFill="1" applyAlignment="1">
      <alignment horizontal="left" vertical="center"/>
    </xf>
    <xf numFmtId="14" fontId="107" fillId="0" borderId="0" xfId="0" applyNumberFormat="1" applyFont="1">
      <alignment vertical="center"/>
    </xf>
    <xf numFmtId="0" fontId="108"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09"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5" fillId="19" borderId="137" xfId="0" applyFont="1" applyFill="1" applyBorder="1" applyAlignment="1">
      <alignment horizontal="center" vertical="center" wrapText="1"/>
    </xf>
    <xf numFmtId="0" fontId="105"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7" fillId="5" borderId="0" xfId="0" applyFont="1" applyFill="1" applyAlignment="1">
      <alignment horizontal="left" vertical="top"/>
    </xf>
    <xf numFmtId="0" fontId="120" fillId="21" borderId="162" xfId="1" applyFont="1" applyFill="1" applyBorder="1" applyAlignment="1" applyProtection="1">
      <alignment horizontal="center" vertical="center" wrapText="1"/>
    </xf>
    <xf numFmtId="0" fontId="119"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3"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122" fillId="19" borderId="151" xfId="1" applyFont="1" applyFill="1" applyBorder="1" applyAlignment="1" applyProtection="1">
      <alignment horizontal="left" vertical="top" wrapTex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7" fillId="5" borderId="17" xfId="2" applyFont="1" applyFill="1" applyBorder="1">
      <alignment vertical="center"/>
    </xf>
    <xf numFmtId="0" fontId="122" fillId="0" borderId="151" xfId="0" applyFont="1" applyBorder="1" applyAlignment="1">
      <alignment horizontal="left" vertical="top" wrapText="1"/>
    </xf>
    <xf numFmtId="0" fontId="72" fillId="0" borderId="0" xfId="0" applyFont="1">
      <alignment vertical="center"/>
    </xf>
    <xf numFmtId="0" fontId="130" fillId="5" borderId="14" xfId="2" applyFont="1" applyFill="1" applyBorder="1">
      <alignment vertical="center"/>
    </xf>
    <xf numFmtId="0" fontId="129" fillId="0" borderId="136" xfId="0" applyFont="1" applyBorder="1">
      <alignment vertical="center"/>
    </xf>
    <xf numFmtId="0" fontId="86" fillId="35" borderId="122" xfId="0" applyFont="1" applyFill="1" applyBorder="1" applyAlignment="1">
      <alignment horizontal="center" vertical="center" wrapText="1"/>
    </xf>
    <xf numFmtId="0" fontId="128"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1"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8" fillId="5" borderId="0" xfId="0" applyFont="1" applyFill="1">
      <alignment vertical="center"/>
    </xf>
    <xf numFmtId="0" fontId="109" fillId="0" borderId="0" xfId="17" applyFont="1" applyAlignment="1">
      <alignment horizontal="lef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177" fontId="116" fillId="19" borderId="8" xfId="2" applyNumberFormat="1" applyFont="1" applyFill="1" applyBorder="1" applyAlignment="1">
      <alignment horizontal="center" vertical="center" shrinkToFit="1"/>
    </xf>
    <xf numFmtId="177" fontId="117"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2" fillId="19" borderId="206" xfId="2" applyFont="1" applyFill="1" applyBorder="1" applyAlignment="1">
      <alignment horizontal="center" vertical="center"/>
    </xf>
    <xf numFmtId="177" fontId="142" fillId="19" borderId="206" xfId="2" applyNumberFormat="1" applyFont="1" applyFill="1" applyBorder="1" applyAlignment="1">
      <alignment horizontal="center" vertical="center" shrinkToFit="1"/>
    </xf>
    <xf numFmtId="0" fontId="143"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0" fontId="142" fillId="19" borderId="10" xfId="2" applyFont="1" applyFill="1" applyBorder="1" applyAlignment="1">
      <alignment horizontal="center" vertical="center"/>
    </xf>
    <xf numFmtId="177" fontId="142"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8" fillId="0" borderId="189" xfId="2" applyFont="1" applyBorder="1" applyAlignment="1">
      <alignment horizontal="left" vertical="top"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4" fillId="21" borderId="0" xfId="0" applyFont="1" applyFill="1" applyAlignment="1">
      <alignment horizontal="center" vertical="center" wrapText="1"/>
    </xf>
    <xf numFmtId="0" fontId="123" fillId="3" borderId="9" xfId="2" applyFont="1" applyFill="1" applyBorder="1" applyAlignment="1">
      <alignment horizontal="center" vertical="center" wrapText="1"/>
    </xf>
    <xf numFmtId="0" fontId="120" fillId="28" borderId="208" xfId="1" applyFont="1" applyFill="1" applyBorder="1" applyAlignment="1" applyProtection="1">
      <alignment horizontal="center" vertical="center" wrapText="1"/>
    </xf>
    <xf numFmtId="0" fontId="111" fillId="26" borderId="178" xfId="2" applyFont="1" applyFill="1" applyBorder="1" applyAlignment="1">
      <alignment horizontal="left" vertical="center" shrinkToFit="1"/>
    </xf>
    <xf numFmtId="0" fontId="145" fillId="0" borderId="201" xfId="1" applyFont="1" applyFill="1" applyBorder="1" applyAlignment="1" applyProtection="1">
      <alignment vertical="top" wrapText="1"/>
    </xf>
    <xf numFmtId="0" fontId="0" fillId="36" borderId="0" xfId="0" applyFill="1">
      <alignment vertical="center"/>
    </xf>
    <xf numFmtId="14" fontId="94" fillId="19" borderId="135" xfId="17" applyNumberFormat="1" applyFont="1" applyFill="1" applyBorder="1" applyAlignment="1">
      <alignment horizontal="center" vertical="center" wrapText="1"/>
    </xf>
    <xf numFmtId="0" fontId="92" fillId="21" borderId="9" xfId="2" applyFont="1" applyFill="1" applyBorder="1" applyAlignment="1">
      <alignment horizontal="center" vertical="center"/>
    </xf>
    <xf numFmtId="0" fontId="123" fillId="3" borderId="9" xfId="2" applyFont="1" applyFill="1" applyBorder="1" applyAlignment="1">
      <alignment horizontal="center" vertical="center" shrinkToFit="1"/>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146" fillId="0" borderId="201" xfId="1" applyFont="1" applyFill="1" applyBorder="1" applyAlignment="1" applyProtection="1">
      <alignment vertical="top" wrapText="1"/>
    </xf>
    <xf numFmtId="0" fontId="145" fillId="0" borderId="30" xfId="1" applyFont="1" applyBorder="1" applyAlignment="1" applyProtection="1">
      <alignment horizontal="left" vertical="top" wrapText="1"/>
    </xf>
    <xf numFmtId="0" fontId="147" fillId="0" borderId="121" xfId="1" applyFont="1" applyFill="1" applyBorder="1" applyAlignment="1" applyProtection="1">
      <alignment horizontal="left" vertical="top" wrapText="1"/>
    </xf>
    <xf numFmtId="0" fontId="148" fillId="0" borderId="196" xfId="1" applyFont="1" applyFill="1" applyBorder="1" applyAlignment="1" applyProtection="1">
      <alignment vertical="top" wrapText="1"/>
    </xf>
    <xf numFmtId="0" fontId="122" fillId="0" borderId="158" xfId="1" applyFont="1" applyFill="1" applyBorder="1" applyAlignment="1" applyProtection="1">
      <alignment vertical="top" wrapText="1"/>
    </xf>
    <xf numFmtId="0" fontId="149" fillId="0" borderId="139" xfId="0" applyFont="1" applyBorder="1" applyAlignment="1">
      <alignment horizontal="left" vertical="top" wrapText="1"/>
    </xf>
    <xf numFmtId="0" fontId="150" fillId="0" borderId="0" xfId="0" applyFont="1">
      <alignment vertical="center"/>
    </xf>
    <xf numFmtId="0" fontId="121" fillId="19" borderId="180" xfId="0" applyFont="1" applyFill="1" applyBorder="1" applyAlignment="1">
      <alignment horizontal="left" vertical="center"/>
    </xf>
    <xf numFmtId="0" fontId="152"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4"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1" fillId="0" borderId="218" xfId="1" applyFont="1" applyBorder="1" applyAlignment="1" applyProtection="1">
      <alignment vertical="top" wrapText="1"/>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07"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0" fontId="6" fillId="0" borderId="0" xfId="4"/>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1" fillId="19" borderId="221" xfId="0" applyFont="1" applyFill="1" applyBorder="1" applyAlignment="1">
      <alignment horizontal="left" vertical="center"/>
    </xf>
    <xf numFmtId="0" fontId="95" fillId="19" borderId="0" xfId="0" applyFont="1" applyFill="1" applyAlignment="1">
      <alignment horizontal="center" vertical="center"/>
    </xf>
    <xf numFmtId="0" fontId="160" fillId="21" borderId="156" xfId="2" applyFont="1" applyFill="1" applyBorder="1" applyAlignment="1">
      <alignment horizontal="center" vertical="center" wrapText="1"/>
    </xf>
    <xf numFmtId="0" fontId="8" fillId="19" borderId="0" xfId="1" applyFill="1" applyBorder="1" applyAlignment="1" applyProtection="1">
      <alignment vertical="center" wrapText="1"/>
    </xf>
    <xf numFmtId="0" fontId="92" fillId="19" borderId="0" xfId="2" applyFont="1" applyFill="1" applyAlignment="1">
      <alignment horizontal="center" vertical="center"/>
    </xf>
    <xf numFmtId="14" fontId="92" fillId="19" borderId="0" xfId="2" applyNumberFormat="1" applyFont="1" applyFill="1" applyAlignment="1">
      <alignment horizontal="center" vertical="center"/>
    </xf>
    <xf numFmtId="0" fontId="25" fillId="19" borderId="0" xfId="2" applyFont="1" applyFill="1">
      <alignment vertical="center"/>
    </xf>
    <xf numFmtId="0" fontId="162" fillId="0" borderId="0" xfId="0" applyFont="1" applyAlignment="1">
      <alignment vertical="top" wrapText="1"/>
    </xf>
    <xf numFmtId="0" fontId="161" fillId="32" borderId="0" xfId="0" applyFont="1" applyFill="1" applyAlignment="1">
      <alignment horizontal="center" vertical="center" wrapText="1"/>
    </xf>
    <xf numFmtId="0" fontId="145"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5"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49" fillId="0" borderId="215" xfId="0" applyFont="1" applyBorder="1" applyAlignment="1">
      <alignment horizontal="left" vertical="top" wrapText="1"/>
    </xf>
    <xf numFmtId="0" fontId="86" fillId="20" borderId="137" xfId="0" applyFont="1" applyFill="1" applyBorder="1" applyAlignment="1">
      <alignment horizontal="center" vertical="center" wrapText="1"/>
    </xf>
    <xf numFmtId="14" fontId="121" fillId="19" borderId="180" xfId="0" applyNumberFormat="1" applyFont="1" applyFill="1" applyBorder="1" applyAlignment="1">
      <alignment horizontal="center" vertical="center"/>
    </xf>
    <xf numFmtId="14" fontId="121" fillId="19" borderId="199" xfId="0" applyNumberFormat="1" applyFont="1" applyFill="1" applyBorder="1" applyAlignment="1">
      <alignment horizontal="center" vertical="center"/>
    </xf>
    <xf numFmtId="14" fontId="121" fillId="19" borderId="222" xfId="0" applyNumberFormat="1" applyFont="1" applyFill="1" applyBorder="1" applyAlignment="1">
      <alignment horizontal="center" vertical="center"/>
    </xf>
    <xf numFmtId="0" fontId="6" fillId="19" borderId="180" xfId="2" applyFill="1" applyBorder="1">
      <alignment vertical="center"/>
    </xf>
    <xf numFmtId="0" fontId="102" fillId="19" borderId="134" xfId="17"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0" fontId="158" fillId="0" borderId="0" xfId="2" applyFont="1">
      <alignment vertical="center"/>
    </xf>
    <xf numFmtId="183" fontId="107"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14" fontId="6" fillId="19" borderId="180" xfId="2" applyNumberFormat="1" applyFill="1" applyBorder="1" applyAlignment="1">
      <alignment horizontal="center" vertical="center"/>
    </xf>
    <xf numFmtId="0" fontId="167" fillId="0" borderId="0" xfId="2" applyFont="1">
      <alignment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86" fillId="40" borderId="122" xfId="0" applyFont="1" applyFill="1" applyBorder="1" applyAlignment="1">
      <alignment horizontal="center" vertical="center" wrapText="1"/>
    </xf>
    <xf numFmtId="0" fontId="121" fillId="21" borderId="180" xfId="0" applyFont="1" applyFill="1" applyBorder="1" applyAlignment="1">
      <alignment horizontal="left" vertical="center"/>
    </xf>
    <xf numFmtId="0" fontId="121" fillId="41" borderId="180" xfId="0" applyFont="1" applyFill="1" applyBorder="1" applyAlignment="1">
      <alignment horizontal="left" vertical="center"/>
    </xf>
    <xf numFmtId="0" fontId="121" fillId="43" borderId="180" xfId="0" applyFont="1" applyFill="1" applyBorder="1" applyAlignment="1">
      <alignment horizontal="left" vertical="center"/>
    </xf>
    <xf numFmtId="14" fontId="102" fillId="19" borderId="135" xfId="17" applyNumberFormat="1" applyFont="1" applyFill="1" applyBorder="1" applyAlignment="1">
      <alignment horizontal="center" vertical="center" wrapText="1"/>
    </xf>
    <xf numFmtId="14" fontId="121" fillId="41" borderId="180" xfId="0" applyNumberFormat="1" applyFont="1" applyFill="1" applyBorder="1" applyAlignment="1">
      <alignment horizontal="left" vertical="center"/>
    </xf>
    <xf numFmtId="0" fontId="101"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14" fontId="132" fillId="19" borderId="135" xfId="0" applyNumberFormat="1" applyFont="1" applyFill="1" applyBorder="1" applyAlignment="1">
      <alignment horizontal="center" vertical="center"/>
    </xf>
    <xf numFmtId="56" fontId="94" fillId="19" borderId="134" xfId="17" applyNumberFormat="1" applyFont="1" applyFill="1" applyBorder="1" applyAlignment="1">
      <alignment horizontal="center" vertical="center" wrapText="1"/>
    </xf>
    <xf numFmtId="0" fontId="121" fillId="44" borderId="180" xfId="0" applyFont="1" applyFill="1" applyBorder="1" applyAlignment="1">
      <alignment horizontal="left" vertical="center"/>
    </xf>
    <xf numFmtId="0" fontId="121" fillId="31" borderId="180" xfId="0" applyFont="1" applyFill="1" applyBorder="1" applyAlignment="1">
      <alignment horizontal="left" vertical="center"/>
    </xf>
    <xf numFmtId="0" fontId="171" fillId="0" borderId="0" xfId="0" applyFont="1" applyAlignment="1">
      <alignment vertical="top" wrapText="1"/>
    </xf>
    <xf numFmtId="0" fontId="173" fillId="0" borderId="201" xfId="1" applyFont="1" applyFill="1" applyBorder="1" applyAlignment="1" applyProtection="1">
      <alignment vertical="top" wrapText="1"/>
    </xf>
    <xf numFmtId="0" fontId="6" fillId="19" borderId="0" xfId="4" applyFill="1"/>
    <xf numFmtId="0" fontId="168" fillId="19" borderId="0" xfId="2" applyFont="1" applyFill="1">
      <alignment vertical="center"/>
    </xf>
    <xf numFmtId="0" fontId="158" fillId="0" borderId="0" xfId="25" applyFont="1">
      <alignment vertical="center"/>
    </xf>
    <xf numFmtId="0" fontId="7" fillId="42" borderId="0" xfId="4" applyFont="1" applyFill="1" applyAlignment="1">
      <alignment vertical="top"/>
    </xf>
    <xf numFmtId="0" fontId="7" fillId="42" borderId="0" xfId="2" applyFont="1" applyFill="1" applyAlignment="1">
      <alignment vertical="top"/>
    </xf>
    <xf numFmtId="0" fontId="163" fillId="42" borderId="0" xfId="2" applyFont="1" applyFill="1" applyAlignment="1">
      <alignment vertical="top"/>
    </xf>
    <xf numFmtId="0" fontId="34" fillId="42" borderId="0" xfId="2" applyFont="1" applyFill="1" applyAlignment="1">
      <alignment vertical="top"/>
    </xf>
    <xf numFmtId="0" fontId="6" fillId="19" borderId="0" xfId="4" applyFill="1" applyAlignment="1">
      <alignment horizontal="left" indent="1"/>
    </xf>
    <xf numFmtId="0" fontId="6" fillId="0" borderId="0" xfId="4" applyAlignment="1">
      <alignment horizontal="left" indent="1"/>
    </xf>
    <xf numFmtId="0" fontId="35" fillId="45" borderId="0" xfId="4" applyFont="1" applyFill="1"/>
    <xf numFmtId="0" fontId="6" fillId="45" borderId="0" xfId="4" applyFill="1"/>
    <xf numFmtId="0" fontId="6" fillId="45" borderId="0" xfId="4" applyFill="1" applyAlignment="1">
      <alignment horizontal="left" indent="1"/>
    </xf>
    <xf numFmtId="0" fontId="0" fillId="47" borderId="0" xfId="0" applyFill="1">
      <alignment vertical="center"/>
    </xf>
    <xf numFmtId="0" fontId="0" fillId="48" borderId="0" xfId="0" applyFill="1">
      <alignment vertical="center"/>
    </xf>
    <xf numFmtId="0" fontId="131" fillId="48" borderId="0" xfId="0" applyFont="1" applyFill="1">
      <alignment vertical="center"/>
    </xf>
    <xf numFmtId="0" fontId="154" fillId="48" borderId="0" xfId="0" applyFont="1" applyFill="1">
      <alignment vertical="center"/>
    </xf>
    <xf numFmtId="0" fontId="155" fillId="48" borderId="0" xfId="0" applyFont="1" applyFill="1">
      <alignment vertical="center"/>
    </xf>
    <xf numFmtId="0" fontId="153" fillId="48" borderId="0" xfId="0" applyFont="1" applyFill="1">
      <alignment vertical="center"/>
    </xf>
    <xf numFmtId="0" fontId="118" fillId="48" borderId="0" xfId="0" applyFont="1" applyFill="1">
      <alignment vertical="center"/>
    </xf>
    <xf numFmtId="0" fontId="151" fillId="48" borderId="0" xfId="0" applyFont="1" applyFill="1">
      <alignment vertical="center"/>
    </xf>
    <xf numFmtId="0" fontId="159" fillId="48" borderId="0" xfId="0" applyFont="1" applyFill="1">
      <alignment vertical="center"/>
    </xf>
    <xf numFmtId="0" fontId="71" fillId="48" borderId="0" xfId="0" applyFont="1" applyFill="1">
      <alignment vertical="center"/>
    </xf>
    <xf numFmtId="0" fontId="139" fillId="48" borderId="0" xfId="0" applyFont="1" applyFill="1" applyAlignment="1">
      <alignment vertical="center" wrapText="1"/>
    </xf>
    <xf numFmtId="0" fontId="156" fillId="48" borderId="0" xfId="0" applyFont="1" applyFill="1">
      <alignment vertical="center"/>
    </xf>
    <xf numFmtId="0" fontId="157" fillId="48" borderId="0" xfId="0" applyFont="1" applyFill="1">
      <alignment vertical="center"/>
    </xf>
    <xf numFmtId="0" fontId="126" fillId="48" borderId="0" xfId="1" applyFont="1" applyFill="1" applyAlignment="1" applyProtection="1">
      <alignment vertical="center"/>
    </xf>
    <xf numFmtId="0" fontId="125" fillId="48" borderId="0" xfId="0" applyFont="1" applyFill="1">
      <alignment vertical="center"/>
    </xf>
    <xf numFmtId="0" fontId="170" fillId="48" borderId="0" xfId="0" applyFont="1" applyFill="1">
      <alignment vertical="center"/>
    </xf>
    <xf numFmtId="0" fontId="8" fillId="48" borderId="0" xfId="1" applyFill="1" applyAlignment="1" applyProtection="1">
      <alignment vertical="center"/>
    </xf>
    <xf numFmtId="0" fontId="75" fillId="0" borderId="0" xfId="0" applyFont="1" applyAlignment="1">
      <alignment horizontal="left" vertical="center" wrapText="1"/>
    </xf>
    <xf numFmtId="0" fontId="79" fillId="0" borderId="0" xfId="0" applyFont="1" applyAlignment="1">
      <alignment horizontal="left" vertical="center" wrapText="1"/>
    </xf>
    <xf numFmtId="0" fontId="78"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76"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7" fillId="5" borderId="0" xfId="0" applyFont="1" applyFill="1" applyAlignment="1">
      <alignment horizontal="left" vertical="center" wrapText="1"/>
    </xf>
    <xf numFmtId="0" fontId="107" fillId="5" borderId="70" xfId="0" applyFont="1" applyFill="1" applyBorder="1" applyAlignment="1">
      <alignment horizontal="left" vertical="center" wrapText="1"/>
    </xf>
    <xf numFmtId="0" fontId="107" fillId="5" borderId="0" xfId="0" applyFont="1" applyFill="1" applyAlignment="1">
      <alignment horizontal="left" vertical="center"/>
    </xf>
    <xf numFmtId="0" fontId="107" fillId="5" borderId="0" xfId="0" applyFont="1" applyFill="1" applyAlignment="1">
      <alignment horizontal="left" vertical="top" wrapText="1"/>
    </xf>
    <xf numFmtId="0" fontId="8" fillId="0" borderId="0" xfId="1" applyAlignment="1" applyProtection="1">
      <alignment horizontal="center" vertical="center" wrapText="1"/>
    </xf>
    <xf numFmtId="0" fontId="110" fillId="48" borderId="0" xfId="0" applyFont="1" applyFill="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3" fillId="19" borderId="166" xfId="17" applyFont="1" applyFill="1" applyBorder="1" applyAlignment="1">
      <alignment horizontal="left" vertical="top" wrapText="1"/>
    </xf>
    <xf numFmtId="0" fontId="113" fillId="19" borderId="167" xfId="17" applyFont="1" applyFill="1" applyBorder="1" applyAlignment="1">
      <alignment horizontal="left" vertical="top" wrapText="1"/>
    </xf>
    <xf numFmtId="0" fontId="113" fillId="19" borderId="168" xfId="17" applyFont="1" applyFill="1" applyBorder="1" applyAlignment="1">
      <alignment horizontal="left" vertical="top" wrapText="1"/>
    </xf>
    <xf numFmtId="0" fontId="13" fillId="19" borderId="166" xfId="17" applyFont="1" applyFill="1" applyBorder="1" applyAlignment="1">
      <alignment horizontal="left" vertical="top" wrapText="1"/>
    </xf>
    <xf numFmtId="0" fontId="13" fillId="19" borderId="167" xfId="17" applyFont="1" applyFill="1" applyBorder="1" applyAlignment="1">
      <alignment horizontal="left" vertical="top" wrapText="1"/>
    </xf>
    <xf numFmtId="0" fontId="13" fillId="19"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4" fillId="19" borderId="166"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98" fillId="46" borderId="232" xfId="4" applyFont="1" applyFill="1" applyBorder="1" applyAlignment="1">
      <alignment horizontal="left" vertical="center" wrapText="1" indent="1"/>
    </xf>
    <xf numFmtId="0" fontId="13" fillId="46" borderId="233" xfId="4" applyFont="1" applyFill="1" applyBorder="1" applyAlignment="1">
      <alignment horizontal="left" vertical="center" wrapText="1" indent="1"/>
    </xf>
    <xf numFmtId="0" fontId="13" fillId="46" borderId="234" xfId="4" applyFont="1" applyFill="1" applyBorder="1" applyAlignment="1">
      <alignment horizontal="left" vertical="center" wrapText="1" indent="1"/>
    </xf>
    <xf numFmtId="0" fontId="13" fillId="46" borderId="235" xfId="4" applyFont="1" applyFill="1" applyBorder="1" applyAlignment="1">
      <alignment horizontal="left" vertical="center" wrapText="1" indent="1"/>
    </xf>
    <xf numFmtId="0" fontId="13" fillId="46" borderId="0" xfId="4" applyFont="1" applyFill="1" applyAlignment="1">
      <alignment horizontal="left" vertical="center" wrapText="1" indent="1"/>
    </xf>
    <xf numFmtId="0" fontId="13" fillId="46" borderId="236" xfId="4" applyFont="1" applyFill="1" applyBorder="1" applyAlignment="1">
      <alignment horizontal="left" vertical="center" wrapText="1" indent="1"/>
    </xf>
    <xf numFmtId="0" fontId="13" fillId="46" borderId="237" xfId="4" applyFont="1" applyFill="1" applyBorder="1" applyAlignment="1">
      <alignment horizontal="left" vertical="center" wrapText="1" indent="1"/>
    </xf>
    <xf numFmtId="0" fontId="13" fillId="46" borderId="238" xfId="4" applyFont="1" applyFill="1" applyBorder="1" applyAlignment="1">
      <alignment horizontal="left" vertical="center" wrapText="1" indent="1"/>
    </xf>
    <xf numFmtId="0" fontId="13" fillId="46" borderId="239" xfId="4" applyFont="1" applyFill="1" applyBorder="1" applyAlignment="1">
      <alignment horizontal="left" vertical="center" wrapText="1" indent="1"/>
    </xf>
    <xf numFmtId="0" fontId="141" fillId="38" borderId="0" xfId="2" applyFont="1" applyFill="1" applyAlignment="1">
      <alignment horizontal="center" vertical="center"/>
    </xf>
    <xf numFmtId="0" fontId="6" fillId="0" borderId="0" xfId="2">
      <alignment vertical="center"/>
    </xf>
    <xf numFmtId="0" fontId="88" fillId="0" borderId="0" xfId="2" applyFont="1" applyAlignment="1">
      <alignment horizontal="center" vertical="center"/>
    </xf>
    <xf numFmtId="0" fontId="21" fillId="0" borderId="0" xfId="2" applyFont="1" applyAlignment="1">
      <alignment horizontal="center" vertical="center"/>
    </xf>
    <xf numFmtId="0" fontId="88" fillId="23" borderId="0" xfId="2" applyFont="1" applyFill="1" applyAlignment="1">
      <alignment horizontal="center" vertical="center" wrapText="1" shrinkToFit="1"/>
    </xf>
    <xf numFmtId="0" fontId="21" fillId="23" borderId="0" xfId="2" applyFont="1" applyFill="1" applyAlignment="1">
      <alignment horizontal="center" vertical="center" wrapText="1" shrinkToFit="1"/>
    </xf>
    <xf numFmtId="0" fontId="169" fillId="19" borderId="0" xfId="2" applyFont="1" applyFill="1">
      <alignment vertical="center"/>
    </xf>
    <xf numFmtId="0" fontId="175" fillId="0" borderId="0" xfId="2" applyFont="1" applyAlignment="1">
      <alignment horizontal="center" vertical="center"/>
    </xf>
    <xf numFmtId="0" fontId="176" fillId="0" borderId="0" xfId="2" applyFont="1" applyAlignment="1">
      <alignment horizontal="center" vertical="center"/>
    </xf>
    <xf numFmtId="0" fontId="164" fillId="42" borderId="0" xfId="2" applyFont="1" applyFill="1" applyAlignment="1">
      <alignment vertical="top" wrapText="1"/>
    </xf>
    <xf numFmtId="0" fontId="165" fillId="42" borderId="0" xfId="2" applyFont="1" applyFill="1" applyAlignment="1">
      <alignment vertical="top" wrapText="1"/>
    </xf>
    <xf numFmtId="0" fontId="6" fillId="42" borderId="0" xfId="2" applyFill="1" applyAlignment="1">
      <alignment vertical="top" wrapText="1"/>
    </xf>
    <xf numFmtId="0" fontId="51" fillId="39" borderId="0" xfId="2" applyFont="1" applyFill="1" applyAlignment="1">
      <alignment horizontal="left" vertical="center" wrapText="1" indent="1"/>
    </xf>
    <xf numFmtId="0" fontId="166" fillId="0" borderId="0" xfId="2" applyFont="1" applyAlignment="1">
      <alignment horizontal="left" vertical="center" wrapText="1" indent="1"/>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wrapText="1" shrinkToFit="1"/>
    </xf>
    <xf numFmtId="14" fontId="88" fillId="21" borderId="2" xfId="2" applyNumberFormat="1" applyFont="1" applyFill="1" applyBorder="1" applyAlignment="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0" fontId="10" fillId="0" borderId="154" xfId="2" applyFont="1" applyBorder="1">
      <alignment vertical="center"/>
    </xf>
    <xf numFmtId="0" fontId="10" fillId="0" borderId="0" xfId="2" applyFont="1" applyAlignment="1">
      <alignment vertical="center" wrapTex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4"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5"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5" fillId="30" borderId="94" xfId="1" applyFont="1" applyFill="1" applyBorder="1" applyAlignment="1" applyProtection="1">
      <alignment vertical="top" wrapText="1"/>
    </xf>
    <xf numFmtId="0" fontId="88" fillId="30" borderId="95" xfId="2" applyFont="1" applyFill="1" applyBorder="1" applyAlignment="1">
      <alignment vertical="top" wrapText="1"/>
    </xf>
    <xf numFmtId="0" fontId="88" fillId="30" borderId="96" xfId="2" applyFont="1" applyFill="1" applyBorder="1" applyAlignment="1">
      <alignment vertical="top" wrapText="1"/>
    </xf>
    <xf numFmtId="0" fontId="174"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7"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94" fillId="21" borderId="134" xfId="17" applyFont="1" applyFill="1" applyBorder="1" applyAlignment="1">
      <alignment horizontal="center" vertical="center" wrapText="1"/>
    </xf>
    <xf numFmtId="14" fontId="94" fillId="21" borderId="135" xfId="17" applyNumberFormat="1" applyFont="1" applyFill="1" applyBorder="1" applyAlignment="1">
      <alignment horizontal="center" vertical="center"/>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88BF708B-B150-4A95-9C61-F6D5067FE7ED}"/>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FAFEC2"/>
      <color rgb="FF66CCFF"/>
      <color rgb="FFFF99FF"/>
      <color rgb="FF3399FF"/>
      <color rgb="FF00CC00"/>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'22　感染症統計'!$A$7</c:f>
              <c:strCache>
                <c:ptCount val="1"/>
                <c:pt idx="0">
                  <c:v>2023年</c:v>
                </c:pt>
              </c:strCache>
            </c:strRef>
          </c:tx>
          <c:spPr>
            <a:ln w="63500" cap="rnd">
              <a:solidFill>
                <a:srgbClr val="FF0000"/>
              </a:solidFill>
              <a:round/>
            </a:ln>
            <a:effectLst/>
          </c:spPr>
          <c:marker>
            <c:symbol val="none"/>
          </c:marker>
          <c:val>
            <c:numRef>
              <c:f>'22　感染症統計'!$B$7:$M$7</c:f>
              <c:numCache>
                <c:formatCode>#,##0_ </c:formatCode>
                <c:ptCount val="12"/>
                <c:pt idx="0" formatCode="General">
                  <c:v>82</c:v>
                </c:pt>
                <c:pt idx="1">
                  <c:v>62</c:v>
                </c:pt>
                <c:pt idx="2">
                  <c:v>99</c:v>
                </c:pt>
                <c:pt idx="3">
                  <c:v>111</c:v>
                </c:pt>
                <c:pt idx="4">
                  <c:v>221</c:v>
                </c:pt>
                <c:pt idx="5">
                  <c:v>77</c:v>
                </c:pt>
              </c:numCache>
            </c:numRef>
          </c:val>
          <c:smooth val="0"/>
          <c:extLst>
            <c:ext xmlns:c16="http://schemas.microsoft.com/office/drawing/2014/chart" uri="{C3380CC4-5D6E-409C-BE32-E72D297353CC}">
              <c16:uniqueId val="{00000000-EF25-4824-8530-875CCEE0B185}"/>
            </c:ext>
          </c:extLst>
        </c:ser>
        <c:ser>
          <c:idx val="7"/>
          <c:order val="1"/>
          <c:tx>
            <c:strRef>
              <c:f>'22　感染症統計'!$A$8</c:f>
              <c:strCache>
                <c:ptCount val="1"/>
                <c:pt idx="0">
                  <c:v>2022年</c:v>
                </c:pt>
              </c:strCache>
            </c:strRef>
          </c:tx>
          <c:spPr>
            <a:ln w="25400" cap="rnd">
              <a:solidFill>
                <a:schemeClr val="accent6">
                  <a:lumMod val="75000"/>
                </a:schemeClr>
              </a:solidFill>
              <a:round/>
            </a:ln>
            <a:effectLst/>
          </c:spPr>
          <c:marker>
            <c:symbol val="none"/>
          </c:marker>
          <c:val>
            <c:numRef>
              <c:f>'22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'22　感染症統計'!$A$9</c:f>
              <c:strCache>
                <c:ptCount val="1"/>
                <c:pt idx="0">
                  <c:v>2021年</c:v>
                </c:pt>
              </c:strCache>
            </c:strRef>
          </c:tx>
          <c:spPr>
            <a:ln w="28575" cap="rnd">
              <a:solidFill>
                <a:schemeClr val="accent6"/>
              </a:solidFill>
              <a:round/>
            </a:ln>
            <a:effectLst/>
          </c:spPr>
          <c:marker>
            <c:symbol val="none"/>
          </c:marker>
          <c:val>
            <c:numRef>
              <c:f>'22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'22　感染症統計'!$A$10</c:f>
              <c:strCache>
                <c:ptCount val="1"/>
                <c:pt idx="0">
                  <c:v>2020年</c:v>
                </c:pt>
              </c:strCache>
            </c:strRef>
          </c:tx>
          <c:spPr>
            <a:ln w="12700" cap="rnd">
              <a:solidFill>
                <a:srgbClr val="FF0066"/>
              </a:solidFill>
              <a:round/>
            </a:ln>
            <a:effectLst/>
          </c:spPr>
          <c:marker>
            <c:symbol val="none"/>
          </c:marker>
          <c:val>
            <c:numRef>
              <c:f>'22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'22　感染症統計'!$A$11</c:f>
              <c:strCache>
                <c:ptCount val="1"/>
                <c:pt idx="0">
                  <c:v>2019年</c:v>
                </c:pt>
              </c:strCache>
            </c:strRef>
          </c:tx>
          <c:spPr>
            <a:ln w="19050" cap="rnd">
              <a:solidFill>
                <a:srgbClr val="0070C0"/>
              </a:solidFill>
              <a:round/>
            </a:ln>
            <a:effectLst/>
          </c:spPr>
          <c:marker>
            <c:symbol val="none"/>
          </c:marker>
          <c:val>
            <c:numRef>
              <c:f>'22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'22　感染症統計'!$A$12</c:f>
              <c:strCache>
                <c:ptCount val="1"/>
                <c:pt idx="0">
                  <c:v>2018年</c:v>
                </c:pt>
              </c:strCache>
            </c:strRef>
          </c:tx>
          <c:spPr>
            <a:ln w="12700" cap="rnd">
              <a:solidFill>
                <a:schemeClr val="accent4"/>
              </a:solidFill>
              <a:round/>
            </a:ln>
            <a:effectLst/>
          </c:spPr>
          <c:marker>
            <c:symbol val="none"/>
          </c:marker>
          <c:val>
            <c:numRef>
              <c:f>'22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'22　感染症統計'!$A$13</c:f>
              <c:strCache>
                <c:ptCount val="1"/>
                <c:pt idx="0">
                  <c:v>2017年</c:v>
                </c:pt>
              </c:strCache>
            </c:strRef>
          </c:tx>
          <c:spPr>
            <a:ln w="12700" cap="rnd">
              <a:solidFill>
                <a:schemeClr val="accent5"/>
              </a:solidFill>
              <a:round/>
            </a:ln>
            <a:effectLst/>
          </c:spPr>
          <c:marker>
            <c:symbol val="none"/>
          </c:marker>
          <c:val>
            <c:numRef>
              <c:f>'22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'22　感染症統計'!$A$14</c:f>
              <c:strCache>
                <c:ptCount val="1"/>
                <c:pt idx="0">
                  <c:v>2016年</c:v>
                </c:pt>
              </c:strCache>
            </c:strRef>
          </c:tx>
          <c:spPr>
            <a:ln w="12700" cap="rnd">
              <a:solidFill>
                <a:schemeClr val="tx2"/>
              </a:solidFill>
              <a:round/>
            </a:ln>
            <a:effectLst/>
          </c:spPr>
          <c:marker>
            <c:symbol val="none"/>
          </c:marker>
          <c:val>
            <c:numRef>
              <c:f>'22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'22　感染症統計'!$A$15</c:f>
              <c:strCache>
                <c:ptCount val="1"/>
                <c:pt idx="0">
                  <c:v>2015年</c:v>
                </c:pt>
              </c:strCache>
            </c:strRef>
          </c:tx>
          <c:spPr>
            <a:ln w="28575" cap="rnd">
              <a:solidFill>
                <a:schemeClr val="accent3">
                  <a:lumMod val="60000"/>
                </a:schemeClr>
              </a:solidFill>
              <a:round/>
            </a:ln>
            <a:effectLst/>
          </c:spPr>
          <c:marker>
            <c:symbol val="none"/>
          </c:marker>
          <c:val>
            <c:numRef>
              <c:f>'22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'22　感染症統計'!$P$7</c:f>
              <c:strCache>
                <c:ptCount val="1"/>
                <c:pt idx="0">
                  <c:v>2023年</c:v>
                </c:pt>
              </c:strCache>
            </c:strRef>
          </c:tx>
          <c:spPr>
            <a:ln w="63500" cap="rnd">
              <a:solidFill>
                <a:srgbClr val="FF0000"/>
              </a:solidFill>
              <a:round/>
            </a:ln>
            <a:effectLst/>
          </c:spPr>
          <c:marker>
            <c:symbol val="none"/>
          </c:marker>
          <c:val>
            <c:numRef>
              <c:f>'22　感染症統計'!$Q$7:$AB$7</c:f>
              <c:numCache>
                <c:formatCode>#,##0_ </c:formatCode>
                <c:ptCount val="12"/>
                <c:pt idx="0" formatCode="General">
                  <c:v>1</c:v>
                </c:pt>
                <c:pt idx="1">
                  <c:v>1</c:v>
                </c:pt>
                <c:pt idx="2">
                  <c:v>4</c:v>
                </c:pt>
                <c:pt idx="3">
                  <c:v>2</c:v>
                </c:pt>
                <c:pt idx="4">
                  <c:v>2</c:v>
                </c:pt>
                <c:pt idx="5">
                  <c:v>2</c:v>
                </c:pt>
              </c:numCache>
            </c:numRef>
          </c:val>
          <c:smooth val="0"/>
          <c:extLst>
            <c:ext xmlns:c16="http://schemas.microsoft.com/office/drawing/2014/chart" uri="{C3380CC4-5D6E-409C-BE32-E72D297353CC}">
              <c16:uniqueId val="{00000000-691A-4A61-BF12-3A5977548A2F}"/>
            </c:ext>
          </c:extLst>
        </c:ser>
        <c:ser>
          <c:idx val="7"/>
          <c:order val="1"/>
          <c:tx>
            <c:strRef>
              <c:f>'22　感染症統計'!$P$8</c:f>
              <c:strCache>
                <c:ptCount val="1"/>
                <c:pt idx="0">
                  <c:v>2022年</c:v>
                </c:pt>
              </c:strCache>
            </c:strRef>
          </c:tx>
          <c:spPr>
            <a:ln w="25400" cap="rnd">
              <a:solidFill>
                <a:schemeClr val="accent6">
                  <a:lumMod val="75000"/>
                </a:schemeClr>
              </a:solidFill>
              <a:round/>
            </a:ln>
            <a:effectLst/>
          </c:spPr>
          <c:marker>
            <c:symbol val="none"/>
          </c:marker>
          <c:val>
            <c:numRef>
              <c:f>'22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'22　感染症統計'!$P$9</c:f>
              <c:strCache>
                <c:ptCount val="1"/>
                <c:pt idx="0">
                  <c:v>2021年</c:v>
                </c:pt>
              </c:strCache>
            </c:strRef>
          </c:tx>
          <c:spPr>
            <a:ln w="28575" cap="rnd">
              <a:solidFill>
                <a:srgbClr val="FF0066"/>
              </a:solidFill>
              <a:round/>
            </a:ln>
            <a:effectLst/>
          </c:spPr>
          <c:marker>
            <c:symbol val="none"/>
          </c:marker>
          <c:val>
            <c:numRef>
              <c:f>'22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'22　感染症統計'!$P$10</c:f>
              <c:strCache>
                <c:ptCount val="1"/>
                <c:pt idx="0">
                  <c:v>2020年</c:v>
                </c:pt>
              </c:strCache>
            </c:strRef>
          </c:tx>
          <c:spPr>
            <a:ln w="28575" cap="rnd">
              <a:solidFill>
                <a:schemeClr val="accent2"/>
              </a:solidFill>
              <a:round/>
            </a:ln>
            <a:effectLst/>
          </c:spPr>
          <c:marker>
            <c:symbol val="none"/>
          </c:marker>
          <c:val>
            <c:numRef>
              <c:f>'22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'22　感染症統計'!$P$11</c:f>
              <c:strCache>
                <c:ptCount val="1"/>
                <c:pt idx="0">
                  <c:v>2019年</c:v>
                </c:pt>
              </c:strCache>
            </c:strRef>
          </c:tx>
          <c:spPr>
            <a:ln w="28575" cap="rnd">
              <a:solidFill>
                <a:schemeClr val="accent3">
                  <a:lumMod val="50000"/>
                </a:schemeClr>
              </a:solidFill>
              <a:round/>
            </a:ln>
            <a:effectLst/>
          </c:spPr>
          <c:marker>
            <c:symbol val="none"/>
          </c:marker>
          <c:val>
            <c:numRef>
              <c:f>'22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'22　感染症統計'!$P$12</c:f>
              <c:strCache>
                <c:ptCount val="1"/>
                <c:pt idx="0">
                  <c:v>2018年</c:v>
                </c:pt>
              </c:strCache>
            </c:strRef>
          </c:tx>
          <c:spPr>
            <a:ln w="28575" cap="rnd">
              <a:solidFill>
                <a:schemeClr val="accent4">
                  <a:lumMod val="75000"/>
                </a:schemeClr>
              </a:solidFill>
              <a:round/>
            </a:ln>
            <a:effectLst/>
          </c:spPr>
          <c:marker>
            <c:symbol val="none"/>
          </c:marker>
          <c:val>
            <c:numRef>
              <c:f>'22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'22　感染症統計'!$P$13</c:f>
              <c:strCache>
                <c:ptCount val="1"/>
                <c:pt idx="0">
                  <c:v>2017年</c:v>
                </c:pt>
              </c:strCache>
            </c:strRef>
          </c:tx>
          <c:spPr>
            <a:ln w="28575" cap="rnd">
              <a:solidFill>
                <a:schemeClr val="accent5"/>
              </a:solidFill>
              <a:round/>
            </a:ln>
            <a:effectLst/>
          </c:spPr>
          <c:marker>
            <c:symbol val="none"/>
          </c:marker>
          <c:val>
            <c:numRef>
              <c:f>'22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'22　感染症統計'!$P$14</c:f>
              <c:strCache>
                <c:ptCount val="1"/>
                <c:pt idx="0">
                  <c:v>2016年</c:v>
                </c:pt>
              </c:strCache>
            </c:strRef>
          </c:tx>
          <c:spPr>
            <a:ln w="28575" cap="rnd">
              <a:solidFill>
                <a:srgbClr val="3399FF"/>
              </a:solidFill>
              <a:round/>
            </a:ln>
            <a:effectLst/>
          </c:spPr>
          <c:marker>
            <c:symbol val="none"/>
          </c:marker>
          <c:val>
            <c:numRef>
              <c:f>'22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jp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gif"/><Relationship Id="rId1" Type="http://schemas.openxmlformats.org/officeDocument/2006/relationships/image" Target="../media/image6.png"/><Relationship Id="rId4" Type="http://schemas.openxmlformats.org/officeDocument/2006/relationships/image" Target="../media/image9.png"/></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10.pn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2.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53340</xdr:colOff>
      <xdr:row>0</xdr:row>
      <xdr:rowOff>53341</xdr:rowOff>
    </xdr:from>
    <xdr:to>
      <xdr:col>12</xdr:col>
      <xdr:colOff>297180</xdr:colOff>
      <xdr:row>29</xdr:row>
      <xdr:rowOff>5143</xdr:rowOff>
    </xdr:to>
    <xdr:pic>
      <xdr:nvPicPr>
        <xdr:cNvPr id="14" name="図 13">
          <a:extLst>
            <a:ext uri="{FF2B5EF4-FFF2-40B4-BE49-F238E27FC236}">
              <a16:creationId xmlns:a16="http://schemas.microsoft.com/office/drawing/2014/main" id="{0E2EE000-9D3F-B937-7C77-3F720075FA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 y="53341"/>
          <a:ext cx="6393180" cy="54534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twoCellAnchor editAs="oneCell">
    <xdr:from>
      <xdr:col>12</xdr:col>
      <xdr:colOff>457200</xdr:colOff>
      <xdr:row>3</xdr:row>
      <xdr:rowOff>38362</xdr:rowOff>
    </xdr:from>
    <xdr:to>
      <xdr:col>17</xdr:col>
      <xdr:colOff>822960</xdr:colOff>
      <xdr:row>16</xdr:row>
      <xdr:rowOff>61263</xdr:rowOff>
    </xdr:to>
    <xdr:pic>
      <xdr:nvPicPr>
        <xdr:cNvPr id="15" name="図 14">
          <a:extLst>
            <a:ext uri="{FF2B5EF4-FFF2-40B4-BE49-F238E27FC236}">
              <a16:creationId xmlns:a16="http://schemas.microsoft.com/office/drawing/2014/main" id="{36E3C2A8-DBFF-8C99-0424-98EED27117D0}"/>
            </a:ext>
          </a:extLst>
        </xdr:cNvPr>
        <xdr:cNvPicPr>
          <a:picLocks noChangeAspect="1"/>
        </xdr:cNvPicPr>
      </xdr:nvPicPr>
      <xdr:blipFill>
        <a:blip xmlns:r="http://schemas.openxmlformats.org/officeDocument/2006/relationships" r:embed="rId2"/>
        <a:stretch>
          <a:fillRect/>
        </a:stretch>
      </xdr:blipFill>
      <xdr:spPr>
        <a:xfrm>
          <a:off x="6606540" y="975622"/>
          <a:ext cx="2796540" cy="2369861"/>
        </a:xfrm>
        <a:prstGeom prst="rect">
          <a:avLst/>
        </a:prstGeom>
      </xdr:spPr>
    </xdr:pic>
    <xdr:clientData/>
  </xdr:twoCellAnchor>
  <xdr:twoCellAnchor editAs="oneCell">
    <xdr:from>
      <xdr:col>1</xdr:col>
      <xdr:colOff>419100</xdr:colOff>
      <xdr:row>23</xdr:row>
      <xdr:rowOff>83821</xdr:rowOff>
    </xdr:from>
    <xdr:to>
      <xdr:col>5</xdr:col>
      <xdr:colOff>312882</xdr:colOff>
      <xdr:row>28</xdr:row>
      <xdr:rowOff>15241</xdr:rowOff>
    </xdr:to>
    <xdr:pic>
      <xdr:nvPicPr>
        <xdr:cNvPr id="16" name="図 15">
          <a:extLst>
            <a:ext uri="{FF2B5EF4-FFF2-40B4-BE49-F238E27FC236}">
              <a16:creationId xmlns:a16="http://schemas.microsoft.com/office/drawing/2014/main" id="{FF208AA6-893B-A87F-D9F5-E7C59FC40CB5}"/>
            </a:ext>
          </a:extLst>
        </xdr:cNvPr>
        <xdr:cNvPicPr>
          <a:picLocks noChangeAspect="1"/>
        </xdr:cNvPicPr>
      </xdr:nvPicPr>
      <xdr:blipFill>
        <a:blip xmlns:r="http://schemas.openxmlformats.org/officeDocument/2006/relationships" r:embed="rId3"/>
        <a:stretch>
          <a:fillRect/>
        </a:stretch>
      </xdr:blipFill>
      <xdr:spPr>
        <a:xfrm>
          <a:off x="1028700" y="4541521"/>
          <a:ext cx="2332182" cy="769620"/>
        </a:xfrm>
        <a:prstGeom prst="rect">
          <a:avLst/>
        </a:prstGeom>
      </xdr:spPr>
    </xdr:pic>
    <xdr:clientData/>
  </xdr:twoCellAnchor>
  <xdr:twoCellAnchor editAs="oneCell">
    <xdr:from>
      <xdr:col>12</xdr:col>
      <xdr:colOff>464820</xdr:colOff>
      <xdr:row>0</xdr:row>
      <xdr:rowOff>74676</xdr:rowOff>
    </xdr:from>
    <xdr:to>
      <xdr:col>17</xdr:col>
      <xdr:colOff>838200</xdr:colOff>
      <xdr:row>2</xdr:row>
      <xdr:rowOff>304800</xdr:rowOff>
    </xdr:to>
    <xdr:pic>
      <xdr:nvPicPr>
        <xdr:cNvPr id="17" name="図 16">
          <a:extLst>
            <a:ext uri="{FF2B5EF4-FFF2-40B4-BE49-F238E27FC236}">
              <a16:creationId xmlns:a16="http://schemas.microsoft.com/office/drawing/2014/main" id="{EA0FDBF9-18B8-4A0A-9ECE-C264647DF1A8}"/>
            </a:ext>
          </a:extLst>
        </xdr:cNvPr>
        <xdr:cNvPicPr>
          <a:picLocks noChangeAspect="1"/>
        </xdr:cNvPicPr>
      </xdr:nvPicPr>
      <xdr:blipFill>
        <a:blip xmlns:r="http://schemas.openxmlformats.org/officeDocument/2006/relationships" r:embed="rId3"/>
        <a:stretch>
          <a:fillRect/>
        </a:stretch>
      </xdr:blipFill>
      <xdr:spPr>
        <a:xfrm>
          <a:off x="6614160" y="74676"/>
          <a:ext cx="2804160" cy="854964"/>
        </a:xfrm>
        <a:prstGeom prst="rect">
          <a:avLst/>
        </a:prstGeom>
      </xdr:spPr>
    </xdr:pic>
    <xdr:clientData/>
  </xdr:twoCellAnchor>
  <xdr:twoCellAnchor editAs="oneCell">
    <xdr:from>
      <xdr:col>12</xdr:col>
      <xdr:colOff>449579</xdr:colOff>
      <xdr:row>16</xdr:row>
      <xdr:rowOff>83820</xdr:rowOff>
    </xdr:from>
    <xdr:to>
      <xdr:col>17</xdr:col>
      <xdr:colOff>800100</xdr:colOff>
      <xdr:row>29</xdr:row>
      <xdr:rowOff>76200</xdr:rowOff>
    </xdr:to>
    <xdr:pic>
      <xdr:nvPicPr>
        <xdr:cNvPr id="18" name="図 17">
          <a:extLst>
            <a:ext uri="{FF2B5EF4-FFF2-40B4-BE49-F238E27FC236}">
              <a16:creationId xmlns:a16="http://schemas.microsoft.com/office/drawing/2014/main" id="{CF2C731C-7380-B1B6-0EA9-C1E2F401AACB}"/>
            </a:ext>
          </a:extLst>
        </xdr:cNvPr>
        <xdr:cNvPicPr>
          <a:picLocks noChangeAspect="1"/>
        </xdr:cNvPicPr>
      </xdr:nvPicPr>
      <xdr:blipFill>
        <a:blip xmlns:r="http://schemas.openxmlformats.org/officeDocument/2006/relationships" r:embed="rId4"/>
        <a:stretch>
          <a:fillRect/>
        </a:stretch>
      </xdr:blipFill>
      <xdr:spPr>
        <a:xfrm>
          <a:off x="6598919" y="3368040"/>
          <a:ext cx="2781301" cy="2209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388620</xdr:colOff>
      <xdr:row>18</xdr:row>
      <xdr:rowOff>15240</xdr:rowOff>
    </xdr:to>
    <xdr:pic>
      <xdr:nvPicPr>
        <xdr:cNvPr id="46" name="図 45" descr="感染性胃腸炎患者報告数　直近5シーズン">
          <a:extLst>
            <a:ext uri="{FF2B5EF4-FFF2-40B4-BE49-F238E27FC236}">
              <a16:creationId xmlns:a16="http://schemas.microsoft.com/office/drawing/2014/main" id="{1A6B6FFE-4CAE-D3F3-395C-54C1700BEF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990600"/>
          <a:ext cx="758190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6.61</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287805"/>
            <a:gd name="adj6" fmla="val 38034"/>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617944</xdr:colOff>
      <xdr:row>13</xdr:row>
      <xdr:rowOff>62087</xdr:rowOff>
    </xdr:from>
    <xdr:to>
      <xdr:col>11</xdr:col>
      <xdr:colOff>940762</xdr:colOff>
      <xdr:row>15</xdr:row>
      <xdr:rowOff>26206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899104" y="261478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0</xdr:col>
      <xdr:colOff>0</xdr:colOff>
      <xdr:row>1</xdr:row>
      <xdr:rowOff>213360</xdr:rowOff>
    </xdr:from>
    <xdr:to>
      <xdr:col>3</xdr:col>
      <xdr:colOff>356874</xdr:colOff>
      <xdr:row>16</xdr:row>
      <xdr:rowOff>53340</xdr:rowOff>
    </xdr:to>
    <xdr:pic>
      <xdr:nvPicPr>
        <xdr:cNvPr id="31" name="図 30">
          <a:extLst>
            <a:ext uri="{FF2B5EF4-FFF2-40B4-BE49-F238E27FC236}">
              <a16:creationId xmlns:a16="http://schemas.microsoft.com/office/drawing/2014/main" id="{C16011C9-4448-8023-027D-4DC3BDD2BCA7}"/>
            </a:ext>
          </a:extLst>
        </xdr:cNvPr>
        <xdr:cNvPicPr>
          <a:picLocks noChangeAspect="1"/>
        </xdr:cNvPicPr>
      </xdr:nvPicPr>
      <xdr:blipFill>
        <a:blip xmlns:r="http://schemas.openxmlformats.org/officeDocument/2006/relationships" r:embed="rId3"/>
        <a:stretch>
          <a:fillRect/>
        </a:stretch>
      </xdr:blipFill>
      <xdr:spPr>
        <a:xfrm>
          <a:off x="0" y="541020"/>
          <a:ext cx="1842774" cy="2567940"/>
        </a:xfrm>
        <a:prstGeom prst="rect">
          <a:avLst/>
        </a:prstGeom>
      </xdr:spPr>
    </xdr:pic>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4"/>
        <a:stretch>
          <a:fillRect/>
        </a:stretch>
      </xdr:blipFill>
      <xdr:spPr>
        <a:xfrm>
          <a:off x="2872741" y="554946"/>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16</xdr:row>
      <xdr:rowOff>0</xdr:rowOff>
    </xdr:from>
    <xdr:to>
      <xdr:col>8</xdr:col>
      <xdr:colOff>304800</xdr:colOff>
      <xdr:row>17</xdr:row>
      <xdr:rowOff>123825</xdr:rowOff>
    </xdr:to>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D943EE2F-5E9E-4989-A896-137B5319E059}"/>
            </a:ext>
          </a:extLst>
        </xdr:cNvPr>
        <xdr:cNvSpPr>
          <a:spLocks noChangeAspect="1" noChangeArrowheads="1"/>
        </xdr:cNvSpPr>
      </xdr:nvSpPr>
      <xdr:spPr bwMode="auto">
        <a:xfrm>
          <a:off x="5067300" y="4030980"/>
          <a:ext cx="304800" cy="299085"/>
        </a:xfrm>
        <a:prstGeom prst="rect">
          <a:avLst/>
        </a:prstGeom>
        <a:noFill/>
        <a:ln w="9525">
          <a:noFill/>
          <a:miter lim="800000"/>
          <a:headEnd/>
          <a:tailEnd/>
        </a:ln>
      </xdr:spPr>
    </xdr:sp>
    <xdr:clientData/>
  </xdr:twoCellAnchor>
  <xdr:twoCellAnchor>
    <xdr:from>
      <xdr:col>5</xdr:col>
      <xdr:colOff>178969</xdr:colOff>
      <xdr:row>7</xdr:row>
      <xdr:rowOff>38100</xdr:rowOff>
    </xdr:from>
    <xdr:to>
      <xdr:col>6</xdr:col>
      <xdr:colOff>407569</xdr:colOff>
      <xdr:row>10</xdr:row>
      <xdr:rowOff>114300</xdr:rowOff>
    </xdr:to>
    <xdr:sp macro="" textlink="">
      <xdr:nvSpPr>
        <xdr:cNvPr id="3" name="右矢印 2">
          <a:extLst>
            <a:ext uri="{FF2B5EF4-FFF2-40B4-BE49-F238E27FC236}">
              <a16:creationId xmlns:a16="http://schemas.microsoft.com/office/drawing/2014/main" id="{DFFC5067-3142-4E86-9796-968FCF19FE9F}"/>
            </a:ext>
          </a:extLst>
        </xdr:cNvPr>
        <xdr:cNvSpPr/>
      </xdr:nvSpPr>
      <xdr:spPr>
        <a:xfrm>
          <a:off x="2983129" y="1935480"/>
          <a:ext cx="845820" cy="8305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0</xdr:col>
      <xdr:colOff>327259</xdr:colOff>
      <xdr:row>4</xdr:row>
      <xdr:rowOff>176463</xdr:rowOff>
    </xdr:from>
    <xdr:to>
      <xdr:col>5</xdr:col>
      <xdr:colOff>8827</xdr:colOff>
      <xdr:row>14</xdr:row>
      <xdr:rowOff>24063</xdr:rowOff>
    </xdr:to>
    <xdr:pic>
      <xdr:nvPicPr>
        <xdr:cNvPr id="4" name="図 1">
          <a:extLst>
            <a:ext uri="{FF2B5EF4-FFF2-40B4-BE49-F238E27FC236}">
              <a16:creationId xmlns:a16="http://schemas.microsoft.com/office/drawing/2014/main" id="{6A19A44C-52B2-487A-B3E7-4109B233584F}"/>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20000"/>
                  </a14:imgEffect>
                  <a14:imgEffect>
                    <a14:saturation sat="66000"/>
                  </a14:imgEffect>
                  <a14:imgEffect>
                    <a14:brightnessContrast bright="20000"/>
                  </a14:imgEffect>
                </a14:imgLayer>
              </a14:imgProps>
            </a:ext>
          </a:extLst>
        </a:blip>
        <a:srcRect/>
        <a:stretch>
          <a:fillRect/>
        </a:stretch>
      </xdr:blipFill>
      <xdr:spPr bwMode="auto">
        <a:xfrm>
          <a:off x="327259" y="1365183"/>
          <a:ext cx="2485728" cy="2270760"/>
        </a:xfrm>
        <a:prstGeom prst="rect">
          <a:avLst/>
        </a:prstGeom>
        <a:noFill/>
        <a:ln w="9525">
          <a:noFill/>
          <a:miter lim="800000"/>
          <a:headEnd/>
          <a:tailEnd/>
        </a:ln>
      </xdr:spPr>
    </xdr:pic>
    <xdr:clientData/>
  </xdr:twoCellAnchor>
  <xdr:twoCellAnchor>
    <xdr:from>
      <xdr:col>1</xdr:col>
      <xdr:colOff>16043</xdr:colOff>
      <xdr:row>12</xdr:row>
      <xdr:rowOff>31582</xdr:rowOff>
    </xdr:from>
    <xdr:to>
      <xdr:col>4</xdr:col>
      <xdr:colOff>593558</xdr:colOff>
      <xdr:row>13</xdr:row>
      <xdr:rowOff>96754</xdr:rowOff>
    </xdr:to>
    <xdr:sp macro="" textlink="">
      <xdr:nvSpPr>
        <xdr:cNvPr id="5" name="テキスト ボックス 4">
          <a:extLst>
            <a:ext uri="{FF2B5EF4-FFF2-40B4-BE49-F238E27FC236}">
              <a16:creationId xmlns:a16="http://schemas.microsoft.com/office/drawing/2014/main" id="{967C3999-83BB-4DB6-BBF2-B08F745246DE}"/>
            </a:ext>
          </a:extLst>
        </xdr:cNvPr>
        <xdr:cNvSpPr txBox="1"/>
      </xdr:nvSpPr>
      <xdr:spPr>
        <a:xfrm>
          <a:off x="351323" y="3186262"/>
          <a:ext cx="2429175" cy="316632"/>
        </a:xfrm>
        <a:prstGeom prst="rect">
          <a:avLst/>
        </a:prstGeom>
        <a:solidFill>
          <a:schemeClr val="accent3">
            <a:lumMod val="40000"/>
            <a:lumOff val="60000"/>
            <a:alpha val="26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chemeClr val="bg1"/>
              </a:solidFill>
            </a:rPr>
            <a:t>洗剤にスポンジを常に漬けて使用</a:t>
          </a:r>
        </a:p>
      </xdr:txBody>
    </xdr:sp>
    <xdr:clientData/>
  </xdr:twoCellAnchor>
  <xdr:twoCellAnchor>
    <xdr:from>
      <xdr:col>2</xdr:col>
      <xdr:colOff>185487</xdr:colOff>
      <xdr:row>6</xdr:row>
      <xdr:rowOff>32084</xdr:rowOff>
    </xdr:from>
    <xdr:to>
      <xdr:col>3</xdr:col>
      <xdr:colOff>646697</xdr:colOff>
      <xdr:row>10</xdr:row>
      <xdr:rowOff>101767</xdr:rowOff>
    </xdr:to>
    <xdr:cxnSp macro="">
      <xdr:nvCxnSpPr>
        <xdr:cNvPr id="6" name="直線コネクタ 5">
          <a:extLst>
            <a:ext uri="{FF2B5EF4-FFF2-40B4-BE49-F238E27FC236}">
              <a16:creationId xmlns:a16="http://schemas.microsoft.com/office/drawing/2014/main" id="{990EF4F1-5359-4B91-B96F-463A5AF9139E}"/>
            </a:ext>
          </a:extLst>
        </xdr:cNvPr>
        <xdr:cNvCxnSpPr/>
      </xdr:nvCxnSpPr>
      <xdr:spPr>
        <a:xfrm>
          <a:off x="1137987" y="1678004"/>
          <a:ext cx="1047950" cy="1075523"/>
        </a:xfrm>
        <a:prstGeom prst="line">
          <a:avLst/>
        </a:prstGeom>
        <a:ln w="76200"/>
      </xdr:spPr>
      <xdr:style>
        <a:lnRef idx="3">
          <a:schemeClr val="accent2"/>
        </a:lnRef>
        <a:fillRef idx="0">
          <a:schemeClr val="accent2"/>
        </a:fillRef>
        <a:effectRef idx="2">
          <a:schemeClr val="accent2"/>
        </a:effectRef>
        <a:fontRef idx="minor">
          <a:schemeClr val="tx1"/>
        </a:fontRef>
      </xdr:style>
    </xdr:cxnSp>
    <xdr:clientData/>
  </xdr:twoCellAnchor>
  <xdr:twoCellAnchor>
    <xdr:from>
      <xdr:col>2</xdr:col>
      <xdr:colOff>128337</xdr:colOff>
      <xdr:row>6</xdr:row>
      <xdr:rowOff>13034</xdr:rowOff>
    </xdr:from>
    <xdr:to>
      <xdr:col>3</xdr:col>
      <xdr:colOff>665747</xdr:colOff>
      <xdr:row>10</xdr:row>
      <xdr:rowOff>101768</xdr:rowOff>
    </xdr:to>
    <xdr:cxnSp macro="">
      <xdr:nvCxnSpPr>
        <xdr:cNvPr id="7" name="直線コネクタ 6">
          <a:extLst>
            <a:ext uri="{FF2B5EF4-FFF2-40B4-BE49-F238E27FC236}">
              <a16:creationId xmlns:a16="http://schemas.microsoft.com/office/drawing/2014/main" id="{375DC80B-26BC-41AC-B133-8CDB61F2AE76}"/>
            </a:ext>
          </a:extLst>
        </xdr:cNvPr>
        <xdr:cNvCxnSpPr/>
      </xdr:nvCxnSpPr>
      <xdr:spPr>
        <a:xfrm flipV="1">
          <a:off x="1080837" y="1658954"/>
          <a:ext cx="1108910" cy="1094574"/>
        </a:xfrm>
        <a:prstGeom prst="line">
          <a:avLst/>
        </a:prstGeom>
        <a:ln w="76200"/>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83820</xdr:colOff>
      <xdr:row>26</xdr:row>
      <xdr:rowOff>144780</xdr:rowOff>
    </xdr:from>
    <xdr:to>
      <xdr:col>13</xdr:col>
      <xdr:colOff>510540</xdr:colOff>
      <xdr:row>54</xdr:row>
      <xdr:rowOff>22860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20</xdr:col>
      <xdr:colOff>175260</xdr:colOff>
      <xdr:row>45</xdr:row>
      <xdr:rowOff>68580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1086013" cy="381616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441960</xdr:colOff>
      <xdr:row>46</xdr:row>
      <xdr:rowOff>91440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900701" cy="401071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aist.go.jp/aist_j/press_release/pr2019/pr20191101/pr20191101.html" TargetMode="External"/><Relationship Id="rId2" Type="http://schemas.openxmlformats.org/officeDocument/2006/relationships/hyperlink" Target="https://news.yahoo.co.jp/articles/4f7cc58bee8b4214c7d1d4ad0bd87b29aab0b51e" TargetMode="External"/><Relationship Id="rId1" Type="http://schemas.openxmlformats.org/officeDocument/2006/relationships/hyperlink" Target="https://japan.cnet.com/release/30865394/" TargetMode="External"/><Relationship Id="rId4"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hokukanken.com/news/safety/230606-1142.html" TargetMode="External"/><Relationship Id="rId3" Type="http://schemas.openxmlformats.org/officeDocument/2006/relationships/hyperlink" Target="https://mdpr.jp/news/detail/3791211" TargetMode="External"/><Relationship Id="rId7" Type="http://schemas.openxmlformats.org/officeDocument/2006/relationships/hyperlink" Target="https://news.yahoo.co.jp/articles/41208a7fe4d91b65b1bcab5fd4510768beff0764" TargetMode="External"/><Relationship Id="rId2" Type="http://schemas.openxmlformats.org/officeDocument/2006/relationships/hyperlink" Target="https://www.jomo-news.co.jp/articles/-/296017?utm_term=Autofeed&amp;utm_medium=Social&amp;utm_source=Twitter" TargetMode="External"/><Relationship Id="rId1" Type="http://schemas.openxmlformats.org/officeDocument/2006/relationships/hyperlink" Target="https://nordot.app/1039879322345685749?c=388701204576175201" TargetMode="External"/><Relationship Id="rId6" Type="http://schemas.openxmlformats.org/officeDocument/2006/relationships/hyperlink" Target="https://news.ntv.co.jp/nnn/114m9fotdq4xyvbnsl1" TargetMode="External"/><Relationship Id="rId11" Type="http://schemas.openxmlformats.org/officeDocument/2006/relationships/printerSettings" Target="../printerSettings/printerSettings5.bin"/><Relationship Id="rId5" Type="http://schemas.openxmlformats.org/officeDocument/2006/relationships/hyperlink" Target="https://www.city.toyohashi.lg.jp/56936.htm" TargetMode="External"/><Relationship Id="rId10" Type="http://schemas.openxmlformats.org/officeDocument/2006/relationships/hyperlink" Target="https://jpreads.com/2023/06/05/%E5%8C%97%E9%83%A8%E3%82%A2%E3%83%95%E3%82%AC%E3%83%8B%E3%82%B9%E3%82%BF%E3%83%B3%E3%81%A780%E4%BA%BA%E8%BF%91%E3%81%8F%E3%81%AE%E5%A5%B3%E5%AD%90%E5%AD%A6%E7%94%9F%E3%81%8C%E9%9B%86%E5%9B%A3%E9%A3%9F/" TargetMode="External"/><Relationship Id="rId4" Type="http://schemas.openxmlformats.org/officeDocument/2006/relationships/hyperlink" Target="https://newsdig.tbs.co.jp/articles/cbc/534148?display=1" TargetMode="External"/><Relationship Id="rId9" Type="http://schemas.openxmlformats.org/officeDocument/2006/relationships/hyperlink" Target="https://news.yahoo.co.jp/articles/0bdbeb36d33ea6c03d0a407377da4887aa19bc05"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ikkei.com/article/DGXZQOUB05CED0V00C23A6000000/" TargetMode="External"/><Relationship Id="rId3" Type="http://schemas.openxmlformats.org/officeDocument/2006/relationships/hyperlink" Target="https://japan.cnet.com/release/30865394/" TargetMode="External"/><Relationship Id="rId7" Type="http://schemas.openxmlformats.org/officeDocument/2006/relationships/hyperlink" Target="https://www.jetro.go.jp/biznews/2023/06/ba4d422f5e0039c0.html" TargetMode="External"/><Relationship Id="rId2" Type="http://schemas.openxmlformats.org/officeDocument/2006/relationships/hyperlink" Target="https://b.kyodo.co.jp/politics-international/2023-06-09_8016380/" TargetMode="External"/><Relationship Id="rId1" Type="http://schemas.openxmlformats.org/officeDocument/2006/relationships/hyperlink" Target="https://jp.reuters.com/article/usa-leisure-conference-rates-idJPKBN2XU05G" TargetMode="External"/><Relationship Id="rId6" Type="http://schemas.openxmlformats.org/officeDocument/2006/relationships/hyperlink" Target="https://www.nikkei.com/article/DGKKZO71609400U3A600C2ENG000/" TargetMode="External"/><Relationship Id="rId5" Type="http://schemas.openxmlformats.org/officeDocument/2006/relationships/hyperlink" Target="https://www.bloomberg.co.jp/news/articles/2023-06-05/RVSAPADWRGG001" TargetMode="External"/><Relationship Id="rId10" Type="http://schemas.openxmlformats.org/officeDocument/2006/relationships/printerSettings" Target="../printerSettings/printerSettings6.bin"/><Relationship Id="rId4" Type="http://schemas.openxmlformats.org/officeDocument/2006/relationships/hyperlink" Target="https://www.jetro.go.jp/ext_images/agriportal/platform/hk/2023/pf_hkg_2303-3.pdf" TargetMode="External"/><Relationship Id="rId9" Type="http://schemas.openxmlformats.org/officeDocument/2006/relationships/hyperlink" Target="https://www.jetro.go.jp/world/reports/2023/02/41a425d075a7ef1f.html"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G23" sqref="A14: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2" t="s">
        <v>171</v>
      </c>
      <c r="B1" s="143"/>
      <c r="C1" s="143" t="s">
        <v>170</v>
      </c>
      <c r="D1" s="143"/>
      <c r="E1" s="143"/>
      <c r="F1" s="143"/>
      <c r="G1" s="143"/>
      <c r="H1" s="143"/>
      <c r="I1" s="101"/>
    </row>
    <row r="2" spans="1:17">
      <c r="A2" s="144" t="s">
        <v>116</v>
      </c>
      <c r="B2" s="145"/>
      <c r="C2" s="145"/>
      <c r="D2" s="145"/>
      <c r="E2" s="145"/>
      <c r="F2" s="145"/>
      <c r="G2" s="145"/>
      <c r="H2" s="145"/>
      <c r="I2" s="101"/>
    </row>
    <row r="3" spans="1:17" ht="15.75" customHeight="1">
      <c r="A3" s="503" t="s">
        <v>28</v>
      </c>
      <c r="B3" s="504"/>
      <c r="C3" s="504"/>
      <c r="D3" s="504"/>
      <c r="E3" s="504"/>
      <c r="F3" s="504"/>
      <c r="G3" s="504"/>
      <c r="H3" s="505"/>
      <c r="I3" s="101"/>
    </row>
    <row r="4" spans="1:17">
      <c r="A4" s="144" t="s">
        <v>148</v>
      </c>
      <c r="B4" s="145"/>
      <c r="C4" s="145"/>
      <c r="D4" s="145"/>
      <c r="E4" s="145"/>
      <c r="F4" s="145"/>
      <c r="G4" s="145"/>
      <c r="H4" s="145"/>
      <c r="I4" s="101"/>
    </row>
    <row r="5" spans="1:17">
      <c r="A5" s="144" t="s">
        <v>117</v>
      </c>
      <c r="B5" s="145"/>
      <c r="C5" s="145"/>
      <c r="D5" s="145"/>
      <c r="E5" s="145"/>
      <c r="F5" s="145"/>
      <c r="G5" s="145"/>
      <c r="H5" s="145"/>
      <c r="I5" s="101"/>
    </row>
    <row r="6" spans="1:17">
      <c r="A6" s="146" t="s">
        <v>116</v>
      </c>
      <c r="B6" s="147"/>
      <c r="C6" s="147"/>
      <c r="D6" s="147"/>
      <c r="E6" s="147"/>
      <c r="F6" s="147"/>
      <c r="G6" s="147"/>
      <c r="H6" s="147"/>
      <c r="I6" s="101"/>
    </row>
    <row r="7" spans="1:17">
      <c r="A7" s="146" t="s">
        <v>118</v>
      </c>
      <c r="B7" s="147"/>
      <c r="C7" s="147"/>
      <c r="D7" s="147"/>
      <c r="E7" s="147"/>
      <c r="F7" s="147"/>
      <c r="G7" s="147"/>
      <c r="H7" s="147"/>
      <c r="I7" s="101"/>
    </row>
    <row r="8" spans="1:17">
      <c r="A8" s="148" t="s">
        <v>119</v>
      </c>
      <c r="B8" s="149"/>
      <c r="C8" s="149"/>
      <c r="D8" s="149"/>
      <c r="E8" s="149"/>
      <c r="F8" s="149"/>
      <c r="G8" s="149"/>
      <c r="H8" s="149"/>
      <c r="I8" s="101"/>
    </row>
    <row r="9" spans="1:17" ht="15" customHeight="1">
      <c r="A9" s="389" t="s">
        <v>191</v>
      </c>
      <c r="C9" s="174"/>
      <c r="D9" s="174"/>
      <c r="E9" s="174"/>
      <c r="F9" s="174"/>
      <c r="G9" s="174"/>
      <c r="H9" s="174"/>
      <c r="I9" s="101"/>
    </row>
    <row r="10" spans="1:17" ht="15" customHeight="1">
      <c r="A10" s="389" t="s">
        <v>196</v>
      </c>
      <c r="B10" s="173"/>
      <c r="C10" s="174"/>
      <c r="D10" s="174"/>
      <c r="E10" s="174"/>
      <c r="F10" s="174"/>
      <c r="G10" s="174"/>
      <c r="H10" s="174"/>
      <c r="I10" s="101"/>
    </row>
    <row r="11" spans="1:17" ht="15" customHeight="1">
      <c r="A11" s="389" t="s">
        <v>197</v>
      </c>
      <c r="B11" s="173"/>
      <c r="C11" s="174"/>
      <c r="D11" s="174"/>
      <c r="E11" s="174"/>
      <c r="F11" s="174"/>
      <c r="G11" s="174"/>
      <c r="H11" s="174"/>
      <c r="I11" s="101"/>
    </row>
    <row r="12" spans="1:17" ht="15" customHeight="1">
      <c r="A12" s="389" t="s">
        <v>198</v>
      </c>
      <c r="G12" s="174" t="s">
        <v>28</v>
      </c>
      <c r="H12" s="174"/>
      <c r="I12" s="101"/>
      <c r="L12" t="s">
        <v>174</v>
      </c>
      <c r="M12" t="s">
        <v>179</v>
      </c>
      <c r="N12">
        <v>7.26</v>
      </c>
      <c r="O12" t="s">
        <v>180</v>
      </c>
      <c r="P12">
        <v>-0.65000000000000036</v>
      </c>
      <c r="Q12" t="s">
        <v>181</v>
      </c>
    </row>
    <row r="13" spans="1:17" ht="15" customHeight="1">
      <c r="A13" s="389"/>
      <c r="G13" s="174"/>
      <c r="H13" s="174"/>
      <c r="I13" s="101"/>
    </row>
    <row r="14" spans="1:17" ht="15" customHeight="1">
      <c r="A14" s="389" t="s">
        <v>199</v>
      </c>
      <c r="B14" s="173" t="str">
        <f>+'22　食中毒記事等 '!A2</f>
        <v>老人ホームの１８人集団食中毒原因は給食</v>
      </c>
      <c r="C14" s="173"/>
      <c r="D14" s="175"/>
      <c r="E14" s="173"/>
      <c r="F14" s="176"/>
      <c r="G14" s="174"/>
      <c r="H14" s="174"/>
      <c r="I14" s="101"/>
    </row>
    <row r="15" spans="1:17" ht="15" customHeight="1">
      <c r="A15" s="389" t="s">
        <v>200</v>
      </c>
      <c r="B15" s="173" t="s">
        <v>201</v>
      </c>
      <c r="C15" s="173"/>
      <c r="D15" s="173" t="s">
        <v>202</v>
      </c>
      <c r="E15" s="173"/>
      <c r="F15" s="175">
        <f>+'22　ノロウイルス関連情報 '!G73</f>
        <v>6.61</v>
      </c>
      <c r="G15" s="173" t="str">
        <f>+'22　ノロウイルス関連情報 '!H73</f>
        <v>　：先週より</v>
      </c>
      <c r="H15" s="448">
        <f>+'22　ノロウイルス関連情報 '!I73</f>
        <v>0.12999999999999989</v>
      </c>
      <c r="I15" s="101"/>
    </row>
    <row r="16" spans="1:17" s="113" customFormat="1" ht="15" customHeight="1">
      <c r="A16" s="177" t="s">
        <v>120</v>
      </c>
      <c r="B16" s="509" t="str">
        <f>+'22　残留農薬　等 '!A2</f>
        <v>大麻検査市場、2028年に26億1,900万米ドル規模到達見込み</v>
      </c>
      <c r="C16" s="509"/>
      <c r="D16" s="509"/>
      <c r="E16" s="509"/>
      <c r="F16" s="509"/>
      <c r="G16" s="509"/>
      <c r="H16" s="178"/>
      <c r="I16" s="112"/>
      <c r="J16" s="113" t="s">
        <v>121</v>
      </c>
      <c r="L16" s="113" t="s">
        <v>178</v>
      </c>
    </row>
    <row r="17" spans="1:16" ht="15" customHeight="1">
      <c r="A17" s="172" t="s">
        <v>122</v>
      </c>
      <c r="B17" s="173" t="str">
        <f>+'22　食品表示'!A4</f>
        <v>「コカ・コーラ」ラベルレス商品に表示シールを付けて店頭展開、100%リサイクルPETボトルを使用、環境月間に合わせ期間限定発売/日本コカ・コーラ</v>
      </c>
      <c r="C17" s="174"/>
      <c r="D17" s="174"/>
      <c r="E17" s="174"/>
      <c r="F17" s="174"/>
      <c r="G17" s="174"/>
      <c r="H17" s="174"/>
      <c r="I17" s="101"/>
      <c r="L17" t="s">
        <v>183</v>
      </c>
    </row>
    <row r="18" spans="1:16" ht="15" customHeight="1">
      <c r="A18" s="172" t="s">
        <v>123</v>
      </c>
      <c r="B18" s="179" t="str">
        <f>+'22　海外情報'!B3</f>
        <v>欧米</v>
      </c>
      <c r="C18" s="174" t="str">
        <f>+'22　海外情報'!A2</f>
        <v xml:space="preserve">欧米のホテル客室、供給不足で料金上昇続く可能性＝業界幹部 - </v>
      </c>
      <c r="D18" s="174"/>
      <c r="E18" s="174"/>
      <c r="F18" s="174"/>
      <c r="G18" s="174"/>
      <c r="H18" s="174"/>
      <c r="I18" s="101"/>
      <c r="L18" t="s">
        <v>184</v>
      </c>
    </row>
    <row r="19" spans="1:16" ht="15" customHeight="1">
      <c r="A19" s="179" t="s">
        <v>124</v>
      </c>
      <c r="B19" s="180" t="str">
        <f>+'22　海外情報'!B6</f>
        <v>韓国</v>
      </c>
      <c r="C19" s="506" t="str">
        <f>+'22　海外情報'!A5</f>
        <v xml:space="preserve">【韓国】アサヒが新スーパードライ、海外初の発売へ［食品］ |  - 株式会社共同通信社 </v>
      </c>
      <c r="D19" s="506"/>
      <c r="E19" s="506"/>
      <c r="F19" s="506"/>
      <c r="G19" s="506"/>
      <c r="H19" s="507"/>
      <c r="I19" s="101"/>
      <c r="L19" t="s">
        <v>185</v>
      </c>
    </row>
    <row r="20" spans="1:16" ht="15" customHeight="1">
      <c r="A20" s="172" t="s">
        <v>125</v>
      </c>
      <c r="B20" s="173" t="str">
        <f>+'22　感染症統計'!A21</f>
        <v>※2023年 第21週（5/22～5/28） 現在</v>
      </c>
      <c r="C20" s="174"/>
      <c r="D20" s="173" t="s">
        <v>21</v>
      </c>
      <c r="E20" s="174"/>
      <c r="F20" s="174"/>
      <c r="G20" s="174"/>
      <c r="H20" s="174"/>
      <c r="I20" s="101"/>
      <c r="N20" t="s">
        <v>182</v>
      </c>
    </row>
    <row r="21" spans="1:16" ht="15" customHeight="1">
      <c r="A21" s="172" t="s">
        <v>126</v>
      </c>
      <c r="B21" s="508" t="str">
        <f>+'21　感染症情報'!B2</f>
        <v>2023年第21週（5月22日〜5月28日）</v>
      </c>
      <c r="C21" s="508"/>
      <c r="D21" s="508"/>
      <c r="E21" s="508"/>
      <c r="F21" s="508"/>
      <c r="G21" s="508"/>
      <c r="H21" s="174"/>
      <c r="I21" s="101"/>
    </row>
    <row r="22" spans="1:16" ht="15" customHeight="1">
      <c r="A22" s="172" t="s">
        <v>165</v>
      </c>
      <c r="B22" s="287" t="str">
        <f>+'22  衛生訓話'!A2</f>
        <v>　　　　　今週のお題(洗剤は汚れを落とすもので菌を殺しません!)</v>
      </c>
      <c r="C22" s="174"/>
      <c r="D22" s="174"/>
      <c r="E22" s="174"/>
      <c r="F22" s="181"/>
      <c r="G22" s="174"/>
      <c r="H22" s="174"/>
      <c r="I22" s="101"/>
    </row>
    <row r="23" spans="1:16" ht="15" customHeight="1">
      <c r="A23" s="172" t="s">
        <v>130</v>
      </c>
      <c r="B23" s="327" t="s">
        <v>231</v>
      </c>
      <c r="C23" s="174"/>
      <c r="D23" s="174"/>
      <c r="E23" s="174"/>
      <c r="F23" s="174" t="s">
        <v>21</v>
      </c>
      <c r="G23" s="174"/>
      <c r="H23" s="174"/>
      <c r="I23" s="101"/>
      <c r="P23" t="s">
        <v>182</v>
      </c>
    </row>
    <row r="24" spans="1:16" ht="15" customHeight="1">
      <c r="A24" s="172" t="s">
        <v>21</v>
      </c>
      <c r="C24" s="174"/>
      <c r="D24" s="174"/>
      <c r="E24" s="174"/>
      <c r="F24" s="174"/>
      <c r="G24" s="174"/>
      <c r="H24" s="174"/>
      <c r="I24" s="101"/>
      <c r="L24" t="s">
        <v>186</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127</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188</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131</v>
      </c>
    </row>
    <row r="43" spans="1:9" ht="40.5" customHeight="1">
      <c r="A43" s="510" t="s">
        <v>132</v>
      </c>
      <c r="B43" s="510"/>
      <c r="C43" s="510"/>
      <c r="D43" s="510"/>
      <c r="E43" s="510"/>
      <c r="F43" s="510"/>
      <c r="G43" s="510"/>
    </row>
    <row r="44" spans="1:9" ht="30.75" customHeight="1">
      <c r="A44" s="502" t="s">
        <v>133</v>
      </c>
      <c r="B44" s="502"/>
      <c r="C44" s="502"/>
      <c r="D44" s="502"/>
      <c r="E44" s="502"/>
      <c r="F44" s="502"/>
      <c r="G44" s="502"/>
    </row>
    <row r="45" spans="1:9" ht="15">
      <c r="A45" s="118"/>
    </row>
    <row r="46" spans="1:9" ht="69.75" customHeight="1">
      <c r="A46" s="497" t="s">
        <v>141</v>
      </c>
      <c r="B46" s="497"/>
      <c r="C46" s="497"/>
      <c r="D46" s="497"/>
      <c r="E46" s="497"/>
      <c r="F46" s="497"/>
      <c r="G46" s="497"/>
    </row>
    <row r="47" spans="1:9" ht="35.25" customHeight="1">
      <c r="A47" s="502" t="s">
        <v>134</v>
      </c>
      <c r="B47" s="502"/>
      <c r="C47" s="502"/>
      <c r="D47" s="502"/>
      <c r="E47" s="502"/>
      <c r="F47" s="502"/>
      <c r="G47" s="502"/>
    </row>
    <row r="48" spans="1:9" ht="59.25" customHeight="1">
      <c r="A48" s="497" t="s">
        <v>135</v>
      </c>
      <c r="B48" s="497"/>
      <c r="C48" s="497"/>
      <c r="D48" s="497"/>
      <c r="E48" s="497"/>
      <c r="F48" s="497"/>
      <c r="G48" s="497"/>
    </row>
    <row r="49" spans="1:7" ht="15">
      <c r="A49" s="119"/>
    </row>
    <row r="50" spans="1:7" ht="27.75" customHeight="1">
      <c r="A50" s="499" t="s">
        <v>136</v>
      </c>
      <c r="B50" s="499"/>
      <c r="C50" s="499"/>
      <c r="D50" s="499"/>
      <c r="E50" s="499"/>
      <c r="F50" s="499"/>
      <c r="G50" s="499"/>
    </row>
    <row r="51" spans="1:7" ht="53.25" customHeight="1">
      <c r="A51" s="498" t="s">
        <v>142</v>
      </c>
      <c r="B51" s="497"/>
      <c r="C51" s="497"/>
      <c r="D51" s="497"/>
      <c r="E51" s="497"/>
      <c r="F51" s="497"/>
      <c r="G51" s="497"/>
    </row>
    <row r="52" spans="1:7" ht="15">
      <c r="A52" s="119"/>
    </row>
    <row r="53" spans="1:7" ht="32.25" customHeight="1">
      <c r="A53" s="499" t="s">
        <v>137</v>
      </c>
      <c r="B53" s="499"/>
      <c r="C53" s="499"/>
      <c r="D53" s="499"/>
      <c r="E53" s="499"/>
      <c r="F53" s="499"/>
      <c r="G53" s="499"/>
    </row>
    <row r="54" spans="1:7" ht="15">
      <c r="A54" s="118"/>
    </row>
    <row r="55" spans="1:7" ht="87" customHeight="1">
      <c r="A55" s="498" t="s">
        <v>143</v>
      </c>
      <c r="B55" s="497"/>
      <c r="C55" s="497"/>
      <c r="D55" s="497"/>
      <c r="E55" s="497"/>
      <c r="F55" s="497"/>
      <c r="G55" s="497"/>
    </row>
    <row r="56" spans="1:7" ht="15">
      <c r="A56" s="119"/>
    </row>
    <row r="57" spans="1:7" ht="32.25" customHeight="1">
      <c r="A57" s="499" t="s">
        <v>138</v>
      </c>
      <c r="B57" s="499"/>
      <c r="C57" s="499"/>
      <c r="D57" s="499"/>
      <c r="E57" s="499"/>
      <c r="F57" s="499"/>
      <c r="G57" s="499"/>
    </row>
    <row r="58" spans="1:7" ht="29.25" customHeight="1">
      <c r="A58" s="497" t="s">
        <v>139</v>
      </c>
      <c r="B58" s="497"/>
      <c r="C58" s="497"/>
      <c r="D58" s="497"/>
      <c r="E58" s="497"/>
      <c r="F58" s="497"/>
      <c r="G58" s="497"/>
    </row>
    <row r="59" spans="1:7" ht="15">
      <c r="A59" s="119"/>
    </row>
    <row r="60" spans="1:7" s="113" customFormat="1" ht="110.25" customHeight="1">
      <c r="A60" s="500" t="s">
        <v>144</v>
      </c>
      <c r="B60" s="501"/>
      <c r="C60" s="501"/>
      <c r="D60" s="501"/>
      <c r="E60" s="501"/>
      <c r="F60" s="501"/>
      <c r="G60" s="501"/>
    </row>
    <row r="61" spans="1:7" ht="34.5" customHeight="1">
      <c r="A61" s="502" t="s">
        <v>140</v>
      </c>
      <c r="B61" s="502"/>
      <c r="C61" s="502"/>
      <c r="D61" s="502"/>
      <c r="E61" s="502"/>
      <c r="F61" s="502"/>
      <c r="G61" s="502"/>
    </row>
    <row r="62" spans="1:7" ht="114" customHeight="1">
      <c r="A62" s="498" t="s">
        <v>145</v>
      </c>
      <c r="B62" s="497"/>
      <c r="C62" s="497"/>
      <c r="D62" s="497"/>
      <c r="E62" s="497"/>
      <c r="F62" s="497"/>
      <c r="G62" s="497"/>
    </row>
    <row r="63" spans="1:7" ht="109.5" customHeight="1">
      <c r="A63" s="497"/>
      <c r="B63" s="497"/>
      <c r="C63" s="497"/>
      <c r="D63" s="497"/>
      <c r="E63" s="497"/>
      <c r="F63" s="497"/>
      <c r="G63" s="497"/>
    </row>
    <row r="64" spans="1:7" ht="15">
      <c r="A64" s="119"/>
    </row>
    <row r="65" spans="1:7" s="116" customFormat="1" ht="57.75" customHeight="1">
      <c r="A65" s="497"/>
      <c r="B65" s="497"/>
      <c r="C65" s="497"/>
      <c r="D65" s="497"/>
      <c r="E65" s="497"/>
      <c r="F65" s="497"/>
      <c r="G65" s="497"/>
    </row>
  </sheetData>
  <mergeCells count="20">
    <mergeCell ref="A3:H3"/>
    <mergeCell ref="C19:H19"/>
    <mergeCell ref="B21:G21"/>
    <mergeCell ref="B16:G16"/>
    <mergeCell ref="A43:G43"/>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A12" sqref="A12:N12"/>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89" t="s">
        <v>237</v>
      </c>
      <c r="B1" s="690"/>
      <c r="C1" s="690"/>
      <c r="D1" s="690"/>
      <c r="E1" s="690"/>
      <c r="F1" s="690"/>
      <c r="G1" s="690"/>
      <c r="H1" s="690"/>
      <c r="I1" s="690"/>
      <c r="J1" s="690"/>
      <c r="K1" s="690"/>
      <c r="L1" s="690"/>
      <c r="M1" s="690"/>
      <c r="N1" s="691"/>
    </row>
    <row r="2" spans="1:16" ht="47.4" customHeight="1">
      <c r="A2" s="692" t="s">
        <v>410</v>
      </c>
      <c r="B2" s="693"/>
      <c r="C2" s="693"/>
      <c r="D2" s="693"/>
      <c r="E2" s="693"/>
      <c r="F2" s="693"/>
      <c r="G2" s="693"/>
      <c r="H2" s="693"/>
      <c r="I2" s="693"/>
      <c r="J2" s="693"/>
      <c r="K2" s="693"/>
      <c r="L2" s="693"/>
      <c r="M2" s="693"/>
      <c r="N2" s="694"/>
    </row>
    <row r="3" spans="1:16" ht="118.2" customHeight="1" thickBot="1">
      <c r="A3" s="695" t="s">
        <v>411</v>
      </c>
      <c r="B3" s="696"/>
      <c r="C3" s="696"/>
      <c r="D3" s="696"/>
      <c r="E3" s="696"/>
      <c r="F3" s="696"/>
      <c r="G3" s="696"/>
      <c r="H3" s="696"/>
      <c r="I3" s="696"/>
      <c r="J3" s="696"/>
      <c r="K3" s="696"/>
      <c r="L3" s="696"/>
      <c r="M3" s="696"/>
      <c r="N3" s="697"/>
      <c r="P3" s="305"/>
    </row>
    <row r="4" spans="1:16" ht="54.6" customHeight="1">
      <c r="A4" s="701" t="s">
        <v>412</v>
      </c>
      <c r="B4" s="702"/>
      <c r="C4" s="702"/>
      <c r="D4" s="702"/>
      <c r="E4" s="702"/>
      <c r="F4" s="702"/>
      <c r="G4" s="702"/>
      <c r="H4" s="702"/>
      <c r="I4" s="702"/>
      <c r="J4" s="702"/>
      <c r="K4" s="702"/>
      <c r="L4" s="702"/>
      <c r="M4" s="702"/>
      <c r="N4" s="703"/>
    </row>
    <row r="5" spans="1:16" ht="295.8" customHeight="1" thickBot="1">
      <c r="A5" s="698" t="s">
        <v>413</v>
      </c>
      <c r="B5" s="699"/>
      <c r="C5" s="699"/>
      <c r="D5" s="699"/>
      <c r="E5" s="699"/>
      <c r="F5" s="699"/>
      <c r="G5" s="699"/>
      <c r="H5" s="699"/>
      <c r="I5" s="699"/>
      <c r="J5" s="699"/>
      <c r="K5" s="699"/>
      <c r="L5" s="699"/>
      <c r="M5" s="699"/>
      <c r="N5" s="700"/>
    </row>
    <row r="6" spans="1:16" ht="54.6" customHeight="1" thickBot="1">
      <c r="A6" s="704" t="s">
        <v>414</v>
      </c>
      <c r="B6" s="705"/>
      <c r="C6" s="705"/>
      <c r="D6" s="705"/>
      <c r="E6" s="705"/>
      <c r="F6" s="705"/>
      <c r="G6" s="705"/>
      <c r="H6" s="705"/>
      <c r="I6" s="705"/>
      <c r="J6" s="705"/>
      <c r="K6" s="705"/>
      <c r="L6" s="705"/>
      <c r="M6" s="705"/>
      <c r="N6" s="706"/>
    </row>
    <row r="7" spans="1:16" ht="110.4" customHeight="1" thickBot="1">
      <c r="A7" s="707" t="s">
        <v>415</v>
      </c>
      <c r="B7" s="708"/>
      <c r="C7" s="708"/>
      <c r="D7" s="708"/>
      <c r="E7" s="708"/>
      <c r="F7" s="708"/>
      <c r="G7" s="708"/>
      <c r="H7" s="708"/>
      <c r="I7" s="708"/>
      <c r="J7" s="708"/>
      <c r="K7" s="708"/>
      <c r="L7" s="708"/>
      <c r="M7" s="708"/>
      <c r="N7" s="709"/>
      <c r="O7" s="44" t="s">
        <v>209</v>
      </c>
    </row>
    <row r="8" spans="1:16" ht="50.4" hidden="1" customHeight="1" thickBot="1">
      <c r="A8" s="712"/>
      <c r="B8" s="713"/>
      <c r="C8" s="713"/>
      <c r="D8" s="713"/>
      <c r="E8" s="713"/>
      <c r="F8" s="713"/>
      <c r="G8" s="713"/>
      <c r="H8" s="713"/>
      <c r="I8" s="713"/>
      <c r="J8" s="713"/>
      <c r="K8" s="713"/>
      <c r="L8" s="713"/>
      <c r="M8" s="713"/>
      <c r="N8" s="714"/>
      <c r="O8" s="47"/>
    </row>
    <row r="9" spans="1:16" ht="276" hidden="1" customHeight="1" thickBot="1">
      <c r="A9" s="715"/>
      <c r="B9" s="716"/>
      <c r="C9" s="716"/>
      <c r="D9" s="716"/>
      <c r="E9" s="716"/>
      <c r="F9" s="716"/>
      <c r="G9" s="716"/>
      <c r="H9" s="716"/>
      <c r="I9" s="716"/>
      <c r="J9" s="716"/>
      <c r="K9" s="716"/>
      <c r="L9" s="716"/>
      <c r="M9" s="716"/>
      <c r="N9" s="717"/>
      <c r="O9" s="47"/>
    </row>
    <row r="10" spans="1:16" s="106" customFormat="1" ht="49.2" hidden="1" customHeight="1">
      <c r="A10" s="718"/>
      <c r="B10" s="719"/>
      <c r="C10" s="719"/>
      <c r="D10" s="719"/>
      <c r="E10" s="719"/>
      <c r="F10" s="719"/>
      <c r="G10" s="719"/>
      <c r="H10" s="719"/>
      <c r="I10" s="719"/>
      <c r="J10" s="719"/>
      <c r="K10" s="719"/>
      <c r="L10" s="719"/>
      <c r="M10" s="719"/>
      <c r="N10" s="720"/>
      <c r="O10" s="281"/>
    </row>
    <row r="11" spans="1:16" s="106" customFormat="1" ht="361.8" hidden="1" customHeight="1" thickBot="1">
      <c r="A11" s="721"/>
      <c r="B11" s="722"/>
      <c r="C11" s="722"/>
      <c r="D11" s="722"/>
      <c r="E11" s="722"/>
      <c r="F11" s="722"/>
      <c r="G11" s="722"/>
      <c r="H11" s="722"/>
      <c r="I11" s="722"/>
      <c r="J11" s="722"/>
      <c r="K11" s="722"/>
      <c r="L11" s="722"/>
      <c r="M11" s="722"/>
      <c r="N11" s="723"/>
      <c r="O11" s="281"/>
    </row>
    <row r="12" spans="1:16" ht="39.6" customHeight="1">
      <c r="A12" s="711" t="s">
        <v>28</v>
      </c>
      <c r="B12" s="711"/>
      <c r="C12" s="711"/>
      <c r="D12" s="711"/>
      <c r="E12" s="711"/>
      <c r="F12" s="711"/>
      <c r="G12" s="711"/>
      <c r="H12" s="711"/>
      <c r="I12" s="711"/>
      <c r="J12" s="711"/>
      <c r="K12" s="711"/>
      <c r="L12" s="711"/>
      <c r="M12" s="711"/>
      <c r="N12" s="711"/>
    </row>
    <row r="13" spans="1:16" ht="34.799999999999997" customHeight="1">
      <c r="A13" s="656" t="s">
        <v>27</v>
      </c>
      <c r="B13" s="710"/>
      <c r="C13" s="710"/>
      <c r="D13" s="710"/>
      <c r="E13" s="710"/>
      <c r="F13" s="710"/>
      <c r="G13" s="710"/>
      <c r="H13" s="710"/>
      <c r="I13" s="710"/>
      <c r="J13" s="710"/>
      <c r="K13" s="710"/>
      <c r="L13" s="710"/>
      <c r="M13" s="710"/>
      <c r="N13" s="710"/>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6:N6"/>
    <mergeCell ref="A7:N7"/>
    <mergeCell ref="A13:N13"/>
    <mergeCell ref="A12:N12"/>
    <mergeCell ref="A8:N8"/>
    <mergeCell ref="A9:N9"/>
    <mergeCell ref="A10:N10"/>
    <mergeCell ref="A11:N11"/>
    <mergeCell ref="A1:N1"/>
    <mergeCell ref="A2:N2"/>
    <mergeCell ref="A3:N3"/>
    <mergeCell ref="A5:N5"/>
    <mergeCell ref="A4:N4"/>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topLeftCell="A7" zoomScale="95" zoomScaleNormal="75" zoomScaleSheetLayoutView="95" workbookViewId="0">
      <selection activeCell="A20" sqref="A20"/>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238</v>
      </c>
      <c r="B1" s="45" t="s">
        <v>0</v>
      </c>
      <c r="C1" s="46" t="s">
        <v>2</v>
      </c>
    </row>
    <row r="2" spans="1:3" ht="40.799999999999997" customHeight="1">
      <c r="A2" s="314" t="s">
        <v>403</v>
      </c>
      <c r="B2" s="2"/>
      <c r="C2" s="724"/>
    </row>
    <row r="3" spans="1:3" ht="356.4" customHeight="1">
      <c r="A3" s="371" t="s">
        <v>401</v>
      </c>
      <c r="B3" s="48"/>
      <c r="C3" s="725"/>
    </row>
    <row r="4" spans="1:3" ht="34.799999999999997" customHeight="1" thickBot="1">
      <c r="A4" s="120" t="s">
        <v>402</v>
      </c>
      <c r="B4" s="1"/>
      <c r="C4" s="1"/>
    </row>
    <row r="5" spans="1:3" ht="41.4" customHeight="1" thickBot="1">
      <c r="A5" s="359" t="s">
        <v>404</v>
      </c>
      <c r="B5" s="2"/>
      <c r="C5" s="724"/>
    </row>
    <row r="6" spans="1:3" ht="58.8" customHeight="1">
      <c r="A6" s="426" t="s">
        <v>405</v>
      </c>
      <c r="B6" s="48"/>
      <c r="C6" s="725"/>
    </row>
    <row r="7" spans="1:3" ht="34.799999999999997" customHeight="1">
      <c r="A7" s="305" t="s">
        <v>406</v>
      </c>
      <c r="B7" s="1"/>
      <c r="C7" s="1"/>
    </row>
    <row r="8" spans="1:3" ht="43.2" customHeight="1">
      <c r="A8" s="427" t="s">
        <v>407</v>
      </c>
      <c r="B8" s="157"/>
      <c r="C8" s="724"/>
    </row>
    <row r="9" spans="1:3" ht="232.8" customHeight="1" thickBot="1">
      <c r="A9" s="372" t="s">
        <v>408</v>
      </c>
      <c r="B9" s="158"/>
      <c r="C9" s="725"/>
    </row>
    <row r="10" spans="1:3" ht="39" customHeight="1">
      <c r="A10" s="379" t="s">
        <v>409</v>
      </c>
      <c r="B10" s="1"/>
      <c r="C10" s="1"/>
    </row>
    <row r="11" spans="1:3" s="382" customFormat="1" ht="42.6" hidden="1" customHeight="1">
      <c r="A11" s="380"/>
      <c r="B11" s="381"/>
      <c r="C11" s="381"/>
    </row>
    <row r="12" spans="1:3" ht="316.2" hidden="1" customHeight="1" thickBot="1">
      <c r="A12" s="428"/>
      <c r="B12" s="384"/>
      <c r="C12" s="384"/>
    </row>
    <row r="13" spans="1:3" s="386" customFormat="1" ht="34.200000000000003" hidden="1" customHeight="1">
      <c r="A13" s="385"/>
    </row>
    <row r="14" spans="1:3" s="382" customFormat="1" ht="42.6" hidden="1" customHeight="1">
      <c r="A14" s="380"/>
      <c r="B14" s="381"/>
      <c r="C14" s="381"/>
    </row>
    <row r="15" spans="1:3" ht="93.6" hidden="1" customHeight="1" thickBot="1">
      <c r="A15" s="383"/>
      <c r="B15" s="384"/>
      <c r="C15" s="384"/>
    </row>
    <row r="16" spans="1:3" ht="33.6" hidden="1" customHeight="1">
      <c r="A16" s="388"/>
      <c r="B16" s="387"/>
      <c r="C16" s="387"/>
    </row>
    <row r="17" spans="1:3" ht="33.6" hidden="1" customHeight="1">
      <c r="A17" s="429"/>
      <c r="B17" s="387"/>
      <c r="C17" s="387"/>
    </row>
    <row r="18" spans="1:3" s="386" customFormat="1" ht="126.6" hidden="1" customHeight="1">
      <c r="A18" s="431"/>
    </row>
    <row r="19" spans="1:3" ht="29.4" hidden="1" customHeight="1">
      <c r="A19" s="430"/>
      <c r="B19" s="1"/>
      <c r="C19" s="1"/>
    </row>
    <row r="20" spans="1:3" ht="29.4" customHeight="1">
      <c r="A20" s="430"/>
      <c r="B20" s="1"/>
      <c r="C20" s="1"/>
    </row>
    <row r="21" spans="1:3" ht="39" customHeight="1">
      <c r="A21" s="1" t="s">
        <v>157</v>
      </c>
      <c r="B21" s="1"/>
      <c r="C21" s="1"/>
    </row>
    <row r="22" spans="1:3" ht="32.25" customHeight="1">
      <c r="A22" s="1" t="s">
        <v>158</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CE464496-2C6C-4BAD-BB1D-3B3B90675113}"/>
    <hyperlink ref="A7" r:id="rId2" xr:uid="{1424F2B7-813E-41B1-B630-D45AFB8A0FA4}"/>
    <hyperlink ref="A10" r:id="rId3" xr:uid="{3B8132C4-129B-489E-A51F-BB82482B4C6F}"/>
  </hyperlinks>
  <pageMargins left="0" right="0" top="0.19685039370078741" bottom="0.39370078740157483" header="0" footer="0.19685039370078741"/>
  <pageSetup paperSize="9" scale="66"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X55"/>
  <sheetViews>
    <sheetView tabSelected="1" view="pageBreakPreview" zoomScaleNormal="100" zoomScaleSheetLayoutView="100" workbookViewId="0">
      <selection activeCell="V17" sqref="V17"/>
    </sheetView>
  </sheetViews>
  <sheetFormatPr defaultRowHeight="13.2"/>
  <cols>
    <col min="7" max="7" width="8.88671875" customWidth="1"/>
    <col min="8" max="8" width="8.88671875" hidden="1" customWidth="1"/>
    <col min="9" max="9" width="0.77734375" customWidth="1"/>
    <col min="16" max="16" width="8.77734375" customWidth="1"/>
    <col min="17" max="17" width="8.88671875" hidden="1" customWidth="1"/>
    <col min="18" max="18" width="14.6640625" customWidth="1"/>
  </cols>
  <sheetData>
    <row r="1" spans="1:19" ht="24.6" customHeight="1">
      <c r="A1" s="481"/>
      <c r="B1" s="481"/>
      <c r="C1" s="481"/>
      <c r="D1" s="481"/>
      <c r="E1" s="481"/>
      <c r="F1" s="481"/>
      <c r="G1" s="481"/>
      <c r="H1" s="481"/>
      <c r="I1" s="481"/>
      <c r="J1" s="481"/>
      <c r="K1" s="481"/>
      <c r="L1" s="481"/>
      <c r="M1" s="481"/>
      <c r="N1" s="481"/>
      <c r="O1" s="481"/>
      <c r="P1" s="481"/>
      <c r="Q1" s="304"/>
      <c r="R1" s="481"/>
      <c r="S1" s="481"/>
    </row>
    <row r="2" spans="1:19" ht="24.6" customHeight="1">
      <c r="A2" s="482"/>
      <c r="B2" s="483"/>
      <c r="C2" s="484"/>
      <c r="D2" s="484"/>
      <c r="E2" s="484"/>
      <c r="F2" s="484"/>
      <c r="G2" s="484"/>
      <c r="H2" s="484"/>
      <c r="I2" s="484"/>
      <c r="J2" s="484"/>
      <c r="K2" s="484"/>
      <c r="L2" s="484"/>
      <c r="M2" s="484"/>
      <c r="N2" s="484"/>
      <c r="O2" s="485"/>
      <c r="P2" s="481"/>
      <c r="R2" s="481"/>
      <c r="S2" s="481"/>
    </row>
    <row r="3" spans="1:19" ht="24.6" customHeight="1">
      <c r="A3" s="481"/>
      <c r="B3" s="486"/>
      <c r="C3" s="487"/>
      <c r="D3" s="487"/>
      <c r="E3" s="487"/>
      <c r="F3" s="487"/>
      <c r="G3" s="487"/>
      <c r="H3" s="487"/>
      <c r="I3" s="487"/>
      <c r="J3" s="487"/>
      <c r="K3" s="487"/>
      <c r="L3" s="488"/>
      <c r="M3" s="488"/>
      <c r="N3" s="488"/>
      <c r="O3" s="488"/>
      <c r="P3" s="489"/>
      <c r="R3" s="481"/>
      <c r="S3" s="481"/>
    </row>
    <row r="4" spans="1:19" ht="7.2" customHeight="1">
      <c r="A4" s="481"/>
      <c r="B4" s="486"/>
      <c r="C4" s="481"/>
      <c r="D4" s="481"/>
      <c r="E4" s="481"/>
      <c r="F4" s="481"/>
      <c r="G4" s="490"/>
      <c r="H4" s="490"/>
      <c r="I4" s="490"/>
      <c r="J4" s="490"/>
      <c r="K4" s="490"/>
      <c r="L4" s="490"/>
      <c r="M4" s="490"/>
      <c r="N4" s="490"/>
      <c r="O4" s="490"/>
      <c r="P4" s="490"/>
      <c r="R4" s="481"/>
      <c r="S4" s="481"/>
    </row>
    <row r="5" spans="1:19" ht="24.6" customHeight="1">
      <c r="A5" s="481"/>
      <c r="B5" s="491"/>
      <c r="C5" s="492"/>
      <c r="D5" s="492"/>
      <c r="E5" s="492"/>
      <c r="F5" s="492"/>
      <c r="G5" s="492"/>
      <c r="H5" s="492"/>
      <c r="I5" s="492"/>
      <c r="J5" s="492"/>
      <c r="K5" s="492"/>
      <c r="L5" s="492"/>
      <c r="M5" s="492"/>
      <c r="N5" s="492"/>
      <c r="O5" s="492"/>
      <c r="P5" s="490"/>
      <c r="R5" s="481"/>
      <c r="S5" s="481"/>
    </row>
    <row r="6" spans="1:19" ht="13.2" customHeight="1">
      <c r="A6" s="481"/>
      <c r="B6" s="481"/>
      <c r="C6" s="481"/>
      <c r="D6" s="481"/>
      <c r="E6" s="481"/>
      <c r="F6" s="481"/>
      <c r="G6" s="490"/>
      <c r="H6" s="490"/>
      <c r="I6" s="490"/>
      <c r="J6" s="490"/>
      <c r="K6" s="490"/>
      <c r="L6" s="490"/>
      <c r="M6" s="490"/>
      <c r="N6" s="490"/>
      <c r="O6" s="490"/>
      <c r="P6" s="490"/>
      <c r="R6" s="481"/>
      <c r="S6" s="481"/>
    </row>
    <row r="7" spans="1:19" ht="13.2" customHeight="1">
      <c r="A7" s="481"/>
      <c r="B7" s="481"/>
      <c r="C7" s="481"/>
      <c r="D7" s="481"/>
      <c r="E7" s="481"/>
      <c r="F7" s="481"/>
      <c r="G7" s="490"/>
      <c r="H7" s="490"/>
      <c r="I7" s="490"/>
      <c r="J7" s="490"/>
      <c r="K7" s="490"/>
      <c r="L7" s="490"/>
      <c r="M7" s="490"/>
      <c r="N7" s="490"/>
      <c r="O7" s="490"/>
      <c r="P7" s="490"/>
      <c r="R7" s="481"/>
      <c r="S7" s="481"/>
    </row>
    <row r="8" spans="1:19" ht="13.2" customHeight="1">
      <c r="A8" s="481"/>
      <c r="B8" s="481"/>
      <c r="C8" s="481"/>
      <c r="D8" s="481"/>
      <c r="E8" s="481"/>
      <c r="F8" s="481"/>
      <c r="G8" s="490"/>
      <c r="H8" s="490"/>
      <c r="I8" s="490"/>
      <c r="J8" s="490"/>
      <c r="K8" s="490"/>
      <c r="L8" s="490"/>
      <c r="M8" s="490"/>
      <c r="N8" s="490"/>
      <c r="O8" s="490"/>
      <c r="P8" s="490"/>
      <c r="R8" s="481"/>
      <c r="S8" s="481"/>
    </row>
    <row r="9" spans="1:19" ht="13.2" customHeight="1">
      <c r="A9" s="481"/>
      <c r="B9" s="481"/>
      <c r="C9" s="481"/>
      <c r="D9" s="481"/>
      <c r="E9" s="481"/>
      <c r="F9" s="481"/>
      <c r="G9" s="490"/>
      <c r="H9" s="490"/>
      <c r="I9" s="490"/>
      <c r="J9" s="490"/>
      <c r="K9" s="490"/>
      <c r="L9" s="490"/>
      <c r="M9" s="490"/>
      <c r="N9" s="490"/>
      <c r="O9" s="490"/>
      <c r="P9" s="490"/>
      <c r="R9" s="481"/>
      <c r="S9" s="481"/>
    </row>
    <row r="10" spans="1:19">
      <c r="A10" s="481"/>
      <c r="B10" s="481"/>
      <c r="C10" s="481"/>
      <c r="D10" s="481"/>
      <c r="E10" s="481"/>
      <c r="F10" s="481"/>
      <c r="G10" s="481"/>
      <c r="H10" s="481"/>
      <c r="I10" s="481"/>
      <c r="J10" s="481"/>
      <c r="K10" s="481"/>
      <c r="L10" s="481"/>
      <c r="M10" s="481"/>
      <c r="N10" s="481"/>
      <c r="O10" s="481"/>
      <c r="P10" s="481"/>
      <c r="R10" s="481"/>
      <c r="S10" s="481"/>
    </row>
    <row r="11" spans="1:19" ht="21" customHeight="1">
      <c r="A11" s="481"/>
      <c r="B11" s="481"/>
      <c r="C11" s="481"/>
      <c r="D11" s="481"/>
      <c r="E11" s="481"/>
      <c r="F11" s="481"/>
      <c r="G11" s="481"/>
      <c r="H11" s="481"/>
      <c r="I11" s="481"/>
      <c r="J11" s="481"/>
      <c r="K11" s="481"/>
      <c r="L11" s="481"/>
      <c r="M11" s="481"/>
      <c r="N11" s="481"/>
      <c r="O11" s="481"/>
      <c r="P11" s="481"/>
      <c r="R11" s="481"/>
      <c r="S11" s="481"/>
    </row>
    <row r="12" spans="1:19" ht="13.2" customHeight="1">
      <c r="A12" s="481"/>
      <c r="B12" s="481"/>
      <c r="C12" s="481"/>
      <c r="D12" s="481"/>
      <c r="E12" s="481"/>
      <c r="F12" s="481"/>
      <c r="G12" s="481"/>
      <c r="H12" s="481"/>
      <c r="I12" s="481"/>
      <c r="J12" s="481"/>
      <c r="K12" s="481"/>
      <c r="L12" s="481"/>
      <c r="M12" s="481"/>
      <c r="N12" s="481"/>
      <c r="O12" s="481"/>
      <c r="P12" s="481"/>
      <c r="R12" s="481"/>
      <c r="S12" s="481"/>
    </row>
    <row r="13" spans="1:19" ht="13.2" customHeight="1">
      <c r="A13" s="481"/>
      <c r="B13" s="481"/>
      <c r="C13" s="481"/>
      <c r="D13" s="481"/>
      <c r="E13" s="481"/>
      <c r="F13" s="481"/>
      <c r="G13" s="481"/>
      <c r="H13" s="481"/>
      <c r="I13" s="481"/>
      <c r="J13" s="481"/>
      <c r="K13" s="481"/>
      <c r="L13" s="481"/>
      <c r="M13" s="481"/>
      <c r="N13" s="481"/>
      <c r="O13" s="481"/>
      <c r="P13" s="481"/>
      <c r="R13" s="481"/>
      <c r="S13" s="481"/>
    </row>
    <row r="14" spans="1:19">
      <c r="A14" s="481"/>
      <c r="B14" s="481"/>
      <c r="C14" s="481"/>
      <c r="D14" s="481"/>
      <c r="E14" s="481"/>
      <c r="F14" s="481"/>
      <c r="G14" s="481"/>
      <c r="H14" s="481"/>
      <c r="I14" s="481"/>
      <c r="J14" s="481"/>
      <c r="K14" s="481"/>
      <c r="L14" s="481"/>
      <c r="M14" s="481"/>
      <c r="N14" s="481"/>
      <c r="O14" s="481"/>
      <c r="P14" s="481"/>
      <c r="R14" s="481"/>
      <c r="S14" s="481"/>
    </row>
    <row r="15" spans="1:19">
      <c r="A15" s="481"/>
      <c r="B15" s="481"/>
      <c r="C15" s="481"/>
      <c r="D15" s="481"/>
      <c r="E15" s="481"/>
      <c r="F15" s="481"/>
      <c r="G15" s="481"/>
      <c r="H15" s="481"/>
      <c r="I15" s="481"/>
      <c r="J15" s="481"/>
      <c r="K15" s="481"/>
      <c r="L15" s="481"/>
      <c r="M15" s="481"/>
      <c r="N15" s="481"/>
      <c r="O15" s="481"/>
      <c r="P15" s="481"/>
      <c r="R15" s="481"/>
      <c r="S15" s="481"/>
    </row>
    <row r="16" spans="1:19">
      <c r="A16" s="481"/>
      <c r="B16" s="481"/>
      <c r="C16" s="481"/>
      <c r="D16" s="481"/>
      <c r="E16" s="481"/>
      <c r="F16" s="481"/>
      <c r="G16" s="481"/>
      <c r="H16" s="481"/>
      <c r="I16" s="481"/>
      <c r="J16" s="481"/>
      <c r="K16" s="481"/>
      <c r="L16" s="481"/>
      <c r="M16" s="481"/>
      <c r="N16" s="481"/>
      <c r="O16" s="481"/>
      <c r="P16" s="481"/>
      <c r="R16" s="481"/>
      <c r="S16" s="481"/>
    </row>
    <row r="17" spans="1:19">
      <c r="A17" s="511"/>
      <c r="B17" s="511"/>
      <c r="C17" s="511"/>
      <c r="D17" s="511"/>
      <c r="E17" s="511"/>
      <c r="F17" s="511"/>
      <c r="G17" s="481"/>
      <c r="H17" s="481"/>
      <c r="I17" s="481"/>
      <c r="J17" s="481"/>
      <c r="K17" s="481"/>
      <c r="L17" s="481"/>
      <c r="M17" s="481"/>
      <c r="N17" s="481"/>
      <c r="O17" s="481"/>
      <c r="P17" s="481"/>
      <c r="R17" s="481"/>
      <c r="S17" s="496"/>
    </row>
    <row r="18" spans="1:19">
      <c r="A18" s="511"/>
      <c r="B18" s="511"/>
      <c r="C18" s="511"/>
      <c r="D18" s="511"/>
      <c r="E18" s="511"/>
      <c r="F18" s="511"/>
      <c r="G18" s="481"/>
      <c r="H18" s="481"/>
      <c r="I18" s="481"/>
      <c r="J18" s="481"/>
      <c r="K18" s="481"/>
      <c r="L18" s="481"/>
      <c r="M18" s="481"/>
      <c r="N18" s="481"/>
      <c r="O18" s="481"/>
      <c r="P18" s="481"/>
      <c r="R18" s="481"/>
      <c r="S18" s="481"/>
    </row>
    <row r="19" spans="1:19">
      <c r="A19" s="511"/>
      <c r="B19" s="511"/>
      <c r="C19" s="511"/>
      <c r="D19" s="511"/>
      <c r="E19" s="511"/>
      <c r="F19" s="511"/>
      <c r="G19" s="481"/>
      <c r="H19" s="481"/>
      <c r="I19" s="481"/>
      <c r="J19" s="481"/>
      <c r="K19" s="481"/>
      <c r="L19" s="481"/>
      <c r="M19" s="481"/>
      <c r="N19" s="481"/>
      <c r="O19" s="481"/>
      <c r="P19" s="481"/>
      <c r="R19" s="481"/>
      <c r="S19" s="481"/>
    </row>
    <row r="20" spans="1:19">
      <c r="A20" s="511"/>
      <c r="B20" s="511"/>
      <c r="C20" s="511"/>
      <c r="D20" s="511"/>
      <c r="E20" s="511"/>
      <c r="F20" s="511"/>
      <c r="G20" s="481"/>
      <c r="H20" s="481"/>
      <c r="I20" s="481"/>
      <c r="J20" s="481"/>
      <c r="K20" s="481"/>
      <c r="L20" s="481"/>
      <c r="M20" s="481"/>
      <c r="N20" s="481"/>
      <c r="O20" s="481"/>
      <c r="P20" s="481"/>
      <c r="R20" s="481"/>
      <c r="S20" s="481"/>
    </row>
    <row r="21" spans="1:19">
      <c r="A21" s="511"/>
      <c r="B21" s="511"/>
      <c r="C21" s="511"/>
      <c r="D21" s="511"/>
      <c r="E21" s="511"/>
      <c r="F21" s="511"/>
      <c r="G21" s="481"/>
      <c r="H21" s="481"/>
      <c r="I21" s="481"/>
      <c r="J21" s="481"/>
      <c r="K21" s="481"/>
      <c r="L21" s="481"/>
      <c r="M21" s="481"/>
      <c r="N21" s="481"/>
      <c r="O21" s="481"/>
      <c r="P21" s="481"/>
      <c r="R21" s="481"/>
      <c r="S21" s="481"/>
    </row>
    <row r="22" spans="1:19">
      <c r="A22" s="511"/>
      <c r="B22" s="511"/>
      <c r="C22" s="511"/>
      <c r="D22" s="511"/>
      <c r="E22" s="511"/>
      <c r="F22" s="511"/>
      <c r="G22" s="481"/>
      <c r="H22" s="481"/>
      <c r="I22" s="481"/>
      <c r="J22" s="481"/>
      <c r="K22" s="481"/>
      <c r="L22" s="481"/>
      <c r="M22" s="481"/>
      <c r="N22" s="481"/>
      <c r="O22" s="481"/>
      <c r="P22" s="481"/>
      <c r="R22" s="481"/>
      <c r="S22" s="481"/>
    </row>
    <row r="23" spans="1:19">
      <c r="A23" s="511"/>
      <c r="B23" s="511"/>
      <c r="C23" s="511"/>
      <c r="D23" s="511"/>
      <c r="E23" s="511"/>
      <c r="F23" s="511"/>
      <c r="G23" s="481"/>
      <c r="H23" s="481"/>
      <c r="I23" s="481"/>
      <c r="J23" s="481"/>
      <c r="K23" s="481"/>
      <c r="L23" s="481"/>
      <c r="M23" s="481"/>
      <c r="N23" s="481"/>
      <c r="O23" s="481"/>
      <c r="P23" s="481"/>
      <c r="R23" s="481"/>
      <c r="S23" s="481"/>
    </row>
    <row r="24" spans="1:19">
      <c r="A24" s="511"/>
      <c r="B24" s="511"/>
      <c r="C24" s="511"/>
      <c r="D24" s="511"/>
      <c r="E24" s="511"/>
      <c r="F24" s="511"/>
      <c r="G24" s="481"/>
      <c r="H24" s="481"/>
      <c r="I24" s="481"/>
      <c r="J24" s="481"/>
      <c r="K24" s="481"/>
      <c r="L24" s="481"/>
      <c r="M24" s="481"/>
      <c r="N24" s="481"/>
      <c r="O24" s="481"/>
      <c r="P24" s="481"/>
      <c r="R24" s="481"/>
      <c r="S24" s="481"/>
    </row>
    <row r="25" spans="1:19">
      <c r="A25" s="511"/>
      <c r="B25" s="511"/>
      <c r="C25" s="511"/>
      <c r="D25" s="511"/>
      <c r="E25" s="511"/>
      <c r="F25" s="511"/>
      <c r="G25" s="481"/>
      <c r="H25" s="481"/>
      <c r="I25" s="481"/>
      <c r="J25" s="481"/>
      <c r="K25" s="481"/>
      <c r="L25" s="481"/>
      <c r="M25" s="481"/>
      <c r="N25" s="481"/>
      <c r="O25" s="481"/>
      <c r="P25" s="481"/>
      <c r="R25" s="481"/>
      <c r="S25" s="481"/>
    </row>
    <row r="26" spans="1:19">
      <c r="A26" s="511"/>
      <c r="B26" s="511"/>
      <c r="C26" s="511"/>
      <c r="D26" s="511"/>
      <c r="E26" s="511"/>
      <c r="F26" s="511"/>
      <c r="G26" s="481"/>
      <c r="H26" s="481"/>
      <c r="I26" s="481"/>
      <c r="J26" s="481"/>
      <c r="K26" s="481"/>
      <c r="L26" s="481"/>
      <c r="M26" s="481"/>
      <c r="N26" s="481"/>
      <c r="O26" s="481"/>
      <c r="P26" s="481"/>
      <c r="R26" s="481"/>
      <c r="S26" s="481"/>
    </row>
    <row r="27" spans="1:19">
      <c r="A27" s="511"/>
      <c r="B27" s="511"/>
      <c r="C27" s="511"/>
      <c r="D27" s="511"/>
      <c r="E27" s="511"/>
      <c r="F27" s="511"/>
      <c r="G27" s="481"/>
      <c r="H27" s="481"/>
      <c r="I27" s="481"/>
      <c r="J27" s="481"/>
      <c r="K27" s="481"/>
      <c r="L27" s="481"/>
      <c r="M27" s="481"/>
      <c r="N27" s="481"/>
      <c r="O27" s="481"/>
      <c r="P27" s="481"/>
      <c r="R27" s="481"/>
      <c r="S27" s="481"/>
    </row>
    <row r="28" spans="1:19">
      <c r="A28" s="481"/>
      <c r="B28" s="481"/>
      <c r="C28" s="481"/>
      <c r="D28" s="481"/>
      <c r="E28" s="481"/>
      <c r="F28" s="481"/>
      <c r="G28" s="481"/>
      <c r="H28" s="481"/>
      <c r="I28" s="481"/>
      <c r="J28" s="481"/>
      <c r="K28" s="481"/>
      <c r="L28" s="481"/>
      <c r="M28" s="481"/>
      <c r="N28" s="481"/>
      <c r="O28" s="481"/>
      <c r="P28" s="481"/>
      <c r="R28" s="481"/>
      <c r="S28" s="481"/>
    </row>
    <row r="29" spans="1:19" ht="16.2">
      <c r="A29" s="493"/>
      <c r="B29" s="494"/>
      <c r="C29" s="494"/>
      <c r="D29" s="494"/>
      <c r="E29" s="494"/>
      <c r="F29" s="494"/>
      <c r="G29" s="494"/>
      <c r="H29" s="481"/>
      <c r="I29" s="481"/>
      <c r="J29" s="481"/>
      <c r="K29" s="481"/>
      <c r="L29" s="481"/>
      <c r="M29" s="481"/>
      <c r="N29" s="481"/>
      <c r="O29" s="481"/>
      <c r="P29" s="481"/>
      <c r="R29" s="481"/>
      <c r="S29" s="481"/>
    </row>
    <row r="30" spans="1:19" ht="18">
      <c r="A30" s="481"/>
      <c r="B30" s="495" t="s">
        <v>151</v>
      </c>
      <c r="C30" s="481"/>
      <c r="D30" s="481"/>
      <c r="E30" s="481"/>
      <c r="F30" s="481"/>
      <c r="G30" s="481"/>
      <c r="H30" s="481"/>
      <c r="I30" s="481"/>
      <c r="J30" s="481"/>
      <c r="K30" s="481"/>
      <c r="L30" s="481"/>
      <c r="M30" s="481"/>
      <c r="N30" s="481"/>
      <c r="O30" s="481"/>
      <c r="P30" s="481"/>
      <c r="R30" s="481"/>
      <c r="S30" s="481"/>
    </row>
    <row r="31" spans="1:19" ht="18">
      <c r="A31" s="481"/>
      <c r="B31" s="495" t="s">
        <v>151</v>
      </c>
      <c r="C31" s="481"/>
      <c r="D31" s="481"/>
      <c r="E31" s="481"/>
      <c r="F31" s="481"/>
      <c r="G31" s="481"/>
      <c r="H31" s="481"/>
      <c r="I31" s="481"/>
      <c r="J31" s="481"/>
      <c r="K31" s="481"/>
      <c r="L31" s="481"/>
      <c r="M31" s="481"/>
      <c r="N31" s="481"/>
      <c r="O31" s="481"/>
      <c r="P31" s="481"/>
      <c r="R31" s="481"/>
      <c r="S31" s="481"/>
    </row>
    <row r="32" spans="1:19" ht="18">
      <c r="A32" s="481"/>
      <c r="B32" s="495" t="s">
        <v>151</v>
      </c>
      <c r="C32" s="481"/>
      <c r="D32" s="481"/>
      <c r="E32" s="481"/>
      <c r="F32" s="481"/>
      <c r="G32" s="481"/>
      <c r="H32" s="481"/>
      <c r="I32" s="481"/>
      <c r="J32" s="481"/>
      <c r="K32" s="481"/>
      <c r="L32" s="481"/>
      <c r="M32" s="481"/>
      <c r="N32" s="481"/>
      <c r="O32" s="481"/>
      <c r="P32" s="481"/>
      <c r="R32" s="481"/>
      <c r="S32" s="481"/>
    </row>
    <row r="33" spans="1:24">
      <c r="A33" s="481"/>
      <c r="B33" s="481"/>
      <c r="C33" s="481"/>
      <c r="D33" s="481"/>
      <c r="E33" s="481"/>
      <c r="F33" s="481"/>
      <c r="G33" s="481"/>
      <c r="H33" s="481"/>
      <c r="I33" s="481"/>
      <c r="J33" s="481"/>
      <c r="K33" s="481"/>
      <c r="L33" s="481"/>
      <c r="M33" s="481"/>
      <c r="N33" s="481"/>
      <c r="O33" s="481"/>
      <c r="P33" s="481"/>
      <c r="R33" s="481"/>
      <c r="S33" s="481"/>
    </row>
    <row r="34" spans="1:24">
      <c r="A34" s="481"/>
      <c r="B34" s="481"/>
      <c r="C34" s="481"/>
      <c r="D34" s="481"/>
      <c r="E34" s="481"/>
      <c r="F34" s="481"/>
      <c r="G34" s="481"/>
      <c r="H34" s="481"/>
      <c r="I34" s="481"/>
      <c r="J34" s="481"/>
      <c r="K34" s="481"/>
      <c r="L34" s="481"/>
      <c r="M34" s="481"/>
      <c r="N34" s="481"/>
      <c r="O34" s="481"/>
      <c r="P34" s="481"/>
      <c r="R34" s="481"/>
      <c r="S34" s="481"/>
    </row>
    <row r="35" spans="1:24">
      <c r="A35" s="481"/>
      <c r="B35" s="481"/>
      <c r="C35" s="481"/>
      <c r="D35" s="481"/>
      <c r="E35" s="481"/>
      <c r="F35" s="481"/>
      <c r="G35" s="481"/>
      <c r="H35" s="481"/>
      <c r="I35" s="481"/>
      <c r="J35" s="481"/>
      <c r="K35" s="481"/>
      <c r="L35" s="481"/>
      <c r="M35" s="481"/>
      <c r="N35" s="481"/>
      <c r="O35" s="481"/>
      <c r="P35" s="481"/>
      <c r="R35" s="481"/>
      <c r="S35" s="481"/>
      <c r="X35" s="480"/>
    </row>
    <row r="36" spans="1:24">
      <c r="A36" s="481"/>
      <c r="B36" s="481"/>
      <c r="C36" s="481"/>
      <c r="D36" s="481"/>
      <c r="E36" s="481"/>
      <c r="F36" s="481"/>
      <c r="G36" s="481"/>
      <c r="H36" s="481"/>
      <c r="I36" s="481"/>
      <c r="J36" s="481"/>
      <c r="K36" s="481"/>
      <c r="L36" s="481"/>
      <c r="M36" s="481"/>
      <c r="N36" s="481"/>
      <c r="O36" s="481"/>
      <c r="P36" s="481"/>
      <c r="R36" s="481"/>
      <c r="S36" s="481"/>
    </row>
    <row r="37" spans="1:24">
      <c r="A37" s="481"/>
      <c r="B37" s="481"/>
      <c r="C37" s="481"/>
      <c r="D37" s="481"/>
      <c r="E37" s="481"/>
      <c r="F37" s="481"/>
      <c r="G37" s="481"/>
      <c r="H37" s="481"/>
      <c r="I37" s="481"/>
      <c r="J37" s="481"/>
      <c r="K37" s="481"/>
      <c r="L37" s="481"/>
      <c r="M37" s="481"/>
      <c r="N37" s="481"/>
      <c r="O37" s="481"/>
      <c r="P37" s="481"/>
      <c r="R37" s="481"/>
      <c r="S37" s="481"/>
    </row>
    <row r="38" spans="1:24">
      <c r="A38" s="481"/>
      <c r="B38" s="481"/>
      <c r="C38" s="481"/>
      <c r="D38" s="481"/>
      <c r="E38" s="481"/>
      <c r="F38" s="481"/>
      <c r="G38" s="481"/>
      <c r="H38" s="481"/>
      <c r="I38" s="481"/>
      <c r="J38" s="481"/>
      <c r="K38" s="481"/>
      <c r="L38" s="481"/>
      <c r="M38" s="481"/>
      <c r="N38" s="481"/>
      <c r="O38" s="481"/>
      <c r="P38" s="481"/>
      <c r="R38" s="481"/>
      <c r="S38" s="481"/>
    </row>
    <row r="39" spans="1:24">
      <c r="A39" s="481"/>
      <c r="B39" s="481"/>
      <c r="C39" s="481"/>
      <c r="D39" s="481"/>
      <c r="E39" s="481"/>
      <c r="F39" s="481"/>
      <c r="G39" s="481"/>
      <c r="H39" s="481"/>
      <c r="I39" s="481"/>
      <c r="J39" s="481"/>
      <c r="K39" s="481"/>
      <c r="L39" s="481"/>
      <c r="M39" s="481"/>
      <c r="N39" s="481"/>
      <c r="O39" s="481"/>
      <c r="P39" s="481"/>
      <c r="R39" s="481"/>
      <c r="S39" s="481"/>
    </row>
    <row r="40" spans="1:24">
      <c r="A40" s="481"/>
      <c r="B40" s="481"/>
      <c r="C40" s="481"/>
      <c r="D40" s="481"/>
      <c r="E40" s="481"/>
      <c r="F40" s="481"/>
      <c r="G40" s="481"/>
      <c r="H40" s="481"/>
      <c r="I40" s="481"/>
      <c r="J40" s="481"/>
      <c r="K40" s="481"/>
      <c r="L40" s="481"/>
      <c r="M40" s="481"/>
      <c r="N40" s="481"/>
      <c r="O40" s="481"/>
      <c r="P40" s="481"/>
      <c r="R40" s="481"/>
      <c r="S40" s="481"/>
    </row>
    <row r="41" spans="1:24">
      <c r="A41" s="362"/>
      <c r="B41" s="362"/>
      <c r="C41" s="362"/>
      <c r="D41" s="362"/>
      <c r="E41" s="362"/>
      <c r="F41" s="362"/>
      <c r="G41" s="362"/>
      <c r="H41" s="362"/>
      <c r="I41" s="362"/>
      <c r="J41" s="362"/>
      <c r="K41" s="362"/>
      <c r="L41" s="362"/>
      <c r="M41" s="362"/>
      <c r="N41" s="362"/>
      <c r="O41" s="362"/>
      <c r="P41" s="362"/>
    </row>
    <row r="42" spans="1:24">
      <c r="A42" s="362"/>
      <c r="B42" s="362"/>
      <c r="C42" s="362"/>
      <c r="D42" s="362"/>
      <c r="E42" s="362"/>
      <c r="F42" s="362"/>
      <c r="G42" s="362"/>
      <c r="H42" s="362"/>
      <c r="I42" s="362"/>
      <c r="J42" s="362"/>
      <c r="K42" s="362"/>
      <c r="L42" s="362"/>
      <c r="M42" s="362"/>
      <c r="N42" s="362"/>
      <c r="O42" s="362"/>
      <c r="P42" s="362"/>
    </row>
    <row r="43" spans="1:24">
      <c r="A43" s="362"/>
      <c r="B43" s="362"/>
      <c r="C43" s="362"/>
      <c r="D43" s="362"/>
      <c r="E43" s="362"/>
      <c r="F43" s="362"/>
      <c r="G43" s="362"/>
      <c r="H43" s="362"/>
      <c r="I43" s="362"/>
      <c r="J43" s="362"/>
      <c r="K43" s="362"/>
      <c r="L43" s="362"/>
      <c r="M43" s="362"/>
      <c r="N43" s="362"/>
      <c r="O43" s="362"/>
      <c r="P43" s="362"/>
    </row>
    <row r="44" spans="1:24">
      <c r="A44" s="362"/>
      <c r="B44" s="362"/>
      <c r="C44" s="362"/>
      <c r="D44" s="362"/>
      <c r="E44" s="362"/>
      <c r="F44" s="362"/>
      <c r="G44" s="362"/>
      <c r="H44" s="362"/>
      <c r="I44" s="362"/>
      <c r="J44" s="362"/>
      <c r="K44" s="362"/>
      <c r="L44" s="362"/>
      <c r="M44" s="362"/>
      <c r="N44" s="362"/>
      <c r="O44" s="362"/>
      <c r="P44" s="362"/>
    </row>
    <row r="45" spans="1:24">
      <c r="A45" s="362"/>
      <c r="B45" s="362"/>
      <c r="C45" s="362"/>
      <c r="D45" s="362"/>
      <c r="E45" s="362"/>
      <c r="F45" s="362"/>
      <c r="G45" s="362"/>
      <c r="H45" s="362"/>
      <c r="I45" s="362"/>
      <c r="J45" s="362"/>
      <c r="K45" s="362"/>
      <c r="L45" s="362"/>
      <c r="M45" s="362"/>
      <c r="N45" s="362"/>
      <c r="O45" s="362"/>
      <c r="P45" s="362"/>
    </row>
    <row r="46" spans="1:24">
      <c r="A46" s="362"/>
      <c r="B46" s="362"/>
      <c r="C46" s="362"/>
      <c r="D46" s="362"/>
      <c r="E46" s="362"/>
      <c r="F46" s="362"/>
      <c r="G46" s="362"/>
      <c r="H46" s="362"/>
      <c r="I46" s="362"/>
      <c r="J46" s="362"/>
      <c r="K46" s="362"/>
      <c r="L46" s="362"/>
      <c r="M46" s="362"/>
      <c r="N46" s="362"/>
      <c r="O46" s="362"/>
      <c r="P46" s="362"/>
    </row>
    <row r="47" spans="1:24">
      <c r="A47" s="362"/>
      <c r="B47" s="362"/>
      <c r="C47" s="362"/>
      <c r="D47" s="362"/>
      <c r="E47" s="362"/>
      <c r="F47" s="362"/>
      <c r="G47" s="362"/>
      <c r="H47" s="362"/>
      <c r="I47" s="362"/>
      <c r="J47" s="362"/>
      <c r="K47" s="362"/>
      <c r="L47" s="362"/>
      <c r="M47" s="362"/>
      <c r="N47" s="362"/>
      <c r="O47" s="362"/>
      <c r="P47" s="362"/>
    </row>
    <row r="48" spans="1:24">
      <c r="A48" s="362"/>
      <c r="B48" s="362"/>
      <c r="C48" s="362"/>
      <c r="D48" s="362"/>
      <c r="E48" s="362"/>
      <c r="F48" s="362"/>
      <c r="G48" s="362"/>
      <c r="H48" s="362"/>
      <c r="I48" s="362"/>
      <c r="J48" s="362"/>
      <c r="K48" s="362"/>
      <c r="L48" s="362"/>
      <c r="M48" s="362"/>
      <c r="N48" s="362"/>
      <c r="O48" s="362"/>
      <c r="P48" s="362"/>
    </row>
    <row r="49" spans="1:16">
      <c r="A49" s="362"/>
      <c r="B49" s="362"/>
      <c r="C49" s="362"/>
      <c r="D49" s="362"/>
      <c r="E49" s="362"/>
      <c r="F49" s="362"/>
      <c r="G49" s="362"/>
      <c r="H49" s="362"/>
      <c r="I49" s="362"/>
      <c r="J49" s="362"/>
      <c r="K49" s="362"/>
      <c r="L49" s="362"/>
      <c r="M49" s="362"/>
      <c r="N49" s="362"/>
      <c r="O49" s="362"/>
      <c r="P49" s="362"/>
    </row>
    <row r="50" spans="1:16">
      <c r="A50" s="362"/>
      <c r="B50" s="362"/>
      <c r="C50" s="362"/>
      <c r="D50" s="362"/>
      <c r="E50" s="362"/>
      <c r="F50" s="362"/>
      <c r="G50" s="362"/>
      <c r="H50" s="362"/>
      <c r="I50" s="362"/>
      <c r="J50" s="362"/>
      <c r="K50" s="362"/>
      <c r="L50" s="362"/>
      <c r="M50" s="362"/>
      <c r="N50" s="362"/>
      <c r="O50" s="362"/>
      <c r="P50" s="362"/>
    </row>
    <row r="51" spans="1:16">
      <c r="A51" s="362"/>
      <c r="B51" s="362"/>
      <c r="C51" s="362"/>
      <c r="D51" s="362"/>
      <c r="E51" s="362"/>
      <c r="F51" s="362"/>
      <c r="G51" s="362"/>
      <c r="H51" s="362"/>
      <c r="I51" s="362"/>
      <c r="J51" s="362"/>
      <c r="K51" s="362"/>
      <c r="L51" s="362"/>
      <c r="M51" s="362"/>
      <c r="N51" s="362"/>
      <c r="O51" s="362"/>
      <c r="P51" s="362"/>
    </row>
    <row r="52" spans="1:16">
      <c r="A52" s="362"/>
      <c r="B52" s="362"/>
      <c r="C52" s="362"/>
      <c r="D52" s="362"/>
      <c r="E52" s="362"/>
      <c r="F52" s="362"/>
      <c r="G52" s="362"/>
      <c r="H52" s="362"/>
      <c r="I52" s="362"/>
      <c r="J52" s="362"/>
      <c r="K52" s="362"/>
      <c r="L52" s="362"/>
      <c r="M52" s="362"/>
      <c r="N52" s="362"/>
      <c r="O52" s="362"/>
      <c r="P52" s="362"/>
    </row>
    <row r="53" spans="1:16">
      <c r="A53" s="362"/>
      <c r="B53" s="362"/>
      <c r="C53" s="362"/>
      <c r="D53" s="362"/>
      <c r="E53" s="362"/>
      <c r="F53" s="362"/>
      <c r="G53" s="362"/>
      <c r="H53" s="362"/>
      <c r="I53" s="362"/>
      <c r="J53" s="362"/>
      <c r="K53" s="362"/>
      <c r="L53" s="362"/>
      <c r="M53" s="362"/>
      <c r="N53" s="362"/>
      <c r="O53" s="362"/>
      <c r="P53" s="362"/>
    </row>
    <row r="54" spans="1:16">
      <c r="A54" s="362"/>
      <c r="B54" s="362"/>
      <c r="C54" s="362"/>
      <c r="D54" s="362"/>
      <c r="E54" s="362"/>
      <c r="F54" s="362"/>
      <c r="G54" s="362"/>
      <c r="H54" s="362"/>
      <c r="I54" s="362"/>
      <c r="J54" s="362"/>
      <c r="K54" s="362"/>
      <c r="L54" s="362"/>
      <c r="M54" s="362"/>
      <c r="N54" s="362"/>
      <c r="O54" s="362"/>
      <c r="P54" s="362"/>
    </row>
    <row r="55" spans="1:16">
      <c r="A55" s="362"/>
      <c r="B55" s="362"/>
      <c r="C55" s="362"/>
      <c r="D55" s="362"/>
      <c r="E55" s="362"/>
      <c r="F55" s="362"/>
      <c r="G55" s="362"/>
      <c r="H55" s="362"/>
      <c r="I55" s="362"/>
      <c r="J55" s="362"/>
      <c r="K55" s="362"/>
      <c r="L55" s="362"/>
      <c r="M55" s="362"/>
      <c r="N55" s="362"/>
      <c r="O55" s="362"/>
      <c r="P55" s="362"/>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zoomScaleNormal="100" zoomScaleSheetLayoutView="100" workbookViewId="0">
      <selection activeCell="H56" sqref="H56:L56"/>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176</v>
      </c>
      <c r="B1" s="50"/>
      <c r="C1" s="50"/>
      <c r="D1" s="51"/>
      <c r="E1" s="51"/>
      <c r="F1" s="52"/>
      <c r="G1" s="53"/>
      <c r="H1" s="390"/>
      <c r="I1" s="391" t="s">
        <v>37</v>
      </c>
      <c r="J1" s="392"/>
      <c r="K1" s="393"/>
      <c r="L1" s="394"/>
      <c r="M1" s="395"/>
    </row>
    <row r="2" spans="1:16" ht="17.399999999999999">
      <c r="A2" s="56"/>
      <c r="B2" s="185"/>
      <c r="C2" s="185"/>
      <c r="D2" s="185"/>
      <c r="E2" s="185"/>
      <c r="F2" s="185"/>
      <c r="G2" s="57"/>
      <c r="H2" s="396"/>
      <c r="I2" s="595" t="s">
        <v>210</v>
      </c>
      <c r="J2" s="595"/>
      <c r="K2" s="595"/>
      <c r="L2" s="595"/>
      <c r="M2" s="595"/>
      <c r="N2" s="159"/>
      <c r="P2" s="121"/>
    </row>
    <row r="3" spans="1:16" ht="17.399999999999999">
      <c r="A3" s="186" t="s">
        <v>28</v>
      </c>
      <c r="B3" s="187"/>
      <c r="D3" s="188"/>
      <c r="E3" s="188"/>
      <c r="F3" s="188"/>
      <c r="G3" s="58"/>
      <c r="H3" s="107"/>
      <c r="I3" s="399"/>
      <c r="J3" s="400"/>
      <c r="K3" s="401"/>
      <c r="L3" s="393"/>
      <c r="M3" s="402"/>
    </row>
    <row r="4" spans="1:16" ht="17.399999999999999">
      <c r="A4" s="60"/>
      <c r="B4" s="187"/>
      <c r="C4" s="89"/>
      <c r="D4" s="188"/>
      <c r="E4" s="188"/>
      <c r="F4" s="189"/>
      <c r="G4" s="61"/>
      <c r="H4" s="403"/>
      <c r="I4" s="403"/>
      <c r="J4" s="392"/>
      <c r="K4" s="401"/>
      <c r="L4" s="393"/>
      <c r="M4" s="402"/>
      <c r="N4" s="249"/>
    </row>
    <row r="5" spans="1:16">
      <c r="A5" s="190"/>
      <c r="D5" s="188"/>
      <c r="E5" s="62"/>
      <c r="F5" s="191"/>
      <c r="G5" s="63"/>
      <c r="H5"/>
      <c r="I5" s="404"/>
      <c r="J5" s="392"/>
      <c r="K5" s="401"/>
      <c r="L5" s="401"/>
      <c r="M5" s="402"/>
    </row>
    <row r="6" spans="1:16" ht="17.399999999999999">
      <c r="A6" s="190"/>
      <c r="D6" s="188"/>
      <c r="E6" s="191"/>
      <c r="F6" s="191"/>
      <c r="G6" s="63"/>
      <c r="H6" s="396"/>
      <c r="I6" s="405"/>
      <c r="J6" s="392"/>
      <c r="K6" s="401"/>
      <c r="L6" s="401"/>
      <c r="M6" s="402"/>
    </row>
    <row r="7" spans="1:16">
      <c r="A7" s="190"/>
      <c r="D7" s="188"/>
      <c r="E7" s="191"/>
      <c r="F7" s="191"/>
      <c r="G7" s="63"/>
      <c r="H7" s="406"/>
      <c r="I7" s="404"/>
      <c r="J7" s="392"/>
      <c r="K7" s="401"/>
      <c r="L7" s="401"/>
      <c r="M7" s="402"/>
    </row>
    <row r="8" spans="1:16">
      <c r="A8" s="190"/>
      <c r="D8" s="188"/>
      <c r="E8" s="191"/>
      <c r="F8" s="191"/>
      <c r="G8" s="63"/>
      <c r="H8" s="397"/>
      <c r="I8" s="407"/>
      <c r="J8" s="407"/>
      <c r="K8" s="407"/>
      <c r="L8" s="401"/>
      <c r="M8" s="408"/>
    </row>
    <row r="9" spans="1:16">
      <c r="A9" s="190"/>
      <c r="D9" s="188"/>
      <c r="E9" s="191"/>
      <c r="F9" s="191"/>
      <c r="G9" s="63"/>
      <c r="H9" s="407"/>
      <c r="I9" s="407"/>
      <c r="J9" s="407"/>
      <c r="K9" s="407"/>
      <c r="L9" s="401"/>
      <c r="M9" s="408"/>
      <c r="N9" s="65"/>
    </row>
    <row r="10" spans="1:16">
      <c r="A10" s="190"/>
      <c r="D10" s="188"/>
      <c r="E10" s="191"/>
      <c r="F10" s="191"/>
      <c r="G10" s="63"/>
      <c r="H10" s="407"/>
      <c r="I10" s="407"/>
      <c r="J10" s="407"/>
      <c r="K10" s="407"/>
      <c r="L10" s="401"/>
      <c r="M10" s="408"/>
      <c r="N10" s="65" t="s">
        <v>38</v>
      </c>
    </row>
    <row r="11" spans="1:16">
      <c r="A11" s="190"/>
      <c r="D11" s="188"/>
      <c r="E11" s="191"/>
      <c r="F11" s="191"/>
      <c r="G11" s="63"/>
      <c r="H11" s="407"/>
      <c r="I11" s="407"/>
      <c r="J11" s="407"/>
      <c r="K11" s="407"/>
      <c r="L11" s="401"/>
      <c r="M11" s="408"/>
    </row>
    <row r="12" spans="1:16">
      <c r="A12" s="190"/>
      <c r="D12" s="188"/>
      <c r="E12" s="191"/>
      <c r="F12" s="191"/>
      <c r="G12" s="63"/>
      <c r="H12" s="407"/>
      <c r="I12" s="407"/>
      <c r="J12" s="407"/>
      <c r="K12" s="407"/>
      <c r="L12" s="401"/>
      <c r="M12" s="408"/>
      <c r="N12" s="65" t="s">
        <v>39</v>
      </c>
      <c r="O12" s="286"/>
    </row>
    <row r="13" spans="1:16">
      <c r="A13" s="190"/>
      <c r="D13" s="188"/>
      <c r="E13" s="191"/>
      <c r="F13" s="191"/>
      <c r="G13" s="63"/>
      <c r="H13" s="407"/>
      <c r="I13" s="407"/>
      <c r="J13" s="407"/>
      <c r="K13" s="407"/>
      <c r="L13" s="401"/>
      <c r="M13" s="408"/>
    </row>
    <row r="14" spans="1:16">
      <c r="A14" s="190"/>
      <c r="D14" s="188"/>
      <c r="E14" s="191"/>
      <c r="F14" s="191"/>
      <c r="G14" s="63"/>
      <c r="H14" s="407"/>
      <c r="I14" s="407"/>
      <c r="J14" s="407"/>
      <c r="K14" s="407"/>
      <c r="L14" s="401"/>
      <c r="M14" s="408"/>
      <c r="N14" s="328" t="s">
        <v>40</v>
      </c>
    </row>
    <row r="15" spans="1:16">
      <c r="A15" s="190"/>
      <c r="D15" s="188"/>
      <c r="E15" s="188" t="s">
        <v>21</v>
      </c>
      <c r="F15" s="189"/>
      <c r="G15" s="58"/>
      <c r="H15" s="406"/>
      <c r="I15" s="404"/>
      <c r="J15" s="397"/>
      <c r="K15" s="401"/>
      <c r="L15" s="401"/>
      <c r="M15" s="408"/>
    </row>
    <row r="16" spans="1:16">
      <c r="A16" s="190"/>
      <c r="D16" s="188"/>
      <c r="E16" s="188"/>
      <c r="F16" s="189"/>
      <c r="G16" s="58"/>
      <c r="H16" s="392"/>
      <c r="I16" s="404"/>
      <c r="J16" s="392"/>
      <c r="K16" s="401"/>
      <c r="L16" s="401"/>
      <c r="M16" s="408"/>
      <c r="N16" s="250" t="s">
        <v>173</v>
      </c>
    </row>
    <row r="17" spans="1:19" ht="20.25" customHeight="1" thickBot="1">
      <c r="A17" s="512" t="s">
        <v>303</v>
      </c>
      <c r="B17" s="513"/>
      <c r="C17" s="513"/>
      <c r="D17" s="193"/>
      <c r="E17" s="194"/>
      <c r="F17" s="513" t="s">
        <v>304</v>
      </c>
      <c r="G17" s="514"/>
      <c r="H17" s="406"/>
      <c r="I17" s="404"/>
      <c r="J17" s="397"/>
      <c r="K17" s="401"/>
      <c r="L17" s="398"/>
      <c r="M17" s="402"/>
      <c r="N17" s="192" t="s">
        <v>128</v>
      </c>
    </row>
    <row r="18" spans="1:19" ht="39" customHeight="1" thickTop="1">
      <c r="A18" s="515" t="s">
        <v>41</v>
      </c>
      <c r="B18" s="516"/>
      <c r="C18" s="517"/>
      <c r="D18" s="195" t="s">
        <v>42</v>
      </c>
      <c r="E18" s="196"/>
      <c r="F18" s="518" t="s">
        <v>43</v>
      </c>
      <c r="G18" s="519"/>
      <c r="H18" s="392"/>
      <c r="I18" s="404"/>
      <c r="J18" s="392"/>
      <c r="K18" s="401"/>
      <c r="L18" s="401"/>
      <c r="M18" s="402"/>
      <c r="Q18" s="54" t="s">
        <v>28</v>
      </c>
      <c r="S18" s="54" t="s">
        <v>21</v>
      </c>
    </row>
    <row r="19" spans="1:19" ht="30" customHeight="1">
      <c r="A19" s="520" t="s">
        <v>207</v>
      </c>
      <c r="B19" s="520"/>
      <c r="C19" s="520"/>
      <c r="D19" s="520"/>
      <c r="E19" s="520"/>
      <c r="F19" s="520"/>
      <c r="G19" s="520"/>
      <c r="H19" s="409"/>
      <c r="I19" s="410" t="s">
        <v>44</v>
      </c>
      <c r="J19" s="410"/>
      <c r="K19" s="410"/>
      <c r="L19" s="398"/>
      <c r="M19" s="402"/>
    </row>
    <row r="20" spans="1:19" ht="17.399999999999999">
      <c r="E20" s="197" t="s">
        <v>45</v>
      </c>
      <c r="F20" s="198" t="s">
        <v>46</v>
      </c>
      <c r="H20" s="289" t="s">
        <v>151</v>
      </c>
      <c r="I20" s="404"/>
      <c r="J20" s="392" t="s">
        <v>21</v>
      </c>
      <c r="K20" s="411" t="s">
        <v>21</v>
      </c>
      <c r="L20" s="401"/>
      <c r="M20" s="402"/>
    </row>
    <row r="21" spans="1:19" ht="16.8" thickBot="1">
      <c r="A21" s="199"/>
      <c r="B21" s="521">
        <v>45088</v>
      </c>
      <c r="C21" s="522"/>
      <c r="D21" s="200" t="s">
        <v>47</v>
      </c>
      <c r="E21" s="523" t="s">
        <v>48</v>
      </c>
      <c r="F21" s="524"/>
      <c r="G21" s="59" t="s">
        <v>49</v>
      </c>
      <c r="H21" s="531" t="s">
        <v>232</v>
      </c>
      <c r="I21" s="532"/>
      <c r="J21" s="532"/>
      <c r="K21" s="532"/>
      <c r="L21" s="532"/>
      <c r="M21" s="412" t="s">
        <v>151</v>
      </c>
      <c r="N21" s="414"/>
    </row>
    <row r="22" spans="1:19" ht="36" customHeight="1" thickTop="1" thickBot="1">
      <c r="A22" s="201" t="s">
        <v>50</v>
      </c>
      <c r="B22" s="533" t="s">
        <v>51</v>
      </c>
      <c r="C22" s="534"/>
      <c r="D22" s="535"/>
      <c r="E22" s="67" t="s">
        <v>212</v>
      </c>
      <c r="F22" s="67" t="s">
        <v>233</v>
      </c>
      <c r="G22" s="202" t="s">
        <v>52</v>
      </c>
      <c r="H22" s="536" t="s">
        <v>211</v>
      </c>
      <c r="I22" s="537"/>
      <c r="J22" s="537"/>
      <c r="K22" s="537"/>
      <c r="L22" s="538"/>
      <c r="M22" s="413" t="s">
        <v>53</v>
      </c>
      <c r="N22" s="415" t="s">
        <v>54</v>
      </c>
      <c r="R22" s="54" t="s">
        <v>28</v>
      </c>
    </row>
    <row r="23" spans="1:19" ht="79.2" customHeight="1" thickBot="1">
      <c r="A23" s="367" t="s">
        <v>55</v>
      </c>
      <c r="B23" s="525" t="str">
        <f t="shared" ref="B23" si="0">IF(G23&gt;5,"☆☆☆☆",IF(AND(G23&gt;=2.39,G23&lt;5),"☆☆☆",IF(AND(G23&gt;=1.39,G23&lt;2.4),"☆☆",IF(AND(G23&gt;0,G23&lt;1.4),"☆",IF(AND(G23&gt;=-1.39,G23&lt;0),"★",IF(AND(G23&gt;=-2.39,G23&lt;-1.4),"★★",IF(AND(G23&gt;=-3.39,G23&lt;-2.4),"★★★")))))))</f>
        <v>★</v>
      </c>
      <c r="C23" s="526"/>
      <c r="D23" s="527"/>
      <c r="E23" s="123">
        <v>3.42</v>
      </c>
      <c r="F23" s="123">
        <v>3.3</v>
      </c>
      <c r="G23" s="368">
        <f>F23-E23</f>
        <v>-0.12000000000000011</v>
      </c>
      <c r="H23" s="529"/>
      <c r="I23" s="529"/>
      <c r="J23" s="529"/>
      <c r="K23" s="529"/>
      <c r="L23" s="530"/>
      <c r="M23" s="441"/>
      <c r="N23" s="458"/>
      <c r="O23" s="262" t="s">
        <v>164</v>
      </c>
    </row>
    <row r="24" spans="1:19" ht="66" customHeight="1" thickBot="1">
      <c r="A24" s="203" t="s">
        <v>56</v>
      </c>
      <c r="B24" s="525" t="str">
        <f t="shared" ref="B24" si="1">IF(G24&gt;5,"☆☆☆☆",IF(AND(G24&gt;=2.39,G24&lt;5),"☆☆☆",IF(AND(G24&gt;=1.39,G24&lt;2.4),"☆☆",IF(AND(G24&gt;0,G24&lt;1.4),"☆",IF(AND(G24&gt;=-1.39,G24&lt;0),"★",IF(AND(G24&gt;=-2.39,G24&lt;-1.4),"★★",IF(AND(G24&gt;=-3.39,G24&lt;-2.4),"★★★")))))))</f>
        <v>★</v>
      </c>
      <c r="C24" s="526"/>
      <c r="D24" s="527"/>
      <c r="E24" s="123">
        <v>3.18</v>
      </c>
      <c r="F24" s="369">
        <v>2.5299999999999998</v>
      </c>
      <c r="G24" s="293">
        <f t="shared" ref="G24:G70" si="2">F24-E24</f>
        <v>-0.65000000000000036</v>
      </c>
      <c r="H24" s="539"/>
      <c r="I24" s="540"/>
      <c r="J24" s="540"/>
      <c r="K24" s="540"/>
      <c r="L24" s="541"/>
      <c r="M24" s="152"/>
      <c r="N24" s="153"/>
      <c r="O24" s="262" t="s">
        <v>56</v>
      </c>
      <c r="Q24" s="54" t="s">
        <v>28</v>
      </c>
    </row>
    <row r="25" spans="1:19" ht="81" customHeight="1" thickBot="1">
      <c r="A25" s="268" t="s">
        <v>57</v>
      </c>
      <c r="B25" s="525" t="str">
        <f t="shared" ref="B25:B26" si="3">IF(G25&gt;5,"☆☆☆☆",IF(AND(G25&gt;=2.39,G25&lt;5),"☆☆☆",IF(AND(G25&gt;=1.39,G25&lt;2.4),"☆☆",IF(AND(G25&gt;0,G25&lt;1.4),"☆",IF(AND(G25&gt;=-1.39,G25&lt;0),"★",IF(AND(G25&gt;=-2.39,G25&lt;-1.4),"★★",IF(AND(G25&gt;=-3.39,G25&lt;-2.4),"★★★")))))))</f>
        <v>☆</v>
      </c>
      <c r="C25" s="526"/>
      <c r="D25" s="527"/>
      <c r="E25" s="123">
        <v>5.08</v>
      </c>
      <c r="F25" s="123">
        <v>5.38</v>
      </c>
      <c r="G25" s="293">
        <f t="shared" si="2"/>
        <v>0.29999999999999982</v>
      </c>
      <c r="H25" s="528"/>
      <c r="I25" s="529"/>
      <c r="J25" s="529"/>
      <c r="K25" s="529"/>
      <c r="L25" s="530"/>
      <c r="M25" s="441"/>
      <c r="N25" s="153"/>
      <c r="O25" s="262" t="s">
        <v>57</v>
      </c>
    </row>
    <row r="26" spans="1:19" ht="83.25" customHeight="1" thickBot="1">
      <c r="A26" s="268" t="s">
        <v>58</v>
      </c>
      <c r="B26" s="525" t="str">
        <f t="shared" si="3"/>
        <v>★</v>
      </c>
      <c r="C26" s="526"/>
      <c r="D26" s="527"/>
      <c r="E26" s="313">
        <v>6.04</v>
      </c>
      <c r="F26" s="123">
        <v>5.69</v>
      </c>
      <c r="G26" s="293">
        <f t="shared" si="2"/>
        <v>-0.34999999999999964</v>
      </c>
      <c r="H26" s="528"/>
      <c r="I26" s="529"/>
      <c r="J26" s="529"/>
      <c r="K26" s="529"/>
      <c r="L26" s="530"/>
      <c r="M26" s="152"/>
      <c r="N26" s="153"/>
      <c r="O26" s="262" t="s">
        <v>58</v>
      </c>
    </row>
    <row r="27" spans="1:19" ht="78.599999999999994" customHeight="1" thickBot="1">
      <c r="A27" s="268" t="s">
        <v>59</v>
      </c>
      <c r="B27" s="525" t="str">
        <f t="shared" ref="B27:B70" si="4">IF(G27&gt;5,"☆☆☆☆",IF(AND(G27&gt;=2.39,G27&lt;5),"☆☆☆",IF(AND(G27&gt;=1.39,G27&lt;2.4),"☆☆",IF(AND(G27&gt;0,G27&lt;1.4),"☆",IF(AND(G27&gt;=-1.39,G27&lt;0),"★",IF(AND(G27&gt;=-2.39,G27&lt;-1.4),"★★",IF(AND(G27&gt;=-3.39,G27&lt;-2.4),"★★★")))))))</f>
        <v>☆</v>
      </c>
      <c r="C27" s="526"/>
      <c r="D27" s="527"/>
      <c r="E27" s="369">
        <v>2</v>
      </c>
      <c r="F27" s="369">
        <v>2.65</v>
      </c>
      <c r="G27" s="293">
        <f t="shared" si="2"/>
        <v>0.64999999999999991</v>
      </c>
      <c r="H27" s="528"/>
      <c r="I27" s="529"/>
      <c r="J27" s="529"/>
      <c r="K27" s="529"/>
      <c r="L27" s="530"/>
      <c r="M27" s="152"/>
      <c r="N27" s="153"/>
      <c r="O27" s="262" t="s">
        <v>59</v>
      </c>
    </row>
    <row r="28" spans="1:19" ht="87" customHeight="1" thickBot="1">
      <c r="A28" s="268" t="s">
        <v>60</v>
      </c>
      <c r="B28" s="525" t="str">
        <f t="shared" si="4"/>
        <v>☆</v>
      </c>
      <c r="C28" s="526"/>
      <c r="D28" s="527"/>
      <c r="E28" s="123">
        <v>5.21</v>
      </c>
      <c r="F28" s="123">
        <v>5.29</v>
      </c>
      <c r="G28" s="293">
        <f t="shared" si="2"/>
        <v>8.0000000000000071E-2</v>
      </c>
      <c r="H28" s="528"/>
      <c r="I28" s="529"/>
      <c r="J28" s="529"/>
      <c r="K28" s="529"/>
      <c r="L28" s="530"/>
      <c r="M28" s="152"/>
      <c r="N28" s="153"/>
      <c r="O28" s="262" t="s">
        <v>60</v>
      </c>
    </row>
    <row r="29" spans="1:19" ht="71.25" customHeight="1" thickBot="1">
      <c r="A29" s="268" t="s">
        <v>61</v>
      </c>
      <c r="B29" s="525" t="str">
        <f t="shared" si="4"/>
        <v>☆</v>
      </c>
      <c r="C29" s="526"/>
      <c r="D29" s="527"/>
      <c r="E29" s="369">
        <v>2.96</v>
      </c>
      <c r="F29" s="123">
        <v>3.24</v>
      </c>
      <c r="G29" s="293">
        <f t="shared" si="2"/>
        <v>0.28000000000000025</v>
      </c>
      <c r="H29" s="528"/>
      <c r="I29" s="529"/>
      <c r="J29" s="529"/>
      <c r="K29" s="529"/>
      <c r="L29" s="530"/>
      <c r="M29" s="152"/>
      <c r="N29" s="153"/>
      <c r="O29" s="262" t="s">
        <v>61</v>
      </c>
    </row>
    <row r="30" spans="1:19" ht="73.5" customHeight="1" thickBot="1">
      <c r="A30" s="268" t="s">
        <v>62</v>
      </c>
      <c r="B30" s="525" t="str">
        <f t="shared" si="4"/>
        <v>☆</v>
      </c>
      <c r="C30" s="526"/>
      <c r="D30" s="527"/>
      <c r="E30" s="123">
        <v>5.36</v>
      </c>
      <c r="F30" s="123">
        <v>5.56</v>
      </c>
      <c r="G30" s="293">
        <f t="shared" si="2"/>
        <v>0.19999999999999929</v>
      </c>
      <c r="H30" s="528"/>
      <c r="I30" s="529"/>
      <c r="J30" s="529"/>
      <c r="K30" s="529"/>
      <c r="L30" s="530"/>
      <c r="M30" s="152"/>
      <c r="N30" s="153"/>
      <c r="O30" s="262" t="s">
        <v>62</v>
      </c>
    </row>
    <row r="31" spans="1:19" ht="75.75" customHeight="1" thickBot="1">
      <c r="A31" s="268" t="s">
        <v>63</v>
      </c>
      <c r="B31" s="525" t="str">
        <f t="shared" si="4"/>
        <v>★</v>
      </c>
      <c r="C31" s="526"/>
      <c r="D31" s="527"/>
      <c r="E31" s="369">
        <v>2.54</v>
      </c>
      <c r="F31" s="369">
        <v>2</v>
      </c>
      <c r="G31" s="293">
        <f t="shared" si="2"/>
        <v>-0.54</v>
      </c>
      <c r="H31" s="528" t="s">
        <v>226</v>
      </c>
      <c r="I31" s="529"/>
      <c r="J31" s="529"/>
      <c r="K31" s="529"/>
      <c r="L31" s="530"/>
      <c r="M31" s="152" t="s">
        <v>227</v>
      </c>
      <c r="N31" s="153">
        <v>45079</v>
      </c>
      <c r="O31" s="262" t="s">
        <v>63</v>
      </c>
    </row>
    <row r="32" spans="1:19" ht="90" customHeight="1" thickBot="1">
      <c r="A32" s="269" t="s">
        <v>64</v>
      </c>
      <c r="B32" s="525" t="str">
        <f t="shared" si="4"/>
        <v>☆☆</v>
      </c>
      <c r="C32" s="526"/>
      <c r="D32" s="527"/>
      <c r="E32" s="123">
        <v>4.8099999999999996</v>
      </c>
      <c r="F32" s="313">
        <v>6.59</v>
      </c>
      <c r="G32" s="293">
        <f t="shared" si="2"/>
        <v>1.7800000000000002</v>
      </c>
      <c r="H32" s="528"/>
      <c r="I32" s="529"/>
      <c r="J32" s="529"/>
      <c r="K32" s="529"/>
      <c r="L32" s="530"/>
      <c r="M32" s="152"/>
      <c r="N32" s="153"/>
      <c r="O32" s="262" t="s">
        <v>64</v>
      </c>
    </row>
    <row r="33" spans="1:16" ht="74.400000000000006" customHeight="1" thickBot="1">
      <c r="A33" s="270" t="s">
        <v>65</v>
      </c>
      <c r="B33" s="525" t="str">
        <f t="shared" si="4"/>
        <v>☆</v>
      </c>
      <c r="C33" s="526"/>
      <c r="D33" s="527"/>
      <c r="E33" s="313">
        <v>10.02</v>
      </c>
      <c r="F33" s="313">
        <v>10.119999999999999</v>
      </c>
      <c r="G33" s="293">
        <f t="shared" si="2"/>
        <v>9.9999999999999645E-2</v>
      </c>
      <c r="H33" s="528" t="s">
        <v>222</v>
      </c>
      <c r="I33" s="529"/>
      <c r="J33" s="529"/>
      <c r="K33" s="529"/>
      <c r="L33" s="530"/>
      <c r="M33" s="152" t="s">
        <v>223</v>
      </c>
      <c r="N33" s="153">
        <v>45080</v>
      </c>
      <c r="O33" s="262" t="s">
        <v>65</v>
      </c>
    </row>
    <row r="34" spans="1:16" ht="81" customHeight="1" thickBot="1">
      <c r="A34" s="203" t="s">
        <v>66</v>
      </c>
      <c r="B34" s="525" t="str">
        <f t="shared" si="4"/>
        <v>☆</v>
      </c>
      <c r="C34" s="526"/>
      <c r="D34" s="527"/>
      <c r="E34" s="313">
        <v>7.82</v>
      </c>
      <c r="F34" s="313">
        <v>8.2100000000000009</v>
      </c>
      <c r="G34" s="293">
        <f t="shared" si="2"/>
        <v>0.39000000000000057</v>
      </c>
      <c r="H34" s="542" t="s">
        <v>228</v>
      </c>
      <c r="I34" s="543"/>
      <c r="J34" s="543"/>
      <c r="K34" s="543"/>
      <c r="L34" s="544"/>
      <c r="M34" s="460" t="s">
        <v>229</v>
      </c>
      <c r="N34" s="461">
        <v>45076</v>
      </c>
      <c r="O34" s="262" t="s">
        <v>66</v>
      </c>
    </row>
    <row r="35" spans="1:16" ht="94.5" customHeight="1" thickBot="1">
      <c r="A35" s="269" t="s">
        <v>67</v>
      </c>
      <c r="B35" s="525" t="str">
        <f t="shared" si="4"/>
        <v>☆</v>
      </c>
      <c r="C35" s="526"/>
      <c r="D35" s="527"/>
      <c r="E35" s="313">
        <v>7.46</v>
      </c>
      <c r="F35" s="313">
        <v>7.68</v>
      </c>
      <c r="G35" s="293">
        <f t="shared" si="2"/>
        <v>0.21999999999999975</v>
      </c>
      <c r="H35" s="542"/>
      <c r="I35" s="543"/>
      <c r="J35" s="543"/>
      <c r="K35" s="543"/>
      <c r="L35" s="544"/>
      <c r="M35" s="452"/>
      <c r="N35" s="453"/>
      <c r="O35" s="262" t="s">
        <v>67</v>
      </c>
    </row>
    <row r="36" spans="1:16" ht="92.4" customHeight="1" thickBot="1">
      <c r="A36" s="271" t="s">
        <v>68</v>
      </c>
      <c r="B36" s="525" t="str">
        <f t="shared" si="4"/>
        <v>☆</v>
      </c>
      <c r="C36" s="526"/>
      <c r="D36" s="527"/>
      <c r="E36" s="313">
        <v>6.34</v>
      </c>
      <c r="F36" s="313">
        <v>7.02</v>
      </c>
      <c r="G36" s="293">
        <f t="shared" si="2"/>
        <v>0.67999999999999972</v>
      </c>
      <c r="H36" s="528"/>
      <c r="I36" s="529"/>
      <c r="J36" s="529"/>
      <c r="K36" s="529"/>
      <c r="L36" s="530"/>
      <c r="M36" s="323"/>
      <c r="N36" s="324"/>
      <c r="O36" s="262" t="s">
        <v>68</v>
      </c>
    </row>
    <row r="37" spans="1:16" ht="87.75" customHeight="1" thickBot="1">
      <c r="A37" s="268" t="s">
        <v>69</v>
      </c>
      <c r="B37" s="525" t="str">
        <f t="shared" si="4"/>
        <v>☆☆</v>
      </c>
      <c r="C37" s="526"/>
      <c r="D37" s="527"/>
      <c r="E37" s="123">
        <v>4.57</v>
      </c>
      <c r="F37" s="313">
        <v>6.69</v>
      </c>
      <c r="G37" s="293">
        <f t="shared" si="2"/>
        <v>2.12</v>
      </c>
      <c r="H37" s="528"/>
      <c r="I37" s="529"/>
      <c r="J37" s="529"/>
      <c r="K37" s="529"/>
      <c r="L37" s="530"/>
      <c r="M37" s="152"/>
      <c r="N37" s="153"/>
      <c r="O37" s="262" t="s">
        <v>69</v>
      </c>
    </row>
    <row r="38" spans="1:16" ht="75.75" customHeight="1" thickBot="1">
      <c r="A38" s="268" t="s">
        <v>70</v>
      </c>
      <c r="B38" s="525" t="str">
        <f t="shared" si="4"/>
        <v>☆</v>
      </c>
      <c r="C38" s="526"/>
      <c r="D38" s="527"/>
      <c r="E38" s="313">
        <v>9.2799999999999994</v>
      </c>
      <c r="F38" s="313">
        <v>10.59</v>
      </c>
      <c r="G38" s="293">
        <f t="shared" si="2"/>
        <v>1.3100000000000005</v>
      </c>
      <c r="H38" s="528"/>
      <c r="I38" s="529"/>
      <c r="J38" s="529"/>
      <c r="K38" s="529"/>
      <c r="L38" s="530"/>
      <c r="M38" s="152"/>
      <c r="N38" s="153"/>
      <c r="O38" s="262" t="s">
        <v>70</v>
      </c>
    </row>
    <row r="39" spans="1:16" ht="70.2" customHeight="1" thickBot="1">
      <c r="A39" s="268" t="s">
        <v>71</v>
      </c>
      <c r="B39" s="525" t="str">
        <f t="shared" si="4"/>
        <v>☆</v>
      </c>
      <c r="C39" s="526"/>
      <c r="D39" s="527"/>
      <c r="E39" s="313">
        <v>8.07</v>
      </c>
      <c r="F39" s="313">
        <v>8.2799999999999994</v>
      </c>
      <c r="G39" s="293">
        <f t="shared" si="2"/>
        <v>0.20999999999999908</v>
      </c>
      <c r="H39" s="528"/>
      <c r="I39" s="529"/>
      <c r="J39" s="529"/>
      <c r="K39" s="529"/>
      <c r="L39" s="530"/>
      <c r="M39" s="323"/>
      <c r="N39" s="324"/>
      <c r="O39" s="262" t="s">
        <v>71</v>
      </c>
    </row>
    <row r="40" spans="1:16" ht="78.75" customHeight="1" thickBot="1">
      <c r="A40" s="268" t="s">
        <v>72</v>
      </c>
      <c r="B40" s="525" t="str">
        <f t="shared" si="4"/>
        <v>★</v>
      </c>
      <c r="C40" s="526"/>
      <c r="D40" s="527"/>
      <c r="E40" s="313">
        <v>6.76</v>
      </c>
      <c r="F40" s="123">
        <v>5.72</v>
      </c>
      <c r="G40" s="293">
        <f t="shared" si="2"/>
        <v>-1.04</v>
      </c>
      <c r="H40" s="528"/>
      <c r="I40" s="529"/>
      <c r="J40" s="529"/>
      <c r="K40" s="529"/>
      <c r="L40" s="530"/>
      <c r="M40" s="152"/>
      <c r="N40" s="153"/>
      <c r="O40" s="262" t="s">
        <v>72</v>
      </c>
    </row>
    <row r="41" spans="1:16" ht="66" customHeight="1" thickBot="1">
      <c r="A41" s="268" t="s">
        <v>73</v>
      </c>
      <c r="B41" s="525" t="str">
        <f t="shared" si="4"/>
        <v>★</v>
      </c>
      <c r="C41" s="526"/>
      <c r="D41" s="527"/>
      <c r="E41" s="123">
        <v>5.29</v>
      </c>
      <c r="F41" s="123">
        <v>5.25</v>
      </c>
      <c r="G41" s="293">
        <f t="shared" si="2"/>
        <v>-4.0000000000000036E-2</v>
      </c>
      <c r="H41" s="528"/>
      <c r="I41" s="529"/>
      <c r="J41" s="529"/>
      <c r="K41" s="529"/>
      <c r="L41" s="530"/>
      <c r="M41" s="152"/>
      <c r="N41" s="153"/>
      <c r="O41" s="262" t="s">
        <v>73</v>
      </c>
    </row>
    <row r="42" spans="1:16" ht="77.25" customHeight="1" thickBot="1">
      <c r="A42" s="268" t="s">
        <v>74</v>
      </c>
      <c r="B42" s="525" t="str">
        <f t="shared" si="4"/>
        <v>★</v>
      </c>
      <c r="C42" s="526"/>
      <c r="D42" s="527"/>
      <c r="E42" s="313">
        <v>8.5399999999999991</v>
      </c>
      <c r="F42" s="313">
        <v>8.39</v>
      </c>
      <c r="G42" s="293">
        <f t="shared" si="2"/>
        <v>-0.14999999999999858</v>
      </c>
      <c r="H42" s="528"/>
      <c r="I42" s="529"/>
      <c r="J42" s="529"/>
      <c r="K42" s="529"/>
      <c r="L42" s="530"/>
      <c r="M42" s="323"/>
      <c r="N42" s="153"/>
      <c r="O42" s="262" t="s">
        <v>74</v>
      </c>
      <c r="P42" s="54" t="s">
        <v>151</v>
      </c>
    </row>
    <row r="43" spans="1:16" ht="77.400000000000006" customHeight="1" thickBot="1">
      <c r="A43" s="268" t="s">
        <v>75</v>
      </c>
      <c r="B43" s="525" t="str">
        <f t="shared" si="4"/>
        <v>★</v>
      </c>
      <c r="C43" s="526"/>
      <c r="D43" s="527"/>
      <c r="E43" s="313">
        <v>7.34</v>
      </c>
      <c r="F43" s="313">
        <v>6.98</v>
      </c>
      <c r="G43" s="293">
        <f t="shared" si="2"/>
        <v>-0.35999999999999943</v>
      </c>
      <c r="H43" s="528"/>
      <c r="I43" s="529"/>
      <c r="J43" s="529"/>
      <c r="K43" s="529"/>
      <c r="L43" s="530"/>
      <c r="M43" s="152"/>
      <c r="N43" s="153"/>
      <c r="O43" s="262" t="s">
        <v>75</v>
      </c>
    </row>
    <row r="44" spans="1:16" ht="77.25" customHeight="1" thickBot="1">
      <c r="A44" s="272" t="s">
        <v>76</v>
      </c>
      <c r="B44" s="525" t="str">
        <f t="shared" si="4"/>
        <v>☆</v>
      </c>
      <c r="C44" s="526"/>
      <c r="D44" s="527"/>
      <c r="E44" s="123">
        <v>5.45</v>
      </c>
      <c r="F44" s="123">
        <v>5.84</v>
      </c>
      <c r="G44" s="293">
        <f t="shared" si="2"/>
        <v>0.38999999999999968</v>
      </c>
      <c r="H44" s="545" t="s">
        <v>224</v>
      </c>
      <c r="I44" s="546"/>
      <c r="J44" s="546"/>
      <c r="K44" s="546"/>
      <c r="L44" s="546"/>
      <c r="M44" s="152" t="s">
        <v>225</v>
      </c>
      <c r="N44" s="462">
        <v>45081</v>
      </c>
      <c r="O44" s="262" t="s">
        <v>76</v>
      </c>
    </row>
    <row r="45" spans="1:16" ht="81.75" customHeight="1" thickBot="1">
      <c r="A45" s="268" t="s">
        <v>77</v>
      </c>
      <c r="B45" s="525" t="str">
        <f t="shared" si="4"/>
        <v>☆</v>
      </c>
      <c r="C45" s="526"/>
      <c r="D45" s="527"/>
      <c r="E45" s="313">
        <v>7.16</v>
      </c>
      <c r="F45" s="313">
        <v>8</v>
      </c>
      <c r="G45" s="293">
        <f t="shared" si="2"/>
        <v>0.83999999999999986</v>
      </c>
      <c r="H45" s="547"/>
      <c r="I45" s="548"/>
      <c r="J45" s="548"/>
      <c r="K45" s="548"/>
      <c r="L45" s="549"/>
      <c r="M45" s="152"/>
      <c r="N45" s="363"/>
      <c r="O45" s="262" t="s">
        <v>77</v>
      </c>
    </row>
    <row r="46" spans="1:16" ht="72.75" customHeight="1" thickBot="1">
      <c r="A46" s="268" t="s">
        <v>78</v>
      </c>
      <c r="B46" s="525" t="str">
        <f t="shared" si="4"/>
        <v>☆</v>
      </c>
      <c r="C46" s="526"/>
      <c r="D46" s="527"/>
      <c r="E46" s="313">
        <v>9.64</v>
      </c>
      <c r="F46" s="313">
        <v>9.84</v>
      </c>
      <c r="G46" s="293">
        <f t="shared" si="2"/>
        <v>0.19999999999999929</v>
      </c>
      <c r="H46" s="528"/>
      <c r="I46" s="529"/>
      <c r="J46" s="529"/>
      <c r="K46" s="529"/>
      <c r="L46" s="530"/>
      <c r="M46" s="152"/>
      <c r="N46" s="153"/>
      <c r="O46" s="262" t="s">
        <v>78</v>
      </c>
    </row>
    <row r="47" spans="1:16" ht="91.2" customHeight="1" thickBot="1">
      <c r="A47" s="268" t="s">
        <v>79</v>
      </c>
      <c r="B47" s="525" t="str">
        <f t="shared" si="4"/>
        <v>☆</v>
      </c>
      <c r="C47" s="526"/>
      <c r="D47" s="527"/>
      <c r="E47" s="123">
        <v>5.0599999999999996</v>
      </c>
      <c r="F47" s="123">
        <v>5.17</v>
      </c>
      <c r="G47" s="293">
        <f t="shared" si="2"/>
        <v>0.11000000000000032</v>
      </c>
      <c r="H47" s="528"/>
      <c r="I47" s="529"/>
      <c r="J47" s="529"/>
      <c r="K47" s="529"/>
      <c r="L47" s="530"/>
      <c r="M47" s="420"/>
      <c r="N47" s="153"/>
      <c r="O47" s="262" t="s">
        <v>79</v>
      </c>
    </row>
    <row r="48" spans="1:16" ht="78.75" customHeight="1" thickBot="1">
      <c r="A48" s="268" t="s">
        <v>80</v>
      </c>
      <c r="B48" s="525" t="str">
        <f t="shared" si="4"/>
        <v>☆</v>
      </c>
      <c r="C48" s="526"/>
      <c r="D48" s="527"/>
      <c r="E48" s="123">
        <v>5.35</v>
      </c>
      <c r="F48" s="123">
        <v>5.75</v>
      </c>
      <c r="G48" s="293">
        <f t="shared" si="2"/>
        <v>0.40000000000000036</v>
      </c>
      <c r="H48" s="550"/>
      <c r="I48" s="551"/>
      <c r="J48" s="551"/>
      <c r="K48" s="551"/>
      <c r="L48" s="552"/>
      <c r="M48" s="152"/>
      <c r="N48" s="153"/>
      <c r="O48" s="262" t="s">
        <v>80</v>
      </c>
    </row>
    <row r="49" spans="1:15" ht="74.25" customHeight="1" thickBot="1">
      <c r="A49" s="268" t="s">
        <v>81</v>
      </c>
      <c r="B49" s="525" t="str">
        <f t="shared" si="4"/>
        <v>★</v>
      </c>
      <c r="C49" s="526"/>
      <c r="D49" s="527"/>
      <c r="E49" s="313">
        <v>6.18</v>
      </c>
      <c r="F49" s="123">
        <v>5.57</v>
      </c>
      <c r="G49" s="293">
        <f t="shared" si="2"/>
        <v>-0.60999999999999943</v>
      </c>
      <c r="H49" s="528"/>
      <c r="I49" s="529"/>
      <c r="J49" s="529"/>
      <c r="K49" s="529"/>
      <c r="L49" s="530"/>
      <c r="M49" s="152"/>
      <c r="N49" s="153"/>
      <c r="O49" s="262" t="s">
        <v>81</v>
      </c>
    </row>
    <row r="50" spans="1:15" ht="73.2" customHeight="1" thickBot="1">
      <c r="A50" s="268" t="s">
        <v>82</v>
      </c>
      <c r="B50" s="525" t="str">
        <f t="shared" si="4"/>
        <v>★</v>
      </c>
      <c r="C50" s="526"/>
      <c r="D50" s="527"/>
      <c r="E50" s="313">
        <v>8.1199999999999992</v>
      </c>
      <c r="F50" s="313">
        <v>7.41</v>
      </c>
      <c r="G50" s="293">
        <f t="shared" si="2"/>
        <v>-0.70999999999999908</v>
      </c>
      <c r="H50" s="550"/>
      <c r="I50" s="551"/>
      <c r="J50" s="551"/>
      <c r="K50" s="551"/>
      <c r="L50" s="552"/>
      <c r="M50" s="152"/>
      <c r="N50" s="449"/>
      <c r="O50" s="262" t="s">
        <v>82</v>
      </c>
    </row>
    <row r="51" spans="1:15" ht="73.5" customHeight="1" thickBot="1">
      <c r="A51" s="268" t="s">
        <v>83</v>
      </c>
      <c r="B51" s="525" t="str">
        <f t="shared" si="4"/>
        <v>☆</v>
      </c>
      <c r="C51" s="526"/>
      <c r="D51" s="527"/>
      <c r="E51" s="313">
        <v>6.65</v>
      </c>
      <c r="F51" s="313">
        <v>6.94</v>
      </c>
      <c r="G51" s="293">
        <f t="shared" si="2"/>
        <v>0.29000000000000004</v>
      </c>
      <c r="H51" s="528"/>
      <c r="I51" s="529"/>
      <c r="J51" s="529"/>
      <c r="K51" s="529"/>
      <c r="L51" s="530"/>
      <c r="M51" s="325"/>
      <c r="N51" s="326"/>
      <c r="O51" s="262" t="s">
        <v>83</v>
      </c>
    </row>
    <row r="52" spans="1:15" ht="75" customHeight="1" thickBot="1">
      <c r="A52" s="268" t="s">
        <v>84</v>
      </c>
      <c r="B52" s="525" t="str">
        <f t="shared" si="4"/>
        <v>★</v>
      </c>
      <c r="C52" s="526"/>
      <c r="D52" s="527"/>
      <c r="E52" s="123">
        <v>5.07</v>
      </c>
      <c r="F52" s="123">
        <v>4.57</v>
      </c>
      <c r="G52" s="293">
        <f t="shared" si="2"/>
        <v>-0.5</v>
      </c>
      <c r="H52" s="528"/>
      <c r="I52" s="529"/>
      <c r="J52" s="529"/>
      <c r="K52" s="529"/>
      <c r="L52" s="530"/>
      <c r="M52" s="152"/>
      <c r="N52" s="153"/>
      <c r="O52" s="262" t="s">
        <v>84</v>
      </c>
    </row>
    <row r="53" spans="1:15" ht="77.25" customHeight="1" thickBot="1">
      <c r="A53" s="268" t="s">
        <v>85</v>
      </c>
      <c r="B53" s="525" t="str">
        <f t="shared" si="4"/>
        <v>★</v>
      </c>
      <c r="C53" s="526"/>
      <c r="D53" s="527"/>
      <c r="E53" s="313">
        <v>8.68</v>
      </c>
      <c r="F53" s="313">
        <v>8.0500000000000007</v>
      </c>
      <c r="G53" s="293">
        <f t="shared" si="2"/>
        <v>-0.62999999999999901</v>
      </c>
      <c r="H53" s="528"/>
      <c r="I53" s="529"/>
      <c r="J53" s="529"/>
      <c r="K53" s="529"/>
      <c r="L53" s="530"/>
      <c r="M53" s="152"/>
      <c r="N53" s="153"/>
      <c r="O53" s="262" t="s">
        <v>85</v>
      </c>
    </row>
    <row r="54" spans="1:15" ht="70.8" customHeight="1" thickBot="1">
      <c r="A54" s="268" t="s">
        <v>86</v>
      </c>
      <c r="B54" s="525" t="str">
        <f t="shared" si="4"/>
        <v>☆</v>
      </c>
      <c r="C54" s="526"/>
      <c r="D54" s="527"/>
      <c r="E54" s="123">
        <v>5.65</v>
      </c>
      <c r="F54" s="313">
        <v>6.09</v>
      </c>
      <c r="G54" s="293">
        <f t="shared" si="2"/>
        <v>0.4399999999999995</v>
      </c>
      <c r="H54" s="528"/>
      <c r="I54" s="529"/>
      <c r="J54" s="529"/>
      <c r="K54" s="529"/>
      <c r="L54" s="530"/>
      <c r="M54" s="152"/>
      <c r="N54" s="153"/>
      <c r="O54" s="262" t="s">
        <v>86</v>
      </c>
    </row>
    <row r="55" spans="1:15" ht="69" customHeight="1" thickBot="1">
      <c r="A55" s="268" t="s">
        <v>87</v>
      </c>
      <c r="B55" s="525" t="str">
        <f t="shared" si="4"/>
        <v>☆</v>
      </c>
      <c r="C55" s="526"/>
      <c r="D55" s="527"/>
      <c r="E55" s="123">
        <v>5.87</v>
      </c>
      <c r="F55" s="313">
        <v>6.28</v>
      </c>
      <c r="G55" s="293">
        <f t="shared" si="2"/>
        <v>0.41000000000000014</v>
      </c>
      <c r="H55" s="726" t="s">
        <v>421</v>
      </c>
      <c r="I55" s="727"/>
      <c r="J55" s="727"/>
      <c r="K55" s="727"/>
      <c r="L55" s="728"/>
      <c r="M55" s="729" t="s">
        <v>422</v>
      </c>
      <c r="N55" s="730">
        <v>45086</v>
      </c>
      <c r="O55" s="262" t="s">
        <v>87</v>
      </c>
    </row>
    <row r="56" spans="1:15" ht="69" customHeight="1" thickBot="1">
      <c r="A56" s="268" t="s">
        <v>88</v>
      </c>
      <c r="B56" s="525" t="str">
        <f t="shared" si="4"/>
        <v>★</v>
      </c>
      <c r="C56" s="526"/>
      <c r="D56" s="527"/>
      <c r="E56" s="123">
        <v>5.49</v>
      </c>
      <c r="F56" s="123">
        <v>5.21</v>
      </c>
      <c r="G56" s="293">
        <f t="shared" si="2"/>
        <v>-0.28000000000000025</v>
      </c>
      <c r="H56" s="528"/>
      <c r="I56" s="529"/>
      <c r="J56" s="529"/>
      <c r="K56" s="529"/>
      <c r="L56" s="530"/>
      <c r="M56" s="152"/>
      <c r="N56" s="153"/>
      <c r="O56" s="262" t="s">
        <v>88</v>
      </c>
    </row>
    <row r="57" spans="1:15" ht="63.75" customHeight="1" thickBot="1">
      <c r="A57" s="268" t="s">
        <v>89</v>
      </c>
      <c r="B57" s="525" t="str">
        <f t="shared" si="4"/>
        <v>☆</v>
      </c>
      <c r="C57" s="526"/>
      <c r="D57" s="527"/>
      <c r="E57" s="123">
        <v>4.51</v>
      </c>
      <c r="F57" s="123">
        <v>5.79</v>
      </c>
      <c r="G57" s="293">
        <f t="shared" si="2"/>
        <v>1.2800000000000002</v>
      </c>
      <c r="H57" s="550"/>
      <c r="I57" s="551"/>
      <c r="J57" s="551"/>
      <c r="K57" s="551"/>
      <c r="L57" s="552"/>
      <c r="M57" s="152"/>
      <c r="N57" s="153"/>
      <c r="O57" s="262" t="s">
        <v>89</v>
      </c>
    </row>
    <row r="58" spans="1:15" ht="69.75" customHeight="1" thickBot="1">
      <c r="A58" s="268" t="s">
        <v>90</v>
      </c>
      <c r="B58" s="525" t="str">
        <f t="shared" si="4"/>
        <v>★★</v>
      </c>
      <c r="C58" s="526"/>
      <c r="D58" s="527"/>
      <c r="E58" s="123">
        <v>5.17</v>
      </c>
      <c r="F58" s="123">
        <v>3.74</v>
      </c>
      <c r="G58" s="293">
        <f t="shared" si="2"/>
        <v>-1.4299999999999997</v>
      </c>
      <c r="H58" s="528"/>
      <c r="I58" s="529"/>
      <c r="J58" s="529"/>
      <c r="K58" s="529"/>
      <c r="L58" s="530"/>
      <c r="M58" s="152"/>
      <c r="N58" s="153"/>
      <c r="O58" s="262" t="s">
        <v>90</v>
      </c>
    </row>
    <row r="59" spans="1:15" ht="76.2" customHeight="1" thickBot="1">
      <c r="A59" s="268" t="s">
        <v>91</v>
      </c>
      <c r="B59" s="525" t="str">
        <f t="shared" si="4"/>
        <v>★</v>
      </c>
      <c r="C59" s="526"/>
      <c r="D59" s="527"/>
      <c r="E59" s="313">
        <v>8.0399999999999991</v>
      </c>
      <c r="F59" s="313">
        <v>7.89</v>
      </c>
      <c r="G59" s="293">
        <f t="shared" si="2"/>
        <v>-0.14999999999999947</v>
      </c>
      <c r="H59" s="528"/>
      <c r="I59" s="529"/>
      <c r="J59" s="529"/>
      <c r="K59" s="529"/>
      <c r="L59" s="530"/>
      <c r="M59" s="325"/>
      <c r="N59" s="326"/>
      <c r="O59" s="262" t="s">
        <v>91</v>
      </c>
    </row>
    <row r="60" spans="1:15" ht="91.95" customHeight="1" thickBot="1">
      <c r="A60" s="268" t="s">
        <v>92</v>
      </c>
      <c r="B60" s="525" t="str">
        <f t="shared" si="4"/>
        <v>☆</v>
      </c>
      <c r="C60" s="526"/>
      <c r="D60" s="527"/>
      <c r="E60" s="313">
        <v>7.92</v>
      </c>
      <c r="F60" s="313">
        <v>9.27</v>
      </c>
      <c r="G60" s="293">
        <f t="shared" si="2"/>
        <v>1.3499999999999996</v>
      </c>
      <c r="H60" s="528"/>
      <c r="I60" s="529"/>
      <c r="J60" s="529"/>
      <c r="K60" s="529"/>
      <c r="L60" s="530"/>
      <c r="M60" s="152"/>
      <c r="N60" s="153"/>
      <c r="O60" s="262" t="s">
        <v>92</v>
      </c>
    </row>
    <row r="61" spans="1:15" ht="81" customHeight="1" thickBot="1">
      <c r="A61" s="268" t="s">
        <v>93</v>
      </c>
      <c r="B61" s="525" t="str">
        <f t="shared" si="4"/>
        <v>★</v>
      </c>
      <c r="C61" s="526"/>
      <c r="D61" s="527"/>
      <c r="E61" s="123">
        <v>3.85</v>
      </c>
      <c r="F61" s="369">
        <v>2.65</v>
      </c>
      <c r="G61" s="293">
        <f t="shared" si="2"/>
        <v>-1.2000000000000002</v>
      </c>
      <c r="H61" s="528"/>
      <c r="I61" s="529"/>
      <c r="J61" s="529"/>
      <c r="K61" s="529"/>
      <c r="L61" s="530"/>
      <c r="M61" s="152"/>
      <c r="N61" s="153"/>
      <c r="O61" s="262" t="s">
        <v>93</v>
      </c>
    </row>
    <row r="62" spans="1:15" ht="75.599999999999994" customHeight="1" thickBot="1">
      <c r="A62" s="268" t="s">
        <v>94</v>
      </c>
      <c r="B62" s="525" t="str">
        <f t="shared" si="4"/>
        <v>★</v>
      </c>
      <c r="C62" s="526"/>
      <c r="D62" s="527"/>
      <c r="E62" s="313">
        <v>8.02</v>
      </c>
      <c r="F62" s="313">
        <v>7.06</v>
      </c>
      <c r="G62" s="293">
        <f t="shared" si="2"/>
        <v>-0.96</v>
      </c>
      <c r="H62" s="528" t="s">
        <v>220</v>
      </c>
      <c r="I62" s="529"/>
      <c r="J62" s="529"/>
      <c r="K62" s="529"/>
      <c r="L62" s="530"/>
      <c r="M62" s="463" t="s">
        <v>221</v>
      </c>
      <c r="N62" s="153">
        <v>45080</v>
      </c>
      <c r="O62" s="262" t="s">
        <v>94</v>
      </c>
    </row>
    <row r="63" spans="1:15" ht="87" customHeight="1" thickBot="1">
      <c r="A63" s="268" t="s">
        <v>95</v>
      </c>
      <c r="B63" s="525" t="str">
        <f t="shared" si="4"/>
        <v>★★</v>
      </c>
      <c r="C63" s="526"/>
      <c r="D63" s="527"/>
      <c r="E63" s="123">
        <v>5.52</v>
      </c>
      <c r="F63" s="123">
        <v>3.22</v>
      </c>
      <c r="G63" s="293">
        <f t="shared" si="2"/>
        <v>-2.2999999999999994</v>
      </c>
      <c r="H63" s="528"/>
      <c r="I63" s="529"/>
      <c r="J63" s="529"/>
      <c r="K63" s="529"/>
      <c r="L63" s="530"/>
      <c r="M63" s="355"/>
      <c r="N63" s="153"/>
      <c r="O63" s="262" t="s">
        <v>95</v>
      </c>
    </row>
    <row r="64" spans="1:15" ht="73.2" customHeight="1" thickBot="1">
      <c r="A64" s="268" t="s">
        <v>96</v>
      </c>
      <c r="B64" s="525" t="str">
        <f t="shared" si="4"/>
        <v>☆</v>
      </c>
      <c r="C64" s="526"/>
      <c r="D64" s="527"/>
      <c r="E64" s="123">
        <v>3.09</v>
      </c>
      <c r="F64" s="123">
        <v>3.7</v>
      </c>
      <c r="G64" s="293">
        <f t="shared" si="2"/>
        <v>0.61000000000000032</v>
      </c>
      <c r="H64" s="596"/>
      <c r="I64" s="597"/>
      <c r="J64" s="597"/>
      <c r="K64" s="597"/>
      <c r="L64" s="598"/>
      <c r="M64" s="152"/>
      <c r="N64" s="153"/>
      <c r="O64" s="262" t="s">
        <v>96</v>
      </c>
    </row>
    <row r="65" spans="1:18" ht="80.25" customHeight="1" thickBot="1">
      <c r="A65" s="268" t="s">
        <v>97</v>
      </c>
      <c r="B65" s="525" t="str">
        <f t="shared" si="4"/>
        <v>☆☆</v>
      </c>
      <c r="C65" s="526"/>
      <c r="D65" s="527"/>
      <c r="E65" s="313">
        <v>7.1</v>
      </c>
      <c r="F65" s="313">
        <v>8.76</v>
      </c>
      <c r="G65" s="293">
        <f t="shared" si="2"/>
        <v>1.6600000000000001</v>
      </c>
      <c r="H65" s="550"/>
      <c r="I65" s="551"/>
      <c r="J65" s="551"/>
      <c r="K65" s="551"/>
      <c r="L65" s="552"/>
      <c r="M65" s="432"/>
      <c r="N65" s="153"/>
      <c r="O65" s="262" t="s">
        <v>97</v>
      </c>
    </row>
    <row r="66" spans="1:18" ht="88.5" customHeight="1" thickBot="1">
      <c r="A66" s="268" t="s">
        <v>98</v>
      </c>
      <c r="B66" s="525" t="str">
        <f t="shared" si="4"/>
        <v>★</v>
      </c>
      <c r="C66" s="526"/>
      <c r="D66" s="527"/>
      <c r="E66" s="454">
        <v>13</v>
      </c>
      <c r="F66" s="454">
        <v>12.31</v>
      </c>
      <c r="G66" s="293">
        <f t="shared" si="2"/>
        <v>-0.6899999999999995</v>
      </c>
      <c r="H66" s="550"/>
      <c r="I66" s="551"/>
      <c r="J66" s="551"/>
      <c r="K66" s="551"/>
      <c r="L66" s="552"/>
      <c r="M66" s="152"/>
      <c r="N66" s="153"/>
      <c r="O66" s="262" t="s">
        <v>98</v>
      </c>
    </row>
    <row r="67" spans="1:18" ht="78.75" customHeight="1" thickBot="1">
      <c r="A67" s="268" t="s">
        <v>99</v>
      </c>
      <c r="B67" s="525" t="str">
        <f t="shared" si="4"/>
        <v>☆</v>
      </c>
      <c r="C67" s="526"/>
      <c r="D67" s="527"/>
      <c r="E67" s="313">
        <v>6.58</v>
      </c>
      <c r="F67" s="313">
        <v>7.61</v>
      </c>
      <c r="G67" s="293">
        <f t="shared" si="2"/>
        <v>1.0300000000000002</v>
      </c>
      <c r="H67" s="528"/>
      <c r="I67" s="529"/>
      <c r="J67" s="529"/>
      <c r="K67" s="529"/>
      <c r="L67" s="530"/>
      <c r="M67" s="152"/>
      <c r="N67" s="153"/>
      <c r="O67" s="262" t="s">
        <v>99</v>
      </c>
    </row>
    <row r="68" spans="1:18" ht="63" customHeight="1" thickBot="1">
      <c r="A68" s="271" t="s">
        <v>100</v>
      </c>
      <c r="B68" s="525" t="str">
        <f t="shared" si="4"/>
        <v>★</v>
      </c>
      <c r="C68" s="526"/>
      <c r="D68" s="527"/>
      <c r="E68" s="313">
        <v>7.3</v>
      </c>
      <c r="F68" s="313">
        <v>6.49</v>
      </c>
      <c r="G68" s="293">
        <f t="shared" si="2"/>
        <v>-0.80999999999999961</v>
      </c>
      <c r="H68" s="528"/>
      <c r="I68" s="529"/>
      <c r="J68" s="529"/>
      <c r="K68" s="529"/>
      <c r="L68" s="530"/>
      <c r="M68" s="325"/>
      <c r="N68" s="153"/>
      <c r="O68" s="262" t="s">
        <v>100</v>
      </c>
    </row>
    <row r="69" spans="1:18" ht="72.75" customHeight="1" thickBot="1">
      <c r="A69" s="269" t="s">
        <v>101</v>
      </c>
      <c r="B69" s="525" t="str">
        <f t="shared" ref="B69" si="5">IF(G69&gt;5,"☆☆☆☆",IF(AND(G69&gt;=2.39,G69&lt;5),"☆☆☆",IF(AND(G69&gt;=1.39,G69&lt;2.4),"☆☆",IF(AND(G69&gt;0,G69&lt;1.4),"☆",IF(AND(G69&gt;=-1.39,G69&lt;0),"★",IF(AND(G69&gt;=-2.39,G69&lt;-1.4),"★★",IF(AND(G69&gt;=-3.39,G69&lt;-2.4),"★★★")))))))</f>
        <v>★</v>
      </c>
      <c r="C69" s="526"/>
      <c r="D69" s="527"/>
      <c r="E69" s="436">
        <v>3.42</v>
      </c>
      <c r="F69" s="436">
        <v>3.13</v>
      </c>
      <c r="G69" s="293">
        <f t="shared" si="2"/>
        <v>-0.29000000000000004</v>
      </c>
      <c r="H69" s="550"/>
      <c r="I69" s="551"/>
      <c r="J69" s="551"/>
      <c r="K69" s="551"/>
      <c r="L69" s="552"/>
      <c r="M69" s="152"/>
      <c r="N69" s="153"/>
      <c r="O69" s="262" t="s">
        <v>101</v>
      </c>
    </row>
    <row r="70" spans="1:18" ht="58.5" customHeight="1" thickBot="1">
      <c r="A70" s="204" t="s">
        <v>102</v>
      </c>
      <c r="B70" s="583" t="str">
        <f t="shared" si="4"/>
        <v>☆</v>
      </c>
      <c r="C70" s="584"/>
      <c r="D70" s="585"/>
      <c r="E70" s="313">
        <v>6.48</v>
      </c>
      <c r="F70" s="313">
        <v>6.61</v>
      </c>
      <c r="G70" s="418">
        <f t="shared" si="2"/>
        <v>0.12999999999999989</v>
      </c>
      <c r="H70" s="528"/>
      <c r="I70" s="529"/>
      <c r="J70" s="529"/>
      <c r="K70" s="529"/>
      <c r="L70" s="530"/>
      <c r="M70" s="205"/>
      <c r="N70" s="153"/>
      <c r="O70" s="262"/>
    </row>
    <row r="71" spans="1:18" ht="42.75" customHeight="1" thickBot="1">
      <c r="A71" s="206"/>
      <c r="B71" s="206"/>
      <c r="C71" s="206"/>
      <c r="D71" s="206"/>
      <c r="E71" s="586"/>
      <c r="F71" s="586"/>
      <c r="G71" s="586"/>
      <c r="H71" s="586"/>
      <c r="I71" s="586"/>
      <c r="J71" s="586"/>
      <c r="K71" s="586"/>
      <c r="L71" s="586"/>
      <c r="M71" s="55">
        <f>COUNTIF(E24:E69,"&gt;=10")</f>
        <v>2</v>
      </c>
      <c r="N71" s="55">
        <f>COUNTIF(F24:F69,"&gt;=10")</f>
        <v>3</v>
      </c>
      <c r="O71" s="55" t="s">
        <v>28</v>
      </c>
    </row>
    <row r="72" spans="1:18" ht="36.75" customHeight="1" thickBot="1">
      <c r="A72" s="68" t="s">
        <v>21</v>
      </c>
      <c r="B72" s="69"/>
      <c r="C72" s="115"/>
      <c r="D72" s="115"/>
      <c r="E72" s="587" t="s">
        <v>20</v>
      </c>
      <c r="F72" s="587"/>
      <c r="G72" s="587"/>
      <c r="H72" s="588" t="s">
        <v>195</v>
      </c>
      <c r="I72" s="589"/>
      <c r="J72" s="69"/>
      <c r="K72" s="70"/>
      <c r="L72" s="70"/>
      <c r="M72" s="71"/>
      <c r="N72" s="72"/>
    </row>
    <row r="73" spans="1:18" ht="36.75" customHeight="1" thickBot="1">
      <c r="A73" s="73"/>
      <c r="B73" s="207"/>
      <c r="C73" s="592" t="s">
        <v>187</v>
      </c>
      <c r="D73" s="593"/>
      <c r="E73" s="593"/>
      <c r="F73" s="594"/>
      <c r="G73" s="74">
        <f>+F70</f>
        <v>6.61</v>
      </c>
      <c r="H73" s="75" t="s">
        <v>103</v>
      </c>
      <c r="I73" s="590">
        <f>+G70</f>
        <v>0.12999999999999989</v>
      </c>
      <c r="J73" s="591"/>
      <c r="K73" s="208"/>
      <c r="L73" s="208"/>
      <c r="M73" s="209"/>
      <c r="N73" s="76"/>
    </row>
    <row r="74" spans="1:18" ht="36.75" customHeight="1" thickBot="1">
      <c r="A74" s="73"/>
      <c r="B74" s="207"/>
      <c r="C74" s="553" t="s">
        <v>104</v>
      </c>
      <c r="D74" s="554"/>
      <c r="E74" s="554"/>
      <c r="F74" s="555"/>
      <c r="G74" s="77">
        <f>+F35</f>
        <v>7.68</v>
      </c>
      <c r="H74" s="78" t="s">
        <v>103</v>
      </c>
      <c r="I74" s="556">
        <f>+G35</f>
        <v>0.21999999999999975</v>
      </c>
      <c r="J74" s="557"/>
      <c r="K74" s="208"/>
      <c r="L74" s="208"/>
      <c r="M74" s="209"/>
      <c r="N74" s="76"/>
      <c r="R74" s="246" t="s">
        <v>21</v>
      </c>
    </row>
    <row r="75" spans="1:18" ht="36.75" customHeight="1" thickBot="1">
      <c r="A75" s="73"/>
      <c r="B75" s="207"/>
      <c r="C75" s="558" t="s">
        <v>105</v>
      </c>
      <c r="D75" s="559"/>
      <c r="E75" s="559"/>
      <c r="F75" s="79" t="str">
        <f>VLOOKUP(G75,F:P,10,0)</f>
        <v>大分県</v>
      </c>
      <c r="G75" s="80">
        <f>MAX(F23:F70)</f>
        <v>12.31</v>
      </c>
      <c r="H75" s="560" t="s">
        <v>106</v>
      </c>
      <c r="I75" s="561"/>
      <c r="J75" s="561"/>
      <c r="K75" s="81">
        <f>+N71</f>
        <v>3</v>
      </c>
      <c r="L75" s="82" t="s">
        <v>107</v>
      </c>
      <c r="M75" s="83">
        <f>N71-M71</f>
        <v>1</v>
      </c>
      <c r="N75" s="76"/>
      <c r="R75" s="247"/>
    </row>
    <row r="76" spans="1:18" ht="36.75" customHeight="1" thickBot="1">
      <c r="A76" s="84"/>
      <c r="B76" s="85"/>
      <c r="C76" s="85"/>
      <c r="D76" s="85"/>
      <c r="E76" s="85"/>
      <c r="F76" s="85"/>
      <c r="G76" s="85"/>
      <c r="H76" s="85"/>
      <c r="I76" s="85"/>
      <c r="J76" s="85"/>
      <c r="K76" s="86"/>
      <c r="L76" s="86"/>
      <c r="M76" s="87"/>
      <c r="N76" s="88"/>
      <c r="R76" s="247"/>
    </row>
    <row r="77" spans="1:18" ht="30.75" customHeight="1">
      <c r="A77" s="111"/>
      <c r="B77" s="111"/>
      <c r="C77" s="111"/>
      <c r="D77" s="111"/>
      <c r="E77" s="111"/>
      <c r="F77" s="111"/>
      <c r="G77" s="111"/>
      <c r="H77" s="111"/>
      <c r="I77" s="111"/>
      <c r="J77" s="111"/>
      <c r="K77" s="210"/>
      <c r="L77" s="210"/>
      <c r="M77" s="211"/>
      <c r="N77" s="212"/>
      <c r="R77" s="248"/>
    </row>
    <row r="78" spans="1:18" ht="30.75" customHeight="1" thickBot="1">
      <c r="A78" s="213"/>
      <c r="B78" s="213"/>
      <c r="C78" s="213"/>
      <c r="D78" s="213"/>
      <c r="E78" s="213"/>
      <c r="F78" s="213"/>
      <c r="G78" s="213"/>
      <c r="H78" s="213"/>
      <c r="I78" s="213"/>
      <c r="J78" s="213"/>
      <c r="K78" s="214"/>
      <c r="L78" s="214"/>
      <c r="M78" s="215"/>
      <c r="N78" s="213"/>
    </row>
    <row r="79" spans="1:18" ht="24.75" customHeight="1" thickTop="1">
      <c r="A79" s="562">
        <v>3</v>
      </c>
      <c r="B79" s="565" t="s">
        <v>192</v>
      </c>
      <c r="C79" s="566"/>
      <c r="D79" s="566"/>
      <c r="E79" s="566"/>
      <c r="F79" s="567"/>
      <c r="G79" s="574" t="s">
        <v>193</v>
      </c>
      <c r="H79" s="575"/>
      <c r="I79" s="575"/>
      <c r="J79" s="575"/>
      <c r="K79" s="575"/>
      <c r="L79" s="575"/>
      <c r="M79" s="575"/>
      <c r="N79" s="576"/>
    </row>
    <row r="80" spans="1:18" ht="24.75" customHeight="1">
      <c r="A80" s="563"/>
      <c r="B80" s="568"/>
      <c r="C80" s="569"/>
      <c r="D80" s="569"/>
      <c r="E80" s="569"/>
      <c r="F80" s="570"/>
      <c r="G80" s="577"/>
      <c r="H80" s="578"/>
      <c r="I80" s="578"/>
      <c r="J80" s="578"/>
      <c r="K80" s="578"/>
      <c r="L80" s="578"/>
      <c r="M80" s="578"/>
      <c r="N80" s="579"/>
      <c r="O80" s="216" t="s">
        <v>28</v>
      </c>
      <c r="P80" s="216"/>
    </row>
    <row r="81" spans="1:16" ht="24.75" customHeight="1">
      <c r="A81" s="563"/>
      <c r="B81" s="568"/>
      <c r="C81" s="569"/>
      <c r="D81" s="569"/>
      <c r="E81" s="569"/>
      <c r="F81" s="570"/>
      <c r="G81" s="577"/>
      <c r="H81" s="578"/>
      <c r="I81" s="578"/>
      <c r="J81" s="578"/>
      <c r="K81" s="578"/>
      <c r="L81" s="578"/>
      <c r="M81" s="578"/>
      <c r="N81" s="579"/>
      <c r="O81" s="216" t="s">
        <v>21</v>
      </c>
      <c r="P81" s="216" t="s">
        <v>108</v>
      </c>
    </row>
    <row r="82" spans="1:16" ht="24.75" customHeight="1">
      <c r="A82" s="563"/>
      <c r="B82" s="568"/>
      <c r="C82" s="569"/>
      <c r="D82" s="569"/>
      <c r="E82" s="569"/>
      <c r="F82" s="570"/>
      <c r="G82" s="577"/>
      <c r="H82" s="578"/>
      <c r="I82" s="578"/>
      <c r="J82" s="578"/>
      <c r="K82" s="578"/>
      <c r="L82" s="578"/>
      <c r="M82" s="578"/>
      <c r="N82" s="579"/>
      <c r="O82" s="217"/>
      <c r="P82" s="216"/>
    </row>
    <row r="83" spans="1:16" ht="46.2" customHeight="1" thickBot="1">
      <c r="A83" s="564"/>
      <c r="B83" s="571"/>
      <c r="C83" s="572"/>
      <c r="D83" s="572"/>
      <c r="E83" s="572"/>
      <c r="F83" s="573"/>
      <c r="G83" s="580"/>
      <c r="H83" s="581"/>
      <c r="I83" s="581"/>
      <c r="J83" s="581"/>
      <c r="K83" s="581"/>
      <c r="L83" s="581"/>
      <c r="M83" s="581"/>
      <c r="N83" s="582"/>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7"/>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4CB10-6C0B-4C0E-B65E-613DCF77E58D}">
  <dimension ref="A1:P24"/>
  <sheetViews>
    <sheetView view="pageBreakPreview" zoomScale="95" zoomScaleNormal="75" zoomScaleSheetLayoutView="95" workbookViewId="0">
      <selection activeCell="P20" sqref="P20"/>
    </sheetView>
  </sheetViews>
  <sheetFormatPr defaultColWidth="9" defaultRowHeight="13.2"/>
  <cols>
    <col min="1" max="1" width="4.88671875" style="416" customWidth="1"/>
    <col min="2" max="7" width="9" style="416"/>
    <col min="8" max="8" width="15" style="416" customWidth="1"/>
    <col min="9" max="9" width="9.5546875" style="416" customWidth="1"/>
    <col min="10" max="10" width="15" style="416" customWidth="1"/>
    <col min="11" max="11" width="8.33203125" style="416" customWidth="1"/>
    <col min="12" max="12" width="13.109375" style="416" customWidth="1"/>
    <col min="13" max="13" width="4.21875" style="416" customWidth="1"/>
    <col min="14" max="14" width="3.44140625" style="416" customWidth="1"/>
    <col min="15" max="16384" width="9" style="416"/>
  </cols>
  <sheetData>
    <row r="1" spans="1:16" ht="23.4">
      <c r="A1" s="608" t="s">
        <v>190</v>
      </c>
      <c r="B1" s="608"/>
      <c r="C1" s="608"/>
      <c r="D1" s="608"/>
      <c r="E1" s="608"/>
      <c r="F1" s="608"/>
      <c r="G1" s="608"/>
      <c r="H1" s="608"/>
      <c r="I1" s="608"/>
      <c r="J1" s="609"/>
      <c r="K1" s="609"/>
      <c r="L1" s="609"/>
      <c r="M1" s="609"/>
      <c r="N1" s="468"/>
    </row>
    <row r="2" spans="1:16" ht="19.2">
      <c r="A2" s="610" t="s">
        <v>416</v>
      </c>
      <c r="B2" s="610"/>
      <c r="C2" s="610"/>
      <c r="D2" s="610"/>
      <c r="E2" s="610"/>
      <c r="F2" s="610"/>
      <c r="G2" s="610"/>
      <c r="H2" s="610"/>
      <c r="I2" s="610"/>
      <c r="J2" s="611"/>
      <c r="K2" s="611"/>
      <c r="L2" s="611"/>
      <c r="M2" s="611"/>
      <c r="N2" s="469"/>
      <c r="P2" s="470"/>
    </row>
    <row r="3" spans="1:16" ht="33.75" customHeight="1">
      <c r="A3" s="612" t="s">
        <v>417</v>
      </c>
      <c r="B3" s="612"/>
      <c r="C3" s="612"/>
      <c r="D3" s="612"/>
      <c r="E3" s="612"/>
      <c r="F3" s="612"/>
      <c r="G3" s="612"/>
      <c r="H3" s="612"/>
      <c r="I3" s="612"/>
      <c r="J3" s="613"/>
      <c r="K3" s="613"/>
      <c r="L3" s="613"/>
      <c r="M3" s="613"/>
      <c r="N3" s="614"/>
      <c r="P3" s="305"/>
    </row>
    <row r="4" spans="1:16" ht="17.399999999999999">
      <c r="A4" s="615" t="s">
        <v>418</v>
      </c>
      <c r="B4" s="615"/>
      <c r="C4" s="615"/>
      <c r="D4" s="615"/>
      <c r="E4" s="615"/>
      <c r="F4" s="615"/>
      <c r="G4" s="615"/>
      <c r="H4" s="615"/>
      <c r="I4" s="615"/>
      <c r="J4" s="616"/>
      <c r="K4" s="616"/>
      <c r="L4" s="616"/>
      <c r="M4" s="616"/>
      <c r="N4" s="614"/>
      <c r="P4" s="470"/>
    </row>
    <row r="5" spans="1:16" ht="16.2">
      <c r="A5" s="471"/>
      <c r="B5" s="472"/>
      <c r="C5" s="472"/>
      <c r="D5" s="472"/>
      <c r="E5" s="472"/>
      <c r="F5" s="472"/>
      <c r="G5" s="472"/>
      <c r="H5" s="472"/>
      <c r="I5" s="472"/>
      <c r="J5" s="472"/>
      <c r="K5" s="472"/>
      <c r="L5" s="472"/>
      <c r="M5" s="472"/>
      <c r="N5" s="614"/>
    </row>
    <row r="6" spans="1:16" ht="19.8" customHeight="1">
      <c r="A6" s="472"/>
      <c r="B6" s="617" t="s">
        <v>28</v>
      </c>
      <c r="C6" s="618"/>
      <c r="D6" s="618"/>
      <c r="E6" s="618"/>
      <c r="F6" s="472"/>
      <c r="G6" s="472"/>
      <c r="H6" s="620" t="s">
        <v>419</v>
      </c>
      <c r="I6" s="621"/>
      <c r="J6" s="621"/>
      <c r="K6" s="621"/>
      <c r="L6" s="621"/>
      <c r="M6" s="472"/>
      <c r="N6" s="614"/>
      <c r="O6" s="447"/>
      <c r="P6" s="447"/>
    </row>
    <row r="7" spans="1:16" ht="19.8" customHeight="1">
      <c r="A7" s="472"/>
      <c r="B7" s="618"/>
      <c r="C7" s="618"/>
      <c r="D7" s="618"/>
      <c r="E7" s="618"/>
      <c r="F7" s="472"/>
      <c r="G7" s="472"/>
      <c r="H7" s="621"/>
      <c r="I7" s="621"/>
      <c r="J7" s="621"/>
      <c r="K7" s="621"/>
      <c r="L7" s="621"/>
      <c r="M7" s="472"/>
      <c r="N7" s="614"/>
      <c r="O7" s="416" t="s">
        <v>21</v>
      </c>
      <c r="P7" s="305"/>
    </row>
    <row r="8" spans="1:16" ht="19.8" customHeight="1">
      <c r="A8" s="472"/>
      <c r="B8" s="618"/>
      <c r="C8" s="618"/>
      <c r="D8" s="618"/>
      <c r="E8" s="618"/>
      <c r="F8" s="472"/>
      <c r="G8" s="472"/>
      <c r="H8" s="621"/>
      <c r="I8" s="621"/>
      <c r="J8" s="621"/>
      <c r="K8" s="621"/>
      <c r="L8" s="621"/>
      <c r="M8" s="472"/>
      <c r="N8" s="468"/>
      <c r="P8" s="470"/>
    </row>
    <row r="9" spans="1:16" ht="19.8" customHeight="1">
      <c r="A9" s="472"/>
      <c r="B9" s="618"/>
      <c r="C9" s="618"/>
      <c r="D9" s="618"/>
      <c r="E9" s="618"/>
      <c r="F9" s="472"/>
      <c r="G9" s="472"/>
      <c r="H9" s="621"/>
      <c r="I9" s="621"/>
      <c r="J9" s="621"/>
      <c r="K9" s="621"/>
      <c r="L9" s="621"/>
      <c r="M9" s="472"/>
      <c r="N9" s="468"/>
    </row>
    <row r="10" spans="1:16" ht="19.8" customHeight="1">
      <c r="A10" s="472"/>
      <c r="B10" s="618"/>
      <c r="C10" s="618"/>
      <c r="D10" s="618"/>
      <c r="E10" s="618"/>
      <c r="F10" s="472"/>
      <c r="G10" s="472"/>
      <c r="H10" s="621"/>
      <c r="I10" s="621"/>
      <c r="J10" s="621"/>
      <c r="K10" s="621"/>
      <c r="L10" s="621"/>
      <c r="M10" s="472"/>
      <c r="N10" s="468"/>
    </row>
    <row r="11" spans="1:16" ht="19.8" customHeight="1">
      <c r="A11" s="472"/>
      <c r="B11" s="618"/>
      <c r="C11" s="618"/>
      <c r="D11" s="618"/>
      <c r="E11" s="618"/>
      <c r="F11" s="473"/>
      <c r="G11" s="473"/>
      <c r="H11" s="621"/>
      <c r="I11" s="621"/>
      <c r="J11" s="621"/>
      <c r="K11" s="621"/>
      <c r="L11" s="621"/>
      <c r="M11" s="472"/>
      <c r="N11" s="468"/>
    </row>
    <row r="12" spans="1:16" ht="19.8" customHeight="1">
      <c r="A12" s="472"/>
      <c r="B12" s="618"/>
      <c r="C12" s="618"/>
      <c r="D12" s="618"/>
      <c r="E12" s="618"/>
      <c r="F12" s="474"/>
      <c r="G12" s="474"/>
      <c r="H12" s="621"/>
      <c r="I12" s="621"/>
      <c r="J12" s="621"/>
      <c r="K12" s="621"/>
      <c r="L12" s="621"/>
      <c r="M12" s="472"/>
      <c r="N12" s="468"/>
    </row>
    <row r="13" spans="1:16" ht="19.8" customHeight="1">
      <c r="A13" s="472"/>
      <c r="B13" s="619"/>
      <c r="C13" s="619"/>
      <c r="D13" s="619"/>
      <c r="E13" s="619"/>
      <c r="F13" s="474"/>
      <c r="G13" s="474"/>
      <c r="H13" s="621"/>
      <c r="I13" s="621"/>
      <c r="J13" s="621"/>
      <c r="K13" s="621"/>
      <c r="L13" s="621"/>
      <c r="M13" s="472"/>
      <c r="N13" s="468"/>
      <c r="P13" s="447"/>
    </row>
    <row r="14" spans="1:16" ht="16.2">
      <c r="A14" s="472"/>
      <c r="B14" s="619"/>
      <c r="C14" s="619"/>
      <c r="D14" s="619"/>
      <c r="E14" s="619"/>
      <c r="F14" s="473"/>
      <c r="G14" s="473"/>
      <c r="H14" s="621"/>
      <c r="I14" s="621"/>
      <c r="J14" s="621"/>
      <c r="K14" s="621"/>
      <c r="L14" s="621"/>
      <c r="M14" s="472"/>
      <c r="N14" s="468"/>
      <c r="P14" s="451" t="s">
        <v>21</v>
      </c>
    </row>
    <row r="15" spans="1:16" ht="16.2">
      <c r="A15" s="472"/>
      <c r="B15" s="472"/>
      <c r="C15" s="472"/>
      <c r="D15" s="472"/>
      <c r="E15" s="472"/>
      <c r="F15" s="472"/>
      <c r="G15" s="472"/>
      <c r="H15" s="472" t="s">
        <v>21</v>
      </c>
      <c r="I15" s="472"/>
      <c r="J15" s="472"/>
      <c r="K15" s="472"/>
      <c r="L15" s="472"/>
      <c r="M15" s="472"/>
      <c r="N15" s="468"/>
    </row>
    <row r="16" spans="1:16" ht="16.8" thickBot="1">
      <c r="A16" s="477"/>
      <c r="B16" s="478"/>
      <c r="C16" s="478"/>
      <c r="D16" s="478"/>
      <c r="E16" s="478"/>
      <c r="F16" s="478"/>
      <c r="G16" s="478"/>
      <c r="H16" s="478"/>
      <c r="I16" s="478"/>
      <c r="J16" s="478"/>
      <c r="K16" s="478"/>
      <c r="L16" s="478"/>
      <c r="M16" s="478"/>
      <c r="N16" s="468"/>
    </row>
    <row r="17" spans="1:14" ht="13.8" thickTop="1">
      <c r="A17" s="478"/>
      <c r="B17" s="599" t="s">
        <v>420</v>
      </c>
      <c r="C17" s="600"/>
      <c r="D17" s="600"/>
      <c r="E17" s="600"/>
      <c r="F17" s="600"/>
      <c r="G17" s="600"/>
      <c r="H17" s="600"/>
      <c r="I17" s="600"/>
      <c r="J17" s="600"/>
      <c r="K17" s="600"/>
      <c r="L17" s="601"/>
      <c r="M17" s="478"/>
      <c r="N17" s="468"/>
    </row>
    <row r="18" spans="1:14" s="476" customFormat="1" ht="20.399999999999999" customHeight="1">
      <c r="A18" s="479"/>
      <c r="B18" s="602"/>
      <c r="C18" s="603"/>
      <c r="D18" s="603"/>
      <c r="E18" s="603"/>
      <c r="F18" s="603"/>
      <c r="G18" s="603"/>
      <c r="H18" s="603"/>
      <c r="I18" s="603"/>
      <c r="J18" s="603"/>
      <c r="K18" s="603"/>
      <c r="L18" s="604"/>
      <c r="M18" s="479"/>
      <c r="N18" s="475"/>
    </row>
    <row r="19" spans="1:14" s="476" customFormat="1" ht="20.399999999999999" customHeight="1">
      <c r="A19" s="479"/>
      <c r="B19" s="602"/>
      <c r="C19" s="603"/>
      <c r="D19" s="603"/>
      <c r="E19" s="603"/>
      <c r="F19" s="603"/>
      <c r="G19" s="603"/>
      <c r="H19" s="603"/>
      <c r="I19" s="603"/>
      <c r="J19" s="603"/>
      <c r="K19" s="603"/>
      <c r="L19" s="604"/>
      <c r="M19" s="479"/>
      <c r="N19" s="475"/>
    </row>
    <row r="20" spans="1:14" s="476" customFormat="1" ht="20.399999999999999" customHeight="1">
      <c r="A20" s="479"/>
      <c r="B20" s="602"/>
      <c r="C20" s="603"/>
      <c r="D20" s="603"/>
      <c r="E20" s="603"/>
      <c r="F20" s="603"/>
      <c r="G20" s="603"/>
      <c r="H20" s="603"/>
      <c r="I20" s="603"/>
      <c r="J20" s="603"/>
      <c r="K20" s="603"/>
      <c r="L20" s="604"/>
      <c r="M20" s="479"/>
      <c r="N20" s="475"/>
    </row>
    <row r="21" spans="1:14" s="476" customFormat="1" ht="20.399999999999999" customHeight="1">
      <c r="A21" s="479"/>
      <c r="B21" s="602"/>
      <c r="C21" s="603"/>
      <c r="D21" s="603"/>
      <c r="E21" s="603"/>
      <c r="F21" s="603"/>
      <c r="G21" s="603"/>
      <c r="H21" s="603"/>
      <c r="I21" s="603"/>
      <c r="J21" s="603"/>
      <c r="K21" s="603"/>
      <c r="L21" s="604"/>
      <c r="M21" s="479"/>
      <c r="N21" s="475"/>
    </row>
    <row r="22" spans="1:14">
      <c r="A22" s="478"/>
      <c r="B22" s="602"/>
      <c r="C22" s="603"/>
      <c r="D22" s="603"/>
      <c r="E22" s="603"/>
      <c r="F22" s="603"/>
      <c r="G22" s="603"/>
      <c r="H22" s="603"/>
      <c r="I22" s="603"/>
      <c r="J22" s="603"/>
      <c r="K22" s="603"/>
      <c r="L22" s="604"/>
      <c r="M22" s="478"/>
      <c r="N22" s="468"/>
    </row>
    <row r="23" spans="1:14" ht="13.8" thickBot="1">
      <c r="A23" s="478"/>
      <c r="B23" s="605"/>
      <c r="C23" s="606"/>
      <c r="D23" s="606"/>
      <c r="E23" s="606"/>
      <c r="F23" s="606"/>
      <c r="G23" s="606"/>
      <c r="H23" s="606"/>
      <c r="I23" s="606"/>
      <c r="J23" s="606"/>
      <c r="K23" s="606"/>
      <c r="L23" s="607"/>
      <c r="M23" s="478"/>
      <c r="N23" s="468"/>
    </row>
    <row r="24" spans="1:14" ht="13.8" thickTop="1">
      <c r="A24" s="478"/>
      <c r="B24" s="478"/>
      <c r="C24" s="478"/>
      <c r="D24" s="478"/>
      <c r="E24" s="478"/>
      <c r="F24" s="478"/>
      <c r="G24" s="478"/>
      <c r="H24" s="478"/>
      <c r="I24" s="478"/>
      <c r="J24" s="478"/>
      <c r="K24" s="478"/>
      <c r="L24" s="478"/>
      <c r="M24" s="478"/>
      <c r="N24" s="468"/>
    </row>
  </sheetData>
  <mergeCells count="8">
    <mergeCell ref="B17:L23"/>
    <mergeCell ref="A1:M1"/>
    <mergeCell ref="A2:M2"/>
    <mergeCell ref="A3:M3"/>
    <mergeCell ref="N3:N7"/>
    <mergeCell ref="A4:M4"/>
    <mergeCell ref="B6:E14"/>
    <mergeCell ref="H6:L14"/>
  </mergeCells>
  <phoneticPr fontId="87"/>
  <pageMargins left="0.74803149606299213" right="0.74803149606299213" top="0.98425196850393704" bottom="0.98425196850393704" header="0.51181102362204722" footer="0.51181102362204722"/>
  <pageSetup paperSize="9" scale="105"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80" zoomScaleNormal="80" zoomScaleSheetLayoutView="79" workbookViewId="0">
      <selection activeCell="B9" sqref="B9"/>
    </sheetView>
  </sheetViews>
  <sheetFormatPr defaultColWidth="9" defaultRowHeight="19.2"/>
  <cols>
    <col min="1" max="1" width="200.5546875" style="285" customWidth="1"/>
    <col min="2" max="2" width="11.21875" style="283" customWidth="1"/>
    <col min="3" max="3" width="27.44140625" style="283" customWidth="1"/>
    <col min="4" max="4" width="17.88671875" style="284" customWidth="1"/>
    <col min="5" max="16384" width="9" style="1"/>
  </cols>
  <sheetData>
    <row r="1" spans="1:4" s="42" customFormat="1" ht="44.25" customHeight="1" thickBot="1">
      <c r="A1" s="166" t="s">
        <v>234</v>
      </c>
      <c r="B1" s="167" t="s">
        <v>0</v>
      </c>
      <c r="C1" s="168" t="s">
        <v>1</v>
      </c>
      <c r="D1" s="282" t="s">
        <v>2</v>
      </c>
    </row>
    <row r="2" spans="1:4" s="42" customFormat="1" ht="44.25" customHeight="1" thickTop="1">
      <c r="A2" s="163" t="s">
        <v>305</v>
      </c>
      <c r="B2" s="299"/>
      <c r="C2" s="625" t="s">
        <v>306</v>
      </c>
      <c r="D2" s="303" t="s">
        <v>307</v>
      </c>
    </row>
    <row r="3" spans="1:4" s="42" customFormat="1" ht="145.19999999999999" customHeight="1">
      <c r="A3" s="374" t="s">
        <v>309</v>
      </c>
      <c r="B3" s="315"/>
      <c r="C3" s="623"/>
      <c r="D3" s="301">
        <v>45086</v>
      </c>
    </row>
    <row r="4" spans="1:4" s="42" customFormat="1" ht="36.6" customHeight="1" thickBot="1">
      <c r="A4" s="164" t="s">
        <v>308</v>
      </c>
      <c r="B4" s="296"/>
      <c r="C4" s="624"/>
      <c r="D4" s="302"/>
    </row>
    <row r="5" spans="1:4" s="42" customFormat="1" ht="44.25" customHeight="1" thickTop="1">
      <c r="A5" s="378" t="s">
        <v>311</v>
      </c>
      <c r="B5" s="299"/>
      <c r="C5" s="625" t="s">
        <v>310</v>
      </c>
      <c r="D5" s="303"/>
    </row>
    <row r="6" spans="1:4" s="42" customFormat="1" ht="144.6" customHeight="1" thickBot="1">
      <c r="A6" s="373" t="s">
        <v>334</v>
      </c>
      <c r="B6" s="306" t="s">
        <v>312</v>
      </c>
      <c r="C6" s="623"/>
      <c r="D6" s="301">
        <v>45085</v>
      </c>
    </row>
    <row r="7" spans="1:4" s="42" customFormat="1" ht="36.6" customHeight="1" thickTop="1" thickBot="1">
      <c r="A7" s="434" t="s">
        <v>313</v>
      </c>
      <c r="B7" s="296"/>
      <c r="C7" s="624"/>
      <c r="D7" s="302"/>
    </row>
    <row r="8" spans="1:4" s="42" customFormat="1" ht="43.8" customHeight="1" thickTop="1">
      <c r="A8" s="307" t="s">
        <v>314</v>
      </c>
      <c r="B8" s="364"/>
      <c r="C8" s="643" t="s">
        <v>316</v>
      </c>
      <c r="D8" s="640">
        <v>45087</v>
      </c>
    </row>
    <row r="9" spans="1:4" s="42" customFormat="1" ht="267.60000000000002" customHeight="1">
      <c r="A9" s="374" t="s">
        <v>317</v>
      </c>
      <c r="B9" s="161" t="s">
        <v>315</v>
      </c>
      <c r="C9" s="644"/>
      <c r="D9" s="641"/>
    </row>
    <row r="10" spans="1:4" s="42" customFormat="1" ht="44.4" customHeight="1" thickBot="1">
      <c r="A10" s="164" t="s">
        <v>318</v>
      </c>
      <c r="B10" s="162"/>
      <c r="C10" s="645"/>
      <c r="D10" s="642"/>
    </row>
    <row r="11" spans="1:4" s="42" customFormat="1" ht="52.8" customHeight="1" thickTop="1">
      <c r="A11" s="421" t="s">
        <v>319</v>
      </c>
      <c r="B11" s="299"/>
      <c r="C11" s="625" t="s">
        <v>323</v>
      </c>
      <c r="D11" s="300"/>
    </row>
    <row r="12" spans="1:4" s="42" customFormat="1" ht="139.80000000000001" customHeight="1">
      <c r="A12" s="374" t="s">
        <v>321</v>
      </c>
      <c r="B12" s="315" t="s">
        <v>320</v>
      </c>
      <c r="C12" s="623"/>
      <c r="D12" s="301">
        <v>45086</v>
      </c>
    </row>
    <row r="13" spans="1:4" s="42" customFormat="1" ht="36.6" customHeight="1" thickBot="1">
      <c r="A13" s="164" t="s">
        <v>322</v>
      </c>
      <c r="B13" s="296"/>
      <c r="C13" s="624"/>
      <c r="D13" s="302"/>
    </row>
    <row r="14" spans="1:4" s="42" customFormat="1" ht="44.25" customHeight="1" thickTop="1">
      <c r="A14" s="421" t="s">
        <v>324</v>
      </c>
      <c r="B14" s="299"/>
      <c r="C14" s="625" t="s">
        <v>327</v>
      </c>
      <c r="D14" s="303"/>
    </row>
    <row r="15" spans="1:4" s="42" customFormat="1" ht="149.4" customHeight="1">
      <c r="A15" s="374" t="s">
        <v>325</v>
      </c>
      <c r="B15" s="315" t="s">
        <v>326</v>
      </c>
      <c r="C15" s="623"/>
      <c r="D15" s="301">
        <v>45086</v>
      </c>
    </row>
    <row r="16" spans="1:4" s="42" customFormat="1" ht="44.4" customHeight="1" thickBot="1">
      <c r="A16" s="164" t="s">
        <v>328</v>
      </c>
      <c r="B16" s="296"/>
      <c r="C16" s="624"/>
      <c r="D16" s="302"/>
    </row>
    <row r="17" spans="1:4" s="42" customFormat="1" ht="44.25" customHeight="1" thickTop="1">
      <c r="A17" s="421" t="s">
        <v>329</v>
      </c>
      <c r="B17" s="299"/>
      <c r="C17" s="625" t="s">
        <v>333</v>
      </c>
      <c r="D17" s="303"/>
    </row>
    <row r="18" spans="1:4" s="42" customFormat="1" ht="192.6" customHeight="1">
      <c r="A18" s="466" t="s">
        <v>331</v>
      </c>
      <c r="B18" s="315" t="s">
        <v>330</v>
      </c>
      <c r="C18" s="623"/>
      <c r="D18" s="301">
        <v>45085</v>
      </c>
    </row>
    <row r="19" spans="1:4" s="42" customFormat="1" ht="44.4" customHeight="1" thickBot="1">
      <c r="A19" s="164" t="s">
        <v>332</v>
      </c>
      <c r="B19" s="296"/>
      <c r="C19" s="624"/>
      <c r="D19" s="302"/>
    </row>
    <row r="20" spans="1:4" s="42" customFormat="1" ht="48.6" hidden="1" customHeight="1" thickBot="1">
      <c r="A20" s="288"/>
      <c r="B20" s="649"/>
      <c r="C20" s="637"/>
      <c r="D20" s="634"/>
    </row>
    <row r="21" spans="1:4" s="42" customFormat="1" ht="91.2" hidden="1" customHeight="1" thickTop="1">
      <c r="A21" s="309"/>
      <c r="B21" s="650"/>
      <c r="C21" s="638"/>
      <c r="D21" s="635"/>
    </row>
    <row r="22" spans="1:4" s="42" customFormat="1" ht="43.2" hidden="1" customHeight="1" thickTop="1">
      <c r="A22" s="356"/>
      <c r="B22" s="651"/>
      <c r="C22" s="639"/>
      <c r="D22" s="636"/>
    </row>
    <row r="23" spans="1:4" s="42" customFormat="1" ht="51" hidden="1" customHeight="1" thickTop="1">
      <c r="A23" s="357"/>
      <c r="B23" s="652"/>
      <c r="C23" s="652"/>
      <c r="D23" s="631"/>
    </row>
    <row r="24" spans="1:4" s="42" customFormat="1" ht="168" hidden="1" customHeight="1" thickTop="1">
      <c r="A24" s="297"/>
      <c r="B24" s="653"/>
      <c r="C24" s="653"/>
      <c r="D24" s="632"/>
    </row>
    <row r="25" spans="1:4" s="42" customFormat="1" ht="43.2" hidden="1" customHeight="1" thickTop="1">
      <c r="A25" s="294"/>
      <c r="B25" s="654"/>
      <c r="C25" s="654"/>
      <c r="D25" s="632"/>
    </row>
    <row r="26" spans="1:4" s="42" customFormat="1" ht="48.6" hidden="1" customHeight="1" thickTop="1">
      <c r="A26" s="165"/>
      <c r="B26" s="646"/>
      <c r="C26" s="628"/>
      <c r="D26" s="631"/>
    </row>
    <row r="27" spans="1:4" s="42" customFormat="1" ht="247.8" hidden="1" customHeight="1" thickTop="1">
      <c r="A27" s="354"/>
      <c r="B27" s="647"/>
      <c r="C27" s="629"/>
      <c r="D27" s="632"/>
    </row>
    <row r="28" spans="1:4" s="42" customFormat="1" ht="40.950000000000003" hidden="1" customHeight="1" thickTop="1">
      <c r="A28" s="291"/>
      <c r="B28" s="648"/>
      <c r="C28" s="630"/>
      <c r="D28" s="633"/>
    </row>
    <row r="29" spans="1:4" s="42" customFormat="1" ht="48.6" hidden="1" customHeight="1" thickTop="1">
      <c r="A29" s="165"/>
      <c r="B29" s="646"/>
      <c r="C29" s="628"/>
      <c r="D29" s="631"/>
    </row>
    <row r="30" spans="1:4" s="42" customFormat="1" ht="383.4" hidden="1" customHeight="1" thickTop="1">
      <c r="A30" s="354"/>
      <c r="B30" s="647"/>
      <c r="C30" s="629"/>
      <c r="D30" s="632"/>
    </row>
    <row r="31" spans="1:4" s="42" customFormat="1" ht="40.950000000000003" hidden="1" customHeight="1" thickTop="1">
      <c r="A31" s="291"/>
      <c r="B31" s="648"/>
      <c r="C31" s="630"/>
      <c r="D31" s="633"/>
    </row>
    <row r="32" spans="1:4" s="42" customFormat="1" ht="40.950000000000003" hidden="1" customHeight="1" thickTop="1">
      <c r="A32" s="165"/>
      <c r="B32" s="646"/>
      <c r="C32" s="628"/>
      <c r="D32" s="631"/>
    </row>
    <row r="33" spans="1:5" s="42" customFormat="1" ht="177" hidden="1" customHeight="1" thickTop="1">
      <c r="A33" s="354"/>
      <c r="B33" s="647"/>
      <c r="C33" s="629"/>
      <c r="D33" s="632"/>
    </row>
    <row r="34" spans="1:5" s="42" customFormat="1" ht="40.950000000000003" hidden="1" customHeight="1" thickTop="1">
      <c r="A34" s="291"/>
      <c r="B34" s="648"/>
      <c r="C34" s="630"/>
      <c r="D34" s="633"/>
    </row>
    <row r="35" spans="1:5" s="42" customFormat="1" ht="47.4" customHeight="1" thickTop="1">
      <c r="A35" s="421" t="s">
        <v>335</v>
      </c>
      <c r="B35" s="299"/>
      <c r="C35" s="625" t="s">
        <v>338</v>
      </c>
      <c r="D35" s="303"/>
    </row>
    <row r="36" spans="1:5" s="42" customFormat="1" ht="120.6" customHeight="1">
      <c r="A36" s="374" t="s">
        <v>337</v>
      </c>
      <c r="B36" s="315" t="s">
        <v>336</v>
      </c>
      <c r="C36" s="623"/>
      <c r="D36" s="301">
        <v>45083</v>
      </c>
      <c r="E36" s="42" t="s">
        <v>204</v>
      </c>
    </row>
    <row r="37" spans="1:5" s="42" customFormat="1" ht="37.200000000000003" customHeight="1" thickBot="1">
      <c r="A37" s="164" t="s">
        <v>339</v>
      </c>
      <c r="B37" s="296"/>
      <c r="C37" s="624"/>
      <c r="D37" s="302"/>
    </row>
    <row r="38" spans="1:5" s="42" customFormat="1" ht="47.4" customHeight="1" thickTop="1">
      <c r="A38" s="298" t="s">
        <v>340</v>
      </c>
      <c r="B38" s="299"/>
      <c r="C38" s="622" t="s">
        <v>343</v>
      </c>
      <c r="D38" s="303"/>
    </row>
    <row r="39" spans="1:5" s="42" customFormat="1" ht="145.80000000000001" customHeight="1">
      <c r="A39" s="375" t="s">
        <v>341</v>
      </c>
      <c r="B39" s="306" t="s">
        <v>344</v>
      </c>
      <c r="C39" s="623"/>
      <c r="D39" s="301">
        <v>45083</v>
      </c>
    </row>
    <row r="40" spans="1:5" s="42" customFormat="1" ht="37.200000000000003" customHeight="1" thickBot="1">
      <c r="A40" s="366" t="s">
        <v>342</v>
      </c>
      <c r="B40" s="296"/>
      <c r="C40" s="624"/>
      <c r="D40" s="302"/>
    </row>
    <row r="41" spans="1:5" ht="44.4" customHeight="1" thickTop="1">
      <c r="A41" s="298" t="s">
        <v>345</v>
      </c>
      <c r="B41" s="299"/>
      <c r="C41" s="622" t="s">
        <v>347</v>
      </c>
      <c r="D41" s="303"/>
    </row>
    <row r="42" spans="1:5" ht="117" customHeight="1">
      <c r="A42" s="435" t="s">
        <v>346</v>
      </c>
      <c r="B42" s="306" t="s">
        <v>348</v>
      </c>
      <c r="C42" s="626"/>
      <c r="D42" s="301">
        <v>45082</v>
      </c>
    </row>
    <row r="43" spans="1:5" ht="37.200000000000003" customHeight="1" thickBot="1">
      <c r="A43" s="442" t="s">
        <v>349</v>
      </c>
      <c r="B43" s="445"/>
      <c r="C43" s="627"/>
      <c r="D43" s="446"/>
    </row>
    <row r="44" spans="1:5" ht="56.4" customHeight="1" thickTop="1">
      <c r="A44" s="298" t="s">
        <v>350</v>
      </c>
      <c r="B44" s="443"/>
      <c r="C44" s="626" t="s">
        <v>352</v>
      </c>
      <c r="D44" s="444"/>
    </row>
    <row r="45" spans="1:5" ht="353.4" customHeight="1">
      <c r="A45" s="375" t="s">
        <v>353</v>
      </c>
      <c r="B45" s="306" t="s">
        <v>351</v>
      </c>
      <c r="C45" s="623"/>
      <c r="D45" s="301">
        <v>45082</v>
      </c>
    </row>
    <row r="46" spans="1:5" ht="40.200000000000003" customHeight="1" thickBot="1">
      <c r="A46" s="366" t="s">
        <v>354</v>
      </c>
      <c r="B46" s="296"/>
      <c r="C46" s="624"/>
      <c r="D46" s="302"/>
    </row>
    <row r="47" spans="1:5" ht="46.8" hidden="1" customHeight="1" thickTop="1">
      <c r="A47" s="298"/>
      <c r="B47" s="299"/>
      <c r="C47" s="622"/>
      <c r="D47" s="303"/>
    </row>
    <row r="48" spans="1:5" ht="139.80000000000001" hidden="1" customHeight="1">
      <c r="A48" s="375"/>
      <c r="B48" s="306"/>
      <c r="C48" s="623"/>
      <c r="D48" s="301"/>
    </row>
    <row r="49" spans="1:4" ht="43.8" hidden="1" customHeight="1" thickBot="1">
      <c r="A49" s="366"/>
      <c r="B49" s="296"/>
      <c r="C49" s="624"/>
      <c r="D49" s="302"/>
    </row>
    <row r="50" spans="1:4" ht="46.8" hidden="1" customHeight="1" thickTop="1">
      <c r="A50" s="298"/>
      <c r="B50" s="299"/>
      <c r="C50" s="622"/>
      <c r="D50" s="303"/>
    </row>
    <row r="51" spans="1:4" ht="93" hidden="1" customHeight="1">
      <c r="A51" s="375"/>
      <c r="B51" s="306"/>
      <c r="C51" s="623"/>
      <c r="D51" s="301"/>
    </row>
    <row r="52" spans="1:4" ht="43.8" hidden="1" customHeight="1" thickBot="1">
      <c r="A52" s="366"/>
      <c r="B52" s="296"/>
      <c r="C52" s="624"/>
      <c r="D52" s="302"/>
    </row>
    <row r="53" spans="1:4" ht="46.8" hidden="1" customHeight="1" thickTop="1">
      <c r="A53" s="298"/>
      <c r="B53" s="299"/>
      <c r="C53" s="622"/>
      <c r="D53" s="303"/>
    </row>
    <row r="54" spans="1:4" ht="199.2" hidden="1" customHeight="1">
      <c r="A54" s="375"/>
      <c r="B54" s="306"/>
      <c r="C54" s="623"/>
      <c r="D54" s="301"/>
    </row>
    <row r="55" spans="1:4" ht="43.8" hidden="1" customHeight="1" thickBot="1">
      <c r="A55" s="366"/>
      <c r="B55" s="296"/>
      <c r="C55" s="624"/>
      <c r="D55" s="302"/>
    </row>
    <row r="56" spans="1:4" ht="46.8" hidden="1" customHeight="1" thickTop="1">
      <c r="A56" s="298"/>
      <c r="B56" s="299"/>
      <c r="C56" s="622"/>
      <c r="D56" s="303"/>
    </row>
    <row r="57" spans="1:4" ht="103.2" hidden="1" customHeight="1">
      <c r="A57" s="375"/>
      <c r="B57" s="306"/>
      <c r="C57" s="623"/>
      <c r="D57" s="301"/>
    </row>
    <row r="58" spans="1:4" ht="43.8" hidden="1" customHeight="1" thickBot="1">
      <c r="A58" s="366"/>
      <c r="B58" s="296"/>
      <c r="C58" s="624"/>
      <c r="D58" s="302"/>
    </row>
  </sheetData>
  <mergeCells count="30">
    <mergeCell ref="B32:B34"/>
    <mergeCell ref="D29:D31"/>
    <mergeCell ref="B20:B22"/>
    <mergeCell ref="B26:B28"/>
    <mergeCell ref="B23:B25"/>
    <mergeCell ref="C23:C25"/>
    <mergeCell ref="B29:B31"/>
    <mergeCell ref="C29:C31"/>
    <mergeCell ref="C2:C4"/>
    <mergeCell ref="C32:C34"/>
    <mergeCell ref="D26:D28"/>
    <mergeCell ref="C26:C28"/>
    <mergeCell ref="D20:D22"/>
    <mergeCell ref="C20:C22"/>
    <mergeCell ref="D32:D34"/>
    <mergeCell ref="D23:D25"/>
    <mergeCell ref="D8:D10"/>
    <mergeCell ref="C5:C7"/>
    <mergeCell ref="C8:C10"/>
    <mergeCell ref="C11:C13"/>
    <mergeCell ref="C17:C19"/>
    <mergeCell ref="C56:C58"/>
    <mergeCell ref="C14:C16"/>
    <mergeCell ref="C41:C43"/>
    <mergeCell ref="C50:C52"/>
    <mergeCell ref="C53:C55"/>
    <mergeCell ref="C47:C49"/>
    <mergeCell ref="C44:C46"/>
    <mergeCell ref="C38:C40"/>
    <mergeCell ref="C35:C37"/>
  </mergeCells>
  <phoneticPr fontId="16"/>
  <hyperlinks>
    <hyperlink ref="A4" r:id="rId1" xr:uid="{68DE47AE-7B0D-4271-A08B-4EF8B869C478}"/>
    <hyperlink ref="A7" r:id="rId2" location="Echobox=1686236420" xr:uid="{5717855A-E10C-4C54-9CE4-58D21B7F6A43}"/>
    <hyperlink ref="A10" r:id="rId3" xr:uid="{61809B2D-EA15-4632-938A-701562714049}"/>
    <hyperlink ref="A13" r:id="rId4" xr:uid="{4FD03671-899F-4547-BED7-468C829F6ABC}"/>
    <hyperlink ref="A16" r:id="rId5" xr:uid="{E405859C-4BB9-4832-A9D0-3D2367449F80}"/>
    <hyperlink ref="A19" r:id="rId6" xr:uid="{2F04F4ED-5C92-4BD4-B722-39D8C3FFC789}"/>
    <hyperlink ref="A37" r:id="rId7" xr:uid="{E05E308A-391B-4AC1-96FC-BF5151A199ED}"/>
    <hyperlink ref="A40" r:id="rId8" xr:uid="{1A60B688-E9DA-4D8B-A3FA-541ED05170B0}"/>
    <hyperlink ref="A43" r:id="rId9" xr:uid="{2651CC81-78B0-4FB2-B74F-ACBEF04FB5C0}"/>
    <hyperlink ref="A46" r:id="rId10" xr:uid="{7730054E-3BFA-44B9-8888-4C6D91C39769}"/>
  </hyperlinks>
  <pageMargins left="0" right="0" top="0.19685039370078741" bottom="0.39370078740157483" header="0" footer="0.19685039370078741"/>
  <pageSetup paperSize="8" scale="28" orientation="portrait" horizontalDpi="300"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9"/>
  <sheetViews>
    <sheetView defaultGridColor="0" view="pageBreakPreview" topLeftCell="A26" colorId="56" zoomScale="91" zoomScaleNormal="66" zoomScaleSheetLayoutView="91" workbookViewId="0">
      <selection activeCell="A27" sqref="A27"/>
    </sheetView>
  </sheetViews>
  <sheetFormatPr defaultColWidth="9" defaultRowHeight="19.2"/>
  <cols>
    <col min="1" max="1" width="193.5546875" style="290" customWidth="1"/>
    <col min="2" max="2" width="18" style="135" customWidth="1"/>
    <col min="3" max="3" width="20.109375" style="136" customWidth="1"/>
    <col min="4" max="16384" width="9" style="38"/>
  </cols>
  <sheetData>
    <row r="1" spans="1:3" ht="58.95" customHeight="1" thickBot="1">
      <c r="A1" s="37" t="s">
        <v>235</v>
      </c>
      <c r="B1" s="279" t="s">
        <v>24</v>
      </c>
      <c r="C1" s="280" t="s">
        <v>2</v>
      </c>
    </row>
    <row r="2" spans="1:3" ht="39" customHeight="1">
      <c r="A2" s="125" t="s">
        <v>356</v>
      </c>
      <c r="B2" s="130"/>
      <c r="C2" s="131"/>
    </row>
    <row r="3" spans="1:3" ht="228.6" customHeight="1">
      <c r="A3" s="361" t="s">
        <v>374</v>
      </c>
      <c r="B3" s="295" t="s">
        <v>375</v>
      </c>
      <c r="C3" s="132">
        <v>45086</v>
      </c>
    </row>
    <row r="4" spans="1:3" ht="33" customHeight="1" thickBot="1">
      <c r="A4" s="292" t="s">
        <v>365</v>
      </c>
      <c r="B4" s="133"/>
      <c r="C4" s="134"/>
    </row>
    <row r="5" spans="1:3" ht="48.6" customHeight="1">
      <c r="A5" s="125" t="s">
        <v>357</v>
      </c>
      <c r="B5" s="130"/>
      <c r="C5" s="131"/>
    </row>
    <row r="6" spans="1:3" ht="143.4" customHeight="1">
      <c r="A6" s="361" t="s">
        <v>376</v>
      </c>
      <c r="B6" s="365" t="s">
        <v>377</v>
      </c>
      <c r="C6" s="132">
        <v>45086</v>
      </c>
    </row>
    <row r="7" spans="1:3" ht="43.2" customHeight="1" thickBot="1">
      <c r="A7" s="292" t="s">
        <v>366</v>
      </c>
      <c r="B7" s="133"/>
      <c r="C7" s="134"/>
    </row>
    <row r="8" spans="1:3" ht="48.6" customHeight="1">
      <c r="A8" s="125" t="s">
        <v>358</v>
      </c>
      <c r="B8" s="130"/>
      <c r="C8" s="131"/>
    </row>
    <row r="9" spans="1:3" ht="409.2" customHeight="1">
      <c r="A9" s="467" t="s">
        <v>379</v>
      </c>
      <c r="B9" s="358" t="s">
        <v>380</v>
      </c>
      <c r="C9" s="132">
        <v>45085</v>
      </c>
    </row>
    <row r="10" spans="1:3" ht="35.4" customHeight="1" thickBot="1">
      <c r="A10" s="292" t="s">
        <v>378</v>
      </c>
      <c r="B10" s="133"/>
      <c r="C10" s="134"/>
    </row>
    <row r="11" spans="1:3" ht="48.6" customHeight="1">
      <c r="A11" s="125" t="s">
        <v>359</v>
      </c>
      <c r="B11" s="130"/>
      <c r="C11" s="131"/>
    </row>
    <row r="12" spans="1:3" ht="387.6" customHeight="1">
      <c r="A12" s="361" t="s">
        <v>381</v>
      </c>
      <c r="B12" s="358" t="s">
        <v>382</v>
      </c>
      <c r="C12" s="132">
        <v>45085</v>
      </c>
    </row>
    <row r="13" spans="1:3" ht="33.6" customHeight="1" thickBot="1">
      <c r="A13" s="292" t="s">
        <v>367</v>
      </c>
      <c r="B13" s="133"/>
      <c r="C13" s="134"/>
    </row>
    <row r="14" spans="1:3" ht="48.6" customHeight="1">
      <c r="A14" s="125" t="s">
        <v>360</v>
      </c>
      <c r="B14" s="130"/>
      <c r="C14" s="131"/>
    </row>
    <row r="15" spans="1:3" ht="393" customHeight="1">
      <c r="A15" s="361" t="s">
        <v>383</v>
      </c>
      <c r="B15" s="295" t="s">
        <v>384</v>
      </c>
      <c r="C15" s="132">
        <v>45084</v>
      </c>
    </row>
    <row r="16" spans="1:3" ht="35.4" customHeight="1" thickBot="1">
      <c r="A16" s="292" t="s">
        <v>368</v>
      </c>
      <c r="B16" s="133"/>
      <c r="C16" s="134"/>
    </row>
    <row r="17" spans="1:3" ht="48.6" hidden="1" customHeight="1">
      <c r="A17" s="125" t="s">
        <v>361</v>
      </c>
      <c r="B17" s="130"/>
      <c r="C17" s="131"/>
    </row>
    <row r="18" spans="1:3" ht="242.4" hidden="1" customHeight="1">
      <c r="A18" s="370" t="s">
        <v>355</v>
      </c>
      <c r="B18" s="358"/>
      <c r="C18" s="132"/>
    </row>
    <row r="19" spans="1:3" ht="35.4" hidden="1" customHeight="1" thickBot="1">
      <c r="A19" s="292"/>
      <c r="B19" s="133"/>
      <c r="C19" s="134"/>
    </row>
    <row r="20" spans="1:3" ht="37.799999999999997" customHeight="1">
      <c r="A20" s="125" t="s">
        <v>387</v>
      </c>
      <c r="B20" s="130"/>
      <c r="C20" s="131"/>
    </row>
    <row r="21" spans="1:3" ht="343.8" customHeight="1">
      <c r="A21" s="361" t="s">
        <v>388</v>
      </c>
      <c r="B21" s="295" t="s">
        <v>390</v>
      </c>
      <c r="C21" s="132">
        <v>45084</v>
      </c>
    </row>
    <row r="22" spans="1:3" ht="34.799999999999997" customHeight="1" thickBot="1">
      <c r="A22" s="292" t="s">
        <v>389</v>
      </c>
      <c r="B22" s="133"/>
      <c r="C22" s="134"/>
    </row>
    <row r="23" spans="1:3" ht="48.6" customHeight="1">
      <c r="A23" s="125" t="s">
        <v>362</v>
      </c>
      <c r="B23" s="130"/>
      <c r="C23" s="131"/>
    </row>
    <row r="24" spans="1:3" ht="256.8" customHeight="1">
      <c r="A24" s="361" t="s">
        <v>385</v>
      </c>
      <c r="B24" s="295" t="s">
        <v>391</v>
      </c>
      <c r="C24" s="132"/>
    </row>
    <row r="25" spans="1:3" ht="35.4" customHeight="1" thickBot="1">
      <c r="A25" s="292" t="s">
        <v>369</v>
      </c>
      <c r="B25" s="133"/>
      <c r="C25" s="134"/>
    </row>
    <row r="26" spans="1:3" ht="48.6" customHeight="1">
      <c r="A26" s="125" t="s">
        <v>363</v>
      </c>
      <c r="B26" s="130"/>
      <c r="C26" s="131"/>
    </row>
    <row r="27" spans="1:3" ht="82.2" customHeight="1">
      <c r="A27" s="361" t="s">
        <v>386</v>
      </c>
      <c r="B27" s="295" t="s">
        <v>230</v>
      </c>
      <c r="C27" s="132">
        <v>45083</v>
      </c>
    </row>
    <row r="28" spans="1:3" ht="35.4" customHeight="1" thickBot="1">
      <c r="A28" s="292" t="s">
        <v>370</v>
      </c>
      <c r="B28" s="133"/>
      <c r="C28" s="134"/>
    </row>
    <row r="29" spans="1:3" ht="48.6" customHeight="1">
      <c r="A29" s="125" t="s">
        <v>364</v>
      </c>
      <c r="B29" s="130"/>
      <c r="C29" s="131"/>
    </row>
    <row r="30" spans="1:3" ht="306" customHeight="1">
      <c r="A30" s="361" t="s">
        <v>372</v>
      </c>
      <c r="B30" s="295" t="s">
        <v>373</v>
      </c>
      <c r="C30" s="132">
        <v>45083</v>
      </c>
    </row>
    <row r="31" spans="1:3" ht="35.4" customHeight="1" thickBot="1">
      <c r="A31" s="292" t="s">
        <v>371</v>
      </c>
      <c r="B31" s="133"/>
      <c r="C31" s="134"/>
    </row>
    <row r="32" spans="1:3" ht="48.6" hidden="1" customHeight="1">
      <c r="A32" s="125"/>
      <c r="B32" s="130"/>
      <c r="C32" s="131"/>
    </row>
    <row r="33" spans="1:3" ht="253.2" hidden="1" customHeight="1">
      <c r="A33" s="361"/>
      <c r="B33" s="295"/>
      <c r="C33" s="132"/>
    </row>
    <row r="34" spans="1:3" ht="35.4" hidden="1" customHeight="1" thickBot="1">
      <c r="A34" s="292"/>
      <c r="B34" s="133"/>
      <c r="C34" s="134"/>
    </row>
    <row r="35" spans="1:3" s="425" customFormat="1" ht="25.2" customHeight="1">
      <c r="A35" s="422"/>
      <c r="B35" s="423"/>
      <c r="C35" s="424"/>
    </row>
    <row r="36" spans="1:3" s="425" customFormat="1" ht="25.2" customHeight="1" thickBot="1">
      <c r="A36" s="422"/>
      <c r="B36" s="423"/>
      <c r="C36" s="424"/>
    </row>
    <row r="37" spans="1:3" ht="37.799999999999997" customHeight="1">
      <c r="A37" s="655"/>
      <c r="B37" s="655"/>
      <c r="C37" s="655"/>
    </row>
    <row r="38" spans="1:3" ht="46.2" customHeight="1">
      <c r="A38" s="656"/>
      <c r="B38" s="656"/>
      <c r="C38" s="656"/>
    </row>
    <row r="39" spans="1:3">
      <c r="A39" s="290" t="s">
        <v>21</v>
      </c>
    </row>
  </sheetData>
  <mergeCells count="2">
    <mergeCell ref="A37:C37"/>
    <mergeCell ref="A38:C38"/>
  </mergeCells>
  <phoneticPr fontId="87"/>
  <hyperlinks>
    <hyperlink ref="A4" r:id="rId1" xr:uid="{D9D0819B-7C0B-4B6E-BF37-A83E6A25F56E}"/>
    <hyperlink ref="A7" r:id="rId2" xr:uid="{756B9678-4127-411F-A273-B2F1093A2AE4}"/>
    <hyperlink ref="A13" r:id="rId3" xr:uid="{E7999C1F-D37E-4723-90C3-D3559EDEC028}"/>
    <hyperlink ref="A16" r:id="rId4" xr:uid="{BEAA73F4-48DD-4DF3-A883-7616F5A2F217}"/>
    <hyperlink ref="A25" r:id="rId5" xr:uid="{E4437E6D-F25D-4584-A469-D091B18C52A9}"/>
    <hyperlink ref="A28" r:id="rId6" xr:uid="{8FEB2F99-FE15-4341-80A8-9139E17E18F5}"/>
    <hyperlink ref="A31" r:id="rId7" xr:uid="{4600D68E-B848-43C8-B91E-F23956543792}"/>
    <hyperlink ref="A10" r:id="rId8" xr:uid="{DF01BC23-03E7-4897-AE75-C2D09CED1822}"/>
    <hyperlink ref="A22" r:id="rId9" xr:uid="{7DB11EB9-988C-4A4F-8B85-10362E432E47}"/>
  </hyperlinks>
  <pageMargins left="0.74803149606299213" right="0.74803149606299213" top="0.98425196850393704" bottom="0.98425196850393704" header="0.51181102362204722" footer="0.51181102362204722"/>
  <pageSetup paperSize="9" scale="16" fitToHeight="3" orientation="portrait" r:id="rId1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4" zoomScaleNormal="100" zoomScaleSheetLayoutView="100" workbookViewId="0">
      <selection activeCell="G7" sqref="G7"/>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60" t="s">
        <v>3</v>
      </c>
      <c r="B1" s="661"/>
      <c r="C1" s="661"/>
      <c r="D1" s="661"/>
      <c r="E1" s="661"/>
      <c r="F1" s="661"/>
      <c r="G1" s="661"/>
      <c r="H1" s="661"/>
      <c r="I1" s="661"/>
      <c r="J1" s="661"/>
      <c r="K1" s="661"/>
      <c r="L1" s="661"/>
      <c r="M1" s="661"/>
      <c r="N1" s="662"/>
      <c r="P1" s="663" t="s">
        <v>4</v>
      </c>
      <c r="Q1" s="664"/>
      <c r="R1" s="664"/>
      <c r="S1" s="664"/>
      <c r="T1" s="664"/>
      <c r="U1" s="664"/>
      <c r="V1" s="664"/>
      <c r="W1" s="664"/>
      <c r="X1" s="664"/>
      <c r="Y1" s="664"/>
      <c r="Z1" s="664"/>
      <c r="AA1" s="664"/>
      <c r="AB1" s="664"/>
      <c r="AC1" s="665"/>
    </row>
    <row r="2" spans="1:29" ht="18" customHeight="1" thickBot="1">
      <c r="A2" s="666" t="s">
        <v>5</v>
      </c>
      <c r="B2" s="667"/>
      <c r="C2" s="667"/>
      <c r="D2" s="667"/>
      <c r="E2" s="667"/>
      <c r="F2" s="667"/>
      <c r="G2" s="667"/>
      <c r="H2" s="667"/>
      <c r="I2" s="667"/>
      <c r="J2" s="667"/>
      <c r="K2" s="667"/>
      <c r="L2" s="667"/>
      <c r="M2" s="667"/>
      <c r="N2" s="668"/>
      <c r="P2" s="669" t="s">
        <v>6</v>
      </c>
      <c r="Q2" s="667"/>
      <c r="R2" s="667"/>
      <c r="S2" s="667"/>
      <c r="T2" s="667"/>
      <c r="U2" s="667"/>
      <c r="V2" s="667"/>
      <c r="W2" s="667"/>
      <c r="X2" s="667"/>
      <c r="Y2" s="667"/>
      <c r="Z2" s="667"/>
      <c r="AA2" s="667"/>
      <c r="AB2" s="667"/>
      <c r="AC2" s="670"/>
    </row>
    <row r="3" spans="1:29" ht="13.8" thickBot="1">
      <c r="A3" s="6"/>
      <c r="B3" s="141" t="s">
        <v>168</v>
      </c>
      <c r="C3" s="141" t="s">
        <v>7</v>
      </c>
      <c r="D3" s="141" t="s">
        <v>8</v>
      </c>
      <c r="E3" s="141" t="s">
        <v>9</v>
      </c>
      <c r="F3" s="141" t="s">
        <v>10</v>
      </c>
      <c r="G3" s="138" t="s">
        <v>11</v>
      </c>
      <c r="H3" s="141" t="s">
        <v>12</v>
      </c>
      <c r="I3" s="141" t="s">
        <v>13</v>
      </c>
      <c r="J3" s="141" t="s">
        <v>14</v>
      </c>
      <c r="K3" s="141" t="s">
        <v>15</v>
      </c>
      <c r="L3" s="141" t="s">
        <v>16</v>
      </c>
      <c r="M3" s="141" t="s">
        <v>17</v>
      </c>
      <c r="N3" s="7" t="s">
        <v>18</v>
      </c>
      <c r="P3" s="8"/>
      <c r="Q3" s="141" t="s">
        <v>168</v>
      </c>
      <c r="R3" s="141" t="s">
        <v>7</v>
      </c>
      <c r="S3" s="141" t="s">
        <v>8</v>
      </c>
      <c r="T3" s="141" t="s">
        <v>9</v>
      </c>
      <c r="U3" s="141" t="s">
        <v>10</v>
      </c>
      <c r="V3" s="138" t="s">
        <v>11</v>
      </c>
      <c r="W3" s="141" t="s">
        <v>12</v>
      </c>
      <c r="X3" s="141" t="s">
        <v>13</v>
      </c>
      <c r="Y3" s="141" t="s">
        <v>14</v>
      </c>
      <c r="Z3" s="141" t="s">
        <v>15</v>
      </c>
      <c r="AA3" s="141" t="s">
        <v>16</v>
      </c>
      <c r="AB3" s="141" t="s">
        <v>17</v>
      </c>
      <c r="AC3" s="9" t="s">
        <v>19</v>
      </c>
    </row>
    <row r="4" spans="1:29" ht="19.8" thickBot="1">
      <c r="A4" s="351" t="s">
        <v>166</v>
      </c>
      <c r="B4" s="352">
        <f>AVERAGE(B7:B18)</f>
        <v>68.083333333333329</v>
      </c>
      <c r="C4" s="352">
        <f t="shared" ref="C4:M4" si="0">AVERAGE(C7:C18)</f>
        <v>56.083333333333336</v>
      </c>
      <c r="D4" s="352">
        <f t="shared" si="0"/>
        <v>67.333333333333329</v>
      </c>
      <c r="E4" s="352">
        <f t="shared" si="0"/>
        <v>103.16666666666667</v>
      </c>
      <c r="F4" s="352">
        <f t="shared" si="0"/>
        <v>187.83333333333334</v>
      </c>
      <c r="G4" s="352">
        <f t="shared" si="0"/>
        <v>377.91666666666669</v>
      </c>
      <c r="H4" s="352">
        <f t="shared" si="0"/>
        <v>614.90909090909088</v>
      </c>
      <c r="I4" s="352">
        <f t="shared" si="0"/>
        <v>875.18181818181813</v>
      </c>
      <c r="J4" s="352">
        <f t="shared" si="0"/>
        <v>564.72727272727275</v>
      </c>
      <c r="K4" s="352">
        <f t="shared" si="0"/>
        <v>363.72727272727275</v>
      </c>
      <c r="L4" s="352">
        <f t="shared" si="0"/>
        <v>207</v>
      </c>
      <c r="M4" s="352">
        <f t="shared" si="0"/>
        <v>134.81818181818181</v>
      </c>
      <c r="N4" s="352">
        <f>AVERAGE(N7:N18)</f>
        <v>3639.7272727272725</v>
      </c>
      <c r="O4" s="10"/>
      <c r="P4" s="353" t="str">
        <f>+A4</f>
        <v>12-21年月平均</v>
      </c>
      <c r="Q4" s="352">
        <f>AVERAGE(Q7:Q18)</f>
        <v>8.1666666666666661</v>
      </c>
      <c r="R4" s="352">
        <f t="shared" ref="R4:AC4" si="1">AVERAGE(R7:R18)</f>
        <v>8.75</v>
      </c>
      <c r="S4" s="352">
        <f t="shared" si="1"/>
        <v>13.25</v>
      </c>
      <c r="T4" s="352">
        <f t="shared" si="1"/>
        <v>6.5</v>
      </c>
      <c r="U4" s="352">
        <f t="shared" si="1"/>
        <v>9.1666666666666661</v>
      </c>
      <c r="V4" s="352">
        <f t="shared" si="1"/>
        <v>8.5</v>
      </c>
      <c r="W4" s="352">
        <f t="shared" si="1"/>
        <v>8.1818181818181817</v>
      </c>
      <c r="X4" s="352">
        <f t="shared" si="1"/>
        <v>11.545454545454545</v>
      </c>
      <c r="Y4" s="352">
        <f t="shared" si="1"/>
        <v>9.9090909090909083</v>
      </c>
      <c r="Z4" s="352">
        <f t="shared" si="1"/>
        <v>19.818181818181817</v>
      </c>
      <c r="AA4" s="352">
        <f t="shared" si="1"/>
        <v>11.636363636363637</v>
      </c>
      <c r="AB4" s="352">
        <f t="shared" si="1"/>
        <v>12.181818181818182</v>
      </c>
      <c r="AC4" s="352">
        <f t="shared" si="1"/>
        <v>131.45454545454547</v>
      </c>
    </row>
    <row r="5" spans="1:29" ht="19.8" customHeight="1" thickBot="1">
      <c r="A5" s="252"/>
      <c r="B5" s="252"/>
      <c r="C5" s="252"/>
      <c r="D5" s="252"/>
      <c r="E5" s="252"/>
      <c r="F5" s="252"/>
      <c r="G5" s="11" t="s">
        <v>20</v>
      </c>
      <c r="H5" s="105"/>
      <c r="I5" s="105"/>
      <c r="J5" s="105"/>
      <c r="K5" s="105"/>
      <c r="L5" s="105"/>
      <c r="M5" s="105"/>
      <c r="N5" s="219"/>
      <c r="O5" s="106"/>
      <c r="P5" s="139"/>
      <c r="Q5" s="139"/>
      <c r="R5" s="139"/>
      <c r="S5" s="252"/>
      <c r="T5" s="252"/>
      <c r="U5" s="252"/>
      <c r="V5" s="11" t="s">
        <v>20</v>
      </c>
      <c r="W5" s="105"/>
      <c r="X5" s="105"/>
      <c r="Y5" s="105"/>
      <c r="Z5" s="105"/>
      <c r="AA5" s="105"/>
      <c r="AB5" s="105"/>
      <c r="AC5" s="219"/>
    </row>
    <row r="6" spans="1:29" ht="19.8" customHeight="1" thickBot="1">
      <c r="A6" s="252"/>
      <c r="B6" s="252"/>
      <c r="C6" s="252"/>
      <c r="D6" s="252"/>
      <c r="E6" s="252"/>
      <c r="F6" s="252"/>
      <c r="G6" s="338">
        <v>77</v>
      </c>
      <c r="H6" s="337"/>
      <c r="I6" s="337"/>
      <c r="J6" s="337"/>
      <c r="K6" s="337"/>
      <c r="L6" s="337"/>
      <c r="M6" s="337"/>
      <c r="N6" s="329"/>
      <c r="O6" s="106"/>
      <c r="P6" s="139"/>
      <c r="Q6" s="139"/>
      <c r="R6" s="139"/>
      <c r="S6" s="252"/>
      <c r="T6" s="252"/>
      <c r="U6" s="252"/>
      <c r="V6" s="338">
        <v>2</v>
      </c>
      <c r="W6" s="337"/>
      <c r="X6" s="337"/>
      <c r="Y6" s="337"/>
      <c r="Z6" s="337"/>
      <c r="AA6" s="337"/>
      <c r="AB6" s="337"/>
      <c r="AC6" s="329"/>
    </row>
    <row r="7" spans="1:29" ht="18" customHeight="1" thickBot="1">
      <c r="A7" s="330" t="s">
        <v>175</v>
      </c>
      <c r="B7" s="348">
        <v>82</v>
      </c>
      <c r="C7" s="346">
        <v>62</v>
      </c>
      <c r="D7" s="417">
        <v>99</v>
      </c>
      <c r="E7" s="346">
        <v>111</v>
      </c>
      <c r="F7" s="346">
        <v>221</v>
      </c>
      <c r="G7" s="346">
        <v>77</v>
      </c>
      <c r="H7" s="346"/>
      <c r="I7" s="346"/>
      <c r="J7" s="346"/>
      <c r="K7" s="346"/>
      <c r="L7" s="346"/>
      <c r="M7" s="349"/>
      <c r="N7" s="347"/>
      <c r="O7" s="10"/>
      <c r="P7" s="336" t="s">
        <v>175</v>
      </c>
      <c r="Q7" s="348">
        <v>1</v>
      </c>
      <c r="R7" s="346">
        <v>1</v>
      </c>
      <c r="S7" s="417">
        <v>4</v>
      </c>
      <c r="T7" s="346">
        <v>2</v>
      </c>
      <c r="U7" s="346">
        <v>2</v>
      </c>
      <c r="V7" s="346">
        <v>2</v>
      </c>
      <c r="W7" s="346"/>
      <c r="X7" s="346"/>
      <c r="Y7" s="346"/>
      <c r="Z7" s="346"/>
      <c r="AA7" s="346"/>
      <c r="AB7" s="350"/>
      <c r="AC7" s="347"/>
    </row>
    <row r="8" spans="1:29" ht="18" customHeight="1" thickBot="1">
      <c r="A8" s="330" t="s">
        <v>167</v>
      </c>
      <c r="B8" s="339">
        <v>81</v>
      </c>
      <c r="C8" s="340">
        <v>39</v>
      </c>
      <c r="D8" s="340">
        <v>72</v>
      </c>
      <c r="E8" s="341">
        <v>89</v>
      </c>
      <c r="F8" s="341">
        <v>258</v>
      </c>
      <c r="G8" s="341">
        <v>416</v>
      </c>
      <c r="H8" s="341">
        <v>554</v>
      </c>
      <c r="I8" s="341">
        <v>568</v>
      </c>
      <c r="J8" s="341">
        <v>578</v>
      </c>
      <c r="K8" s="341">
        <v>337</v>
      </c>
      <c r="L8" s="341">
        <v>169</v>
      </c>
      <c r="M8" s="341">
        <v>168</v>
      </c>
      <c r="N8" s="342">
        <f t="shared" ref="N8:N19" si="2">SUM(B8:M8)</f>
        <v>3329</v>
      </c>
      <c r="O8" s="111" t="s">
        <v>21</v>
      </c>
      <c r="P8" s="331" t="s">
        <v>167</v>
      </c>
      <c r="Q8" s="343">
        <v>0</v>
      </c>
      <c r="R8" s="344">
        <v>5</v>
      </c>
      <c r="S8" s="344">
        <v>4</v>
      </c>
      <c r="T8" s="344">
        <v>1</v>
      </c>
      <c r="U8" s="344">
        <v>1</v>
      </c>
      <c r="V8" s="344">
        <v>1</v>
      </c>
      <c r="W8" s="344">
        <v>1</v>
      </c>
      <c r="X8" s="344">
        <v>1</v>
      </c>
      <c r="Y8" s="343">
        <v>0</v>
      </c>
      <c r="Z8" s="343">
        <v>0</v>
      </c>
      <c r="AA8" s="343">
        <v>0</v>
      </c>
      <c r="AB8" s="343">
        <v>2</v>
      </c>
      <c r="AC8" s="345">
        <f t="shared" ref="AC8:AC19" si="3">SUM(Q8:AB8)</f>
        <v>16</v>
      </c>
    </row>
    <row r="9" spans="1:29" ht="18" customHeight="1" thickBot="1">
      <c r="A9" s="253" t="s">
        <v>150</v>
      </c>
      <c r="B9" s="273">
        <v>81</v>
      </c>
      <c r="C9" s="273">
        <v>48</v>
      </c>
      <c r="D9" s="274">
        <v>71</v>
      </c>
      <c r="E9" s="273">
        <v>128</v>
      </c>
      <c r="F9" s="273">
        <v>171</v>
      </c>
      <c r="G9" s="273">
        <v>350</v>
      </c>
      <c r="H9" s="273">
        <v>569</v>
      </c>
      <c r="I9" s="273">
        <v>553</v>
      </c>
      <c r="J9" s="273">
        <v>458</v>
      </c>
      <c r="K9" s="273">
        <v>306</v>
      </c>
      <c r="L9" s="273">
        <v>220</v>
      </c>
      <c r="M9" s="274">
        <v>229</v>
      </c>
      <c r="N9" s="316">
        <f t="shared" si="2"/>
        <v>3184</v>
      </c>
      <c r="O9" s="251"/>
      <c r="P9" s="331" t="s">
        <v>149</v>
      </c>
      <c r="Q9" s="332">
        <v>1</v>
      </c>
      <c r="R9" s="332">
        <v>2</v>
      </c>
      <c r="S9" s="332">
        <v>1</v>
      </c>
      <c r="T9" s="332">
        <v>0</v>
      </c>
      <c r="U9" s="332">
        <v>0</v>
      </c>
      <c r="V9" s="332">
        <v>0</v>
      </c>
      <c r="W9" s="332">
        <v>1</v>
      </c>
      <c r="X9" s="332">
        <v>1</v>
      </c>
      <c r="Y9" s="332">
        <v>0</v>
      </c>
      <c r="Z9" s="332">
        <v>1</v>
      </c>
      <c r="AA9" s="332">
        <v>0</v>
      </c>
      <c r="AB9" s="332">
        <v>0</v>
      </c>
      <c r="AC9" s="333">
        <f t="shared" si="3"/>
        <v>7</v>
      </c>
    </row>
    <row r="10" spans="1:29" ht="18" customHeight="1" thickBot="1">
      <c r="A10" s="254" t="s">
        <v>129</v>
      </c>
      <c r="B10" s="169">
        <v>112</v>
      </c>
      <c r="C10" s="169">
        <v>85</v>
      </c>
      <c r="D10" s="169">
        <v>60</v>
      </c>
      <c r="E10" s="169">
        <v>97</v>
      </c>
      <c r="F10" s="169">
        <v>95</v>
      </c>
      <c r="G10" s="169">
        <v>305</v>
      </c>
      <c r="H10" s="169">
        <v>544</v>
      </c>
      <c r="I10" s="169">
        <v>449</v>
      </c>
      <c r="J10" s="169">
        <v>475</v>
      </c>
      <c r="K10" s="169">
        <v>505</v>
      </c>
      <c r="L10" s="169">
        <v>219</v>
      </c>
      <c r="M10" s="170">
        <v>98</v>
      </c>
      <c r="N10" s="267">
        <f t="shared" si="2"/>
        <v>3044</v>
      </c>
      <c r="O10" s="111"/>
      <c r="P10" s="331" t="s">
        <v>129</v>
      </c>
      <c r="Q10" s="218">
        <v>16</v>
      </c>
      <c r="R10" s="218">
        <v>1</v>
      </c>
      <c r="S10" s="218">
        <v>19</v>
      </c>
      <c r="T10" s="218">
        <v>3</v>
      </c>
      <c r="U10" s="218">
        <v>13</v>
      </c>
      <c r="V10" s="218">
        <v>1</v>
      </c>
      <c r="W10" s="218">
        <v>2</v>
      </c>
      <c r="X10" s="218">
        <v>2</v>
      </c>
      <c r="Y10" s="218">
        <v>0</v>
      </c>
      <c r="Z10" s="218">
        <v>24</v>
      </c>
      <c r="AA10" s="218">
        <v>4</v>
      </c>
      <c r="AB10" s="218">
        <v>2</v>
      </c>
      <c r="AC10" s="266">
        <f t="shared" si="3"/>
        <v>87</v>
      </c>
    </row>
    <row r="11" spans="1:29" ht="18" customHeight="1" thickBot="1">
      <c r="A11" s="255" t="s">
        <v>29</v>
      </c>
      <c r="B11" s="220">
        <v>84</v>
      </c>
      <c r="C11" s="220">
        <v>100</v>
      </c>
      <c r="D11" s="221">
        <v>77</v>
      </c>
      <c r="E11" s="221">
        <v>80</v>
      </c>
      <c r="F11" s="127">
        <v>236</v>
      </c>
      <c r="G11" s="127">
        <v>438</v>
      </c>
      <c r="H11" s="128">
        <v>631</v>
      </c>
      <c r="I11" s="127">
        <v>752</v>
      </c>
      <c r="J11" s="126">
        <v>523</v>
      </c>
      <c r="K11" s="127">
        <v>427</v>
      </c>
      <c r="L11" s="126">
        <v>253</v>
      </c>
      <c r="M11" s="222">
        <v>136</v>
      </c>
      <c r="N11" s="257">
        <f t="shared" si="2"/>
        <v>3737</v>
      </c>
      <c r="O11" s="111"/>
      <c r="P11" s="334" t="s">
        <v>22</v>
      </c>
      <c r="Q11" s="223">
        <v>7</v>
      </c>
      <c r="R11" s="223">
        <v>7</v>
      </c>
      <c r="S11" s="224">
        <v>13</v>
      </c>
      <c r="T11" s="224">
        <v>3</v>
      </c>
      <c r="U11" s="224">
        <v>8</v>
      </c>
      <c r="V11" s="224">
        <v>11</v>
      </c>
      <c r="W11" s="223">
        <v>5</v>
      </c>
      <c r="X11" s="224">
        <v>11</v>
      </c>
      <c r="Y11" s="224">
        <v>9</v>
      </c>
      <c r="Z11" s="224">
        <v>9</v>
      </c>
      <c r="AA11" s="225">
        <v>20</v>
      </c>
      <c r="AB11" s="225">
        <v>37</v>
      </c>
      <c r="AC11" s="264">
        <f t="shared" si="3"/>
        <v>140</v>
      </c>
    </row>
    <row r="12" spans="1:29" ht="18" customHeight="1" thickBot="1">
      <c r="A12" s="255" t="s">
        <v>30</v>
      </c>
      <c r="B12" s="224">
        <v>41</v>
      </c>
      <c r="C12" s="224">
        <v>44</v>
      </c>
      <c r="D12" s="224">
        <v>67</v>
      </c>
      <c r="E12" s="224">
        <v>103</v>
      </c>
      <c r="F12" s="226">
        <v>311</v>
      </c>
      <c r="G12" s="224">
        <v>415</v>
      </c>
      <c r="H12" s="224">
        <v>539</v>
      </c>
      <c r="I12" s="226">
        <v>1165</v>
      </c>
      <c r="J12" s="224">
        <v>534</v>
      </c>
      <c r="K12" s="224">
        <v>297</v>
      </c>
      <c r="L12" s="223">
        <v>205</v>
      </c>
      <c r="M12" s="227">
        <v>92</v>
      </c>
      <c r="N12" s="258">
        <f t="shared" si="2"/>
        <v>3813</v>
      </c>
      <c r="O12" s="111"/>
      <c r="P12" s="335" t="s">
        <v>30</v>
      </c>
      <c r="Q12" s="224">
        <v>9</v>
      </c>
      <c r="R12" s="224">
        <v>22</v>
      </c>
      <c r="S12" s="223">
        <v>18</v>
      </c>
      <c r="T12" s="224">
        <v>9</v>
      </c>
      <c r="U12" s="228">
        <v>21</v>
      </c>
      <c r="V12" s="224">
        <v>14</v>
      </c>
      <c r="W12" s="224">
        <v>6</v>
      </c>
      <c r="X12" s="224">
        <v>13</v>
      </c>
      <c r="Y12" s="224">
        <v>7</v>
      </c>
      <c r="Z12" s="229">
        <v>81</v>
      </c>
      <c r="AA12" s="228">
        <v>31</v>
      </c>
      <c r="AB12" s="229">
        <v>37</v>
      </c>
      <c r="AC12" s="265">
        <f t="shared" si="3"/>
        <v>268</v>
      </c>
    </row>
    <row r="13" spans="1:29" ht="18" customHeight="1" thickBot="1">
      <c r="A13" s="255" t="s">
        <v>31</v>
      </c>
      <c r="B13" s="224">
        <v>57</v>
      </c>
      <c r="C13" s="223">
        <v>35</v>
      </c>
      <c r="D13" s="224">
        <v>95</v>
      </c>
      <c r="E13" s="223">
        <v>112</v>
      </c>
      <c r="F13" s="224">
        <v>131</v>
      </c>
      <c r="G13" s="14">
        <v>340</v>
      </c>
      <c r="H13" s="14">
        <v>483</v>
      </c>
      <c r="I13" s="15">
        <v>1339</v>
      </c>
      <c r="J13" s="14">
        <v>614</v>
      </c>
      <c r="K13" s="14">
        <v>349</v>
      </c>
      <c r="L13" s="14">
        <v>236</v>
      </c>
      <c r="M13" s="230">
        <v>68</v>
      </c>
      <c r="N13" s="257">
        <f t="shared" si="2"/>
        <v>3859</v>
      </c>
      <c r="O13" s="111"/>
      <c r="P13" s="335" t="s">
        <v>31</v>
      </c>
      <c r="Q13" s="224">
        <v>19</v>
      </c>
      <c r="R13" s="224">
        <v>12</v>
      </c>
      <c r="S13" s="224">
        <v>8</v>
      </c>
      <c r="T13" s="223">
        <v>12</v>
      </c>
      <c r="U13" s="224">
        <v>7</v>
      </c>
      <c r="V13" s="224">
        <v>15</v>
      </c>
      <c r="W13" s="14">
        <v>16</v>
      </c>
      <c r="X13" s="230">
        <v>12</v>
      </c>
      <c r="Y13" s="223">
        <v>16</v>
      </c>
      <c r="Z13" s="224">
        <v>6</v>
      </c>
      <c r="AA13" s="223">
        <v>12</v>
      </c>
      <c r="AB13" s="223">
        <v>6</v>
      </c>
      <c r="AC13" s="264">
        <f t="shared" si="3"/>
        <v>141</v>
      </c>
    </row>
    <row r="14" spans="1:29" ht="18" customHeight="1" thickBot="1">
      <c r="A14" s="255" t="s">
        <v>32</v>
      </c>
      <c r="B14" s="231">
        <v>68</v>
      </c>
      <c r="C14" s="224">
        <v>42</v>
      </c>
      <c r="D14" s="224">
        <v>44</v>
      </c>
      <c r="E14" s="223">
        <v>75</v>
      </c>
      <c r="F14" s="223">
        <v>135</v>
      </c>
      <c r="G14" s="223">
        <v>448</v>
      </c>
      <c r="H14" s="224">
        <v>507</v>
      </c>
      <c r="I14" s="224">
        <v>808</v>
      </c>
      <c r="J14" s="228">
        <v>795</v>
      </c>
      <c r="K14" s="223">
        <v>313</v>
      </c>
      <c r="L14" s="223">
        <v>246</v>
      </c>
      <c r="M14" s="223">
        <v>143</v>
      </c>
      <c r="N14" s="257">
        <f t="shared" si="2"/>
        <v>3624</v>
      </c>
      <c r="O14" s="111"/>
      <c r="P14" s="335" t="s">
        <v>32</v>
      </c>
      <c r="Q14" s="233">
        <v>9</v>
      </c>
      <c r="R14" s="224">
        <v>16</v>
      </c>
      <c r="S14" s="224">
        <v>12</v>
      </c>
      <c r="T14" s="223">
        <v>6</v>
      </c>
      <c r="U14" s="234">
        <v>7</v>
      </c>
      <c r="V14" s="234">
        <v>14</v>
      </c>
      <c r="W14" s="224">
        <v>9</v>
      </c>
      <c r="X14" s="224">
        <v>14</v>
      </c>
      <c r="Y14" s="224">
        <v>9</v>
      </c>
      <c r="Z14" s="224">
        <v>9</v>
      </c>
      <c r="AA14" s="234">
        <v>8</v>
      </c>
      <c r="AB14" s="234">
        <v>7</v>
      </c>
      <c r="AC14" s="264">
        <f t="shared" si="3"/>
        <v>120</v>
      </c>
    </row>
    <row r="15" spans="1:29" ht="18" hidden="1" customHeight="1" thickBot="1">
      <c r="A15" s="13" t="s">
        <v>33</v>
      </c>
      <c r="B15" s="235">
        <v>71</v>
      </c>
      <c r="C15" s="235">
        <v>97</v>
      </c>
      <c r="D15" s="235">
        <v>61</v>
      </c>
      <c r="E15" s="236">
        <v>105</v>
      </c>
      <c r="F15" s="236">
        <v>198</v>
      </c>
      <c r="G15" s="236">
        <v>442</v>
      </c>
      <c r="H15" s="237">
        <v>790</v>
      </c>
      <c r="I15" s="16">
        <v>674</v>
      </c>
      <c r="J15" s="16">
        <v>594</v>
      </c>
      <c r="K15" s="236">
        <v>275</v>
      </c>
      <c r="L15" s="236">
        <v>133</v>
      </c>
      <c r="M15" s="236">
        <v>108</v>
      </c>
      <c r="N15" s="257">
        <f t="shared" si="2"/>
        <v>3548</v>
      </c>
      <c r="O15" s="10"/>
      <c r="P15" s="256" t="s">
        <v>33</v>
      </c>
      <c r="Q15" s="235">
        <v>7</v>
      </c>
      <c r="R15" s="235">
        <v>13</v>
      </c>
      <c r="S15" s="235">
        <v>12</v>
      </c>
      <c r="T15" s="236">
        <v>11</v>
      </c>
      <c r="U15" s="236">
        <v>12</v>
      </c>
      <c r="V15" s="236">
        <v>15</v>
      </c>
      <c r="W15" s="236">
        <v>20</v>
      </c>
      <c r="X15" s="236">
        <v>15</v>
      </c>
      <c r="Y15" s="236">
        <v>15</v>
      </c>
      <c r="Z15" s="236">
        <v>20</v>
      </c>
      <c r="AA15" s="236">
        <v>9</v>
      </c>
      <c r="AB15" s="236">
        <v>7</v>
      </c>
      <c r="AC15" s="263">
        <f t="shared" si="3"/>
        <v>156</v>
      </c>
    </row>
    <row r="16" spans="1:29" ht="13.8" hidden="1" thickBot="1">
      <c r="A16" s="18" t="s">
        <v>34</v>
      </c>
      <c r="B16" s="233">
        <v>38</v>
      </c>
      <c r="C16" s="236">
        <v>19</v>
      </c>
      <c r="D16" s="236">
        <v>38</v>
      </c>
      <c r="E16" s="236">
        <v>203</v>
      </c>
      <c r="F16" s="236">
        <v>146</v>
      </c>
      <c r="G16" s="236">
        <v>439</v>
      </c>
      <c r="H16" s="237">
        <v>964</v>
      </c>
      <c r="I16" s="237">
        <v>1154</v>
      </c>
      <c r="J16" s="236">
        <v>423</v>
      </c>
      <c r="K16" s="236">
        <v>388</v>
      </c>
      <c r="L16" s="236">
        <v>176</v>
      </c>
      <c r="M16" s="236">
        <v>143</v>
      </c>
      <c r="N16" s="238">
        <f t="shared" si="2"/>
        <v>4131</v>
      </c>
      <c r="O16" s="10"/>
      <c r="P16" s="17" t="s">
        <v>34</v>
      </c>
      <c r="Q16" s="236">
        <v>7</v>
      </c>
      <c r="R16" s="236">
        <v>7</v>
      </c>
      <c r="S16" s="236">
        <v>8</v>
      </c>
      <c r="T16" s="236">
        <v>12</v>
      </c>
      <c r="U16" s="236">
        <v>9</v>
      </c>
      <c r="V16" s="236">
        <v>6</v>
      </c>
      <c r="W16" s="236">
        <v>11</v>
      </c>
      <c r="X16" s="236">
        <v>8</v>
      </c>
      <c r="Y16" s="236">
        <v>16</v>
      </c>
      <c r="Z16" s="236">
        <v>40</v>
      </c>
      <c r="AA16" s="236">
        <v>17</v>
      </c>
      <c r="AB16" s="236">
        <v>16</v>
      </c>
      <c r="AC16" s="236">
        <f t="shared" si="3"/>
        <v>157</v>
      </c>
    </row>
    <row r="17" spans="1:31" ht="13.8" hidden="1" thickBot="1">
      <c r="A17" s="239" t="s">
        <v>35</v>
      </c>
      <c r="B17" s="16">
        <v>49</v>
      </c>
      <c r="C17" s="16">
        <v>63</v>
      </c>
      <c r="D17" s="16">
        <v>50</v>
      </c>
      <c r="E17" s="16">
        <v>71</v>
      </c>
      <c r="F17" s="16">
        <v>144</v>
      </c>
      <c r="G17" s="16">
        <v>374</v>
      </c>
      <c r="H17" s="108">
        <v>729</v>
      </c>
      <c r="I17" s="108">
        <v>1097</v>
      </c>
      <c r="J17" s="108">
        <v>650</v>
      </c>
      <c r="K17" s="16">
        <v>397</v>
      </c>
      <c r="L17" s="16">
        <v>192</v>
      </c>
      <c r="M17" s="16">
        <v>217</v>
      </c>
      <c r="N17" s="238">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6">
        <f t="shared" si="3"/>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2">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0">
        <f t="shared" si="3"/>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1">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0">
        <f t="shared" si="3"/>
        <v>296</v>
      </c>
    </row>
    <row r="20" spans="1:31">
      <c r="A20" s="21"/>
      <c r="B20" s="242"/>
      <c r="C20" s="242"/>
      <c r="D20" s="242"/>
      <c r="E20" s="242"/>
      <c r="F20" s="242"/>
      <c r="G20" s="242"/>
      <c r="H20" s="242"/>
      <c r="I20" s="242"/>
      <c r="J20" s="242"/>
      <c r="K20" s="242"/>
      <c r="L20" s="242"/>
      <c r="M20" s="242"/>
      <c r="N20" s="22"/>
      <c r="O20" s="10"/>
      <c r="P20" s="23"/>
      <c r="Q20" s="243"/>
      <c r="R20" s="243"/>
      <c r="S20" s="243"/>
      <c r="T20" s="243"/>
      <c r="U20" s="243"/>
      <c r="V20" s="243"/>
      <c r="W20" s="243"/>
      <c r="X20" s="243"/>
      <c r="Y20" s="243"/>
      <c r="Z20" s="243"/>
      <c r="AA20" s="243"/>
      <c r="AB20" s="243"/>
      <c r="AC20" s="242"/>
    </row>
    <row r="21" spans="1:31" ht="13.5" customHeight="1">
      <c r="A21" s="671" t="s">
        <v>213</v>
      </c>
      <c r="B21" s="672"/>
      <c r="C21" s="672"/>
      <c r="D21" s="672"/>
      <c r="E21" s="672"/>
      <c r="F21" s="672"/>
      <c r="G21" s="672"/>
      <c r="H21" s="672"/>
      <c r="I21" s="672"/>
      <c r="J21" s="672"/>
      <c r="K21" s="672"/>
      <c r="L21" s="672"/>
      <c r="M21" s="672"/>
      <c r="N21" s="673"/>
      <c r="O21" s="10"/>
      <c r="P21" s="671" t="str">
        <f>+A21</f>
        <v>※2023年 第21週（5/22～5/28） 現在</v>
      </c>
      <c r="Q21" s="672"/>
      <c r="R21" s="672"/>
      <c r="S21" s="672"/>
      <c r="T21" s="672"/>
      <c r="U21" s="672"/>
      <c r="V21" s="672"/>
      <c r="W21" s="672"/>
      <c r="X21" s="672"/>
      <c r="Y21" s="672"/>
      <c r="Z21" s="672"/>
      <c r="AA21" s="672"/>
      <c r="AB21" s="672"/>
      <c r="AC21" s="673"/>
    </row>
    <row r="22" spans="1:31" ht="13.8" thickBot="1">
      <c r="A22" s="311" t="s">
        <v>151</v>
      </c>
      <c r="B22" s="10"/>
      <c r="C22" s="10"/>
      <c r="D22" s="10"/>
      <c r="E22" s="10"/>
      <c r="F22" s="10"/>
      <c r="G22" s="10" t="s">
        <v>21</v>
      </c>
      <c r="H22" s="10"/>
      <c r="I22" s="10"/>
      <c r="J22" s="10"/>
      <c r="K22" s="10"/>
      <c r="L22" s="10"/>
      <c r="M22" s="10"/>
      <c r="N22" s="25"/>
      <c r="O22" s="10"/>
      <c r="P22" s="312"/>
      <c r="Q22" s="10"/>
      <c r="R22" s="10"/>
      <c r="S22" s="10"/>
      <c r="T22" s="10"/>
      <c r="U22" s="10"/>
      <c r="V22" s="10"/>
      <c r="W22" s="10"/>
      <c r="X22" s="10"/>
      <c r="Y22" s="10"/>
      <c r="Z22" s="10"/>
      <c r="AA22" s="10"/>
      <c r="AB22" s="10"/>
      <c r="AC22" s="27"/>
    </row>
    <row r="23" spans="1:31" ht="17.25" customHeight="1" thickBot="1">
      <c r="A23" s="24"/>
      <c r="B23" s="244" t="s">
        <v>160</v>
      </c>
      <c r="C23" s="10"/>
      <c r="D23" s="308" t="s">
        <v>214</v>
      </c>
      <c r="E23" s="28"/>
      <c r="F23" s="10"/>
      <c r="G23" s="10" t="s">
        <v>21</v>
      </c>
      <c r="H23" s="10"/>
      <c r="I23" s="10"/>
      <c r="J23" s="10"/>
      <c r="K23" s="10"/>
      <c r="L23" s="10"/>
      <c r="M23" s="10"/>
      <c r="N23" s="25"/>
      <c r="O23" s="111" t="s">
        <v>21</v>
      </c>
      <c r="P23" s="151"/>
      <c r="Q23" s="433" t="s">
        <v>161</v>
      </c>
      <c r="R23" s="657" t="s">
        <v>203</v>
      </c>
      <c r="S23" s="658"/>
      <c r="T23" s="659"/>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151</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1"/>
    </row>
    <row r="29" spans="1:31">
      <c r="A29" s="24"/>
      <c r="B29" s="10"/>
      <c r="C29" s="10"/>
      <c r="D29" s="10"/>
      <c r="E29" s="10"/>
      <c r="F29" s="10"/>
      <c r="G29" s="10"/>
      <c r="H29" s="10"/>
      <c r="I29" s="10"/>
      <c r="J29" s="10"/>
      <c r="K29" s="10"/>
      <c r="L29" s="10"/>
      <c r="M29" s="10"/>
      <c r="N29" s="25"/>
      <c r="O29" s="10"/>
      <c r="P29" s="12"/>
      <c r="AC29" s="29"/>
    </row>
    <row r="30" spans="1:31" ht="21.6">
      <c r="A30" s="376" t="s">
        <v>189</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5"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162</v>
      </c>
      <c r="R38" s="122"/>
      <c r="S38" s="122"/>
      <c r="T38" s="122"/>
      <c r="U38" s="122"/>
      <c r="V38" s="122"/>
      <c r="W38" s="122"/>
      <c r="X38" s="122"/>
    </row>
    <row r="39" spans="1:29">
      <c r="Q39" s="122" t="s">
        <v>163</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topLeftCell="A4" zoomScale="85" zoomScaleNormal="112" zoomScaleSheetLayoutView="85" workbookViewId="0">
      <selection activeCell="D15" sqref="D15"/>
    </sheetView>
  </sheetViews>
  <sheetFormatPr defaultColWidth="9" defaultRowHeight="13.2"/>
  <cols>
    <col min="1" max="1" width="2.109375" style="1" customWidth="1"/>
    <col min="2" max="2" width="25.77734375" style="90" customWidth="1"/>
    <col min="3" max="3" width="69.109375" style="1" customWidth="1"/>
    <col min="4" max="4" width="101" style="1" customWidth="1"/>
    <col min="5" max="5" width="3.88671875" style="1" customWidth="1"/>
    <col min="6" max="16384" width="9" style="1"/>
  </cols>
  <sheetData>
    <row r="1" spans="2:7" ht="18.75" customHeight="1">
      <c r="B1" s="90" t="s">
        <v>109</v>
      </c>
    </row>
    <row r="2" spans="2:7" ht="17.25" customHeight="1" thickBot="1">
      <c r="B2" t="s">
        <v>392</v>
      </c>
      <c r="D2" s="676"/>
      <c r="E2" s="609"/>
    </row>
    <row r="3" spans="2:7" ht="16.5" customHeight="1" thickBot="1">
      <c r="B3" s="91" t="s">
        <v>110</v>
      </c>
      <c r="C3" s="182" t="s">
        <v>111</v>
      </c>
      <c r="D3" s="140" t="s">
        <v>155</v>
      </c>
    </row>
    <row r="4" spans="2:7" ht="17.25" customHeight="1" thickBot="1">
      <c r="B4" s="92" t="s">
        <v>112</v>
      </c>
      <c r="C4" s="114" t="s">
        <v>393</v>
      </c>
      <c r="D4" s="93"/>
    </row>
    <row r="5" spans="2:7" ht="17.25" customHeight="1">
      <c r="B5" s="677" t="s">
        <v>147</v>
      </c>
      <c r="C5" s="680" t="s">
        <v>152</v>
      </c>
      <c r="D5" s="681"/>
    </row>
    <row r="6" spans="2:7" ht="19.2" customHeight="1">
      <c r="B6" s="678"/>
      <c r="C6" s="682" t="s">
        <v>153</v>
      </c>
      <c r="D6" s="683"/>
      <c r="G6" s="154"/>
    </row>
    <row r="7" spans="2:7" ht="19.95" customHeight="1">
      <c r="B7" s="678"/>
      <c r="C7" s="183" t="s">
        <v>154</v>
      </c>
      <c r="D7" s="184"/>
      <c r="G7" s="154"/>
    </row>
    <row r="8" spans="2:7" ht="25.2" customHeight="1" thickBot="1">
      <c r="B8" s="679"/>
      <c r="C8" s="156" t="s">
        <v>156</v>
      </c>
      <c r="D8" s="155"/>
      <c r="G8" s="154"/>
    </row>
    <row r="9" spans="2:7" ht="42" customHeight="1" thickBot="1">
      <c r="B9" s="94" t="s">
        <v>219</v>
      </c>
      <c r="C9" s="684" t="s">
        <v>394</v>
      </c>
      <c r="D9" s="685"/>
    </row>
    <row r="10" spans="2:7" ht="69" customHeight="1" thickBot="1">
      <c r="B10" s="95" t="s">
        <v>113</v>
      </c>
      <c r="C10" s="686" t="s">
        <v>395</v>
      </c>
      <c r="D10" s="687"/>
    </row>
    <row r="11" spans="2:7" ht="59.4" customHeight="1" thickBot="1">
      <c r="B11" s="96"/>
      <c r="C11" s="97" t="s">
        <v>396</v>
      </c>
      <c r="D11" s="160" t="s">
        <v>397</v>
      </c>
      <c r="F11" s="1" t="s">
        <v>21</v>
      </c>
    </row>
    <row r="12" spans="2:7" ht="42.6" customHeight="1" thickBot="1">
      <c r="B12" s="94" t="s">
        <v>194</v>
      </c>
      <c r="C12" s="686" t="s">
        <v>398</v>
      </c>
      <c r="D12" s="687"/>
    </row>
    <row r="13" spans="2:7" ht="105" customHeight="1" thickBot="1">
      <c r="B13" s="98" t="s">
        <v>114</v>
      </c>
      <c r="C13" s="99" t="s">
        <v>399</v>
      </c>
      <c r="D13" s="137" t="s">
        <v>400</v>
      </c>
      <c r="F13" t="s">
        <v>28</v>
      </c>
    </row>
    <row r="14" spans="2:7" ht="79.2" customHeight="1" thickBot="1">
      <c r="B14" s="100" t="s">
        <v>115</v>
      </c>
      <c r="C14" s="674"/>
      <c r="D14" s="675"/>
    </row>
    <row r="15" spans="2:7" ht="17.25" customHeight="1"/>
    <row r="16" spans="2:7" ht="17.25" customHeight="1">
      <c r="C16" s="310"/>
      <c r="D16" s="1" t="s">
        <v>151</v>
      </c>
    </row>
    <row r="17" spans="2:5">
      <c r="C17" s="1" t="s">
        <v>28</v>
      </c>
    </row>
    <row r="18" spans="2:5">
      <c r="E18" s="1" t="s">
        <v>21</v>
      </c>
    </row>
    <row r="21" spans="2:5">
      <c r="B21" s="90" t="s">
        <v>21</v>
      </c>
    </row>
    <row r="29" spans="2:5">
      <c r="D29" s="1" t="s">
        <v>169</v>
      </c>
    </row>
  </sheetData>
  <mergeCells count="8">
    <mergeCell ref="C14:D14"/>
    <mergeCell ref="D2:E2"/>
    <mergeCell ref="B5:B8"/>
    <mergeCell ref="C5:D5"/>
    <mergeCell ref="C6:D6"/>
    <mergeCell ref="C9:D9"/>
    <mergeCell ref="C10:D10"/>
    <mergeCell ref="C12:D12"/>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3"/>
  <sheetViews>
    <sheetView view="pageBreakPreview" zoomScale="88" zoomScaleNormal="100" zoomScaleSheetLayoutView="88" workbookViewId="0">
      <selection activeCell="G14" sqref="G14"/>
    </sheetView>
  </sheetViews>
  <sheetFormatPr defaultColWidth="9" defaultRowHeight="13.2"/>
  <cols>
    <col min="1" max="1" width="21.33203125" style="42" customWidth="1"/>
    <col min="2" max="2" width="19.77734375" style="42" customWidth="1"/>
    <col min="3" max="3" width="80.21875" style="261"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5" t="s">
        <v>236</v>
      </c>
      <c r="B1" s="276" t="s">
        <v>159</v>
      </c>
      <c r="C1" s="360" t="s">
        <v>177</v>
      </c>
      <c r="D1" s="277" t="s">
        <v>25</v>
      </c>
      <c r="E1" s="278" t="s">
        <v>26</v>
      </c>
    </row>
    <row r="2" spans="1:5" s="106" customFormat="1" ht="22.95" customHeight="1">
      <c r="A2" s="322" t="s">
        <v>205</v>
      </c>
      <c r="B2" s="377" t="s">
        <v>216</v>
      </c>
      <c r="C2" s="459" t="s">
        <v>279</v>
      </c>
      <c r="D2" s="437">
        <v>45086</v>
      </c>
      <c r="E2" s="438">
        <v>45086</v>
      </c>
    </row>
    <row r="3" spans="1:5" s="106" customFormat="1" ht="22.95" customHeight="1">
      <c r="A3" s="322" t="s">
        <v>206</v>
      </c>
      <c r="B3" s="377" t="s">
        <v>239</v>
      </c>
      <c r="C3" s="377" t="s">
        <v>280</v>
      </c>
      <c r="D3" s="437">
        <v>45086</v>
      </c>
      <c r="E3" s="438">
        <v>45086</v>
      </c>
    </row>
    <row r="4" spans="1:5" s="106" customFormat="1" ht="22.95" customHeight="1">
      <c r="A4" s="322" t="s">
        <v>206</v>
      </c>
      <c r="B4" s="377" t="s">
        <v>239</v>
      </c>
      <c r="C4" s="377" t="s">
        <v>281</v>
      </c>
      <c r="D4" s="437">
        <v>45086</v>
      </c>
      <c r="E4" s="438">
        <v>45086</v>
      </c>
    </row>
    <row r="5" spans="1:5" s="106" customFormat="1" ht="22.95" customHeight="1">
      <c r="A5" s="419" t="s">
        <v>205</v>
      </c>
      <c r="B5" s="377" t="s">
        <v>240</v>
      </c>
      <c r="C5" s="464" t="s">
        <v>282</v>
      </c>
      <c r="D5" s="437">
        <v>45086</v>
      </c>
      <c r="E5" s="439">
        <v>45086</v>
      </c>
    </row>
    <row r="6" spans="1:5" s="106" customFormat="1" ht="22.95" customHeight="1">
      <c r="A6" s="419" t="s">
        <v>205</v>
      </c>
      <c r="B6" s="377" t="s">
        <v>241</v>
      </c>
      <c r="C6" s="377" t="s">
        <v>283</v>
      </c>
      <c r="D6" s="437">
        <v>45085</v>
      </c>
      <c r="E6" s="439">
        <v>45086</v>
      </c>
    </row>
    <row r="7" spans="1:5" s="106" customFormat="1" ht="22.95" customHeight="1">
      <c r="A7" s="419" t="s">
        <v>278</v>
      </c>
      <c r="B7" s="377" t="s">
        <v>242</v>
      </c>
      <c r="C7" s="456" t="s">
        <v>284</v>
      </c>
      <c r="D7" s="437">
        <v>45085</v>
      </c>
      <c r="E7" s="439">
        <v>45086</v>
      </c>
    </row>
    <row r="8" spans="1:5" s="106" customFormat="1" ht="22.95" customHeight="1">
      <c r="A8" s="419" t="s">
        <v>205</v>
      </c>
      <c r="B8" s="377" t="s">
        <v>242</v>
      </c>
      <c r="C8" s="456" t="s">
        <v>285</v>
      </c>
      <c r="D8" s="437">
        <v>45085</v>
      </c>
      <c r="E8" s="439">
        <v>45086</v>
      </c>
    </row>
    <row r="9" spans="1:5" s="106" customFormat="1" ht="22.95" customHeight="1">
      <c r="A9" s="419" t="s">
        <v>205</v>
      </c>
      <c r="B9" s="377" t="s">
        <v>243</v>
      </c>
      <c r="C9" s="456" t="s">
        <v>286</v>
      </c>
      <c r="D9" s="437">
        <v>45085</v>
      </c>
      <c r="E9" s="439">
        <v>45086</v>
      </c>
    </row>
    <row r="10" spans="1:5" s="106" customFormat="1" ht="22.95" customHeight="1">
      <c r="A10" s="419" t="s">
        <v>205</v>
      </c>
      <c r="B10" s="377" t="s">
        <v>217</v>
      </c>
      <c r="C10" s="456" t="s">
        <v>287</v>
      </c>
      <c r="D10" s="437">
        <v>45085</v>
      </c>
      <c r="E10" s="439">
        <v>45086</v>
      </c>
    </row>
    <row r="11" spans="1:5" s="106" customFormat="1" ht="22.95" customHeight="1">
      <c r="A11" s="419" t="s">
        <v>205</v>
      </c>
      <c r="B11" s="377" t="s">
        <v>244</v>
      </c>
      <c r="C11" s="455" t="s">
        <v>288</v>
      </c>
      <c r="D11" s="437">
        <v>45085</v>
      </c>
      <c r="E11" s="439">
        <v>45086</v>
      </c>
    </row>
    <row r="12" spans="1:5" s="106" customFormat="1" ht="22.95" customHeight="1">
      <c r="A12" s="419" t="s">
        <v>205</v>
      </c>
      <c r="B12" s="377" t="s">
        <v>245</v>
      </c>
      <c r="C12" s="377" t="s">
        <v>289</v>
      </c>
      <c r="D12" s="437">
        <v>45085</v>
      </c>
      <c r="E12" s="439">
        <v>45085</v>
      </c>
    </row>
    <row r="13" spans="1:5" s="106" customFormat="1" ht="22.95" customHeight="1">
      <c r="A13" s="419" t="s">
        <v>205</v>
      </c>
      <c r="B13" s="377" t="s">
        <v>246</v>
      </c>
      <c r="C13" s="457" t="s">
        <v>290</v>
      </c>
      <c r="D13" s="437">
        <v>45084</v>
      </c>
      <c r="E13" s="439">
        <v>45085</v>
      </c>
    </row>
    <row r="14" spans="1:5" s="106" customFormat="1" ht="22.95" customHeight="1">
      <c r="A14" s="419" t="s">
        <v>205</v>
      </c>
      <c r="B14" s="377" t="s">
        <v>208</v>
      </c>
      <c r="C14" s="456" t="s">
        <v>291</v>
      </c>
      <c r="D14" s="437">
        <v>45084</v>
      </c>
      <c r="E14" s="439">
        <v>45085</v>
      </c>
    </row>
    <row r="15" spans="1:5" s="106" customFormat="1" ht="22.95" customHeight="1">
      <c r="A15" s="419" t="s">
        <v>205</v>
      </c>
      <c r="B15" s="377" t="s">
        <v>247</v>
      </c>
      <c r="C15" s="465" t="s">
        <v>292</v>
      </c>
      <c r="D15" s="437">
        <v>45084</v>
      </c>
      <c r="E15" s="439">
        <v>45085</v>
      </c>
    </row>
    <row r="16" spans="1:5" s="106" customFormat="1" ht="22.95" customHeight="1">
      <c r="A16" s="419" t="s">
        <v>205</v>
      </c>
      <c r="B16" s="377" t="s">
        <v>248</v>
      </c>
      <c r="C16" s="455" t="s">
        <v>293</v>
      </c>
      <c r="D16" s="437">
        <v>45084</v>
      </c>
      <c r="E16" s="439">
        <v>45085</v>
      </c>
    </row>
    <row r="17" spans="1:5" s="106" customFormat="1" ht="22.95" customHeight="1">
      <c r="A17" s="419" t="s">
        <v>206</v>
      </c>
      <c r="B17" s="377" t="s">
        <v>242</v>
      </c>
      <c r="C17" s="456" t="s">
        <v>294</v>
      </c>
      <c r="D17" s="437">
        <v>45084</v>
      </c>
      <c r="E17" s="439">
        <v>45084</v>
      </c>
    </row>
    <row r="18" spans="1:5" s="106" customFormat="1" ht="22.95" customHeight="1">
      <c r="A18" s="419" t="s">
        <v>205</v>
      </c>
      <c r="B18" s="377" t="s">
        <v>249</v>
      </c>
      <c r="C18" s="456" t="s">
        <v>295</v>
      </c>
      <c r="D18" s="437">
        <v>45083</v>
      </c>
      <c r="E18" s="439">
        <v>45084</v>
      </c>
    </row>
    <row r="19" spans="1:5" s="106" customFormat="1" ht="22.95" customHeight="1">
      <c r="A19" s="419" t="s">
        <v>205</v>
      </c>
      <c r="B19" s="377" t="s">
        <v>250</v>
      </c>
      <c r="C19" s="464" t="s">
        <v>296</v>
      </c>
      <c r="D19" s="437">
        <v>45083</v>
      </c>
      <c r="E19" s="439">
        <v>45084</v>
      </c>
    </row>
    <row r="20" spans="1:5" s="106" customFormat="1" ht="22.95" customHeight="1">
      <c r="A20" s="419" t="s">
        <v>205</v>
      </c>
      <c r="B20" s="377" t="s">
        <v>251</v>
      </c>
      <c r="C20" s="456" t="s">
        <v>297</v>
      </c>
      <c r="D20" s="437">
        <v>45083</v>
      </c>
      <c r="E20" s="439">
        <v>45084</v>
      </c>
    </row>
    <row r="21" spans="1:5" s="106" customFormat="1" ht="22.95" customHeight="1">
      <c r="A21" s="419" t="s">
        <v>205</v>
      </c>
      <c r="B21" s="377" t="s">
        <v>252</v>
      </c>
      <c r="C21" s="455" t="s">
        <v>298</v>
      </c>
      <c r="D21" s="437">
        <v>45083</v>
      </c>
      <c r="E21" s="439">
        <v>45084</v>
      </c>
    </row>
    <row r="22" spans="1:5" s="106" customFormat="1" ht="22.95" customHeight="1">
      <c r="A22" s="419" t="s">
        <v>205</v>
      </c>
      <c r="B22" s="377" t="s">
        <v>253</v>
      </c>
      <c r="C22" s="455" t="s">
        <v>299</v>
      </c>
      <c r="D22" s="437">
        <v>45083</v>
      </c>
      <c r="E22" s="439">
        <v>45084</v>
      </c>
    </row>
    <row r="23" spans="1:5" s="106" customFormat="1" ht="22.95" customHeight="1">
      <c r="A23" s="419" t="s">
        <v>205</v>
      </c>
      <c r="B23" s="377" t="s">
        <v>254</v>
      </c>
      <c r="C23" s="465" t="s">
        <v>300</v>
      </c>
      <c r="D23" s="437">
        <v>45083</v>
      </c>
      <c r="E23" s="439">
        <v>45084</v>
      </c>
    </row>
    <row r="24" spans="1:5" s="106" customFormat="1" ht="22.95" customHeight="1">
      <c r="A24" s="419" t="s">
        <v>205</v>
      </c>
      <c r="B24" s="377" t="s">
        <v>255</v>
      </c>
      <c r="C24" s="457" t="s">
        <v>301</v>
      </c>
      <c r="D24" s="437">
        <v>45083</v>
      </c>
      <c r="E24" s="439">
        <v>45084</v>
      </c>
    </row>
    <row r="25" spans="1:5" s="106" customFormat="1" ht="22.95" customHeight="1">
      <c r="A25" s="419" t="s">
        <v>278</v>
      </c>
      <c r="B25" s="377" t="s">
        <v>256</v>
      </c>
      <c r="C25" s="456" t="s">
        <v>302</v>
      </c>
      <c r="D25" s="437">
        <v>45083</v>
      </c>
      <c r="E25" s="439">
        <v>45084</v>
      </c>
    </row>
    <row r="26" spans="1:5" s="106" customFormat="1" ht="22.95" customHeight="1">
      <c r="A26" s="419" t="s">
        <v>205</v>
      </c>
      <c r="B26" s="377" t="s">
        <v>257</v>
      </c>
      <c r="C26" s="455" t="s">
        <v>258</v>
      </c>
      <c r="D26" s="437">
        <v>45083</v>
      </c>
      <c r="E26" s="439">
        <v>45083</v>
      </c>
    </row>
    <row r="27" spans="1:5" s="106" customFormat="1" ht="22.95" customHeight="1">
      <c r="A27" s="419" t="s">
        <v>215</v>
      </c>
      <c r="B27" s="377" t="s">
        <v>259</v>
      </c>
      <c r="C27" s="456" t="s">
        <v>260</v>
      </c>
      <c r="D27" s="437">
        <v>45082</v>
      </c>
      <c r="E27" s="439">
        <v>45083</v>
      </c>
    </row>
    <row r="28" spans="1:5" s="106" customFormat="1" ht="22.95" customHeight="1">
      <c r="A28" s="419" t="s">
        <v>205</v>
      </c>
      <c r="B28" s="377" t="s">
        <v>261</v>
      </c>
      <c r="C28" s="465" t="s">
        <v>262</v>
      </c>
      <c r="D28" s="437">
        <v>45082</v>
      </c>
      <c r="E28" s="439">
        <v>45083</v>
      </c>
    </row>
    <row r="29" spans="1:5" s="106" customFormat="1" ht="22.95" customHeight="1">
      <c r="A29" s="419" t="s">
        <v>205</v>
      </c>
      <c r="B29" s="377" t="s">
        <v>263</v>
      </c>
      <c r="C29" s="455" t="s">
        <v>264</v>
      </c>
      <c r="D29" s="437">
        <v>45082</v>
      </c>
      <c r="E29" s="439">
        <v>45083</v>
      </c>
    </row>
    <row r="30" spans="1:5" s="106" customFormat="1" ht="22.95" customHeight="1">
      <c r="A30" s="419" t="s">
        <v>205</v>
      </c>
      <c r="B30" s="377" t="s">
        <v>265</v>
      </c>
      <c r="C30" s="455" t="s">
        <v>266</v>
      </c>
      <c r="D30" s="437">
        <v>45082</v>
      </c>
      <c r="E30" s="439">
        <v>45083</v>
      </c>
    </row>
    <row r="31" spans="1:5" s="106" customFormat="1" ht="22.95" customHeight="1">
      <c r="A31" s="419" t="s">
        <v>205</v>
      </c>
      <c r="B31" s="377" t="s">
        <v>267</v>
      </c>
      <c r="C31" s="457" t="s">
        <v>268</v>
      </c>
      <c r="D31" s="437">
        <v>45082</v>
      </c>
      <c r="E31" s="439">
        <v>45082</v>
      </c>
    </row>
    <row r="32" spans="1:5" s="106" customFormat="1" ht="22.95" customHeight="1">
      <c r="A32" s="419" t="s">
        <v>206</v>
      </c>
      <c r="B32" s="377" t="s">
        <v>269</v>
      </c>
      <c r="C32" s="455" t="s">
        <v>270</v>
      </c>
      <c r="D32" s="437">
        <v>45081</v>
      </c>
      <c r="E32" s="439">
        <v>45082</v>
      </c>
    </row>
    <row r="33" spans="1:11" s="106" customFormat="1" ht="22.95" customHeight="1">
      <c r="A33" s="419" t="s">
        <v>278</v>
      </c>
      <c r="B33" s="377" t="s">
        <v>271</v>
      </c>
      <c r="C33" s="464" t="s">
        <v>272</v>
      </c>
      <c r="D33" s="437">
        <v>45080</v>
      </c>
      <c r="E33" s="439">
        <v>45082</v>
      </c>
    </row>
    <row r="34" spans="1:11" s="106" customFormat="1" ht="22.95" customHeight="1">
      <c r="A34" s="419" t="s">
        <v>205</v>
      </c>
      <c r="B34" s="377" t="s">
        <v>218</v>
      </c>
      <c r="C34" s="456" t="s">
        <v>273</v>
      </c>
      <c r="D34" s="437">
        <v>45079</v>
      </c>
      <c r="E34" s="439">
        <v>45082</v>
      </c>
    </row>
    <row r="35" spans="1:11" s="106" customFormat="1" ht="22.95" customHeight="1">
      <c r="A35" s="419" t="s">
        <v>205</v>
      </c>
      <c r="B35" s="377" t="s">
        <v>274</v>
      </c>
      <c r="C35" s="455" t="s">
        <v>275</v>
      </c>
      <c r="D35" s="437">
        <v>45079</v>
      </c>
      <c r="E35" s="439">
        <v>45082</v>
      </c>
    </row>
    <row r="36" spans="1:11" s="106" customFormat="1" ht="22.95" customHeight="1">
      <c r="A36" s="419" t="s">
        <v>205</v>
      </c>
      <c r="B36" s="377" t="s">
        <v>276</v>
      </c>
      <c r="C36" s="465" t="s">
        <v>277</v>
      </c>
      <c r="D36" s="437">
        <v>45079</v>
      </c>
      <c r="E36" s="439">
        <v>45082</v>
      </c>
    </row>
    <row r="37" spans="1:11" s="106" customFormat="1" ht="22.95" customHeight="1">
      <c r="A37" s="419"/>
      <c r="B37" s="377"/>
      <c r="C37" s="377"/>
      <c r="D37" s="437"/>
      <c r="E37" s="439"/>
    </row>
    <row r="38" spans="1:11" ht="26.4" customHeight="1">
      <c r="A38" s="440"/>
      <c r="B38" s="440"/>
      <c r="C38" s="440"/>
      <c r="D38" s="450"/>
      <c r="E38" s="450"/>
    </row>
    <row r="39" spans="1:11" ht="20.25" customHeight="1">
      <c r="A39" s="317"/>
      <c r="B39" s="318"/>
      <c r="C39" s="259"/>
      <c r="D39" s="319"/>
      <c r="E39" s="319"/>
      <c r="J39" s="124"/>
      <c r="K39" s="124"/>
    </row>
    <row r="40" spans="1:11" ht="20.25" customHeight="1">
      <c r="A40" s="39"/>
      <c r="B40" s="40"/>
      <c r="C40" s="259" t="s">
        <v>172</v>
      </c>
      <c r="D40" s="41"/>
      <c r="E40" s="41"/>
      <c r="J40" s="124"/>
      <c r="K40" s="124"/>
    </row>
    <row r="41" spans="1:11" ht="20.25" customHeight="1">
      <c r="A41" s="317"/>
      <c r="B41" s="318"/>
      <c r="C41" s="259"/>
      <c r="D41" s="319"/>
      <c r="E41" s="319"/>
      <c r="J41" s="124"/>
      <c r="K41" s="124"/>
    </row>
    <row r="42" spans="1:11">
      <c r="A42" s="260" t="s">
        <v>146</v>
      </c>
      <c r="B42" s="260"/>
      <c r="C42" s="260"/>
      <c r="D42" s="320"/>
      <c r="E42" s="320"/>
    </row>
    <row r="43" spans="1:11">
      <c r="A43" s="688" t="s">
        <v>27</v>
      </c>
      <c r="B43" s="688"/>
      <c r="C43" s="688"/>
      <c r="D43" s="321"/>
      <c r="E43" s="321"/>
    </row>
  </sheetData>
  <mergeCells count="1">
    <mergeCell ref="A43:C4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22　ノロウイルス関連情報 </vt:lpstr>
      <vt:lpstr>22  衛生訓話</vt:lpstr>
      <vt:lpstr>22　食中毒記事等 </vt:lpstr>
      <vt:lpstr>22　海外情報</vt:lpstr>
      <vt:lpstr>22　感染症統計</vt:lpstr>
      <vt:lpstr>21　感染症情報</vt:lpstr>
      <vt:lpstr>22 食品回収</vt:lpstr>
      <vt:lpstr>22　食品表示</vt:lpstr>
      <vt:lpstr>22　残留農薬　等 </vt:lpstr>
      <vt:lpstr>'21　感染症情報'!Print_Area</vt:lpstr>
      <vt:lpstr>'22  衛生訓話'!Print_Area</vt:lpstr>
      <vt:lpstr>'22　ノロウイルス関連情報 '!Print_Area</vt:lpstr>
      <vt:lpstr>'22　海外情報'!Print_Area</vt:lpstr>
      <vt:lpstr>'22　感染症統計'!Print_Area</vt:lpstr>
      <vt:lpstr>'22　残留農薬　等 '!Print_Area</vt:lpstr>
      <vt:lpstr>'22　食中毒記事等 '!Print_Area</vt:lpstr>
      <vt:lpstr>'22 食品回収'!Print_Area</vt:lpstr>
      <vt:lpstr>'22　食品表示'!Print_Area</vt:lpstr>
      <vt:lpstr>スポンサー公告!Print_Area</vt:lpstr>
      <vt:lpstr>'22　残留農薬　等 '!Print_Titles</vt:lpstr>
      <vt:lpstr>'22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2023-06-10T03:15:13Z</dcterms:modified>
</cp:coreProperties>
</file>