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xr:revisionPtr revIDLastSave="0" documentId="13_ncr:1_{37446B6C-30BF-4FD2-AB0A-5AC43CB6BA21}" xr6:coauthVersionLast="47" xr6:coauthVersionMax="47" xr10:uidLastSave="{00000000-0000-0000-0000-000000000000}"/>
  <bookViews>
    <workbookView xWindow="-108" yWindow="-108" windowWidth="23256" windowHeight="12456" firstSheet="1" activeTab="3" xr2:uid="{00000000-000D-0000-FFFF-FFFF00000000}"/>
  </bookViews>
  <sheets>
    <sheet name="ヘッドライン" sheetId="78" state="hidden" r:id="rId1"/>
    <sheet name="スポンサー公告" sheetId="115" r:id="rId2"/>
    <sheet name="21　ノロウイルス関連情報 " sheetId="101" r:id="rId3"/>
    <sheet name="21  衛生訓話" sheetId="155" r:id="rId4"/>
    <sheet name="21　食中毒記事等 " sheetId="29" r:id="rId5"/>
    <sheet name="21　海外情報" sheetId="123" r:id="rId6"/>
    <sheet name="21　感染症統計" sheetId="125" r:id="rId7"/>
    <sheet name="20　感染症情報" sheetId="124" r:id="rId8"/>
    <sheet name="21 食品回収" sheetId="60" r:id="rId9"/>
    <sheet name="21　食品表示" sheetId="34" r:id="rId10"/>
    <sheet name="21　残留農薬　等 " sheetId="35" r:id="rId11"/>
  </sheets>
  <definedNames>
    <definedName name="_xlnm._FilterDatabase" localSheetId="2" hidden="1">'21　ノロウイルス関連情報 '!$A$22:$G$75</definedName>
    <definedName name="_xlnm._FilterDatabase" localSheetId="10" hidden="1">'21　残留農薬　等 '!$A$1:$C$1</definedName>
    <definedName name="_xlnm._FilterDatabase" localSheetId="4" hidden="1">'21　食中毒記事等 '!$A$1:$D$1</definedName>
    <definedName name="_xlnm.Print_Area" localSheetId="7">'20　感染症情報'!$A$1:$D$21</definedName>
    <definedName name="_xlnm.Print_Area" localSheetId="3">'21  衛生訓話'!$A$1:$M$24</definedName>
    <definedName name="_xlnm.Print_Area" localSheetId="2">'21　ノロウイルス関連情報 '!$A$1:$N$84</definedName>
    <definedName name="_xlnm.Print_Area" localSheetId="5">'21　海外情報'!$A$1:$C$38</definedName>
    <definedName name="_xlnm.Print_Area" localSheetId="6">'21　感染症統計'!$A$1:$AC$37</definedName>
    <definedName name="_xlnm.Print_Area" localSheetId="10">'21　残留農薬　等 '!$A$1:$A$22</definedName>
    <definedName name="_xlnm.Print_Area" localSheetId="4">'21　食中毒記事等 '!$A$1:$D$36</definedName>
    <definedName name="_xlnm.Print_Area" localSheetId="8">'21 食品回収'!$A$1:$E$52</definedName>
    <definedName name="_xlnm.Print_Area" localSheetId="9">'21　食品表示'!$A$1:$N$13</definedName>
    <definedName name="_xlnm.Print_Area" localSheetId="1">スポンサー公告!$A$1:$Q$34</definedName>
    <definedName name="_xlnm.Print_Titles" localSheetId="10">'21　残留農薬　等 '!$1:$1</definedName>
    <definedName name="_xlnm.Print_Titles" localSheetId="4">'21　食中毒記事等 '!$1:$1</definedName>
  </definedNames>
  <calcPr calcId="191029"/>
</workbook>
</file>

<file path=xl/calcChain.xml><?xml version="1.0" encoding="utf-8"?>
<calcChain xmlns="http://schemas.openxmlformats.org/spreadsheetml/2006/main">
  <c r="C19" i="78" l="1"/>
  <c r="B19" i="78"/>
  <c r="C18" i="78"/>
  <c r="B18" i="78"/>
  <c r="B17" i="78"/>
  <c r="B22" i="78"/>
  <c r="G15" i="78" l="1"/>
  <c r="F4" i="125" l="1"/>
  <c r="E4" i="125"/>
  <c r="D4" i="125"/>
  <c r="B14" i="78" l="1"/>
  <c r="N71" i="101" l="1"/>
  <c r="M71" i="101"/>
  <c r="G74" i="101" l="1"/>
  <c r="G35" i="101" l="1"/>
  <c r="B35" i="101" s="1"/>
  <c r="G24" i="101"/>
  <c r="B24" i="101" s="1"/>
  <c r="G25" i="101"/>
  <c r="B25" i="101" s="1"/>
  <c r="G26" i="101"/>
  <c r="B26" i="101" s="1"/>
  <c r="G27" i="101"/>
  <c r="B27" i="101" s="1"/>
  <c r="G28" i="101"/>
  <c r="B28" i="101" s="1"/>
  <c r="G29" i="101"/>
  <c r="B29" i="101" s="1"/>
  <c r="G30" i="101"/>
  <c r="B30" i="101" s="1"/>
  <c r="G31" i="101"/>
  <c r="B31" i="101" s="1"/>
  <c r="G32" i="101"/>
  <c r="B32" i="101" s="1"/>
  <c r="G33" i="101"/>
  <c r="B33" i="101" s="1"/>
  <c r="G34" i="101"/>
  <c r="B34"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G23" i="101"/>
  <c r="B16" i="78"/>
  <c r="G73" i="101"/>
  <c r="B20" i="78" l="1"/>
  <c r="R4" i="125"/>
  <c r="S4" i="125"/>
  <c r="T4" i="125"/>
  <c r="U4" i="125"/>
  <c r="V4" i="125"/>
  <c r="W4" i="125"/>
  <c r="X4" i="125"/>
  <c r="Y4" i="125"/>
  <c r="Z4" i="125"/>
  <c r="AA4" i="125"/>
  <c r="AB4" i="125"/>
  <c r="AC4" i="125"/>
  <c r="Q4" i="125"/>
  <c r="N4" i="125"/>
  <c r="C4" i="125"/>
  <c r="G4" i="125"/>
  <c r="H4" i="125"/>
  <c r="I4" i="125"/>
  <c r="J4" i="125"/>
  <c r="K4" i="125"/>
  <c r="L4" i="125"/>
  <c r="M4" i="125"/>
  <c r="B4" i="125"/>
  <c r="B21" i="78" l="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N8" i="125"/>
  <c r="P4" i="125"/>
  <c r="B23" i="101" l="1"/>
  <c r="G75" i="101" l="1"/>
  <c r="F75" i="101" s="1"/>
  <c r="F15" i="78"/>
  <c r="I74" i="101" l="1"/>
  <c r="I73" i="101"/>
  <c r="H15" i="78" s="1"/>
  <c r="M75" i="101"/>
  <c r="K75" i="101"/>
</calcChain>
</file>

<file path=xl/sharedStrings.xml><?xml version="1.0" encoding="utf-8"?>
<sst xmlns="http://schemas.openxmlformats.org/spreadsheetml/2006/main" count="620" uniqueCount="447">
  <si>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</si>
  <si>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</si>
  <si>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</si>
  <si>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</si>
  <si>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</si>
  <si>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</si>
  <si>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</si>
  <si>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</si>
  <si>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</si>
  <si>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</si>
  <si>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</si>
  <si>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</si>
  <si>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</si>
  <si>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</si>
  <si>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</si>
  <si>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</si>
  <si>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</si>
  <si>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</si>
  <si>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</si>
  <si>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</si>
  <si>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</si>
  <si>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</si>
  <si>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</si>
  <si>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</si>
  <si>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</si>
  <si>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</si>
  <si>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</si>
  <si>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</si>
  <si>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</si>
  <si>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</si>
  <si>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</si>
  <si>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</si>
  <si>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</si>
  <si>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</si>
  <si>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</si>
  <si>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</si>
  <si>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</si>
  <si>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</si>
  <si>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</si>
  <si>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</si>
  <si>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</si>
  <si>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</si>
  <si>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</si>
  <si>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</si>
  <si>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</si>
  <si>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</si>
  <si>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</si>
  <si>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</si>
  <si>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</si>
  <si>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</si>
  <si>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</si>
  <si>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</si>
  <si>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</si>
  <si>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</si>
  <si>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</si>
  <si>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</si>
  <si>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</si>
  <si>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</si>
  <si>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</si>
  <si>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</si>
  <si>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</si>
  <si>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</si>
  <si>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</si>
  <si>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</si>
  <si>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</si>
  <si>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</si>
  <si>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</si>
  <si>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</si>
  <si>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</si>
  <si>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</si>
  <si>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</si>
  <si>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</si>
  <si>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</si>
  <si>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</si>
  <si>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</si>
  <si>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</si>
  <si>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</si>
  <si>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</si>
  <si>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</si>
  <si>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</si>
  <si>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</si>
  <si>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</si>
  <si>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</si>
  <si>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</si>
  <si>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</si>
  <si>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</si>
  <si>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</si>
  <si>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</si>
  <si>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</si>
  <si>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</si>
  <si>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</si>
  <si>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</si>
  <si>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</si>
  <si>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</si>
  <si>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</si>
  <si>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</si>
  <si>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</si>
  <si>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</si>
  <si>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</si>
  <si>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</si>
  <si>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</si>
  <si>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</si>
  <si>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</si>
  <si>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</si>
  <si>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</si>
  <si>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</si>
  <si>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</si>
  <si>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</si>
  <si>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</si>
  <si>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</si>
  <si>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</si>
  <si>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</si>
  <si>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</si>
  <si>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</si>
  <si>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</si>
  <si>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</si>
  <si>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</si>
  <si>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</si>
  <si>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</si>
  <si>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</si>
  <si>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</si>
  <si>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</si>
  <si>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</si>
  <si>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</si>
  <si>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</si>
  <si>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</si>
  <si>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</si>
  <si>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</si>
  <si>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</si>
  <si>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</si>
  <si>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</si>
  <si>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</si>
  <si>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</si>
  <si>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</si>
  <si>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</si>
  <si>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</si>
  <si>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</si>
  <si>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</si>
  <si>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</si>
  <si>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</si>
  <si>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</si>
  <si>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</si>
  <si>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</si>
  <si>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</si>
  <si>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</si>
  <si>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</si>
  <si>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</si>
  <si>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</si>
  <si>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</si>
  <si>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</si>
  <si>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</si>
  <si>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7"/>
  </si>
  <si>
    <t>厚生労働省：国内の発生状況など
https://www.mhlw.go.jp/stf/covid-19/kokunainohasseijoukyou.html#h2_1
厚生労働省：データからわかる－新型コロナウイルス感染症情報－
https：//covid19.mhlw.go.jp/</t>
    <phoneticPr fontId="87"/>
  </si>
  <si>
    <t>https://www.mhlw.go.jp/stf/covid-19/kokunainohasseijoukyou.html#h2_1</t>
    <phoneticPr fontId="87"/>
  </si>
  <si>
    <t>厚生労働省：データからわかる－新型コロナウイルス感染症情報－</t>
    <phoneticPr fontId="87"/>
  </si>
  <si>
    <t xml:space="preserve">
</t>
    <phoneticPr fontId="87"/>
  </si>
  <si>
    <t>https：//covid19.mhlw.go.jp/</t>
    <phoneticPr fontId="87"/>
  </si>
  <si>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</si>
  <si>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</si>
  <si>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</si>
  <si>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</si>
  <si>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</si>
  <si>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</si>
  <si>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</si>
  <si>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7"/>
  </si>
  <si>
    <t>8．衛生訓話</t>
    <rPh sb="2" eb="4">
      <t>エイセイ</t>
    </rPh>
    <rPh sb="4" eb="6">
      <t>クンワ</t>
    </rPh>
    <phoneticPr fontId="5"/>
  </si>
  <si>
    <t>12-21年月平均</t>
  </si>
  <si>
    <t>2022年</t>
    <phoneticPr fontId="5"/>
  </si>
  <si>
    <t>1月</t>
    <phoneticPr fontId="87"/>
  </si>
  <si>
    <t>^</t>
    <phoneticPr fontId="87"/>
  </si>
  <si>
    <t>l</t>
    <phoneticPr fontId="33"/>
  </si>
  <si>
    <t>皆様  週刊情報2022-48を配信いたします</t>
    <phoneticPr fontId="5"/>
  </si>
  <si>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</si>
  <si>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</si>
  <si>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管理レベル「1」　</t>
  </si>
  <si>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</si>
  <si>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</si>
  <si>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</si>
  <si>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掲載なし</t>
    <rPh sb="0" eb="2">
      <t>ケイサイ</t>
    </rPh>
    <phoneticPr fontId="33"/>
  </si>
  <si>
    <t xml:space="preserve"> 全国指数</t>
  </si>
  <si>
    <t>先週より</t>
  </si>
  <si>
    <t xml:space="preserve"> </t>
  </si>
  <si>
    <t>　</t>
  </si>
  <si>
    <t xml:space="preserve"> - 農林水産省 </t>
    <phoneticPr fontId="33"/>
  </si>
  <si>
    <t xml:space="preserve"> ｜- ジェトロ</t>
    <phoneticPr fontId="33"/>
  </si>
  <si>
    <t xml:space="preserve"> - Yahoo!ニュース </t>
    <phoneticPr fontId="33"/>
  </si>
  <si>
    <t>J</t>
    <phoneticPr fontId="33"/>
  </si>
  <si>
    <t>先週に比べて全国平均は</t>
    <phoneticPr fontId="5"/>
  </si>
  <si>
    <t xml:space="preserve"> </t>
    <phoneticPr fontId="33"/>
  </si>
  <si>
    <t>※2023年 第11週（3/13～3/19）  現在</t>
    <phoneticPr fontId="87"/>
  </si>
  <si>
    <t>毎週　　ひとつ　　覚えていきましょう</t>
    <phoneticPr fontId="5"/>
  </si>
  <si>
    <t>上記の他「 食品において不検出とされる農薬等 」が定められています。</t>
    <phoneticPr fontId="33"/>
  </si>
  <si>
    <t>9-10月、4月以降
施設の所在市町村で流行・   食中毒が報告される
定点観測値が5.00前後</t>
    <phoneticPr fontId="87"/>
  </si>
  <si>
    <t xml:space="preserve">【情報共有】　週間・情報収集/情報は毎週確認する
【常設】　嘔吐物処理セットの配備
【体調管理】従業員の健康状況を徹底し、不良者は調理・加工ラインより外す
</t>
    <phoneticPr fontId="87"/>
  </si>
  <si>
    <t xml:space="preserve">腸チフス
</t>
    <rPh sb="0" eb="1">
      <t>チョウ</t>
    </rPh>
    <phoneticPr fontId="5"/>
  </si>
  <si>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</si>
  <si>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</si>
  <si>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</si>
  <si>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</si>
  <si>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</si>
  <si>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</si>
  <si>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</si>
  <si>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</si>
  <si>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非常に少ない</t>
    <rPh sb="0" eb="2">
      <t>ヒジョウ</t>
    </rPh>
    <rPh sb="3" eb="4">
      <t>スク</t>
    </rPh>
    <phoneticPr fontId="5"/>
  </si>
  <si>
    <t>]</t>
    <phoneticPr fontId="16"/>
  </si>
  <si>
    <t>回収＆返金</t>
  </si>
  <si>
    <t>回収＆返金/交換</t>
  </si>
  <si>
    <t>↓　職場の先輩は以下のことを理解して　わかり易く　指導しましょう　↓</t>
    <phoneticPr fontId="5"/>
  </si>
  <si>
    <t>2023/20週</t>
  </si>
  <si>
    <t>★数年間で二番目に高い比率でノロウイルスが流行</t>
    <rPh sb="1" eb="4">
      <t>スウネンカン</t>
    </rPh>
    <rPh sb="5" eb="8">
      <t>ニバンメ</t>
    </rPh>
    <rPh sb="9" eb="10">
      <t>タカ</t>
    </rPh>
    <rPh sb="11" eb="13">
      <t>ヒリツ</t>
    </rPh>
    <rPh sb="21" eb="23">
      <t>リュウコウ</t>
    </rPh>
    <phoneticPr fontId="5"/>
  </si>
  <si>
    <t>コモディイイダ</t>
  </si>
  <si>
    <t>イオン九州</t>
  </si>
  <si>
    <t>オーケー</t>
  </si>
  <si>
    <t>まいばすけっと</t>
  </si>
  <si>
    <t>１９日に大分県国東市の民宿で製造された弁当を食べた１８人が食中毒になっていたことがわかりました。全員、快方に向かっていますが、県はこの民宿の飲食に関する業務について、２日間の停止命令を出しています。
食中毒を起こした弁当を提供したのは、国東市安岐町の「民宿いこい」です。</t>
    <phoneticPr fontId="87"/>
  </si>
  <si>
    <t>テレビ大分</t>
    <rPh sb="3" eb="5">
      <t>オオイタ</t>
    </rPh>
    <phoneticPr fontId="87"/>
  </si>
  <si>
    <t>旭川市保健所管内の保育所からノロウイルスの集団感染が発生し、０歳から５歳までの乳幼児１９人、職員４人の計２３人がおう吐や下痢などの症状を訴えました。
今月１９日から２４日にかけておう吐や下痢などの症状を訴え、一部の感染者が医療機関を受診しましたが入院した感染者はいません。</t>
    <phoneticPr fontId="87"/>
  </si>
  <si>
    <t>北海道ニュース</t>
    <rPh sb="0" eb="3">
      <t>ホッカイドウ</t>
    </rPh>
    <phoneticPr fontId="87"/>
  </si>
  <si>
    <t>岐阜県北方町の結婚式場で食事をした客が食中毒の症状を訴え、県はこの式場の厨房を営業禁止処分にしました。　食中毒が発生したのは、北方町平成にある結婚式場「ル・シャン・ド・クク」です。　岐阜県によりますと、この式場では、5月20日に1組の披露宴と二次会があり、それぞれ食事が提供されましたが、出席した客109人のうち2歳から72歳までの男女56人が、翌日以降下痢や発熱などの症状を訴えました。</t>
    <phoneticPr fontId="87"/>
  </si>
  <si>
    <t>名古屋テレビ</t>
    <rPh sb="0" eb="3">
      <t>ナゴヤ</t>
    </rPh>
    <phoneticPr fontId="87"/>
  </si>
  <si>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</si>
  <si>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</si>
  <si>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</si>
  <si>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2023/21週</t>
  </si>
  <si>
    <t>今週のニュース（Noroｖｉｒｕｓ） (5/29-6/4)</t>
    <rPh sb="0" eb="2">
      <t>コンシュウ</t>
    </rPh>
    <phoneticPr fontId="5"/>
  </si>
  <si>
    <t>食中毒情報 (5/29-6/4)</t>
    <rPh sb="0" eb="3">
      <t>ショクチュウドク</t>
    </rPh>
    <rPh sb="3" eb="5">
      <t>ジョウホウ</t>
    </rPh>
    <phoneticPr fontId="5"/>
  </si>
  <si>
    <t>海外情報  (5/29-6/4)</t>
    <rPh sb="0" eb="2">
      <t>カイガイ</t>
    </rPh>
    <rPh sb="2" eb="4">
      <t>ジョウホウ</t>
    </rPh>
    <phoneticPr fontId="5"/>
  </si>
  <si>
    <t>食品リコール・回収情報
 (5/29-6/4)</t>
    <rPh sb="0" eb="2">
      <t>ショクヒン</t>
    </rPh>
    <rPh sb="7" eb="9">
      <t>カイシュウ</t>
    </rPh>
    <rPh sb="9" eb="11">
      <t>ジョウホウ</t>
    </rPh>
    <phoneticPr fontId="5"/>
  </si>
  <si>
    <t>食品表示 (5/29-6/4)</t>
    <rPh sb="0" eb="2">
      <t>ショクヒン</t>
    </rPh>
    <rPh sb="2" eb="4">
      <t>ヒョウジ</t>
    </rPh>
    <phoneticPr fontId="5"/>
  </si>
  <si>
    <t>残留農薬 (5/29-6/4)</t>
    <phoneticPr fontId="16"/>
  </si>
  <si>
    <t>※2023年 第21週（5/22～5/28） 現在</t>
    <phoneticPr fontId="5"/>
  </si>
  <si>
    <t>やや多い</t>
    <rPh sb="2" eb="3">
      <t>オオ</t>
    </rPh>
    <phoneticPr fontId="87"/>
  </si>
  <si>
    <t>回収＆交換</t>
  </si>
  <si>
    <t>デプロホーム</t>
  </si>
  <si>
    <t>勅使川原精麦所</t>
  </si>
  <si>
    <t>浪漫亭</t>
  </si>
  <si>
    <t>阪神製菓</t>
  </si>
  <si>
    <t>ハズイ食料品店</t>
  </si>
  <si>
    <t>フジフーズ</t>
  </si>
  <si>
    <t>古越製麺所</t>
  </si>
  <si>
    <t>ａｇｅｎｔ</t>
  </si>
  <si>
    <t>HIGASHIY...</t>
  </si>
  <si>
    <t>マックスバリュ関...</t>
  </si>
  <si>
    <t>小田急商事</t>
  </si>
  <si>
    <t>イオンリテール</t>
  </si>
  <si>
    <t>サミット</t>
  </si>
  <si>
    <t>原田食品</t>
  </si>
  <si>
    <t>藤商事</t>
  </si>
  <si>
    <t>セブン-イレブン...</t>
  </si>
  <si>
    <t>コールスローサラダ 一部金属部品混入の恐れ</t>
  </si>
  <si>
    <t>成城石井</t>
  </si>
  <si>
    <t>焼 生姜のきいた国産豚と10種野菜の餃子 一部消費期限誤印字</t>
  </si>
  <si>
    <t>大一商店</t>
  </si>
  <si>
    <t>食べる小魚 一部フグ混入の恐れ</t>
  </si>
  <si>
    <t>ヤマナカ</t>
  </si>
  <si>
    <t>味噌ひれかつ弁当 一部シール誤貼付で(えび)表示欠落</t>
  </si>
  <si>
    <t>グレイス</t>
  </si>
  <si>
    <t>万華土鳳梨酥他 一部賞味期限ラベル貼付漏れ</t>
  </si>
  <si>
    <t>フィールコーポレ...</t>
  </si>
  <si>
    <t>まぐろタタキ 一部賞味期限誤表示</t>
  </si>
  <si>
    <t>相模屋食料</t>
  </si>
  <si>
    <t>BEYOND TOFU ピザ・シュレッド 一部包装不良</t>
  </si>
  <si>
    <t>結わえる</t>
  </si>
  <si>
    <t>玄米あまこうじ 一部賞味期限誤表示</t>
  </si>
  <si>
    <t>川畑</t>
  </si>
  <si>
    <t>いわしの煮付け 一部賞味期限表示欠落</t>
  </si>
  <si>
    <t>さっぱり揚げ鶏 一部ラベル誤貼付で表示欠落</t>
  </si>
  <si>
    <t>万代</t>
  </si>
  <si>
    <t>かぼちゃとチーズソースの包み揚げ 一部ラベル誤貼付で(卵)表示欠落</t>
  </si>
  <si>
    <t>ベルク</t>
  </si>
  <si>
    <t>冷やしカレーうどん 一部消費期限誤表示</t>
  </si>
  <si>
    <t>相鉄ローゼン</t>
  </si>
  <si>
    <t>彩りうなぎ飯御膳 一部ラベル誤貼付で(えび)表示欠落</t>
  </si>
  <si>
    <t>マルキョウ</t>
  </si>
  <si>
    <t>ホッキ貝サラダ 一部賞味期限誤表示</t>
  </si>
  <si>
    <t>イカ食べ比べセット 一部ラベル誤貼付で表示欠落</t>
  </si>
  <si>
    <t>スエヒロ</t>
  </si>
  <si>
    <t>大師祈願もなか 一部カビ発生の恐れ</t>
  </si>
  <si>
    <t>ＣＯＬＯＲＳ</t>
  </si>
  <si>
    <t>太田餃子しょうが他 一部保存方法記載欠落</t>
  </si>
  <si>
    <t>マックスバリュ西...</t>
  </si>
  <si>
    <t>かぼちゃコロッケ 一部ラベル誤貼付で(卵)表示欠落</t>
  </si>
  <si>
    <t>良品計画</t>
  </si>
  <si>
    <t>2層仕立てのチーズケーキ他 一部販売時に保存温度逸脱</t>
  </si>
  <si>
    <t>プリン,弁当他128品目 一部保存温度逸脱</t>
  </si>
  <si>
    <t>生活協同組合コー...</t>
  </si>
  <si>
    <t>砂川産小松菜 一部残留農薬基準超過コメントあり</t>
  </si>
  <si>
    <t>ほうれん草 一部残留農薬一律基準違反</t>
  </si>
  <si>
    <t>京都府漁業協同組...</t>
  </si>
  <si>
    <t>丹後とりがい 一部下痢性貝毒の規制値超過</t>
  </si>
  <si>
    <t>スーパーナショナ...</t>
  </si>
  <si>
    <t>野沢菜ちりめん他 一部賞味期限表示欠落</t>
  </si>
  <si>
    <t>誠味</t>
  </si>
  <si>
    <t>鮎ごはんの素 一部シール部分圧着不十分</t>
  </si>
  <si>
    <t>たいらや</t>
  </si>
  <si>
    <t>しっとりスコーン 一部消費期限誤表示</t>
  </si>
  <si>
    <t>冨士ハム</t>
  </si>
  <si>
    <t>おつまみサラミ 一部水分活性の基準値超過</t>
  </si>
  <si>
    <t>レモンケーキ他 6品目 一部アレルゲン(小麦)表示欠落</t>
  </si>
  <si>
    <t>オートミール ロールドオーツ1kg 製品袋上部シール不良</t>
  </si>
  <si>
    <t>ジューシー！！肉焼売 一部賞味期限誤表記</t>
  </si>
  <si>
    <t>至高の逸品水羊羹 一部ラベル誤貼付で(小麦)表示欠落</t>
  </si>
  <si>
    <t>水口店 自家製ひじき煮 一部アレルギー(卵)表示欠落</t>
  </si>
  <si>
    <t>セブンイレブンで販売 コールスローサラダ 一部異物混入</t>
  </si>
  <si>
    <t>AC信州のやきそば 一部包装不具合でカビ発生の恐れ</t>
  </si>
  <si>
    <t>御笠川店 おつまみ海老塩餃子 ラベル誤貼付で(えび、豚肉)表示欠落</t>
  </si>
  <si>
    <t>アイスクリーム型マシュマロ他 計3商品 ソルビン酸検出</t>
  </si>
  <si>
    <t>小菅店 ごちそうミート 3商品 保存方法、賞味期限表記欠落</t>
  </si>
  <si>
    <t>ヒガシヤおこし 一部商品中身が異なる</t>
  </si>
  <si>
    <t>とろとろ半熟ゆでたまご 一部要冷蔵商品で保存温度逸脱</t>
  </si>
  <si>
    <t>貝づくし握り 一部特定原材料(小麦)表示欠落</t>
  </si>
  <si>
    <t>極太メンマ 一部ラベル誤表示で(卵,乳成分)表示欠落</t>
  </si>
  <si>
    <t>タンドリーチキンのピタサンド 一部特定原材料(小麦,卵)表示欠落</t>
  </si>
  <si>
    <t>しっとりやわらかあげ 一部消費期限誤表示</t>
  </si>
  <si>
    <t>森の子,ブルーベリーサワークリーム 一部展示見本品を販売</t>
  </si>
  <si>
    <t>結核例　217</t>
    <phoneticPr fontId="5"/>
  </si>
  <si>
    <t>菌種：S. flexneri（B群）2例＿感染地域：‌バングラデシュ1例、タ
イ/台湾1例</t>
    <phoneticPr fontId="87"/>
  </si>
  <si>
    <t>3類感染症　
細菌性赤痢2例</t>
    <phoneticPr fontId="5"/>
  </si>
  <si>
    <t>血清群・毒素型：‌O157 VT1・VT2（11例）、O111 VT1・VT2（10例）、O26 VT1（10例）、O157 VT2（9 例）、
O103 VT1（3 例）、O115 VT1（3例）、O111 VT1（1例）、O128 VT1・VT2（1例）、O145 VT1（1例）、O26 VT2（1例）、その他・不明（18例）
累積報告数：478例（有症者269例、うちHUS 5例．死亡なし）</t>
    <phoneticPr fontId="87"/>
  </si>
  <si>
    <t xml:space="preserve">年齢群：‌1歳（2例）、2歳（2例）、3歳（1例）、4歳（3例）、5歳（1例）、6歳（3例）、   7歳（3例）、9歳（1例）、10代（8例）、20代（12例）、30代（10例）、40代（6例）、   50代（6例）、60代（3例）、70代（2例）、80代（5例）
</t>
    <phoneticPr fontId="87"/>
  </si>
  <si>
    <t xml:space="preserve">68例（有症者34例、うちHUS なし）
感染地域：国内55例、インドネシア1例、国内・国外不明12例
国内の感染地域：‌長崎県10例、福岡県8例、神奈川県4例、三重県4例、北海道3例、大阪府3例、岡山県3例、宮城県2例、群馬県2例、富山県2例、兵庫県2例、岩手県1例、茨城県1例、
栃木県1例、埼玉県1例、東京都1例、新潟県1例、愛知県1例、山口県1例、佐賀県1例、大分県1例、国内（都道府県不明）2例
</t>
    <phoneticPr fontId="87"/>
  </si>
  <si>
    <t>E型肝炎16例 感染地域（感染源）：北海道3例（豚レバー1例、焼き肉1例、不明
1例）、埼玉県3例（レバー1例、不明2例）、東京都2例（不明2例）、
福岡県2例（不明2例）、山形県1例（不明）、茨城県1例（レバ刺し）、
神奈川県1例（ジビエ/豚レバー）、国内（都道府県不明）2例（不明2例）、
国内・国外不明1例（不明）</t>
    <phoneticPr fontId="87"/>
  </si>
  <si>
    <t>レジオネラ症35例（肺炎型35例）
感染地域：‌東京都3例、宮城県2例、新潟県2例、岐阜県2例、静岡県2例、島根県2例、山口県2例、福岡県2例、北海道1例、青森県1例、岩手県1例、福島県1例、栃木県1例、群馬県1例、神奈川県1例、山梨県1例、
長野県1例、京都府1例、岡山県1例、広島県1例、秋田県/東京都1例、タイ1例、国内・国外不明4例
年齢群：‌40代（3例）、50代（7例）、60代（11例）、70代（9例）、80代（4例）、90代以上（1例）  累積報告数：527例</t>
    <phoneticPr fontId="87"/>
  </si>
  <si>
    <t>アメーバ赤痢5例（腸管アメーバ症5例）
感染地域：‌神奈川県1例、愛媛県1例、国内（都道府県不明）1例、国内・国外不明2例
感染経路：性的接触1例（異性間）、その他・不明4例</t>
    <phoneticPr fontId="87"/>
  </si>
  <si>
    <t>2023年 第20週（5月15日〜 5月21日）</t>
    <phoneticPr fontId="87"/>
  </si>
  <si>
    <t>福岡市中央区の飲食店が製造した弁当を食べた子供など６人が食中毒を起こしました。
中央保健所は、ノロウイルスによる食中毒と断定し、この飲食店を２日間の営業停止処分としました。中央保健所によりますと先月２７日、中央区大宮の飲食店「ＨｅａｌｔｈＷｏｒｋ」の弁当を食べた子供５人と３０代の女性が下痢や嘔吐、発熱などの症状を訴えました。</t>
    <phoneticPr fontId="87"/>
  </si>
  <si>
    <t>RKB毎日放送</t>
    <rPh sb="3" eb="5">
      <t>マイニチ</t>
    </rPh>
    <rPh sb="5" eb="7">
      <t>ホウソウ</t>
    </rPh>
    <phoneticPr fontId="87"/>
  </si>
  <si>
    <t>埼玉県さいたま市は1日、桜区田島5丁目の飲食店「庄や西浦和店」で、ノロウイルスが原因の食中毒事件が発生したとして、食品衛生法に基づき、同日から2日間の営業停止処分にしたと発表した。20代男女ら2グループ4人が発症したという。</t>
    <phoneticPr fontId="87"/>
  </si>
  <si>
    <t>埼玉新聞</t>
    <rPh sb="0" eb="4">
      <t>サイタマシンブン</t>
    </rPh>
    <phoneticPr fontId="87"/>
  </si>
  <si>
    <t>菊川市の社会福祉法人草笛の会は２日、同法人が生活介護事業を行う同市上平川の施設「かすが」で感染性胃腸炎が集団発生したと発表した。同法人によると１日、通所者１３人が嘔吐（おうと）や発熱、下痢の症状を訴えた。重篤な症状はなく快方に向かっている。</t>
    <phoneticPr fontId="87"/>
  </si>
  <si>
    <t>静岡新聞</t>
    <rPh sb="0" eb="4">
      <t>シズオカシンブン</t>
    </rPh>
    <phoneticPr fontId="87"/>
  </si>
  <si>
    <t>安足地区の認定こども園で5月12日から6月1日までに、園児44人と職員1人がアストロウイルスによる感染性胃腸炎を発症したと、栃木県が発表しました。　おう吐、下痢の症状が出ていますが、県感染症対策課によりますと、アストロウイルスの症状はノロウイルスやロタウイルスに比べて一般的に軽いとされていて、今回は重症者はなく全員快方に向かっていて園は通常通り開いているということです。</t>
    <phoneticPr fontId="87"/>
  </si>
  <si>
    <t>とちてれ</t>
    <phoneticPr fontId="87"/>
  </si>
  <si>
    <t>那覇市保健所は30日、沖縄県那覇市松尾の飲食店で食中毒が発生し、29日から6月2日まで5日間の営業停止を命じたと発表した。3月4日に食事をした男女3人が7日、下痢や発熱などを発症。後の検査でカンピロバクター属菌が検出された。那覇市では今年すでに8件の食中毒が発生しており、同保健所は未加熱、半生または加熱不十分の鶏肉の喫食について市民に注意を呼びかけている。</t>
    <phoneticPr fontId="16"/>
  </si>
  <si>
    <t>https://nordot.app/1036490342192628222?c=768367547562557440</t>
    <phoneticPr fontId="16"/>
  </si>
  <si>
    <t>那覇市の飲食店で食中毒、5日間の営業停止に　男女3人、下痢や発熱　沖縄</t>
    <phoneticPr fontId="16"/>
  </si>
  <si>
    <t>沖縄県</t>
    <rPh sb="0" eb="3">
      <t>オキナワケン</t>
    </rPh>
    <phoneticPr fontId="16"/>
  </si>
  <si>
    <t>沖縄新報社</t>
    <rPh sb="0" eb="5">
      <t>オキナワシンポウシャ</t>
    </rPh>
    <phoneticPr fontId="16"/>
  </si>
  <si>
    <t>千葉県は29日、野田市の小学校でノロウイルスによる感染性胃腸炎が集団発生したと発表した。1～6年生の児童64人と20～30代の職員3人の計67人が嘔吐や下痢などの症状を訴えた。重症者はいない。</t>
    <phoneticPr fontId="87"/>
  </si>
  <si>
    <t>千葉日報</t>
    <rPh sb="0" eb="4">
      <t>チバニッポウ</t>
    </rPh>
    <phoneticPr fontId="87"/>
  </si>
  <si>
    <t>腸管出血性大腸菌Ｏー１５７に感染 ４歳女児が重症 松戸</t>
    <phoneticPr fontId="16"/>
  </si>
  <si>
    <t>松戸市に住む４歳の女の子が腹痛などの症状を訴え、検査の結果、腸管出血性大腸菌のＯー１５７が検出されました。県が感染経路を調べていますが、女の子は重症だということです。
千葉県によりますと、松戸市に住む４歳の女の子は今月１７日に腹痛や下痢などの症状を訴えて、病院を受診したあと入院し、検査の結果、腸管出血性大腸菌のＯー１５７の感染が確認されました。現在は急性腎不全などを引き起こすＨＵＳ＝溶血性尿毒症症候群を発症して治療を受けていますが、重症だということです。県では、感染経路を調べるとともに、手洗いや食品の加熱などを徹底して感染防止に努めるよう呼びかけています。
また、野田市内の小学校で今月１６日以降、児童と職員、合わせて６７人が相次いでおう吐や下痢などの症状を訴え、検査の結果、保健所はノロウイルスの集団感染と断定しました。すべての学年に症状が出た児童がいて、学級閉鎖の措置が取られたクラスもあるということですが、重症者はいないということです。県は、こうした感染症の予防のため、調理前やトイレなどのあとには手洗いや消毒を徹底するなどの対策を呼びかけています。</t>
    <phoneticPr fontId="16"/>
  </si>
  <si>
    <t>https://www3.nhk.or.jp/lnews/chiba/20230529/1080020754.html</t>
    <phoneticPr fontId="16"/>
  </si>
  <si>
    <t>千葉県</t>
    <rPh sb="0" eb="3">
      <t>チバケン</t>
    </rPh>
    <phoneticPr fontId="16"/>
  </si>
  <si>
    <t>千葉NHK</t>
    <rPh sb="0" eb="2">
      <t>チバ</t>
    </rPh>
    <phoneticPr fontId="16"/>
  </si>
  <si>
    <t>カンピロバクターが原因　福岡市の飲食店で６人が食中毒</t>
    <phoneticPr fontId="16"/>
  </si>
  <si>
    <t>福岡市博多区の飲食店で５月２６日、一緒に食事をした６人が食中毒を起こしました。博多保健所は、コース料理で出された鶏肉によるカンピロバクターが原因と判断し、この飲食店をきょうから２日間の営業停止処分としました。
   博多保健所によると５月２６日、博多区博多駅前にある飲食店「博多なべやこの」で職場のグループでコース料理を食べた１３人のうち、２０代～５０代までの６人が腹痛や下痢、発熱などの症状を訴えました。重症者はおらず、いずれも快方に向かっているということです。
人のうち、３人の便からカンピロバクターが検出されたことから保健所は、食中毒と判断し、この店をきょうから２日間の営業停止処分としました。</t>
    <phoneticPr fontId="16"/>
  </si>
  <si>
    <t>RKB毎日放送</t>
    <rPh sb="3" eb="5">
      <t>マイニチ</t>
    </rPh>
    <rPh sb="5" eb="7">
      <t>ホウソウ</t>
    </rPh>
    <phoneticPr fontId="16"/>
  </si>
  <si>
    <t>福岡県</t>
    <rPh sb="0" eb="3">
      <t>フクオカケン</t>
    </rPh>
    <phoneticPr fontId="16"/>
  </si>
  <si>
    <t>https://newsdig.tbs.co.jp/articles/-/524287?display=1</t>
    <phoneticPr fontId="16"/>
  </si>
  <si>
    <t>滝沢市の飲食店で食中毒　3日間営業停止【岩手】</t>
    <phoneticPr fontId="16"/>
  </si>
  <si>
    <t>岩手県滝沢市の飲食店で食中毒が発生し、県央保健所はこの店を2日から3日間営業停止処分としました。
　県央保健所によると滝沢市鵜飼狐洞の飲食店「居酒屋8」で5月23日に調理した弁当を食べた7人が腹痛や下痢、発熱などの食中毒症状を訴えました。複数の患者からカンピロバクターが検出されたことなどから、保健所は店で提供された食品が原因の食中毒と断定し、店を2日から3日間の営業停止処分としました。　県内の食中毒は今年初めてで、県は食中毒の予防についてホームページなどで注意を呼びかけています。</t>
    <phoneticPr fontId="16"/>
  </si>
  <si>
    <t>岩手県</t>
    <rPh sb="0" eb="3">
      <t>イワテケン</t>
    </rPh>
    <phoneticPr fontId="16"/>
  </si>
  <si>
    <t>https://news.yahoo.co.jp/articles/0fae99c8f1793e1ad79490207b9bd3d246877b8d</t>
    <phoneticPr fontId="16"/>
  </si>
  <si>
    <t>岩手朝日テレビ</t>
    <rPh sb="0" eb="4">
      <t>イワテアサヒ</t>
    </rPh>
    <phoneticPr fontId="16"/>
  </si>
  <si>
    <t>スイセンの球根”をタマネギと勘違いして調理 腹痛などの症状で高齢者7人搬送</t>
    <phoneticPr fontId="16"/>
  </si>
  <si>
    <t>5月28日、千葉県でこのスイセンの球根による食中毒が起きた。きっかけは、知人から届いた荷物だった。開けてみると、スイセンの球根が複数入っていて、メモには「スイセン」であることが書かれていた。【映像】タマネギとスイセンの球根の比較
　しかし、受け取った人はメモを見落とし、タマネギと勘違いしてしまう。そして、そのスイセンを使ってポトフを作り、70～80代の男女7人で食べたところ、腹痛などの症状が出たという。　7人は病院に搬送されたが、すでに全員回復している。（『ABEMAヒルズ』より）</t>
    <phoneticPr fontId="16"/>
  </si>
  <si>
    <t>abematimes</t>
    <phoneticPr fontId="16"/>
  </si>
  <si>
    <t>https://news.yahoo.co.jp/articles/9df711946e7167bda71164da7424355a8caf5e50</t>
    <phoneticPr fontId="16"/>
  </si>
  <si>
    <t xml:space="preserve">毒キノコによる食中毒の発生について - 和光市 </t>
    <phoneticPr fontId="16"/>
  </si>
  <si>
    <t>　毒キノコ「ツキヨタケ」を原因とする食中毒事件の発生が確認されました。毒キノコによる食中毒は、死に至る場合もあります。これからの季節、野外で余暇を楽しむ機会が増えますが、山林等に自生するキノコを採取し、図鑑などにより食用と自己判断することは、大変危険です。食用と確実に判断できないキノコは、絶対に「採らない」、「食べない」、「売らない」、「人にあげない」でください。
　自生するキノコを採取する際には、次のことに注意しましょう。
　　　・　確実に鑑定された食用キノコ以外は絶対に食べない。
　　　・　図鑑等に載っているキノコは典型例であることが多いので、図鑑等を用いた自己判断は行わない。
　　　・　毒キノコの見分け方には、俗説や通説が多いので、注意する。
　　（参考）　埼玉県ホームページ　「記者発表資料（9月30日）」
　　　　http://www.pref.saitama.lg.jp/news/page/news130930-12.html
　　　埼玉県ホームページ「毒キノコに注意しましょう（食品安全課）」　
　　　　http://www.pref.saitama.lg.jp/page/dokukinoko.html
　       毒キノコによる食中毒に注意しましょう（厚生労働省）
  　　　 http://www.mhlw.go.jp/stf/seisakunitsuite/bunya/kenkou_iryou/shokuhin/kinoko/index.html
　</t>
    <phoneticPr fontId="16"/>
  </si>
  <si>
    <t>https://www.city.wako.lg.jp/home/fukushi/kenkozukuri/shokuiku/_9675/dokukinoko.html</t>
    <phoneticPr fontId="16"/>
  </si>
  <si>
    <t>埼玉県</t>
    <rPh sb="0" eb="3">
      <t>サイタマケン</t>
    </rPh>
    <phoneticPr fontId="16"/>
  </si>
  <si>
    <t>和光市公表</t>
    <rPh sb="0" eb="3">
      <t>ワコウシ</t>
    </rPh>
    <rPh sb="3" eb="5">
      <t>コウヒョウ</t>
    </rPh>
    <phoneticPr fontId="16"/>
  </si>
  <si>
    <t>食中毒事故に関するお詫びとお知らせ　株式会社かんな丸</t>
    <rPh sb="18" eb="22">
      <t>カブシキガイシャ</t>
    </rPh>
    <rPh sb="25" eb="26">
      <t>マル</t>
    </rPh>
    <phoneticPr fontId="16"/>
  </si>
  <si>
    <t>この度、弊社の店舗である「庄や 西浦和店」において、2023年５月26日にお食事をされたお客様の一部の方に嘔吐、下痢等を主症状とするノロウイルス食中毒事故が発生いたしました。所轄であるさいたま市保健所の検査の結果、ノロウイルスが原因の食中毒であると判断されました。これを受け、同店舗は2023年６月１日付にて、さいたま市保健所より食品衛生法第６条により2023年６月２日まで２日間の営業停止を命じられました。なお、同店舗は2023年５月29日より営業を自粛しております。
されたお客様には多大なる苦痛とご迷惑をお掛けしましたことを深くお詫び申し上げます。また、同店舗をご利用いただいている他のお客様や関係者の皆様にも多大なご迷惑をお掛けし、重ねてお詫び申し上げます。
　弊社は、日頃より衛生管理面での安全性を確保するために、社内体制及び社員教育を徹底してまいりましたが、今回このような事故を発生させてしまいお客様の信頼を裏切ることになり、重ねてお詫び申し上げるとともに、この事態を厳粛に受け止め再発防止・安全強化を図り、一層の衛生管理体制に努力してまいる所存であります。　以 上</t>
    <phoneticPr fontId="16"/>
  </si>
  <si>
    <t>かんな丸社告</t>
    <rPh sb="3" eb="4">
      <t>マル</t>
    </rPh>
    <rPh sb="4" eb="6">
      <t>シャコク</t>
    </rPh>
    <phoneticPr fontId="16"/>
  </si>
  <si>
    <t>https://kannanmaru.co.jp/news_20230601/</t>
    <phoneticPr fontId="16"/>
  </si>
  <si>
    <t>おかゆで食中毒か、15人死亡 ナミビア</t>
    <phoneticPr fontId="16"/>
  </si>
  <si>
    <t>アフリカ・ナミビアの警察は5月31日、東カバンゴ州（Kavango East）で有毒物質の入ったおかゆを食べ、家族15人が死亡したと発表した。食中毒が疑われるという。地元メディアは、一家は貧困家庭で、醸造酒を作った後に残った穀物でできたおかゆを食べたと伝えた。　警察によると、死亡した15人は21人家族の一員。27日夜、おかゆを食べた後に体調不良を訴え病院に搬送された。31日の時点で15人の死亡が確認されたという。警察は有害と疑われる物質を摂取し、死亡した数としては過去最大規模だとしている。捜査が開始されており、検視結果はまだ出ていない。</t>
    <phoneticPr fontId="16"/>
  </si>
  <si>
    <t>https://news.infoseek.co.jp/article/afpbb_3466453/?tpgnr=world</t>
    <phoneticPr fontId="16"/>
  </si>
  <si>
    <t>ナミビア</t>
    <phoneticPr fontId="16"/>
  </si>
  <si>
    <t>AFPBB news</t>
    <phoneticPr fontId="16"/>
  </si>
  <si>
    <t>食中毒（疑い）が発生しました  福岡県</t>
    <rPh sb="16" eb="19">
      <t>フクオカケン</t>
    </rPh>
    <phoneticPr fontId="16"/>
  </si>
  <si>
    <t>　令和５年５月３０日（火）、春日市の医療機関から、腹痛を訴え来院した患者を診察し、胃アニサキス症と診断した旨、筑紫保健福祉環境事務所に届出があった。同事務所が調査したところ、太宰府市の鮮魚店で購入したサバの刺身を５月２９日（月）１８時頃喫食した１名が、同日２１時頃から食中毒様症状を呈していることが判明した。現在、同事務所において、食中毒疑いとして調査を進めている。
発生日時　判明分：令和５年５月２９日（月）　２１時頃
摂食者数　調査中
判明分：１名　判明分：腹痛、嘔気</t>
    <phoneticPr fontId="16"/>
  </si>
  <si>
    <t>https://www.pref.fukuoka.lg.jp/press-release/syokuchudoku20230531.html</t>
    <phoneticPr fontId="16"/>
  </si>
  <si>
    <t>福岡県公表</t>
    <rPh sb="0" eb="5">
      <t>フクオカケンコウヒョウ</t>
    </rPh>
    <phoneticPr fontId="16"/>
  </si>
  <si>
    <t>フグ刺しで“食中毒”か　３０代女性しびれなど訴え救急搬送　宗像市の鮮魚店が販売　福岡県が調査</t>
    <phoneticPr fontId="16"/>
  </si>
  <si>
    <t>テレビ西日本</t>
    <rPh sb="3" eb="6">
      <t>ニシニホン</t>
    </rPh>
    <phoneticPr fontId="16"/>
  </si>
  <si>
    <t>https://topics.smt.docomo.ne.jp/article/tvnc/region/tvnc-17881</t>
    <phoneticPr fontId="16"/>
  </si>
  <si>
    <t>２８日、福岡県宗像市の鮮魚店で購入したフグの刺身を食べた女性が食中毒のような症状を訴え病院に搬送されました。福岡県によりますと２８日、３０代の女性は宗像市の鮮魚店でフグの刺身を購入し自宅で食べました。そのおよそ３０分後に手足のしびれのほか頭痛など食中毒のような症状を訴え、救急搬送されたということです。
女性は入院しましたが、現在、症状は回復しています。福岡県は女性の症状がフグの毒・テトロドトキシンによるものと一致していることなどから、鮮魚店で販売されたフグが食中毒のような症状の原因になった疑いがあるとみています。
店では同じ日にほかの客にもフグの刺身が販売されていますが、これまでのところ同様の症状を訴える人はいないということです。</t>
    <phoneticPr fontId="16"/>
  </si>
  <si>
    <t>滋賀県　保育園 ヒスタミン 給食のさばで園児ら食中毒</t>
    <phoneticPr fontId="16"/>
  </si>
  <si>
    <t>5月23日、滋賀県彦根市の保育園で、園の給食施設で作られた給食を食べた園児と保育士のあわせて11人が皮膚の発疹や顔が赤くなるなどの症状を訴えました。保健所の調査によると、給食施設で調理された、さばからヒスタミンが検出されました。ヒスタミンによる食中毒と断定され、給食施設部分を27日から3日間、営業停止処分としました。ヒスタミンを大量に含む食品を食べることにより、食後数時間で舌や顔面の腫れ、頭痛、腹痛、
めまいなどの症状がでることがあります。ヒスタミンは、魚を常温で放置することで増えやすく、煮たり焼いたりしても減らないため、
魚を生で保存する際は、速やかに冷蔵・冷凍するようにしましょう。</t>
    <phoneticPr fontId="16"/>
  </si>
  <si>
    <t>https://www.shokukanken.com/news/safety/230530-1010.html</t>
    <phoneticPr fontId="16"/>
  </si>
  <si>
    <t>滋賀県</t>
    <rPh sb="0" eb="3">
      <t>シガケン</t>
    </rPh>
    <phoneticPr fontId="16"/>
  </si>
  <si>
    <t xml:space="preserve">食環境衛生研究所 </t>
    <phoneticPr fontId="16"/>
  </si>
  <si>
    <t>https://news.yahoo.co.jp/articles/9bd77818c037daa1e650316759283042b4ae68d8</t>
  </si>
  <si>
    <t>https://jp.investing.com/news/stock-market-news/article-642272</t>
    <phoneticPr fontId="87"/>
  </si>
  <si>
    <t>https://www.nna.jp/news/2525794?utm_source=newsletter&amp;utm_medium=email&amp;utm_campaign=club_bn&amp;country=cny&amp;type=5&amp;free=1</t>
    <phoneticPr fontId="87"/>
  </si>
  <si>
    <t>https://www.jetro.go.jp/biznews/2023/05/3613b942492e696a.html</t>
    <phoneticPr fontId="87"/>
  </si>
  <si>
    <t>　</t>
    <phoneticPr fontId="87"/>
  </si>
  <si>
    <t>　インド物流会社のグリーンラインは、西部グジャラート（GJ）州アーメダバード市近郊のサナンドII工業団地で操業するスイス系食品大手ネスレ・インド向けに、液化天然ガス（LNG）コンテナ車両を導入したと発表した。今回の発表はネスレ・インドの持続可能な開発目標に沿うもので、今回の連携を通じて、物流の二酸化炭素（CO2）排出量などの削減を目指す（注、「タイムズ・オブ・インディア」紙5月19日）。同社はネスレとの提携事業のために、世界初の長さ46フィート（約14メートル）、55トンのLNGを燃料とする大型コンテナ車を特注で製造した。GJ州サナンドII工場～マハーラーシュトラ州ビワンディ間の約500キロ強のルートで、即席麺「マギー麺」の輸送に運用する。
同社のプレスリリースによると、従来の20トンディーゼル車両に代え、今回新たに開発した大型LNGコンテナ車両を採用することにより、輸送に必要な車両台数そのものが大きく削減できる点も重要だという。その結果、CO2は最大30％、硫黄酸化物は最大100％、粒子状物質は最大91％など、大気中に放出される有害物質の大幅な削減につながるとしている。同社のアナンド・ミマニ最高経営責任者（CEO）は「今回の提携事例は、インドの消費財メーカーにとって、環境に配慮した物流の夜明けを告げる重要なマイルストーンになる。次世代に向けて持続可能な未来のため、他の業界のリーディング企業にもこの事例が広く採用されることを望む」とした。同社はこれまで、セメントや鉄鋼分野のグリーン物流で培った実績があり、今回、LNGを動力とする大型コンテナの機能を導入することで、消費財、医薬、特急貨物分野の物流革命をもたらすとしている。
（注）インド政府は、2030年までにエネルギー需要の半分を再生可能エネルギーで賄い、CO2排出量を大幅に削減するという目標を掲げている（2021年11月5日記事参照）。</t>
    <phoneticPr fontId="87"/>
  </si>
  <si>
    <t>https://www.hokkaido-np.co.jp/article/854326</t>
    <phoneticPr fontId="87"/>
  </si>
  <si>
    <t>https://xtech.nikkei.com/atcl/nxt/column/18/02463/052400003/</t>
    <phoneticPr fontId="87"/>
  </si>
  <si>
    <t>https://www.nikkei.com/article/DGXZQOGN300660Q3A530C2000000/</t>
    <phoneticPr fontId="87"/>
  </si>
  <si>
    <t>https://www.jetro.go.jp/biznews/2023/05/5da15a166cd8b29b.html</t>
    <phoneticPr fontId="87"/>
  </si>
  <si>
    <t>英国のスーパーマーケット・グループのアスダは、コンビニエンス部門への進出を加速するため、ガソリンスタンドを運営するＥＧグループの英国・アイルランド事業を買収するとした。これにより売上高約３００億ポンド（３８０億ドル）のが誕生する。 英国で食料品販売第３位のアスダとＥＧは、イッサ兄弟とプライベート・エクイティーのＴＤＲキャピタルが保有している。この買収は３５０カ所のガソリンスタンドと１０００以上の食品店が対象でＥＧの価値を負債を含め２２億７０００万ポンドであると評価している。アスダはセインズベリーを抜いて英国第2位のスーパーマーケットになることを目指しており、今回の買収によりＥＧのガソリンスタンドでアスダ・エクスプレスを展開することが可能になる。カンターの最新データによると、テスコは２７．１％のシェアで市場をリード、セインズベリーは１４．８％のシェアを持ち、アスダの１３．９％を上回っています。イッサ兄弟が２０２１年にアスダを買収して以降、すでにＥＧのガソリンスタンド１６６カ所がコンビニエンスストア「Asda on the Move」の業態に転換されている。消費者が生活費の危機に直面し、食料品店が高騰する食料品価格と賃上げの必要性を両立させようとする一方で、ドイツのディスカウントグループであるアルディやリドルと競合する中、今回の買収が実現した。
ライバルと同様に大型店舗で販売するガソリン価格で競争にさらされているアスダは、ＥＧ統合へ今後３年間で１億５０００万ポンド以上を投資する予定だとした。
アスダの株主（元オーナーの米小売大手ウォルマート社を含む）は、この買収のために約４億５０００万ポンドのの追加資本を提供する予定。
アスダはまた、３月末までの３ヵ月間の既存店売上高が前年比７．８％増、燃料を除く総売上高が８％増の５０億ポンドと発表した。</t>
    <phoneticPr fontId="87"/>
  </si>
  <si>
    <t>中国電子商取引（ＥＣ）最大手、阿里巴巴集団（浙江省杭州市、アリババグループ）系の旅行サイト「飛猪（フリギー）」は５月31日、大阪観光局と中国人観光客の誘致に向けた戦略協定を締結した。2025年の大阪・関西万博を控え、観光資源を生かした旅行商品の開発・販売などで協力する。
大阪の食文化、宿泊地、スポーツ、観光名所、アニメなどに関連した旅行商品の共同開発や、大阪のブランド価値向上と中国人観光客誘致に向けたＫＯＬ（キーオピニオンリーダー）と呼ばれるインフルエンサーによるライブ配信などを行う予定。フリギーによると、フリギーを経由した今年４月の大阪のホテル予約数は前年同月比20倍以上に急伸した。同月の大阪への航空券予約数も９倍以上に増え、前月比でも2.2倍に伸びたという。フリギーの21年末時点の会員数は３億2,000万人。利用者の60％以上を1990年以降に生まれた若年層が占めている。</t>
    <phoneticPr fontId="87"/>
  </si>
  <si>
    <t>https://news.nissyoku.co.jp/news/shinoda20230527112913280</t>
    <phoneticPr fontId="87"/>
  </si>
  <si>
    <t>国分グループ本社はマレーシアで物流事業を展開するKokubu Food Logistics Malaysia Sdn.Bhd.（国分フードロジスティクスマレーシア）が事業拡大に向け、クアラルンプール近郊に4温度帯物流センターを増設したと、5月26日に発表した。
　国分グループは、マレーシア国内で回転寿司チェーン店・スシキング121店舗を展開するテクスケムグループと、低温物流事業会社の国分フードロジスティクスマレーシアを2016年に合弁で設立。現地の外・・・この先はネットで・・・</t>
    <rPh sb="232" eb="233">
      <t>サキ</t>
    </rPh>
    <phoneticPr fontId="87"/>
  </si>
  <si>
    <t>食品工場で再生可能エネルギーを活用し、二酸化炭素（CO2）排出量の削減にグループ全体で取り組むキユーピー。これまでに国内15拠点に太陽光パネルを設置し、工場内の電力の一部を再生可能エネルギーで賄ってきたが、ついにCO2排出量を実質ゼロとする100％再エネ化を「キユーピー神戸工場」で実現した。
工場の屋上に太陽光パネルを設置し、発電した電気で工場内の設備の電力の一部を賄っている。神戸工場では、市販用マヨネーズをはじめ同社で最も多くの数量を生産しており、西日本エリアの製品供給を支える重要な製造拠点である。工場は24時間操業で、製造装置はフル稼働しており、年間のCO2排出量は3500t（2022年の実績）に上る。今回、各種製造装置を動かすための電力だけでなく、製品の殺菌や設備の洗浄などで使う蒸気についても、全て再生可能エネルギーに置き換え、CO2排出量を実質ゼロに抑えた。同工場の取り組みで特徴的なのが、再エネ由来の電力の購入だけで100％再エネ化を達成したのではなく、太陽光発電による電気やバイオマス由来の蒸気などをバランスよく組み合わせ、コストを抑えた点だ。通常の電力・蒸気の使用料金とは別に、J-クレジット＊1（再エネ証書）の購入などに費用がかかるが、年間数百万円にとどまるため「日々の歩留まり改善や省エネ活動の積み重ねなどでカバーできる金額」（キユーピー神戸工場工場長の加藤英巳氏）と判断し、実現に至った。
電気と蒸気それぞれ2種類、計4種類の方法を採用し、総排出量（2022年実績の3500t）を実質ゼロに抑えた。出所：キユーピーの資料を基に日経クロステックが作成）
＊1　CO2などの温暖化ガスの排出削減量や吸収量を「クレジット」として国が認証しているもので、クレジット創出者と活用者との間で売買できる。
CO2削減効果をうたえないジレンマ
　神戸工場が100％再エネ化を達成できた背景には、蒸気の再エネ化が深く関係している。同工場は神戸市東灘区の食品コンビナート＊2内にあり、この地区にはもともと、建築廃材を利用した木くずのバイオマスボイラー設備が導入されていた。コンビナート内の食品メーカーの工場には、この設備で発生させた蒸気がパイプラインを通じて供給されており、キユーピーも蒸気の7割でそれを活用していたのである。既に蒸気については炭素中立である再エネを活用していたにもかかわらず、CO2排出量実質ゼロを掲げる上で、意外な問題があった。それは、「環境価値（CO2排出量削減効果）をJ-クレジット化して売ってしまっており、当社としては環境価値をうたえなくなっていた」（キユーピー神戸工場生産技術課課長の今泉創氏）点である。</t>
    <phoneticPr fontId="87"/>
  </si>
  <si>
    <t>日本の農林水産省は30日、メキシコで日本産精米の普及を促進するイベントを開いた。メキシコ政府は3月に日本からの精米の輸入を解禁した。メキシコでは外国産の精米のうち米国産が6割を占める。農水省は日本貿易振興機構（ジェトロ）と連携し、日本食との相性を訴えてメキシコに日本米を売り込む。
農水省は30日、メキシコの首都メキシコシティで日本米の試食会を開いた。メキシコの飲食店や小売店の関係者が参加し、日本産と米国産の精米を食べ比べた。和牛やすしなど日本食も紹介した。メキシコは日本の病害虫に対する懸念を理由に、3月まで日本米の輸入を禁止していた。農水省はメキシコの植物検疫当局と協議し、輸出するための検疫条件で合意した。農水省の輸出・国際局審議官の谷村栄二氏は「まずは日本食レストランを通じてメキシコで日本米の味を広げたい」と話す。
ジェトロによると、メキシコの外国産の精米の輸入量は22年に約7万1600トンで、米国産が62%、南米ウルグアイ産が35%を占めていた。米国とウルグアイの両国はメキシコと自由貿
メキシコが外国から精米を輸入する際の一般的な関税は20%だ。日本からメキシコへの輸出では包括的・先進的環太平洋経済連携協定（CPTPP）に基づき、18年から関税が毎年2%ずつ下がっている。23年は8%で、27年以降は関税ゼロになる。</t>
    <phoneticPr fontId="87"/>
  </si>
  <si>
    <t>https://www.jetro.go.jp/biznews/2023/05/36ca9f011cb24614.html</t>
    <phoneticPr fontId="87"/>
  </si>
  <si>
    <t>中国政府は近年、食品の安全を重視しており、「中華人民共和国食品安全法」などの国家レベルの法令を頻繁に改正している。山東省には160万超の食品生産事業者が存在しており、その産業規模は大きく、関連する業態も多岐にわたるが、省レベルではこれまで食品安全に関する包括的な条例などが整備されていなかった。例えば、重金属汚染や農薬残留の基準超過、食品添加物の不規則な使用などの問題、デリバリーサービスやライブコマース、越境ECなどの新しい業態や分野で、監督管理制度が完備されていない部分があり、同省の実情に合わせた地方性法規の制定が求められていた。こうした背景から、山東省政府は省内の食品安全の状況をより一層規範化すべく、この意見募集稿を発表した。条例は計103条から構成し、主に次の内容を示している。
（1）食品安全に対する責任の明確化。食品生産事業者に食品安全管理担当者を配置することを義務付ける。食品チェーンストア経営企業、飲食サービス提供者などに対する法的義務と責任を明確にする。食品安全監督管理に対する政府の責任を明確化し、食品安全業務を政府の年度評価の対象に組み入れる。
（2）食品生産・経営の工程管理を強化。食品の生産チェーンで、食品添加物の使用規制や工場出荷時のサンプル保管、生産再開に向けた自己検査制度の策定、委託生産の規制などを求める。食品生産事業者は、食品添加物の仕様に係る記録システムを確立し、食品添加物の名称や製造者、製造日、使用量などの情報を記録しなければならない。また、食品生産事業者は専用設備あるいは専門エリアに食品添加物を貯蔵し、かつ「食品添加物」の文字を明記しなければならない。食品流通の段階に関しては、ばら売り食品や賞味期限切れ食品、自動販売設備、特殊食品（注1）の販売などについて具体的な要求を定める。例えば、特殊食品のパッケージの表示内容は、製品登録証明書あるいは関連部門への報告記録と一致しなければならない。
（3）オンライン食品関連ビジネスの監督・管理強化。オンライン食品ビジネスの参入要件とネットワーク上で公開すべき情報の内容を明確化する。食品のオンライン取引で、第三者プラットフォームの提供者やライブコマース・プラットフォームなどの主体が履行すべき食品安全義務を精緻化する。
（4）食品安全管理メカニズムの整備。山東省全体で食品安全トレーサビリティーの統一公共サービスプラットフォームを確立し、食品と食用農産物のトレーサビリティー管理を実施する。食品生産事業者が情報化トレーサビリティーシステムを確立することを奨励・支援する（注2）。</t>
    <phoneticPr fontId="87"/>
  </si>
  <si>
    <t>https://shokuhin.net/76059/2023/05/29/kakou/nyu/</t>
    <phoneticPr fontId="87"/>
  </si>
  <si>
    <t>明治は、明治乳業（天津）有限公司（所在地・中華人民共和国天津市）が今年1月から稼働開始したことを記念し、5月22日に現地で開業式を開催した。
明治乳業（天津）有限公司は、100％出資子会社の明治（中国）投資有限公司を通じて設立し、牛乳・ヨーグルトなどを生産する。
開会式には大使館や天津経済技術開発区（TEDA）をはじめ行政関係者や協力企業らが参加し、明治グループの創業の精神や歴史、製造ラインの見学、生産商品の試食など行った。同工場では、独自の生産技術を活用したフルーツヨーグルト「粒馥楽（リフル）」の生産を新たに開始。低脂肪で濃厚な口当たりが特長の新しいタイプのフルーツヨーグルトで、高まる健康に対するニーズに応える。
明治は「高付加価値商品の生産拠点として、中国北部エリアを中心に牛乳やヨーグルトなどをお届けできるよう供給体制を強化する」などとし、今後も高付加価値で差別性の高い牛乳・ヨーグルトなどを生産、発売していく。中国国内における牛乳・ヨーグルトの生産は、これまで明治乳業（蘇州）有限公司の1拠点で行ってきたが、同工場の稼働により北部エリアへの供給拡大が可能となった。</t>
    <phoneticPr fontId="87"/>
  </si>
  <si>
    <t>中国</t>
    <rPh sb="0" eb="2">
      <t>チュウゴク</t>
    </rPh>
    <phoneticPr fontId="87"/>
  </si>
  <si>
    <t>マレーシア</t>
    <phoneticPr fontId="87"/>
  </si>
  <si>
    <t>インド</t>
    <phoneticPr fontId="87"/>
  </si>
  <si>
    <t>中国・内モンゴル自治区のフフホトにある中国乳製品最大手の「伊利実業集団」が、人工知能（ＡＩ）を活用した酪農のスマート化を急速に進めている。牧場の牛の監視から生産、運送状況まで全工程を徹底してデータ管理し、迅速な供給に結びつけている。各地方で「データ都市化」を進める習近平政権の後押しも大きい。</t>
    <phoneticPr fontId="87"/>
  </si>
  <si>
    <t>中国モンゴル自治区</t>
    <rPh sb="0" eb="2">
      <t>チュウゴク</t>
    </rPh>
    <rPh sb="6" eb="9">
      <t>ジチク</t>
    </rPh>
    <phoneticPr fontId="87"/>
  </si>
  <si>
    <t>日本</t>
    <rPh sb="0" eb="2">
      <t>ニホン</t>
    </rPh>
    <phoneticPr fontId="87"/>
  </si>
  <si>
    <t>メキシコ</t>
    <phoneticPr fontId="87"/>
  </si>
  <si>
    <t>英国</t>
    <rPh sb="0" eb="2">
      <t>エイコク</t>
    </rPh>
    <phoneticPr fontId="87"/>
  </si>
  <si>
    <t>メキシコ政府は3月24日、保健一般法（Ley General de Salud）第216条Bisの改正を公布外部サイトへ、新しいウィンドウで開きますし、食品と非アルコール飲料のトランス脂肪酸の含有量上限値を「脂質100グラム当たり2グラム以下」と設定した。同改正の施行日の2023年9月20日以降は、この上限を超える商品の小売り販売が禁止される。業務用商品は対象となっていない。これは、世界保健機関（WHO）が2018年5月に公表した「加工食品を製造するときにできるトランス脂肪酸を減らす行動計画（REPLACE）外部サイトへ、新しいウィンドウで開きます」にのっとり、メキシコ国内で改正したもの。メキシコでは2021年10月に上院で改正案が可決されていたが、下院での承認が先送りされていた。しかし、行動計画の開始期限が2023年末であることと、官報公示日から180日間の移行期間を含むことから、2023年2月に下院で承認され改正案は成立した。WHOによると、トランス脂肪酸については、総摂取エネルギーの1％に相当する量よりも少なくすることが目標としている。日本では成人のエネルギー摂取量を1,900キロカロリーと想定し、その1％に相当する2グラムがトランス脂肪酸の摂取上限として促されている。メキシコの保健一般法第216条Bisで示された数量と同じだ。食品・非アルコール飲料への成分表示規格は、2020年3月27日改正のメキシコ公式規格（NOM、NOM-051-SCFI/SSA1-2010PDFファイル(外部サイトへ、新しいウィンドウで開きます)）の第4.5.2.4.7 条Bis-1で規定している（添付資料表参照、ただしスペイン語）。総脂質量（Grasas totales）の項目には、飽和脂肪酸（Grasas saturadas）とトランス脂肪酸（Grasas trans）の含有量を表示しなければならない。含まれていない場合は「0mg」と表示する。
第216条Bisの施行後は第215条の警告表示義務の掲示と並行で対応
メキシコ政府は2019年に保険一般法（LGS）を改正した。その第215条でカロリー、糖分、飽和脂肪酸、トランス脂肪酸、ナトリウムの5種の指定栄養成分のうち、上限値以上のものがあれば、それを消費者に警告するため、シンプルかつ明瞭に警告を表示することと規定した（2020年5月7日付地域・分析レポート参照）。トランス脂肪酸を含む商品は、WHOの勧告に合わせ総摂取エネルギーの1％以上の場合、包装表面に「EXCESO GRASAS TRANS」と表記した八角形の警告表示を貼付するか、直接印字する必要がある（添付資料図参照、ただしスペイン語）。第216条Bisの施行後は、消費者に対し、トランス脂肪酸の含有量が脂質100グラム当たり2グラム以下であることを示しつつ、同警告表示の対応も並行で必要となる。</t>
    <phoneticPr fontId="87"/>
  </si>
  <si>
    <t>野菜の大敵「うどんこ病」、菌寄生菌で農薬に依存せず撃退 近畿大</t>
    <phoneticPr fontId="16"/>
  </si>
  <si>
    <t>https://scienceportal.jst.go.jp/newsflash/20230531_n02/</t>
    <phoneticPr fontId="16"/>
  </si>
  <si>
    <t>野菜の葉に感染して収量を減らす病原菌「うどんこ病」の感染拡大を菌に寄生するカビ（菌寄生菌）で抑制できることを、近畿大学のグループが明らかにした。環境へ負荷がかかる化学農薬（殺菌剤）に依存しない新たなうどんこ病の防除対策として、3年後をめどに実用化への道筋をつけたい考えだ。うどんこ病はカビの一種で、農作物を中心に雑草や樹木など植物の葉に感染する。うどんの粉を振りかけたように白い斑点が発生することから名付けられた。葉から養分をとって葉を枯らしてしまうことから、植物が光合成を行うことができなくなり、農作物の収量を3割ほど減らすこともあると言われる。近畿大学農学部の野々村照雄教授（植物病理学）らは、うどんこ病菌に寄生する菌寄生菌に注目。菌寄生菌がメロンやカボチャ、キュウリ、ズッキーニなどウリ科植物にのみ感染するメロンうどんこ病の感染拡大を抑制するかどうかを調べた。
　実験では、まず、メロンの苗を用意し、顕微鏡でみながらガラス針をつかってうどんこ病菌の胞子を葉につけて感染させた。感染から5日目と10日目、15日目の苗をそれぞれ５つずつつくり、それぞれに菌寄生菌を混ぜた水を噴霧した。その後、静電気を使った円柱状の機器で葉から出てくるうどんこ病菌の胞子を集め、数を数えた。
　その結果、菌寄生菌を噴霧しない場合は、感染5日目頃からうどんこ病菌の胞子ができはじめて30日ほど胞子を出し続けた。ある個体の生涯胞子放出数は約12万個にも及んだ。一方、感染後5日目に噴霧をすると、胞子の放出はほぼみられず、生涯胞子放出数も288個に抑えられた。感染後10日目の噴霧でも効果が見られ、生涯胞子放出数は962個だった。ただ、感染後15日目の噴霧では生涯胞子放出数は7万個を超えた。
　胞子の放出がピークを迎える15日目ごろの噴霧ではすでにつくられているうどんこ病菌の胞子の放出を押さえることはできず、感染初期での噴霧が効果的であることを示しているという。実験の最後には、メロンうどんこ病菌の胞子を数えた葉を回収し、脱色と固定の処理をしたのちに、うどんこ病菌が胞子を生産、形成する分生子柄という構造体の数や形状を顕微鏡で確認した。5日目と10日目に菌寄生菌を噴霧した葉には、正常な分生子柄が見られなかった。15日目の噴霧では、約850個あったが、無処理のものでは約1400個あり、菌寄生菌がうどんこ病菌の胞子の放出を抑えていることが分かった。農業でうどんこ病対策をするには、現状では殺菌剤を含む化学農薬を使うが、耐性菌の出現や残留農薬などの環境への負荷が高いという課題がある。野々村教授は「より効率的にうどんこ病菌を防除できる噴霧の仕方や、菌寄生菌の大量培養技術を確立して実用化することで、化学農薬のみに依存しない新たな方法となり得る」としている。　研究は4月25日付けのスイスの農業経営専門誌「アグロノミー」電子版に掲載された。</t>
    <phoneticPr fontId="16"/>
  </si>
  <si>
    <t>（ベトナム産トゲウナギ、その加工品）
本日、以下のとおり輸入者に対して、食品衛生法第26条第３項に基づく検査命令（輸入届出ごとの全ロットに対する検査の義務づけ）を実施することとし、各検疫所長あて通知しましたので、お知らせします。
対象食品等	検査の項目	経緯
ベトナム産トゲウナギ及びその加工品（簡易な加工に限る。）	エンロフロキサシン	検疫所におけるモニタリング検査の結果、ベトナム産トゲウナギからエンロフロキサシンを検出したことから、検査命令を実施するもの。
エンロフロキサシンについて
１．動物用医薬品（合成抗菌剤）
２．許容一日摂取量（人が一生涯毎日摂取し続けても、健康への影響がないとされる一日当たりの摂取量）は、体重１kg当たり0.002 mg/日です。
３．現実的ではありませんが、体重 60 kg の人が、エンロフロキサシンが 1.34 ppm残留したトゲウナギを毎日  0.08 kg摂取し続けたとしても、一生涯の平均的な摂取量が許容一日摂取量を超えることはなく、健康に及ぼす影響はありません。</t>
    <phoneticPr fontId="16"/>
  </si>
  <si>
    <t>https://www.mhlw.go.jp/stf/newpage_33345.html</t>
    <phoneticPr fontId="16"/>
  </si>
  <si>
    <t>輸入食品に対する検査命令の実施　5月30日掲載</t>
    <rPh sb="17" eb="18">
      <t>ガツ</t>
    </rPh>
    <rPh sb="20" eb="21">
      <t>ヒ</t>
    </rPh>
    <rPh sb="21" eb="23">
      <t>ケイサイ</t>
    </rPh>
    <phoneticPr fontId="16"/>
  </si>
  <si>
    <t>今週のお題(梅雨の時期には湿度を高くしないように)</t>
    <rPh sb="6" eb="8">
      <t>ツユ</t>
    </rPh>
    <rPh sb="9" eb="11">
      <t>ジキ</t>
    </rPh>
    <rPh sb="13" eb="15">
      <t>シツド</t>
    </rPh>
    <rPh sb="16" eb="17">
      <t>タカ</t>
    </rPh>
    <phoneticPr fontId="5"/>
  </si>
  <si>
    <t>なぜ　湿度に注意するのか?　湿度が高いとどんなことが起き易いのか?</t>
    <rPh sb="3" eb="5">
      <t>シツド</t>
    </rPh>
    <rPh sb="6" eb="8">
      <t>チュウイ</t>
    </rPh>
    <rPh sb="14" eb="16">
      <t>シツド</t>
    </rPh>
    <rPh sb="17" eb="18">
      <t>タカ</t>
    </rPh>
    <rPh sb="26" eb="27">
      <t>オ</t>
    </rPh>
    <rPh sb="28" eb="29">
      <t>ヤス</t>
    </rPh>
    <phoneticPr fontId="5"/>
  </si>
  <si>
    <t>★梅雨になると本州の平均湿度は７０%を超える。
★この時期は、カビが発生(発育)する最適環境だ
★工場内にカビが充満していたら製品には胞子が付く。胞子は肉眼では見えないので、出荷後に発芽してはじめて 肉眼で見えるようになる。
これがカビ混入の厄介なところ。
★カビが工場内に発生するとそこに虫が集まってくる。特にチャタテムシやダニ類はカビを好んで食べる。集まった虫の一部は、製品に隠れて消費者にまで運ばれる。</t>
    <rPh sb="27" eb="29">
      <t>ジキ</t>
    </rPh>
    <rPh sb="76" eb="78">
      <t>ニクガン</t>
    </rPh>
    <rPh sb="80" eb="81">
      <t>ミ</t>
    </rPh>
    <rPh sb="87" eb="89">
      <t>シュッカ</t>
    </rPh>
    <rPh sb="89" eb="90">
      <t>ゴ</t>
    </rPh>
    <rPh sb="118" eb="120">
      <t>コンニュウ</t>
    </rPh>
    <rPh sb="121" eb="123">
      <t>ヤッカイ</t>
    </rPh>
    <rPh sb="177" eb="178">
      <t>アツ</t>
    </rPh>
    <rPh sb="181" eb="182">
      <t>ムシ</t>
    </rPh>
    <rPh sb="183" eb="185">
      <t>イチブ</t>
    </rPh>
    <rPh sb="187" eb="189">
      <t>セイヒン</t>
    </rPh>
    <rPh sb="190" eb="191">
      <t>カク</t>
    </rPh>
    <rPh sb="193" eb="196">
      <t>ショウヒシャ</t>
    </rPh>
    <rPh sb="199" eb="200">
      <t>ハコ</t>
    </rPh>
    <phoneticPr fontId="5"/>
  </si>
  <si>
    <r>
      <t>温度計は、厨房や加工場に必ずありますよね!  これに</t>
    </r>
    <r>
      <rPr>
        <b/>
        <u/>
        <sz val="14"/>
        <rFont val="ＭＳ Ｐゴシック"/>
        <family val="3"/>
        <charset val="128"/>
      </rPr>
      <t>湿度計が付いていなかったら有るものに交換しましょう。</t>
    </r>
    <r>
      <rPr>
        <b/>
        <sz val="12"/>
        <rFont val="ＭＳ Ｐゴシック"/>
        <family val="3"/>
        <charset val="128"/>
      </rPr>
      <t xml:space="preserve">
</t>
    </r>
    <r>
      <rPr>
        <b/>
        <sz val="12"/>
        <color theme="4"/>
        <rFont val="游ゴシック"/>
        <family val="3"/>
        <charset val="128"/>
      </rPr>
      <t>湿度43％以下を、1日3時間以上続くようにコントロールすれば、カビは発生しません。</t>
    </r>
    <r>
      <rPr>
        <b/>
        <sz val="12"/>
        <rFont val="ＭＳ Ｐゴシック"/>
        <family val="3"/>
        <charset val="128"/>
      </rPr>
      <t xml:space="preserve">
そこまでコントロール出来ない職場では、</t>
    </r>
    <r>
      <rPr>
        <b/>
        <sz val="12"/>
        <color theme="4"/>
        <rFont val="ＭＳ Ｐゴシック"/>
        <family val="3"/>
        <charset val="128"/>
      </rPr>
      <t>平均湿度60％以下を心がけましょう。</t>
    </r>
    <r>
      <rPr>
        <b/>
        <sz val="12"/>
        <rFont val="ＭＳ Ｐゴシック"/>
        <family val="3"/>
        <charset val="128"/>
      </rPr>
      <t xml:space="preserve">
方法はいくつかあります。
　①清掃後は水濡れを放置しない、水気をふき取る、乾燥させる。
　②定常的に湿っているところには、扇風機や乾燥機を設置し乾燥を心がける。
　③蒸気発生装置からの蒸気をダクトに誘導する。
できることを決めたら、継続してやると必ず効果が出ます。</t>
    </r>
    <rPh sb="39" eb="40">
      <t>ア</t>
    </rPh>
    <rPh sb="114" eb="116">
      <t>ヘイキン</t>
    </rPh>
    <rPh sb="163" eb="165">
      <t>ミズケ</t>
    </rPh>
    <rPh sb="168" eb="169">
      <t>ト</t>
    </rPh>
    <rPh sb="206" eb="208">
      <t>カンソウ</t>
    </rPh>
    <rPh sb="209" eb="210">
      <t>ココロ</t>
    </rPh>
    <rPh sb="250" eb="252">
      <t>ケイゾク</t>
    </rPh>
    <phoneticPr fontId="5"/>
  </si>
  <si>
    <r>
      <t>ゾーニングのための色分け管理</t>
    </r>
    <r>
      <rPr>
        <sz val="10.5"/>
        <color theme="1"/>
        <rFont val="游ゴシック"/>
        <family val="3"/>
        <charset val="128"/>
      </rPr>
      <t>ができないことが理由でこれまでボードブラシの導入を諦めていた方、</t>
    </r>
  </si>
  <si>
    <r>
      <t>これから色分け管理を強化していきたい</t>
    </r>
    <r>
      <rPr>
        <sz val="10.5"/>
        <color theme="1"/>
        <rFont val="游ゴシック"/>
        <family val="3"/>
        <charset val="128"/>
      </rPr>
      <t>とお考えの方にピッタリの製品です！</t>
    </r>
  </si>
  <si>
    <r>
      <t>食品工場内での使用に適したHACCP認証製品</t>
    </r>
    <r>
      <rPr>
        <sz val="10.5"/>
        <color theme="1"/>
        <rFont val="游ゴシック"/>
        <family val="3"/>
        <charset val="128"/>
      </rPr>
      <t>ですので安心してお使いいただけます！</t>
    </r>
  </si>
  <si>
    <t xml:space="preserve"> GⅡ　20週　5例</t>
    <rPh sb="6" eb="7">
      <t>シュウ</t>
    </rPh>
    <phoneticPr fontId="5"/>
  </si>
  <si>
    <t xml:space="preserve"> GⅡ　21週　1例</t>
    <rPh sb="9" eb="10">
      <t>レイ</t>
    </rPh>
    <phoneticPr fontId="5"/>
  </si>
  <si>
    <t>バーティクノスペシャルブラシ</t>
    <phoneticPr fontId="33"/>
  </si>
  <si>
    <t>ごはんのおとも選手権への協賛提供商品を募集しています</t>
    <phoneticPr fontId="16"/>
  </si>
  <si>
    <t>公益財団法人にいがた産業創造機構（NICO、ニコ）が、無印良品直江津店開業3周年イベントで開催する「ごはんのおとも選手権」に協賛・提供できる県内生産の商品を募集しています。
詳細は、NICOのホームページをご覧ください。
参加資格（下記すべてを満たす商品）
 ①新潟県内に事業所が所在する企業等（農事組合法人等を含む）。
 ②PL 保険（生産物賠償責任保険）または PL 補償が含まれたビジネス総合保険に加入している企業等
 ③食品営業許可を取得している企業等（食品営業許可が不要な業種である場合を除く）
 ④新潟県内で製造された加工食品等であること。ただし以下のいずれかに該当する場合は可とする。
 ・製造過程の一部分を県外で実施している場合であっても、主要な工程を新潟県内で実施している場合
 ・原材料が新潟県産である場合
 ⑤JAN コードを取得し、表示している商品
 ⑥保健所等の専門機関等に食品表示内容に問題がないことを確認済みである商品</t>
    <phoneticPr fontId="16"/>
  </si>
  <si>
    <t>食品衛生基準行政を厚生労働省から消費者庁へ</t>
    <phoneticPr fontId="16"/>
  </si>
  <si>
    <t>「生活衛生等関係行政の機能強化のための関係法律の整備に関する法律」の
公布について（通知）
「生活衛生等関係行政の機能強化のための関係法律の整備に関する法律」（令
和５年法律第 36 号）については、本年５月 19 日に国会で可決・成立し、本日
公布されたところです。
この法律は、食品衛生基準行政を厚生労働省から消費者庁へ、水道整備・管理行政を厚生労働省から国土交通省及び環境省へ移管することを主な内容とするものですが、改正の趣旨及び内容等の詳細は別紙のとおりですので、御了知の上、貴管下市町村、関係団体、関係機関等へ周知いただきますようお願いいたします。
この法律の施行日は令和６年４月１日（一部は公布の日）であり、今後、施行に向けて、政省令の改正等の必要な措置を進めていくこととしております。
なお、本通知の写しを別記の関係団体等あてに送付しますので、念のため、申し添えます。</t>
    <phoneticPr fontId="16"/>
  </si>
  <si>
    <t>現在、厚生労働省では食品基準審査課が食品衛生基準行政を担当しています。同課には、40年前にトクホ制度を作った新開発食品保健対策室が置かれており、さらに健康食品の安全性確保やアドバイザリースタッフ制度に関わる行政も担当しています。
この課の業務が消費者庁に移ることで、保健機能食品も含めた健康食品全般に関する食品表示や安全性などの行政が、消費者庁に集約される可能性が高くなりました。
しかし、現時点では具体的な詳細はまだ白紙の段階で、年内にも移管に関する骨格を固めていくことになるようです。</t>
    <phoneticPr fontId="16"/>
  </si>
  <si>
    <t>アリババが大阪観光局と提携、訪日旅行誘致（無料公開）</t>
  </si>
  <si>
    <t>国分グループ本社、マレーシア物流センター増設　厳密に4温度帯管理 - 日本食糧新聞電子版</t>
  </si>
  <si>
    <t>即席麺の輸送に大型LNGコンテナ車導入で環境配慮(インド) ｜ - ジェトロ</t>
  </si>
  <si>
    <t>酪農スマート化、中国で加速　乳製品最大手　生産から運送、ＡＩ活用し全工程管理：北海道新聞デジタル</t>
  </si>
  <si>
    <t>キユーピーの食品工場100％再エネ化、キッカケは蒸気の環境価値買い戻し ｜ 日経クロステック（xTECH）</t>
  </si>
  <si>
    <t xml:space="preserve">コカ・コーラ、飲料の最新鋭製造ラインが関東で稼働 　最大の特徴は「綾鷹カフェ」「コスタコーヒー」の肝となる独自の二液充填（食品新聞） </t>
  </si>
  <si>
    <t>山東省、初めての食品安全条例制定に関する意見募集(中国)  - ジェトロ</t>
  </si>
  <si>
    <t>農水省、メキシコで日本米の普及促す　輸出解禁で - 日本経済新聞</t>
  </si>
  <si>
    <t>トランス脂肪酸含有量上限値を上回る食品・非アルコール飲料の小売り販売を禁止に(メキシコ) ｜  - ジェトロ</t>
  </si>
  <si>
    <t>明治 中国新工場で開業式 差別化乳製品の拠点へ - 食品新聞 WEB版（食品新聞社）</t>
  </si>
  <si>
    <t>英アスダ、ガソリンスタンド運営のＥＧ買収 評価額22.7億ポンド 提供 Reuters - Investing.com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</si>
</sst>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s>
  <fonts count="176">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sz val="20"/>
      <color rgb="FF00000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b/>
      <sz val="20"/>
      <color indexed="8"/>
      <name val="メイリオ"/>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20"/>
      <color theme="1"/>
      <name val="ＭＳ Ｐゴシック"/>
      <family val="3"/>
      <charset val="128"/>
    </font>
    <font>
      <b/>
      <sz val="11"/>
      <name val="ＭＳ Ｐゴシック"/>
      <family val="3"/>
      <charset val="128"/>
      <scheme val="minor"/>
    </font>
    <font>
      <b/>
      <sz val="16"/>
      <name val="游ゴシック"/>
      <family val="3"/>
      <charset val="128"/>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20"/>
      <color indexed="9"/>
      <name val="ＭＳ Ｐゴシック"/>
      <family val="3"/>
      <charset val="128"/>
    </font>
    <font>
      <sz val="9"/>
      <name val="Meiryo UI"/>
      <family val="3"/>
      <charset val="128"/>
    </font>
    <font>
      <sz val="9"/>
      <color theme="1"/>
      <name val="Meiryo"/>
      <family val="3"/>
      <charset val="128"/>
    </font>
    <font>
      <b/>
      <sz val="20"/>
      <color rgb="FF000000"/>
      <name val="ＭＳ Ｐゴシック"/>
      <family val="2"/>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theme="1"/>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sz val="14"/>
      <color indexed="63"/>
      <name val="Arial"/>
      <family val="2"/>
    </font>
    <font>
      <b/>
      <sz val="14"/>
      <color rgb="FFFF0000"/>
      <name val="ＭＳ Ｐゴシック"/>
      <family val="3"/>
      <charset val="128"/>
      <scheme val="minor"/>
    </font>
    <font>
      <b/>
      <sz val="14"/>
      <color indexed="53"/>
      <name val="ＭＳ Ｐゴシック"/>
      <family val="3"/>
      <charset val="128"/>
    </font>
    <font>
      <b/>
      <sz val="19"/>
      <name val="ＭＳ Ｐゴシック"/>
      <family val="3"/>
      <charset val="128"/>
    </font>
    <font>
      <b/>
      <sz val="18"/>
      <color rgb="FF333333"/>
      <name val="メイリオ"/>
      <family val="3"/>
      <charset val="128"/>
    </font>
    <font>
      <b/>
      <sz val="14"/>
      <color rgb="FF454545"/>
      <name val="游ゴシック"/>
      <family val="3"/>
      <charset val="128"/>
    </font>
    <font>
      <b/>
      <sz val="14"/>
      <color indexed="12"/>
      <name val="ＭＳ Ｐゴシック"/>
      <family val="3"/>
      <charset val="128"/>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sz val="14"/>
      <color indexed="63"/>
      <name val="ＭＳ Ｐゴシック"/>
      <family val="3"/>
      <charset val="128"/>
    </font>
    <font>
      <sz val="8.8000000000000007"/>
      <color indexed="23"/>
      <name val="ＭＳ Ｐゴシック"/>
      <family val="3"/>
      <charset val="128"/>
    </font>
    <font>
      <sz val="10"/>
      <name val="Arial"/>
      <family val="2"/>
    </font>
    <font>
      <b/>
      <sz val="12"/>
      <color theme="4"/>
      <name val="ＭＳ Ｐゴシック"/>
      <family val="3"/>
      <charset val="128"/>
    </font>
    <font>
      <b/>
      <sz val="12"/>
      <color theme="4"/>
      <name val="游ゴシック"/>
      <family val="3"/>
      <charset val="128"/>
    </font>
    <font>
      <b/>
      <sz val="10.5"/>
      <color rgb="FFE74C3C"/>
      <name val="游ゴシック"/>
      <family val="3"/>
      <charset val="128"/>
    </font>
    <font>
      <sz val="10.5"/>
      <color theme="1"/>
      <name val="游ゴシック"/>
      <family val="3"/>
      <charset val="128"/>
    </font>
  </fonts>
  <fills count="45">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7BB2F5"/>
        <bgColor indexed="64"/>
      </patternFill>
    </fill>
    <fill>
      <patternFill patternType="solid">
        <fgColor rgb="FFFFCC99"/>
        <bgColor indexed="64"/>
      </patternFill>
    </fill>
    <fill>
      <patternFill patternType="solid">
        <fgColor theme="5" tint="0.79998168889431442"/>
        <bgColor indexed="64"/>
      </patternFill>
    </fill>
    <fill>
      <patternFill patternType="solid">
        <fgColor rgb="FFFAFEC2"/>
        <bgColor indexed="64"/>
      </patternFill>
    </fill>
    <fill>
      <patternFill patternType="solid">
        <fgColor indexed="12"/>
        <bgColor indexed="64"/>
      </patternFill>
    </fill>
    <fill>
      <patternFill patternType="solid">
        <fgColor indexed="48"/>
        <bgColor indexed="64"/>
      </patternFill>
    </fill>
    <fill>
      <patternFill patternType="solid">
        <fgColor rgb="FFFF99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6DDDF7"/>
        <bgColor indexed="64"/>
      </patternFill>
    </fill>
    <fill>
      <patternFill patternType="solid">
        <fgColor theme="6" tint="0.39997558519241921"/>
        <bgColor indexed="64"/>
      </patternFill>
    </fill>
  </fills>
  <borders count="240">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bottom style="medium">
        <color rgb="FFE2E2E2"/>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rgb="FF888888"/>
      </left>
      <right style="medium">
        <color rgb="FF888888"/>
      </right>
      <top style="medium">
        <color rgb="FF888888"/>
      </top>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5" fillId="0" borderId="0"/>
    <xf numFmtId="0" fontId="116" fillId="0" borderId="0" applyNumberFormat="0" applyFill="0" applyBorder="0" applyAlignment="0" applyProtection="0"/>
    <xf numFmtId="0" fontId="115" fillId="0" borderId="0"/>
    <xf numFmtId="0" fontId="1" fillId="0" borderId="0">
      <alignment vertical="center"/>
    </xf>
  </cellStyleXfs>
  <cellXfs count="733">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1" fillId="2" borderId="63" xfId="2" applyFont="1" applyFill="1" applyBorder="1" applyAlignment="1">
      <alignment vertical="top" wrapText="1"/>
    </xf>
    <xf numFmtId="0" fontId="1" fillId="2" borderId="62"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4" fillId="0" borderId="0" xfId="0" applyFont="1" applyAlignment="1">
      <alignment horizontal="left" vertical="center"/>
    </xf>
    <xf numFmtId="0" fontId="75" fillId="0" borderId="0" xfId="0" applyFont="1" applyAlignment="1">
      <alignment horizontal="center" vertical="center" wrapText="1"/>
    </xf>
    <xf numFmtId="0" fontId="75" fillId="0" borderId="0" xfId="0" applyFont="1" applyAlignment="1">
      <alignment horizontal="left" vertical="center" wrapText="1"/>
    </xf>
    <xf numFmtId="0" fontId="8" fillId="0" borderId="121" xfId="1" applyFill="1" applyBorder="1" applyAlignment="1" applyProtection="1">
      <alignment vertical="center" wrapText="1"/>
    </xf>
    <xf numFmtId="0" fontId="85" fillId="0" borderId="0" xfId="17" applyFont="1">
      <alignment vertical="center"/>
    </xf>
    <xf numFmtId="0" fontId="84" fillId="0" borderId="0" xfId="2" applyFont="1">
      <alignment vertical="center"/>
    </xf>
    <xf numFmtId="0" fontId="86"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0" fillId="21" borderId="31" xfId="2" applyFont="1" applyFill="1" applyBorder="1" applyAlignment="1">
      <alignment horizontal="center" vertical="center" wrapText="1"/>
    </xf>
    <xf numFmtId="0" fontId="92" fillId="3" borderId="41" xfId="2" applyFont="1" applyFill="1" applyBorder="1" applyAlignment="1">
      <alignment horizontal="center" vertical="center"/>
    </xf>
    <xf numFmtId="14" fontId="92" fillId="3" borderId="40" xfId="2" applyNumberFormat="1" applyFont="1" applyFill="1" applyBorder="1" applyAlignment="1">
      <alignment horizontal="center" vertical="center"/>
    </xf>
    <xf numFmtId="14" fontId="92" fillId="3" borderId="1" xfId="2" applyNumberFormat="1" applyFont="1" applyFill="1" applyBorder="1" applyAlignment="1">
      <alignment horizontal="center" vertical="center"/>
    </xf>
    <xf numFmtId="0" fontId="92" fillId="3" borderId="39" xfId="2" applyFont="1" applyFill="1" applyBorder="1" applyAlignment="1">
      <alignment horizontal="center" vertical="center"/>
    </xf>
    <xf numFmtId="14" fontId="92" fillId="3" borderId="2" xfId="2" applyNumberFormat="1" applyFont="1" applyFill="1" applyBorder="1" applyAlignment="1">
      <alignment horizontal="center" vertical="center"/>
    </xf>
    <xf numFmtId="0" fontId="93" fillId="0" borderId="0" xfId="2" applyFont="1" applyAlignment="1">
      <alignment horizontal="center" vertical="center"/>
    </xf>
    <xf numFmtId="14" fontId="92"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1" fillId="0" borderId="68" xfId="0" applyFont="1" applyBorder="1">
      <alignment vertical="center"/>
    </xf>
    <xf numFmtId="0" fontId="91" fillId="0" borderId="0" xfId="0" applyFont="1">
      <alignment vertical="center"/>
    </xf>
    <xf numFmtId="0" fontId="91" fillId="5" borderId="68" xfId="0" applyFont="1" applyFill="1" applyBorder="1">
      <alignment vertical="center"/>
    </xf>
    <xf numFmtId="0" fontId="91"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4" fillId="19" borderId="134" xfId="17" applyFont="1" applyFill="1" applyBorder="1" applyAlignment="1">
      <alignment horizontal="center" vertical="center" wrapText="1"/>
    </xf>
    <xf numFmtId="14" fontId="94" fillId="19" borderId="135" xfId="17" applyNumberFormat="1" applyFont="1" applyFill="1" applyBorder="1" applyAlignment="1">
      <alignment horizontal="center" vertical="center"/>
    </xf>
    <xf numFmtId="0" fontId="6" fillId="0" borderId="0" xfId="2" applyAlignment="1">
      <alignment horizontal="left" vertical="top"/>
    </xf>
    <xf numFmtId="0" fontId="6" fillId="29" borderId="147" xfId="2" applyFill="1" applyBorder="1" applyAlignment="1">
      <alignment horizontal="left" vertical="top"/>
    </xf>
    <xf numFmtId="0" fontId="8" fillId="29" borderId="146"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5" fillId="0" borderId="0" xfId="17" applyFont="1" applyAlignment="1">
      <alignment horizontal="left" vertical="center"/>
    </xf>
    <xf numFmtId="0" fontId="104" fillId="2" borderId="63" xfId="2" applyFont="1" applyFill="1" applyBorder="1" applyAlignment="1">
      <alignment vertical="top" wrapText="1"/>
    </xf>
    <xf numFmtId="0" fontId="92" fillId="21" borderId="9" xfId="2" applyFont="1" applyFill="1" applyBorder="1" applyAlignment="1">
      <alignment horizontal="center" vertical="center" wrapText="1"/>
    </xf>
    <xf numFmtId="0" fontId="92" fillId="21" borderId="39" xfId="2" applyFont="1" applyFill="1" applyBorder="1" applyAlignment="1">
      <alignment horizontal="center" vertical="center"/>
    </xf>
    <xf numFmtId="0" fontId="18" fillId="21" borderId="156" xfId="2" applyFont="1" applyFill="1" applyBorder="1" applyAlignment="1">
      <alignment horizontal="center" vertical="center" wrapText="1"/>
    </xf>
    <xf numFmtId="0" fontId="8" fillId="0" borderId="159" xfId="1" applyFill="1" applyBorder="1" applyAlignment="1" applyProtection="1">
      <alignment vertical="center" wrapText="1"/>
    </xf>
    <xf numFmtId="0" fontId="18" fillId="21" borderId="160" xfId="1" applyFont="1" applyFill="1" applyBorder="1" applyAlignment="1" applyProtection="1">
      <alignment horizontal="center" vertical="center" wrapText="1"/>
    </xf>
    <xf numFmtId="0" fontId="18" fillId="23" borderId="152" xfId="2" applyFont="1" applyFill="1" applyBorder="1" applyAlignment="1">
      <alignment horizontal="center" vertical="center" wrapText="1"/>
    </xf>
    <xf numFmtId="0" fontId="88" fillId="23" borderId="153" xfId="2" applyFont="1" applyFill="1" applyBorder="1" applyAlignment="1">
      <alignment horizontal="center" vertical="center"/>
    </xf>
    <xf numFmtId="0" fontId="88" fillId="23" borderId="154" xfId="2" applyFont="1" applyFill="1" applyBorder="1" applyAlignment="1">
      <alignment horizontal="center" vertical="center"/>
    </xf>
    <xf numFmtId="0" fontId="106" fillId="19" borderId="8" xfId="0" applyFont="1" applyFill="1" applyBorder="1" applyAlignment="1">
      <alignment horizontal="center" vertical="center" wrapText="1"/>
    </xf>
    <xf numFmtId="177" fontId="107" fillId="19" borderId="8" xfId="2" applyNumberFormat="1" applyFont="1" applyFill="1" applyBorder="1" applyAlignment="1">
      <alignment horizontal="center" vertical="center" shrinkToFit="1"/>
    </xf>
    <xf numFmtId="0" fontId="6" fillId="0" borderId="0" xfId="2" applyAlignment="1">
      <alignment horizontal="left" vertical="center"/>
    </xf>
    <xf numFmtId="0" fontId="108" fillId="5" borderId="68" xfId="0" applyFont="1" applyFill="1" applyBorder="1">
      <alignment vertical="center"/>
    </xf>
    <xf numFmtId="0" fontId="108" fillId="5" borderId="0" xfId="0" applyFont="1" applyFill="1" applyAlignment="1">
      <alignment horizontal="left" vertical="center"/>
    </xf>
    <xf numFmtId="0" fontId="108" fillId="5" borderId="0" xfId="0" applyFont="1" applyFill="1">
      <alignment vertical="center"/>
    </xf>
    <xf numFmtId="176" fontId="108" fillId="5" borderId="0" xfId="0" applyNumberFormat="1" applyFont="1" applyFill="1" applyAlignment="1">
      <alignment horizontal="left" vertical="center"/>
    </xf>
    <xf numFmtId="183" fontId="108" fillId="5" borderId="0" xfId="0" applyNumberFormat="1" applyFont="1" applyFill="1" applyAlignment="1">
      <alignment horizontal="center" vertical="center"/>
    </xf>
    <xf numFmtId="0" fontId="108" fillId="5" borderId="68" xfId="0" applyFont="1" applyFill="1" applyBorder="1" applyAlignment="1">
      <alignment vertical="top"/>
    </xf>
    <xf numFmtId="0" fontId="108" fillId="5" borderId="0" xfId="0" applyFont="1" applyFill="1" applyAlignment="1">
      <alignment vertical="top"/>
    </xf>
    <xf numFmtId="14" fontId="108" fillId="5" borderId="0" xfId="0" applyNumberFormat="1" applyFont="1" applyFill="1" applyAlignment="1">
      <alignment horizontal="left" vertical="center"/>
    </xf>
    <xf numFmtId="14" fontId="108" fillId="0" borderId="0" xfId="0" applyNumberFormat="1" applyFont="1">
      <alignment vertical="center"/>
    </xf>
    <xf numFmtId="0" fontId="109" fillId="0" borderId="0" xfId="0" applyFont="1">
      <alignment vertical="center"/>
    </xf>
    <xf numFmtId="0" fontId="6" fillId="0" borderId="62" xfId="2" applyBorder="1" applyAlignment="1">
      <alignment vertical="top" wrapText="1"/>
    </xf>
    <xf numFmtId="0" fontId="8" fillId="29" borderId="126" xfId="1" applyFill="1" applyBorder="1" applyAlignment="1" applyProtection="1">
      <alignment horizontal="left" vertical="top"/>
    </xf>
    <xf numFmtId="0" fontId="6" fillId="29" borderId="145"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70"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71"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2" fillId="5" borderId="0" xfId="2" applyFont="1" applyFill="1" applyAlignment="1">
      <alignment horizontal="center" vertical="center"/>
    </xf>
    <xf numFmtId="0" fontId="1" fillId="0" borderId="0" xfId="2" applyFont="1">
      <alignment vertical="center"/>
    </xf>
    <xf numFmtId="0" fontId="50" fillId="19" borderId="171" xfId="16" applyFont="1" applyFill="1" applyBorder="1">
      <alignment vertical="center"/>
    </xf>
    <xf numFmtId="0" fontId="50" fillId="19" borderId="172" xfId="16" applyFont="1" applyFill="1" applyBorder="1">
      <alignment vertical="center"/>
    </xf>
    <xf numFmtId="0" fontId="10" fillId="19" borderId="172" xfId="16" applyFont="1" applyFill="1" applyBorder="1">
      <alignment vertical="center"/>
    </xf>
    <xf numFmtId="0" fontId="37" fillId="0" borderId="0" xfId="17" applyFont="1" applyAlignment="1">
      <alignment horizontal="left" vertical="center" indent="2"/>
    </xf>
    <xf numFmtId="0" fontId="110"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73"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1" borderId="102" xfId="2" applyNumberFormat="1" applyFont="1" applyFill="1" applyBorder="1" applyAlignment="1">
      <alignment horizontal="center" vertical="center" wrapText="1"/>
    </xf>
    <xf numFmtId="177" fontId="13" fillId="31"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4" xfId="2" applyFont="1" applyBorder="1" applyAlignment="1">
      <alignment horizontal="center" vertical="center" wrapText="1"/>
    </xf>
    <xf numFmtId="0" fontId="13" fillId="0" borderId="175" xfId="2" applyFont="1" applyBorder="1" applyAlignment="1">
      <alignment horizontal="center" vertical="center" wrapText="1"/>
    </xf>
    <xf numFmtId="0" fontId="13" fillId="0" borderId="176" xfId="2" applyFont="1" applyBorder="1" applyAlignment="1">
      <alignment horizontal="center" vertical="center" wrapText="1"/>
    </xf>
    <xf numFmtId="0" fontId="13" fillId="0" borderId="174" xfId="2" applyFont="1" applyBorder="1" applyAlignment="1">
      <alignment horizontal="center" vertical="center"/>
    </xf>
    <xf numFmtId="0" fontId="13" fillId="5" borderId="174" xfId="2" applyFont="1" applyFill="1" applyBorder="1" applyAlignment="1">
      <alignment horizontal="center" vertical="center" wrapText="1"/>
    </xf>
    <xf numFmtId="0" fontId="106" fillId="19" borderId="137" xfId="0" applyFont="1" applyFill="1" applyBorder="1" applyAlignment="1">
      <alignment horizontal="center" vertical="center" wrapText="1"/>
    </xf>
    <xf numFmtId="0" fontId="106" fillId="19" borderId="165" xfId="0" applyFont="1" applyFill="1" applyBorder="1" applyAlignment="1">
      <alignment horizontal="center" vertical="center" wrapText="1"/>
    </xf>
    <xf numFmtId="0" fontId="99" fillId="26" borderId="177" xfId="2" applyFont="1" applyFill="1" applyBorder="1" applyAlignment="1">
      <alignment horizontal="center" vertical="center" wrapText="1"/>
    </xf>
    <xf numFmtId="0" fontId="100" fillId="26" borderId="178" xfId="2" applyFont="1" applyFill="1" applyBorder="1" applyAlignment="1">
      <alignment horizontal="center" vertical="center" wrapText="1"/>
    </xf>
    <xf numFmtId="0" fontId="98" fillId="26" borderId="178" xfId="2" applyFont="1" applyFill="1" applyBorder="1" applyAlignment="1">
      <alignment horizontal="center" vertical="center"/>
    </xf>
    <xf numFmtId="0" fontId="98" fillId="26" borderId="179" xfId="2" applyFont="1" applyFill="1" applyBorder="1" applyAlignment="1">
      <alignment horizontal="center" vertical="center"/>
    </xf>
    <xf numFmtId="0" fontId="92" fillId="21" borderId="26" xfId="2" applyFont="1" applyFill="1" applyBorder="1" applyAlignment="1">
      <alignment horizontal="center" vertical="center"/>
    </xf>
    <xf numFmtId="14" fontId="92" fillId="21" borderId="27" xfId="2" applyNumberFormat="1" applyFont="1" applyFill="1" applyBorder="1" applyAlignment="1">
      <alignment horizontal="center" vertical="center"/>
    </xf>
    <xf numFmtId="0" fontId="6" fillId="19" borderId="0" xfId="2" applyFill="1" applyAlignment="1">
      <alignment vertical="center" wrapText="1"/>
    </xf>
    <xf numFmtId="14" fontId="88" fillId="23" borderId="155" xfId="2" applyNumberFormat="1" applyFont="1" applyFill="1" applyBorder="1" applyAlignment="1">
      <alignment horizontal="center" vertical="center"/>
    </xf>
    <xf numFmtId="0" fontId="13" fillId="0" borderId="0" xfId="2" applyFont="1" applyAlignment="1">
      <alignment horizontal="center" vertical="center"/>
    </xf>
    <xf numFmtId="14" fontId="88"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8" fillId="5" borderId="0" xfId="0" applyFont="1" applyFill="1" applyAlignment="1">
      <alignment horizontal="left" vertical="top"/>
    </xf>
    <xf numFmtId="0" fontId="121" fillId="21" borderId="162" xfId="1" applyFont="1" applyFill="1" applyBorder="1" applyAlignment="1" applyProtection="1">
      <alignment horizontal="center" vertical="center" wrapText="1"/>
    </xf>
    <xf numFmtId="0" fontId="120" fillId="19" borderId="0" xfId="17" applyFont="1" applyFill="1" applyAlignment="1">
      <alignment horizontal="left" vertical="center"/>
    </xf>
    <xf numFmtId="0" fontId="88" fillId="0" borderId="0" xfId="2" applyFont="1" applyAlignment="1">
      <alignment vertical="top" wrapText="1"/>
    </xf>
    <xf numFmtId="0" fontId="8" fillId="0" borderId="190" xfId="1" applyBorder="1" applyAlignment="1" applyProtection="1">
      <alignment vertical="center" wrapText="1"/>
    </xf>
    <xf numFmtId="0" fontId="8" fillId="0" borderId="182" xfId="1" applyFill="1" applyBorder="1" applyAlignment="1" applyProtection="1">
      <alignment vertical="center" wrapText="1"/>
    </xf>
    <xf numFmtId="180" fontId="50" fillId="11" borderId="191" xfId="17" applyNumberFormat="1" applyFont="1" applyFill="1" applyBorder="1" applyAlignment="1">
      <alignment horizontal="center" vertical="center"/>
    </xf>
    <xf numFmtId="0" fontId="8" fillId="0" borderId="169" xfId="1" applyBorder="1" applyAlignment="1" applyProtection="1">
      <alignment vertical="center" wrapText="1"/>
    </xf>
    <xf numFmtId="0" fontId="124" fillId="3" borderId="9" xfId="2" applyFont="1" applyFill="1" applyBorder="1" applyAlignment="1">
      <alignment horizontal="center" vertical="center"/>
    </xf>
    <xf numFmtId="14" fontId="92" fillId="21" borderId="138" xfId="2" applyNumberFormat="1" applyFont="1" applyFill="1" applyBorder="1" applyAlignment="1">
      <alignment vertical="center" shrinkToFit="1"/>
    </xf>
    <xf numFmtId="0" fontId="123" fillId="19" borderId="151" xfId="1" applyFont="1" applyFill="1" applyBorder="1" applyAlignment="1" applyProtection="1">
      <alignment horizontal="left" vertical="top" wrapText="1"/>
    </xf>
    <xf numFmtId="0" fontId="28" fillId="21" borderId="192" xfId="0" applyFont="1" applyFill="1" applyBorder="1" applyAlignment="1">
      <alignment horizontal="center" vertical="center" wrapText="1"/>
    </xf>
    <xf numFmtId="14" fontId="29" fillId="21" borderId="193" xfId="2" applyNumberFormat="1" applyFont="1" applyFill="1" applyBorder="1" applyAlignment="1">
      <alignment horizontal="center" vertical="center" shrinkToFit="1"/>
    </xf>
    <xf numFmtId="0" fontId="88" fillId="21" borderId="194" xfId="2" applyFont="1" applyFill="1" applyBorder="1">
      <alignment vertical="center"/>
    </xf>
    <xf numFmtId="14" fontId="88" fillId="21" borderId="195" xfId="1" applyNumberFormat="1" applyFont="1" applyFill="1" applyBorder="1" applyAlignment="1" applyProtection="1">
      <alignment vertical="center" wrapText="1"/>
    </xf>
    <xf numFmtId="14" fontId="88" fillId="21" borderId="197" xfId="1" applyNumberFormat="1" applyFont="1" applyFill="1" applyBorder="1" applyAlignment="1" applyProtection="1">
      <alignment vertical="center" wrapText="1"/>
    </xf>
    <xf numFmtId="56" fontId="88" fillId="21" borderId="194" xfId="2" applyNumberFormat="1" applyFont="1" applyFill="1" applyBorder="1">
      <alignment vertical="center"/>
    </xf>
    <xf numFmtId="0" fontId="0" fillId="34" borderId="0" xfId="0" applyFill="1">
      <alignment vertical="center"/>
    </xf>
    <xf numFmtId="0" fontId="8" fillId="0" borderId="0" xfId="1" applyAlignment="1" applyProtection="1">
      <alignment vertical="center"/>
    </xf>
    <xf numFmtId="14" fontId="92" fillId="21" borderId="1" xfId="2" applyNumberFormat="1" applyFont="1" applyFill="1" applyBorder="1" applyAlignment="1">
      <alignment vertical="center" wrapText="1" shrinkToFit="1"/>
    </xf>
    <xf numFmtId="0" fontId="18" fillId="21" borderId="200" xfId="2" applyFont="1" applyFill="1" applyBorder="1" applyAlignment="1">
      <alignment horizontal="center" vertical="center" wrapText="1"/>
    </xf>
    <xf numFmtId="0" fontId="128" fillId="5" borderId="17" xfId="2" applyFont="1" applyFill="1" applyBorder="1">
      <alignment vertical="center"/>
    </xf>
    <xf numFmtId="0" fontId="123" fillId="0" borderId="151" xfId="0" applyFont="1" applyBorder="1" applyAlignment="1">
      <alignment horizontal="left" vertical="top" wrapText="1"/>
    </xf>
    <xf numFmtId="0" fontId="72" fillId="0" borderId="0" xfId="0" applyFont="1">
      <alignment vertical="center"/>
    </xf>
    <xf numFmtId="0" fontId="131" fillId="5" borderId="14" xfId="2" applyFont="1" applyFill="1" applyBorder="1">
      <alignment vertical="center"/>
    </xf>
    <xf numFmtId="0" fontId="130" fillId="0" borderId="136" xfId="0" applyFont="1" applyBorder="1">
      <alignment vertical="center"/>
    </xf>
    <xf numFmtId="0" fontId="86" fillId="35" borderId="122" xfId="0" applyFont="1" applyFill="1" applyBorder="1" applyAlignment="1">
      <alignment horizontal="center" vertical="center" wrapText="1"/>
    </xf>
    <xf numFmtId="0" fontId="129" fillId="33" borderId="0" xfId="0" applyFont="1" applyFill="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202"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122" fillId="19" borderId="198" xfId="0" applyFont="1" applyFill="1" applyBorder="1" applyAlignment="1">
      <alignment horizontal="left" vertical="center"/>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9" fillId="5" borderId="0" xfId="0" applyFont="1" applyFill="1">
      <alignment vertical="center"/>
    </xf>
    <xf numFmtId="0" fontId="110" fillId="0" borderId="0" xfId="17" applyFont="1" applyAlignment="1">
      <alignment horizontal="left" vertical="center"/>
    </xf>
    <xf numFmtId="0" fontId="0" fillId="32" borderId="0" xfId="0" applyFill="1">
      <alignment vertical="center"/>
    </xf>
    <xf numFmtId="0" fontId="132" fillId="32" borderId="0" xfId="0" applyFont="1" applyFill="1">
      <alignment vertical="center"/>
    </xf>
    <xf numFmtId="0" fontId="126" fillId="32" borderId="0" xfId="0" applyFont="1" applyFill="1">
      <alignment vertical="center"/>
    </xf>
    <xf numFmtId="0" fontId="127" fillId="32" borderId="0" xfId="1" applyFont="1" applyFill="1" applyAlignment="1" applyProtection="1">
      <alignment vertical="center"/>
    </xf>
    <xf numFmtId="177" fontId="1" fillId="19" borderId="203" xfId="2" applyNumberFormat="1" applyFont="1" applyFill="1" applyBorder="1" applyAlignment="1">
      <alignment horizontal="center" vertical="center" wrapText="1"/>
    </xf>
    <xf numFmtId="0" fontId="23" fillId="19" borderId="204" xfId="2" applyFont="1" applyFill="1" applyBorder="1" applyAlignment="1">
      <alignment horizontal="left" vertical="center"/>
    </xf>
    <xf numFmtId="0" fontId="23" fillId="19" borderId="8" xfId="2" applyFont="1" applyFill="1" applyBorder="1" applyAlignment="1">
      <alignment horizontal="left" vertical="center"/>
    </xf>
    <xf numFmtId="177" fontId="117" fillId="19" borderId="8" xfId="2" applyNumberFormat="1" applyFont="1" applyFill="1" applyBorder="1" applyAlignment="1">
      <alignment horizontal="center" vertical="center" shrinkToFit="1"/>
    </xf>
    <xf numFmtId="177" fontId="118" fillId="19" borderId="8" xfId="2" applyNumberFormat="1" applyFont="1" applyFill="1" applyBorder="1" applyAlignment="1">
      <alignment horizontal="center" vertical="center" wrapText="1"/>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43" fillId="19" borderId="206" xfId="2" applyFont="1" applyFill="1" applyBorder="1" applyAlignment="1">
      <alignment horizontal="center" vertical="center"/>
    </xf>
    <xf numFmtId="177" fontId="143" fillId="19" borderId="206" xfId="2" applyNumberFormat="1" applyFont="1" applyFill="1" applyBorder="1" applyAlignment="1">
      <alignment horizontal="center" vertical="center" shrinkToFit="1"/>
    </xf>
    <xf numFmtId="0" fontId="144" fillId="0" borderId="206" xfId="0" applyFont="1" applyBorder="1" applyAlignment="1">
      <alignment horizontal="center" vertical="center" wrapText="1"/>
    </xf>
    <xf numFmtId="177" fontId="13" fillId="19" borderId="206" xfId="2" applyNumberFormat="1" applyFont="1" applyFill="1" applyBorder="1" applyAlignment="1">
      <alignment horizontal="center" vertical="center" wrapText="1"/>
    </xf>
    <xf numFmtId="0" fontId="143" fillId="19" borderId="10" xfId="2" applyFont="1" applyFill="1" applyBorder="1" applyAlignment="1">
      <alignment horizontal="center" vertical="center"/>
    </xf>
    <xf numFmtId="177" fontId="143" fillId="19" borderId="10" xfId="2" applyNumberFormat="1" applyFont="1" applyFill="1" applyBorder="1" applyAlignment="1">
      <alignment horizontal="center" vertical="center" shrinkToFit="1"/>
    </xf>
    <xf numFmtId="177" fontId="10" fillId="19" borderId="10" xfId="2" applyNumberFormat="1" applyFont="1" applyFill="1" applyBorder="1" applyAlignment="1">
      <alignment horizontal="center" vertical="center" wrapText="1"/>
    </xf>
    <xf numFmtId="177" fontId="23" fillId="19" borderId="205" xfId="2" applyNumberFormat="1" applyFont="1" applyFill="1" applyBorder="1" applyAlignment="1">
      <alignment horizontal="center" vertical="center" shrinkToFit="1"/>
    </xf>
    <xf numFmtId="177" fontId="1" fillId="19" borderId="205" xfId="2" applyNumberFormat="1" applyFont="1" applyFill="1" applyBorder="1" applyAlignment="1">
      <alignment horizontal="center" vertical="center" wrapText="1"/>
    </xf>
    <xf numFmtId="0" fontId="23" fillId="19" borderId="205" xfId="2" applyFont="1" applyFill="1" applyBorder="1" applyAlignment="1">
      <alignment horizontal="center" vertical="center" wrapText="1"/>
    </xf>
    <xf numFmtId="0" fontId="6" fillId="0" borderId="205" xfId="2" applyBorder="1">
      <alignment vertical="center"/>
    </xf>
    <xf numFmtId="0" fontId="6" fillId="0" borderId="205"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88" fillId="0" borderId="189" xfId="2" applyFont="1" applyBorder="1" applyAlignment="1">
      <alignment horizontal="left" vertical="top" wrapText="1"/>
    </xf>
    <xf numFmtId="0" fontId="72" fillId="19" borderId="0" xfId="0" applyFont="1" applyFill="1" applyAlignment="1">
      <alignment horizontal="center" vertical="center"/>
    </xf>
    <xf numFmtId="0" fontId="8" fillId="0" borderId="181" xfId="1" applyBorder="1" applyAlignment="1" applyProtection="1">
      <alignment vertical="center"/>
    </xf>
    <xf numFmtId="0" fontId="145" fillId="21" borderId="0" xfId="0" applyFont="1" applyFill="1" applyAlignment="1">
      <alignment horizontal="center" vertical="center" wrapText="1"/>
    </xf>
    <xf numFmtId="0" fontId="124" fillId="3" borderId="9" xfId="2" applyFont="1" applyFill="1" applyBorder="1" applyAlignment="1">
      <alignment horizontal="center" vertical="center" wrapText="1"/>
    </xf>
    <xf numFmtId="0" fontId="121" fillId="28" borderId="208" xfId="1" applyFont="1" applyFill="1" applyBorder="1" applyAlignment="1" applyProtection="1">
      <alignment horizontal="center" vertical="center" wrapText="1"/>
    </xf>
    <xf numFmtId="0" fontId="112" fillId="26" borderId="178" xfId="2" applyFont="1" applyFill="1" applyBorder="1" applyAlignment="1">
      <alignment horizontal="left" vertical="center" shrinkToFit="1"/>
    </xf>
    <xf numFmtId="0" fontId="146" fillId="0" borderId="201" xfId="1" applyFont="1" applyFill="1" applyBorder="1" applyAlignment="1" applyProtection="1">
      <alignment vertical="top" wrapText="1"/>
    </xf>
    <xf numFmtId="0" fontId="0" fillId="36" borderId="0" xfId="0" applyFill="1">
      <alignment vertical="center"/>
    </xf>
    <xf numFmtId="14" fontId="94" fillId="19" borderId="135" xfId="17" applyNumberFormat="1" applyFont="1" applyFill="1" applyBorder="1" applyAlignment="1">
      <alignment horizontal="center" vertical="center" wrapText="1"/>
    </xf>
    <xf numFmtId="0" fontId="92" fillId="21" borderId="9" xfId="2" applyFont="1" applyFill="1" applyBorder="1" applyAlignment="1">
      <alignment horizontal="center" vertical="center"/>
    </xf>
    <xf numFmtId="0" fontId="124" fillId="3" borderId="9" xfId="2" applyFont="1" applyFill="1" applyBorder="1" applyAlignment="1">
      <alignment horizontal="center" vertical="center" shrinkToFit="1"/>
    </xf>
    <xf numFmtId="0" fontId="8" fillId="0" borderId="209" xfId="1" applyBorder="1" applyAlignment="1" applyProtection="1">
      <alignment horizontal="left" vertical="center" wrapText="1"/>
    </xf>
    <xf numFmtId="0" fontId="13" fillId="0" borderId="213" xfId="2" applyFont="1" applyBorder="1" applyAlignment="1">
      <alignment horizontal="center" vertical="center" wrapText="1"/>
    </xf>
    <xf numFmtId="180" fontId="50" fillId="11" borderId="214" xfId="17" applyNumberFormat="1" applyFont="1" applyFill="1" applyBorder="1" applyAlignment="1">
      <alignment horizontal="center" vertical="center"/>
    </xf>
    <xf numFmtId="0" fontId="86" fillId="0" borderId="122" xfId="0" applyFont="1" applyBorder="1" applyAlignment="1">
      <alignment horizontal="center" vertical="center" wrapText="1"/>
    </xf>
    <xf numFmtId="0" fontId="147" fillId="0" borderId="201" xfId="1" applyFont="1" applyFill="1" applyBorder="1" applyAlignment="1" applyProtection="1">
      <alignment vertical="top" wrapText="1"/>
    </xf>
    <xf numFmtId="0" fontId="146" fillId="0" borderId="30" xfId="1" applyFont="1" applyBorder="1" applyAlignment="1" applyProtection="1">
      <alignment horizontal="left" vertical="top" wrapText="1"/>
    </xf>
    <xf numFmtId="0" fontId="148" fillId="0" borderId="121" xfId="1" applyFont="1" applyFill="1" applyBorder="1" applyAlignment="1" applyProtection="1">
      <alignment horizontal="left" vertical="top" wrapText="1"/>
    </xf>
    <xf numFmtId="0" fontId="149" fillId="0" borderId="196" xfId="1" applyFont="1" applyFill="1" applyBorder="1" applyAlignment="1" applyProtection="1">
      <alignment vertical="top" wrapText="1"/>
    </xf>
    <xf numFmtId="0" fontId="123" fillId="0" borderId="158" xfId="1" applyFont="1" applyFill="1" applyBorder="1" applyAlignment="1" applyProtection="1">
      <alignment vertical="top" wrapText="1"/>
    </xf>
    <xf numFmtId="0" fontId="150" fillId="0" borderId="139" xfId="0" applyFont="1" applyBorder="1" applyAlignment="1">
      <alignment horizontal="left" vertical="top" wrapText="1"/>
    </xf>
    <xf numFmtId="0" fontId="151" fillId="0" borderId="0" xfId="0" applyFont="1">
      <alignment vertical="center"/>
    </xf>
    <xf numFmtId="0" fontId="122" fillId="19" borderId="180" xfId="0" applyFont="1" applyFill="1" applyBorder="1" applyAlignment="1">
      <alignment horizontal="left" vertical="center"/>
    </xf>
    <xf numFmtId="0" fontId="153" fillId="21" borderId="156" xfId="2" applyFont="1" applyFill="1" applyBorder="1" applyAlignment="1">
      <alignment horizontal="center" vertical="center" wrapText="1"/>
    </xf>
    <xf numFmtId="0" fontId="8" fillId="0" borderId="217" xfId="1" applyFill="1" applyBorder="1" applyAlignment="1" applyProtection="1">
      <alignment vertical="center" wrapText="1"/>
    </xf>
    <xf numFmtId="0" fontId="105" fillId="33" borderId="105" xfId="2" applyFont="1" applyFill="1" applyBorder="1" applyAlignment="1">
      <alignment horizontal="center" vertical="center" wrapText="1" shrinkToFit="1"/>
    </xf>
    <xf numFmtId="0" fontId="89" fillId="0" borderId="106" xfId="2" applyFont="1" applyBorder="1" applyAlignment="1">
      <alignment vertical="center" shrinkToFit="1"/>
    </xf>
    <xf numFmtId="0" fontId="6" fillId="0" borderId="107" xfId="2" applyBorder="1">
      <alignment vertical="center"/>
    </xf>
    <xf numFmtId="0" fontId="21" fillId="0" borderId="218" xfId="1" applyFont="1" applyBorder="1" applyAlignment="1" applyProtection="1">
      <alignment vertical="top" wrapText="1"/>
    </xf>
    <xf numFmtId="0" fontId="27" fillId="0" borderId="163" xfId="2" applyFont="1" applyBorder="1" applyAlignment="1">
      <alignment vertical="top" wrapText="1"/>
    </xf>
    <xf numFmtId="0" fontId="8" fillId="0" borderId="219" xfId="1" applyFill="1" applyBorder="1" applyAlignment="1" applyProtection="1">
      <alignment vertical="center" wrapText="1"/>
    </xf>
    <xf numFmtId="0" fontId="6" fillId="0" borderId="108" xfId="2" applyBorder="1">
      <alignment vertical="center"/>
    </xf>
    <xf numFmtId="0" fontId="27" fillId="0" borderId="0" xfId="2" applyFont="1" applyAlignment="1">
      <alignment vertical="top" wrapText="1"/>
    </xf>
    <xf numFmtId="0" fontId="8" fillId="0" borderId="99" xfId="1" applyBorder="1" applyAlignment="1" applyProtection="1">
      <alignment vertical="top" wrapText="1"/>
    </xf>
    <xf numFmtId="0" fontId="154" fillId="32" borderId="0" xfId="0" applyFont="1" applyFill="1">
      <alignment vertical="center"/>
    </xf>
    <xf numFmtId="0" fontId="152" fillId="32" borderId="0" xfId="0" applyFont="1" applyFill="1">
      <alignment vertical="center"/>
    </xf>
    <xf numFmtId="0" fontId="119" fillId="32" borderId="0" xfId="0" applyFont="1" applyFill="1">
      <alignment vertical="center"/>
    </xf>
    <xf numFmtId="0" fontId="140" fillId="32" borderId="0" xfId="0" applyFont="1" applyFill="1" applyAlignment="1">
      <alignment vertical="center" wrapText="1"/>
    </xf>
    <xf numFmtId="0" fontId="155" fillId="32" borderId="0" xfId="0" applyFont="1" applyFill="1">
      <alignment vertical="center"/>
    </xf>
    <xf numFmtId="0" fontId="156" fillId="32" borderId="0" xfId="0" applyFont="1" applyFill="1">
      <alignment vertical="center"/>
    </xf>
    <xf numFmtId="0" fontId="157" fillId="32" borderId="0" xfId="0" applyFont="1" applyFill="1">
      <alignment vertical="center"/>
    </xf>
    <xf numFmtId="0" fontId="158" fillId="32" borderId="0" xfId="0" applyFont="1" applyFill="1">
      <alignment vertical="center"/>
    </xf>
    <xf numFmtId="0" fontId="160" fillId="32" borderId="0" xfId="0" applyFont="1" applyFill="1">
      <alignment vertical="center"/>
    </xf>
    <xf numFmtId="0" fontId="71" fillId="32" borderId="0" xfId="0" applyFont="1" applyFill="1">
      <alignment vertical="center"/>
    </xf>
    <xf numFmtId="0" fontId="108"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3"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0" fontId="6" fillId="0" borderId="0" xfId="4"/>
    <xf numFmtId="177" fontId="23" fillId="37" borderId="205" xfId="2" applyNumberFormat="1" applyFont="1" applyFill="1" applyBorder="1" applyAlignment="1">
      <alignment horizontal="center" vertical="center" shrinkToFit="1"/>
    </xf>
    <xf numFmtId="180" fontId="50" fillId="11" borderId="220" xfId="17" applyNumberFormat="1" applyFont="1" applyFill="1" applyBorder="1" applyAlignment="1">
      <alignment horizontal="center" vertical="center"/>
    </xf>
    <xf numFmtId="0" fontId="122" fillId="19" borderId="221" xfId="0" applyFont="1" applyFill="1" applyBorder="1" applyAlignment="1">
      <alignment horizontal="left" vertical="center"/>
    </xf>
    <xf numFmtId="0" fontId="95" fillId="19" borderId="0" xfId="0" applyFont="1" applyFill="1" applyAlignment="1">
      <alignment horizontal="center" vertical="center"/>
    </xf>
    <xf numFmtId="0" fontId="162" fillId="21" borderId="156" xfId="2" applyFont="1" applyFill="1" applyBorder="1" applyAlignment="1">
      <alignment horizontal="center" vertical="center" wrapText="1"/>
    </xf>
    <xf numFmtId="0" fontId="8" fillId="19" borderId="0" xfId="1" applyFill="1" applyBorder="1" applyAlignment="1" applyProtection="1">
      <alignment vertical="center" wrapText="1"/>
    </xf>
    <xf numFmtId="0" fontId="92" fillId="19" borderId="0" xfId="2" applyFont="1" applyFill="1" applyAlignment="1">
      <alignment horizontal="center" vertical="center"/>
    </xf>
    <xf numFmtId="14" fontId="92" fillId="19" borderId="0" xfId="2" applyNumberFormat="1" applyFont="1" applyFill="1" applyAlignment="1">
      <alignment horizontal="center" vertical="center"/>
    </xf>
    <xf numFmtId="0" fontId="25" fillId="19" borderId="0" xfId="2" applyFont="1" applyFill="1">
      <alignment vertical="center"/>
    </xf>
    <xf numFmtId="0" fontId="164" fillId="0" borderId="0" xfId="0" applyFont="1" applyAlignment="1">
      <alignment vertical="top" wrapText="1"/>
    </xf>
    <xf numFmtId="0" fontId="163" fillId="32" borderId="0" xfId="0" applyFont="1" applyFill="1" applyAlignment="1">
      <alignment horizontal="center" vertical="center" wrapText="1"/>
    </xf>
    <xf numFmtId="0" fontId="146" fillId="0" borderId="218" xfId="1" applyFont="1" applyBorder="1" applyAlignment="1" applyProtection="1">
      <alignment vertical="top" wrapText="1"/>
    </xf>
    <xf numFmtId="0" fontId="89" fillId="32" borderId="99" xfId="1" applyFont="1" applyFill="1" applyBorder="1" applyAlignment="1" applyProtection="1">
      <alignment horizontal="center" vertical="center" wrapText="1"/>
    </xf>
    <xf numFmtId="0" fontId="8" fillId="0" borderId="0" xfId="1" applyFill="1" applyBorder="1" applyAlignment="1" applyProtection="1">
      <alignment vertical="center" wrapText="1"/>
    </xf>
    <xf numFmtId="0" fontId="146" fillId="0" borderId="219" xfId="1" applyFont="1" applyFill="1" applyBorder="1" applyAlignment="1" applyProtection="1">
      <alignment horizontal="left" vertical="top" wrapText="1"/>
    </xf>
    <xf numFmtId="0" fontId="96" fillId="19" borderId="0" xfId="0" applyFont="1" applyFill="1" applyAlignment="1">
      <alignment vertical="center" wrapText="1"/>
    </xf>
    <xf numFmtId="0" fontId="73" fillId="5" borderId="223" xfId="2" applyFont="1" applyFill="1" applyBorder="1" applyAlignment="1">
      <alignment horizontal="left" vertical="center"/>
    </xf>
    <xf numFmtId="0" fontId="8" fillId="0" borderId="216" xfId="1" applyBorder="1" applyAlignment="1" applyProtection="1">
      <alignment vertical="center" wrapText="1"/>
    </xf>
    <xf numFmtId="0" fontId="150" fillId="0" borderId="215" xfId="0" applyFont="1" applyBorder="1" applyAlignment="1">
      <alignment horizontal="left" vertical="top" wrapText="1"/>
    </xf>
    <xf numFmtId="0" fontId="86" fillId="20" borderId="137" xfId="0" applyFont="1" applyFill="1" applyBorder="1" applyAlignment="1">
      <alignment horizontal="center" vertical="center" wrapText="1"/>
    </xf>
    <xf numFmtId="14" fontId="122" fillId="19" borderId="180" xfId="0" applyNumberFormat="1" applyFont="1" applyFill="1" applyBorder="1" applyAlignment="1">
      <alignment horizontal="center" vertical="center"/>
    </xf>
    <xf numFmtId="14" fontId="122" fillId="19" borderId="199" xfId="0" applyNumberFormat="1" applyFont="1" applyFill="1" applyBorder="1" applyAlignment="1">
      <alignment horizontal="center" vertical="center"/>
    </xf>
    <xf numFmtId="14" fontId="122" fillId="19" borderId="222" xfId="0" applyNumberFormat="1" applyFont="1" applyFill="1" applyBorder="1" applyAlignment="1">
      <alignment horizontal="center" vertical="center"/>
    </xf>
    <xf numFmtId="0" fontId="6" fillId="19" borderId="180" xfId="2" applyFill="1" applyBorder="1">
      <alignment vertical="center"/>
    </xf>
    <xf numFmtId="0" fontId="103" fillId="19" borderId="134" xfId="17" applyFont="1" applyFill="1" applyBorder="1" applyAlignment="1">
      <alignment horizontal="center" vertical="center" wrapText="1"/>
    </xf>
    <xf numFmtId="0" fontId="8" fillId="0" borderId="227"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8" fillId="21" borderId="195" xfId="2" applyNumberFormat="1" applyFont="1" applyFill="1" applyBorder="1">
      <alignment vertical="center"/>
    </xf>
    <xf numFmtId="14" fontId="92" fillId="21" borderId="2" xfId="2" applyNumberFormat="1" applyFont="1" applyFill="1" applyBorder="1" applyAlignment="1">
      <alignment vertical="center" shrinkToFit="1"/>
    </xf>
    <xf numFmtId="14" fontId="88" fillId="21" borderId="228" xfId="1" applyNumberFormat="1" applyFont="1" applyFill="1" applyBorder="1" applyAlignment="1" applyProtection="1">
      <alignment vertical="center" wrapText="1"/>
    </xf>
    <xf numFmtId="0" fontId="159" fillId="0" borderId="0" xfId="2" applyFont="1">
      <alignment vertical="center"/>
    </xf>
    <xf numFmtId="183" fontId="108" fillId="5" borderId="0" xfId="0" applyNumberFormat="1" applyFont="1" applyFill="1" applyAlignment="1">
      <alignment horizontal="left" vertical="center"/>
    </xf>
    <xf numFmtId="14" fontId="23" fillId="19" borderId="135" xfId="17" applyNumberFormat="1" applyFont="1" applyFill="1" applyBorder="1" applyAlignment="1">
      <alignment horizontal="center" vertical="center"/>
    </xf>
    <xf numFmtId="14" fontId="6" fillId="19" borderId="180" xfId="2" applyNumberFormat="1" applyFill="1" applyBorder="1" applyAlignment="1">
      <alignment horizontal="center" vertical="center"/>
    </xf>
    <xf numFmtId="0" fontId="7" fillId="3" borderId="0" xfId="4" applyFont="1" applyFill="1" applyAlignment="1">
      <alignment vertical="top"/>
    </xf>
    <xf numFmtId="0" fontId="7" fillId="3" borderId="0" xfId="2" applyFont="1" applyFill="1" applyAlignment="1">
      <alignment vertical="top"/>
    </xf>
    <xf numFmtId="0" fontId="165" fillId="3" borderId="0" xfId="2" applyFont="1" applyFill="1" applyAlignment="1">
      <alignment vertical="top"/>
    </xf>
    <xf numFmtId="0" fontId="34" fillId="3" borderId="0" xfId="2" applyFont="1" applyFill="1" applyAlignment="1">
      <alignment vertical="top"/>
    </xf>
    <xf numFmtId="0" fontId="169" fillId="0" borderId="0" xfId="2" applyFont="1">
      <alignment vertical="center"/>
    </xf>
    <xf numFmtId="0" fontId="35" fillId="7" borderId="0" xfId="4" applyFont="1" applyFill="1"/>
    <xf numFmtId="0" fontId="6" fillId="7" borderId="0" xfId="4" applyFill="1"/>
    <xf numFmtId="0" fontId="13" fillId="19" borderId="134" xfId="17" applyFont="1" applyFill="1" applyBorder="1" applyAlignment="1">
      <alignment horizontal="center" vertical="center" wrapText="1"/>
    </xf>
    <xf numFmtId="14" fontId="13" fillId="19" borderId="135" xfId="17" applyNumberFormat="1" applyFont="1" applyFill="1" applyBorder="1" applyAlignment="1">
      <alignment horizontal="center" vertical="center"/>
    </xf>
    <xf numFmtId="0" fontId="86" fillId="40" borderId="122" xfId="0" applyFont="1" applyFill="1" applyBorder="1" applyAlignment="1">
      <alignment horizontal="center" vertical="center" wrapText="1"/>
    </xf>
    <xf numFmtId="0" fontId="170" fillId="0" borderId="0" xfId="2" applyFont="1">
      <alignment vertical="center"/>
    </xf>
    <xf numFmtId="0" fontId="122" fillId="21" borderId="180" xfId="0" applyFont="1" applyFill="1" applyBorder="1" applyAlignment="1">
      <alignment horizontal="left" vertical="center"/>
    </xf>
    <xf numFmtId="0" fontId="122" fillId="41" borderId="180" xfId="0" applyFont="1" applyFill="1" applyBorder="1" applyAlignment="1">
      <alignment horizontal="left" vertical="center"/>
    </xf>
    <xf numFmtId="0" fontId="122" fillId="29" borderId="180" xfId="0" applyFont="1" applyFill="1" applyBorder="1" applyAlignment="1">
      <alignment horizontal="left" vertical="center"/>
    </xf>
    <xf numFmtId="0" fontId="122" fillId="42" borderId="180" xfId="0" applyFont="1" applyFill="1" applyBorder="1" applyAlignment="1">
      <alignment horizontal="left" vertical="center"/>
    </xf>
    <xf numFmtId="0" fontId="122" fillId="43" borderId="180" xfId="0" applyFont="1" applyFill="1" applyBorder="1" applyAlignment="1">
      <alignment horizontal="left" vertical="center"/>
    </xf>
    <xf numFmtId="14" fontId="103" fillId="19" borderId="135" xfId="17" applyNumberFormat="1" applyFont="1" applyFill="1" applyBorder="1" applyAlignment="1">
      <alignment horizontal="center" vertical="center" wrapText="1"/>
    </xf>
    <xf numFmtId="14" fontId="122" fillId="41" borderId="180" xfId="0" applyNumberFormat="1" applyFont="1" applyFill="1" applyBorder="1" applyAlignment="1">
      <alignment horizontal="left" vertical="center"/>
    </xf>
    <xf numFmtId="0" fontId="75" fillId="0" borderId="0" xfId="0" applyFont="1" applyAlignment="1">
      <alignment horizontal="left" vertical="center" wrapText="1"/>
    </xf>
    <xf numFmtId="0" fontId="79" fillId="0" borderId="0" xfId="0" applyFont="1" applyAlignment="1">
      <alignment horizontal="left" vertical="center" wrapText="1"/>
    </xf>
    <xf numFmtId="0" fontId="78" fillId="0" borderId="0" xfId="0" applyFont="1" applyAlignment="1">
      <alignment horizontal="left" vertical="center" wrapText="1"/>
    </xf>
    <xf numFmtId="0" fontId="79" fillId="0" borderId="0" xfId="0" applyFont="1" applyAlignment="1">
      <alignment horizontal="left" vertical="top" wrapText="1"/>
    </xf>
    <xf numFmtId="0" fontId="75" fillId="0" borderId="0" xfId="0" applyFont="1" applyAlignment="1">
      <alignment horizontal="left" vertical="top" wrapText="1"/>
    </xf>
    <xf numFmtId="0" fontId="76" fillId="0" borderId="0" xfId="0" applyFont="1" applyAlignment="1">
      <alignment horizontal="left" vertical="center" wrapTex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8" fillId="5" borderId="0" xfId="0" applyFont="1" applyFill="1" applyAlignment="1">
      <alignment horizontal="left" vertical="center" wrapText="1"/>
    </xf>
    <xf numFmtId="0" fontId="108" fillId="5" borderId="70" xfId="0" applyFont="1" applyFill="1" applyBorder="1" applyAlignment="1">
      <alignment horizontal="left" vertical="center" wrapText="1"/>
    </xf>
    <xf numFmtId="0" fontId="108" fillId="5" borderId="0" xfId="0" applyFont="1" applyFill="1" applyAlignment="1">
      <alignment horizontal="left" vertical="center"/>
    </xf>
    <xf numFmtId="0" fontId="108" fillId="5" borderId="0" xfId="0" applyFont="1" applyFill="1" applyAlignment="1">
      <alignment horizontal="left" vertical="top" wrapText="1"/>
    </xf>
    <xf numFmtId="0" fontId="8" fillId="0" borderId="0" xfId="1" applyAlignment="1" applyProtection="1">
      <alignment horizontal="center" vertical="center" wrapText="1"/>
    </xf>
    <xf numFmtId="0" fontId="111" fillId="32" borderId="0" xfId="0" applyFont="1" applyFill="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10" fillId="6" borderId="211" xfId="17" applyFont="1" applyFill="1" applyBorder="1" applyAlignment="1">
      <alignment horizontal="left" vertical="center" wrapText="1"/>
    </xf>
    <xf numFmtId="0" fontId="10" fillId="6" borderId="212" xfId="17" applyFont="1" applyFill="1" applyBorder="1" applyAlignment="1">
      <alignment horizontal="left" vertical="center" wrapText="1"/>
    </xf>
    <xf numFmtId="0" fontId="10" fillId="6" borderId="213" xfId="17" applyFont="1" applyFill="1" applyBorder="1" applyAlignment="1">
      <alignment horizontal="left" vertical="center" wrapText="1"/>
    </xf>
    <xf numFmtId="0" fontId="37" fillId="19" borderId="166" xfId="17" applyFont="1" applyFill="1" applyBorder="1" applyAlignment="1">
      <alignment horizontal="left" vertical="top" wrapText="1"/>
    </xf>
    <xf numFmtId="0" fontId="37" fillId="19" borderId="167" xfId="17" applyFont="1" applyFill="1" applyBorder="1" applyAlignment="1">
      <alignment horizontal="left" vertical="top" wrapText="1"/>
    </xf>
    <xf numFmtId="0" fontId="37" fillId="19" borderId="168" xfId="17" applyFont="1" applyFill="1" applyBorder="1" applyAlignment="1">
      <alignment horizontal="left" vertical="top" wrapText="1"/>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4" fillId="19" borderId="166" xfId="17" applyFont="1" applyFill="1" applyBorder="1" applyAlignment="1">
      <alignment horizontal="left" vertical="top" wrapText="1"/>
    </xf>
    <xf numFmtId="0" fontId="114" fillId="19" borderId="167" xfId="17" applyFont="1" applyFill="1" applyBorder="1" applyAlignment="1">
      <alignment horizontal="left" vertical="top" wrapText="1"/>
    </xf>
    <xf numFmtId="0" fontId="114" fillId="19" borderId="168" xfId="17" applyFont="1" applyFill="1" applyBorder="1" applyAlignment="1">
      <alignment horizontal="left" vertical="top" wrapText="1"/>
    </xf>
    <xf numFmtId="0" fontId="13" fillId="19" borderId="166" xfId="17" applyFont="1" applyFill="1" applyBorder="1" applyAlignment="1">
      <alignment horizontal="left" vertical="top" wrapText="1"/>
    </xf>
    <xf numFmtId="0" fontId="13" fillId="19" borderId="167" xfId="17" applyFont="1" applyFill="1" applyBorder="1" applyAlignment="1">
      <alignment horizontal="left" vertical="top" wrapText="1"/>
    </xf>
    <xf numFmtId="0" fontId="13" fillId="19" borderId="168" xfId="17" applyFont="1" applyFill="1" applyBorder="1" applyAlignment="1">
      <alignment horizontal="left" vertical="top" wrapText="1"/>
    </xf>
    <xf numFmtId="0" fontId="94" fillId="19" borderId="166" xfId="17" applyFont="1" applyFill="1" applyBorder="1" applyAlignment="1">
      <alignment horizontal="left" vertical="top" wrapText="1"/>
    </xf>
    <xf numFmtId="0" fontId="94" fillId="19" borderId="167" xfId="17" applyFont="1" applyFill="1" applyBorder="1" applyAlignment="1">
      <alignment horizontal="left" vertical="top" wrapText="1"/>
    </xf>
    <xf numFmtId="0" fontId="94" fillId="19" borderId="168" xfId="17" applyFont="1" applyFill="1" applyBorder="1" applyAlignment="1">
      <alignment horizontal="left" vertical="top" wrapText="1"/>
    </xf>
    <xf numFmtId="0" fontId="13" fillId="19" borderId="166" xfId="2" applyFont="1" applyFill="1" applyBorder="1" applyAlignment="1">
      <alignment horizontal="left" vertical="top" wrapText="1"/>
    </xf>
    <xf numFmtId="0" fontId="13" fillId="19" borderId="167" xfId="2" applyFont="1" applyFill="1" applyBorder="1" applyAlignment="1">
      <alignment horizontal="left" vertical="top" wrapText="1"/>
    </xf>
    <xf numFmtId="0" fontId="13" fillId="19" borderId="168"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10" fillId="6" borderId="229" xfId="17" applyFont="1" applyFill="1" applyBorder="1" applyAlignment="1">
      <alignment horizontal="left" vertical="center" wrapText="1"/>
    </xf>
    <xf numFmtId="0" fontId="10" fillId="6" borderId="230" xfId="17" applyFont="1" applyFill="1" applyBorder="1" applyAlignment="1">
      <alignment horizontal="left" vertical="center" wrapText="1"/>
    </xf>
    <xf numFmtId="0" fontId="10" fillId="6" borderId="231" xfId="17"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10"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43" fillId="19" borderId="0" xfId="17" applyFont="1" applyFill="1" applyAlignment="1">
      <alignment horizontal="left" vertical="center"/>
    </xf>
    <xf numFmtId="0" fontId="97" fillId="19" borderId="166" xfId="2" applyFont="1" applyFill="1" applyBorder="1" applyAlignment="1">
      <alignment horizontal="left" vertical="top" wrapText="1"/>
    </xf>
    <xf numFmtId="0" fontId="97" fillId="19" borderId="167" xfId="2" applyFont="1" applyFill="1" applyBorder="1" applyAlignment="1">
      <alignment horizontal="left" vertical="top" wrapText="1"/>
    </xf>
    <xf numFmtId="0" fontId="97" fillId="19" borderId="168" xfId="2" applyFont="1" applyFill="1" applyBorder="1" applyAlignment="1">
      <alignment horizontal="left" vertical="top" wrapText="1"/>
    </xf>
    <xf numFmtId="0" fontId="13" fillId="7" borderId="233" xfId="4" applyFont="1" applyFill="1" applyBorder="1" applyAlignment="1">
      <alignment horizontal="left" vertical="center" wrapText="1" indent="1"/>
    </xf>
    <xf numFmtId="0" fontId="13" fillId="7" borderId="234" xfId="4" applyFont="1" applyFill="1" applyBorder="1" applyAlignment="1">
      <alignment horizontal="left" vertical="center" wrapText="1" indent="1"/>
    </xf>
    <xf numFmtId="0" fontId="13" fillId="7" borderId="235" xfId="4" applyFont="1" applyFill="1" applyBorder="1" applyAlignment="1">
      <alignment horizontal="left" vertical="center" wrapText="1" indent="1"/>
    </xf>
    <xf numFmtId="0" fontId="13" fillId="7" borderId="0" xfId="4" applyFont="1" applyFill="1" applyAlignment="1">
      <alignment horizontal="left" vertical="center" wrapText="1" indent="1"/>
    </xf>
    <xf numFmtId="0" fontId="13" fillId="7" borderId="236" xfId="4" applyFont="1" applyFill="1" applyBorder="1" applyAlignment="1">
      <alignment horizontal="left" vertical="center" wrapText="1" indent="1"/>
    </xf>
    <xf numFmtId="0" fontId="13" fillId="7" borderId="237" xfId="4" applyFont="1" applyFill="1" applyBorder="1" applyAlignment="1">
      <alignment horizontal="left" vertical="center" wrapText="1" indent="1"/>
    </xf>
    <xf numFmtId="0" fontId="13" fillId="7" borderId="238" xfId="4" applyFont="1" applyFill="1" applyBorder="1" applyAlignment="1">
      <alignment horizontal="left" vertical="center" wrapText="1" indent="1"/>
    </xf>
    <xf numFmtId="0" fontId="13" fillId="7" borderId="239" xfId="4" applyFont="1" applyFill="1" applyBorder="1" applyAlignment="1">
      <alignment horizontal="left" vertical="center" wrapText="1" indent="1"/>
    </xf>
    <xf numFmtId="0" fontId="142" fillId="38" borderId="0" xfId="2" applyFont="1" applyFill="1" applyAlignment="1">
      <alignment horizontal="center" vertical="center"/>
    </xf>
    <xf numFmtId="0" fontId="6" fillId="0" borderId="0" xfId="2">
      <alignment vertical="center"/>
    </xf>
    <xf numFmtId="0" fontId="88" fillId="19" borderId="0" xfId="2" applyFont="1" applyFill="1" applyAlignment="1">
      <alignment horizontal="center" vertical="center"/>
    </xf>
    <xf numFmtId="0" fontId="21" fillId="19" borderId="0" xfId="2" applyFont="1" applyFill="1" applyAlignment="1">
      <alignment horizontal="center" vertical="center"/>
    </xf>
    <xf numFmtId="0" fontId="171" fillId="0" borderId="0" xfId="2" applyFont="1">
      <alignment vertical="center"/>
    </xf>
    <xf numFmtId="0" fontId="161" fillId="19" borderId="0" xfId="2" applyFont="1" applyFill="1" applyAlignment="1">
      <alignment horizontal="center" vertical="center"/>
    </xf>
    <xf numFmtId="0" fontId="6" fillId="19" borderId="0" xfId="2" applyFill="1" applyAlignment="1">
      <alignment horizontal="center" vertical="center"/>
    </xf>
    <xf numFmtId="0" fontId="166" fillId="2" borderId="0" xfId="2" applyFont="1" applyFill="1" applyAlignment="1">
      <alignment vertical="top" wrapText="1"/>
    </xf>
    <xf numFmtId="0" fontId="167" fillId="2" borderId="0" xfId="2" applyFont="1" applyFill="1" applyAlignment="1">
      <alignment vertical="top" wrapText="1"/>
    </xf>
    <xf numFmtId="0" fontId="167" fillId="0" borderId="0" xfId="2" applyFont="1" applyAlignment="1">
      <alignment vertical="top" wrapText="1"/>
    </xf>
    <xf numFmtId="0" fontId="6" fillId="0" borderId="0" xfId="2" applyAlignment="1">
      <alignment vertical="top" wrapText="1"/>
    </xf>
    <xf numFmtId="0" fontId="51" fillId="39" borderId="0" xfId="2" applyFont="1" applyFill="1" applyAlignment="1">
      <alignment horizontal="left" vertical="center" wrapText="1" indent="1"/>
    </xf>
    <xf numFmtId="0" fontId="168" fillId="0" borderId="0" xfId="2" applyFont="1" applyAlignment="1">
      <alignment horizontal="left" vertical="center" wrapText="1" indent="1"/>
    </xf>
    <xf numFmtId="14" fontId="88" fillId="21" borderId="193" xfId="2" applyNumberFormat="1" applyFont="1" applyFill="1" applyBorder="1" applyAlignment="1">
      <alignment horizontal="center" vertical="center" wrapText="1" shrinkToFit="1"/>
    </xf>
    <xf numFmtId="14" fontId="88" fillId="21" borderId="1" xfId="2" applyNumberFormat="1" applyFont="1" applyFill="1" applyBorder="1" applyAlignment="1">
      <alignment horizontal="center" vertical="center" shrinkToFit="1"/>
    </xf>
    <xf numFmtId="14" fontId="88" fillId="21" borderId="138" xfId="2" applyNumberFormat="1" applyFont="1" applyFill="1" applyBorder="1" applyAlignment="1">
      <alignment horizontal="center" vertical="center" shrinkToFit="1"/>
    </xf>
    <xf numFmtId="14" fontId="88" fillId="21" borderId="193" xfId="2" applyNumberFormat="1" applyFont="1" applyFill="1" applyBorder="1" applyAlignment="1">
      <alignment horizontal="center" vertical="center" shrinkToFit="1"/>
    </xf>
    <xf numFmtId="14" fontId="88" fillId="21" borderId="1" xfId="2" applyNumberFormat="1" applyFont="1" applyFill="1" applyBorder="1" applyAlignment="1">
      <alignment horizontal="center" vertical="center" wrapText="1" shrinkToFit="1"/>
    </xf>
    <xf numFmtId="14" fontId="88" fillId="21" borderId="2" xfId="2" applyNumberFormat="1" applyFont="1" applyFill="1" applyBorder="1" applyAlignment="1">
      <alignment horizontal="center" vertical="center" wrapText="1" shrinkToFit="1"/>
    </xf>
    <xf numFmtId="56" fontId="88" fillId="21" borderId="40" xfId="2" applyNumberFormat="1" applyFont="1" applyFill="1" applyBorder="1" applyAlignment="1">
      <alignment horizontal="center" vertical="center" wrapText="1"/>
    </xf>
    <xf numFmtId="56" fontId="88" fillId="21" borderId="1" xfId="2" applyNumberFormat="1" applyFont="1" applyFill="1" applyBorder="1" applyAlignment="1">
      <alignment horizontal="center" vertical="center" wrapText="1"/>
    </xf>
    <xf numFmtId="56" fontId="88" fillId="21" borderId="138" xfId="2" applyNumberFormat="1" applyFont="1" applyFill="1" applyBorder="1" applyAlignment="1">
      <alignment horizontal="center" vertical="center" wrapText="1"/>
    </xf>
    <xf numFmtId="14" fontId="88" fillId="21" borderId="157" xfId="1" applyNumberFormat="1" applyFont="1" applyFill="1" applyBorder="1" applyAlignment="1" applyProtection="1">
      <alignment horizontal="center" vertical="center" wrapText="1"/>
    </xf>
    <xf numFmtId="0" fontId="88" fillId="21" borderId="157" xfId="2" applyFont="1" applyFill="1" applyBorder="1" applyAlignment="1">
      <alignment horizontal="center" vertical="center"/>
    </xf>
    <xf numFmtId="0" fontId="88" fillId="21" borderId="161" xfId="2" applyFont="1" applyFill="1" applyBorder="1" applyAlignment="1">
      <alignment horizontal="center" vertical="center"/>
    </xf>
    <xf numFmtId="14" fontId="88" fillId="21" borderId="183" xfId="2" applyNumberFormat="1" applyFont="1" applyFill="1" applyBorder="1" applyAlignment="1">
      <alignment horizontal="center" vertical="center"/>
    </xf>
    <xf numFmtId="14" fontId="88" fillId="21" borderId="184" xfId="2" applyNumberFormat="1" applyFont="1" applyFill="1" applyBorder="1" applyAlignment="1">
      <alignment horizontal="center" vertical="center"/>
    </xf>
    <xf numFmtId="14" fontId="88" fillId="21" borderId="185" xfId="2" applyNumberFormat="1" applyFont="1" applyFill="1" applyBorder="1" applyAlignment="1">
      <alignment horizontal="center" vertical="center"/>
    </xf>
    <xf numFmtId="56" fontId="88" fillId="21" borderId="40" xfId="1" applyNumberFormat="1" applyFont="1" applyFill="1" applyBorder="1" applyAlignment="1" applyProtection="1">
      <alignment horizontal="center" vertical="center" wrapText="1"/>
    </xf>
    <xf numFmtId="56" fontId="88" fillId="21" borderId="1" xfId="1" applyNumberFormat="1" applyFont="1" applyFill="1" applyBorder="1" applyAlignment="1" applyProtection="1">
      <alignment horizontal="center" vertical="center" wrapText="1"/>
    </xf>
    <xf numFmtId="56" fontId="88" fillId="21" borderId="2" xfId="1" applyNumberFormat="1" applyFont="1" applyFill="1" applyBorder="1" applyAlignment="1" applyProtection="1">
      <alignment horizontal="center" vertical="center" wrapText="1"/>
    </xf>
    <xf numFmtId="14" fontId="88" fillId="21" borderId="186" xfId="1" applyNumberFormat="1" applyFont="1" applyFill="1" applyBorder="1" applyAlignment="1" applyProtection="1">
      <alignment horizontal="center" vertical="center" wrapText="1"/>
    </xf>
    <xf numFmtId="14" fontId="88" fillId="21" borderId="187" xfId="1" applyNumberFormat="1" applyFont="1" applyFill="1" applyBorder="1" applyAlignment="1" applyProtection="1">
      <alignment horizontal="center" vertical="center" wrapText="1"/>
    </xf>
    <xf numFmtId="14" fontId="88" fillId="21" borderId="188" xfId="1" applyNumberFormat="1" applyFont="1" applyFill="1" applyBorder="1" applyAlignment="1" applyProtection="1">
      <alignment horizontal="center" vertical="center" wrapText="1"/>
    </xf>
    <xf numFmtId="14" fontId="35" fillId="21" borderId="193"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14" fontId="88" fillId="21" borderId="141" xfId="2" applyNumberFormat="1" applyFont="1" applyFill="1" applyBorder="1" applyAlignment="1">
      <alignment horizontal="center" vertical="center" wrapText="1" shrinkToFit="1"/>
    </xf>
    <xf numFmtId="14" fontId="88" fillId="21" borderId="139" xfId="2" applyNumberFormat="1" applyFont="1" applyFill="1" applyBorder="1" applyAlignment="1">
      <alignment horizontal="center" vertical="center" wrapText="1" shrinkToFit="1"/>
    </xf>
    <xf numFmtId="14" fontId="88" fillId="21" borderId="140" xfId="2" applyNumberFormat="1" applyFont="1" applyFill="1" applyBorder="1" applyAlignment="1">
      <alignment horizontal="center" vertical="center" wrapText="1" shrinkToFit="1"/>
    </xf>
    <xf numFmtId="0" fontId="92" fillId="21" borderId="40" xfId="2" applyFont="1" applyFill="1" applyBorder="1" applyAlignment="1">
      <alignment horizontal="center" vertical="center" wrapText="1"/>
    </xf>
    <xf numFmtId="0" fontId="92" fillId="21" borderId="1" xfId="2" applyFont="1" applyFill="1" applyBorder="1" applyAlignment="1">
      <alignment horizontal="center" vertical="center" wrapText="1"/>
    </xf>
    <xf numFmtId="0" fontId="92" fillId="21" borderId="2" xfId="2" applyFont="1" applyFill="1" applyBorder="1" applyAlignment="1">
      <alignment horizontal="center" vertical="center" wrapText="1"/>
    </xf>
    <xf numFmtId="14" fontId="88" fillId="21" borderId="142" xfId="1" applyNumberFormat="1" applyFont="1" applyFill="1" applyBorder="1" applyAlignment="1" applyProtection="1">
      <alignment horizontal="center" vertical="center" wrapText="1" shrinkToFit="1"/>
    </xf>
    <xf numFmtId="14" fontId="88" fillId="21" borderId="144" xfId="1" applyNumberFormat="1" applyFont="1" applyFill="1" applyBorder="1" applyAlignment="1" applyProtection="1">
      <alignment horizontal="center" vertical="center" wrapText="1" shrinkToFit="1"/>
    </xf>
    <xf numFmtId="14" fontId="88" fillId="21" borderId="143" xfId="1" applyNumberFormat="1" applyFont="1" applyFill="1" applyBorder="1" applyAlignment="1" applyProtection="1">
      <alignment horizontal="center" vertical="center" wrapText="1" shrinkToFit="1"/>
    </xf>
    <xf numFmtId="0" fontId="10" fillId="0" borderId="154" xfId="2" applyFont="1" applyBorder="1">
      <alignment vertical="center"/>
    </xf>
    <xf numFmtId="0" fontId="10" fillId="0" borderId="0" xfId="2" applyFont="1" applyAlignment="1">
      <alignment vertical="center" wrapText="1"/>
    </xf>
    <xf numFmtId="0" fontId="14" fillId="5" borderId="224" xfId="2" applyFont="1" applyFill="1" applyBorder="1" applyAlignment="1">
      <alignment horizontal="center" vertical="center"/>
    </xf>
    <xf numFmtId="0" fontId="14" fillId="5" borderId="225" xfId="2" applyFont="1" applyFill="1" applyBorder="1" applyAlignment="1">
      <alignment horizontal="center" vertical="center"/>
    </xf>
    <xf numFmtId="0" fontId="14" fillId="5" borderId="226" xfId="2" applyFont="1" applyFill="1" applyBorder="1" applyAlignment="1">
      <alignment horizontal="center"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6" xfId="2" applyFill="1" applyBorder="1" applyAlignment="1">
      <alignment horizontal="left" vertical="top" wrapText="1"/>
    </xf>
    <xf numFmtId="0" fontId="1" fillId="29" borderId="54" xfId="2" applyFont="1" applyFill="1" applyBorder="1" applyAlignment="1">
      <alignment horizontal="left" vertical="top" wrapText="1"/>
    </xf>
    <xf numFmtId="0" fontId="1" fillId="29" borderId="65" xfId="2" applyFont="1" applyFill="1" applyBorder="1" applyAlignment="1">
      <alignment horizontal="left" vertical="top" wrapText="1"/>
    </xf>
    <xf numFmtId="0" fontId="8" fillId="29" borderId="126" xfId="1" applyFill="1" applyBorder="1" applyAlignment="1" applyProtection="1">
      <alignment horizontal="left" vertical="top"/>
    </xf>
    <xf numFmtId="0" fontId="6" fillId="29" borderId="145"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26" fillId="19" borderId="0" xfId="19" applyFont="1" applyFill="1" applyAlignment="1">
      <alignment vertical="center"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25"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46"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46" fillId="30" borderId="94" xfId="1" applyFont="1" applyFill="1" applyBorder="1" applyAlignment="1" applyProtection="1">
      <alignment vertical="top" wrapText="1"/>
    </xf>
    <xf numFmtId="0" fontId="21" fillId="30" borderId="95" xfId="2" applyFont="1" applyFill="1" applyBorder="1" applyAlignment="1">
      <alignment vertical="top" wrapText="1"/>
    </xf>
    <xf numFmtId="0" fontId="21" fillId="30" borderId="96" xfId="2" applyFont="1" applyFill="1" applyBorder="1" applyAlignment="1">
      <alignment vertical="top" wrapText="1"/>
    </xf>
    <xf numFmtId="0" fontId="101" fillId="30" borderId="97" xfId="2" applyFont="1" applyFill="1" applyBorder="1" applyAlignment="1">
      <alignment horizontal="center" vertical="center" wrapText="1" shrinkToFit="1"/>
    </xf>
    <xf numFmtId="0" fontId="32" fillId="30" borderId="28" xfId="2" applyFont="1" applyFill="1" applyBorder="1" applyAlignment="1">
      <alignment horizontal="center" vertical="center" shrinkToFit="1"/>
    </xf>
    <xf numFmtId="0" fontId="32" fillId="30" borderId="98" xfId="2" applyFont="1" applyFill="1" applyBorder="1" applyAlignment="1">
      <alignment horizontal="center" vertical="center" shrinkToFit="1"/>
    </xf>
    <xf numFmtId="0" fontId="89" fillId="19" borderId="148" xfId="1" applyFont="1" applyFill="1" applyBorder="1" applyAlignment="1" applyProtection="1">
      <alignment horizontal="center" vertical="center" wrapText="1" shrinkToFit="1"/>
    </xf>
    <xf numFmtId="0" fontId="28" fillId="19" borderId="149" xfId="2" applyFont="1" applyFill="1" applyBorder="1" applyAlignment="1">
      <alignment horizontal="center" vertical="center" wrapText="1" shrinkToFit="1"/>
    </xf>
    <xf numFmtId="0" fontId="28" fillId="19" borderId="150" xfId="2" applyFont="1" applyFill="1" applyBorder="1" applyAlignment="1">
      <alignment horizontal="center" vertical="center" wrapText="1" shrinkToFit="1"/>
    </xf>
    <xf numFmtId="0" fontId="10" fillId="0" borderId="0" xfId="2" applyFont="1">
      <alignment vertical="center"/>
    </xf>
    <xf numFmtId="0" fontId="10" fillId="0" borderId="56" xfId="2" applyFont="1" applyBorder="1">
      <alignment vertical="center"/>
    </xf>
    <xf numFmtId="0" fontId="28" fillId="30" borderId="148" xfId="2" applyFont="1" applyFill="1" applyBorder="1" applyAlignment="1">
      <alignment horizontal="center" vertical="center" wrapText="1" shrinkToFit="1"/>
    </xf>
    <xf numFmtId="0" fontId="28" fillId="30" borderId="149" xfId="2" applyFont="1" applyFill="1" applyBorder="1" applyAlignment="1">
      <alignment horizontal="center" vertical="center" wrapText="1" shrinkToFit="1"/>
    </xf>
    <xf numFmtId="0" fontId="28" fillId="30" borderId="150" xfId="2" applyFont="1" applyFill="1" applyBorder="1" applyAlignment="1">
      <alignment horizontal="center" vertical="center" wrapText="1" shrinkToFit="1"/>
    </xf>
    <xf numFmtId="0" fontId="20" fillId="30" borderId="55" xfId="2" applyFont="1" applyFill="1" applyBorder="1" applyAlignment="1">
      <alignment horizontal="left" vertical="top" wrapText="1" shrinkToFit="1"/>
    </xf>
    <xf numFmtId="0" fontId="20" fillId="30" borderId="56" xfId="2" applyFont="1" applyFill="1" applyBorder="1" applyAlignment="1">
      <alignment horizontal="left" vertical="top" wrapText="1" shrinkToFit="1"/>
    </xf>
    <xf numFmtId="0" fontId="20" fillId="30" borderId="57" xfId="2" applyFont="1" applyFill="1" applyBorder="1" applyAlignment="1">
      <alignment horizontal="left" vertical="top" wrapText="1" shrinkToFit="1"/>
    </xf>
    <xf numFmtId="0" fontId="89" fillId="19" borderId="97" xfId="1" applyFont="1" applyFill="1" applyBorder="1" applyAlignment="1" applyProtection="1">
      <alignment horizontal="center" vertical="center" wrapText="1"/>
    </xf>
    <xf numFmtId="0" fontId="89" fillId="19" borderId="28" xfId="1" applyFont="1" applyFill="1" applyBorder="1" applyAlignment="1" applyProtection="1">
      <alignment horizontal="center" vertical="center" wrapText="1"/>
    </xf>
    <xf numFmtId="0" fontId="89" fillId="19" borderId="98" xfId="1" applyFont="1" applyFill="1" applyBorder="1" applyAlignment="1" applyProtection="1">
      <alignment horizontal="center" vertical="center" wrapText="1"/>
    </xf>
    <xf numFmtId="0" fontId="21" fillId="19" borderId="94" xfId="1" applyFont="1" applyFill="1" applyBorder="1" applyAlignment="1" applyProtection="1">
      <alignment horizontal="left" vertical="top" wrapText="1"/>
    </xf>
    <xf numFmtId="0" fontId="21" fillId="19" borderId="163" xfId="1" applyFont="1" applyFill="1" applyBorder="1" applyAlignment="1" applyProtection="1">
      <alignment horizontal="left" vertical="top" wrapText="1"/>
    </xf>
    <xf numFmtId="0" fontId="21" fillId="19" borderId="164"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37" fillId="21" borderId="166" xfId="17" applyFont="1" applyFill="1" applyBorder="1" applyAlignment="1">
      <alignment horizontal="left" vertical="top" wrapText="1"/>
    </xf>
    <xf numFmtId="0" fontId="37" fillId="21" borderId="167" xfId="17" applyFont="1" applyFill="1" applyBorder="1" applyAlignment="1">
      <alignment horizontal="left" vertical="top" wrapText="1"/>
    </xf>
    <xf numFmtId="0" fontId="37" fillId="21" borderId="168" xfId="17" applyFont="1" applyFill="1" applyBorder="1" applyAlignment="1">
      <alignment horizontal="left" vertical="top" wrapText="1"/>
    </xf>
    <xf numFmtId="56" fontId="94" fillId="21" borderId="134" xfId="17" applyNumberFormat="1" applyFont="1" applyFill="1" applyBorder="1" applyAlignment="1">
      <alignment horizontal="center" vertical="center" wrapText="1"/>
    </xf>
    <xf numFmtId="14" fontId="94" fillId="21" borderId="135" xfId="17" applyNumberFormat="1" applyFont="1" applyFill="1" applyBorder="1" applyAlignment="1">
      <alignment horizontal="center" vertical="center"/>
    </xf>
    <xf numFmtId="0" fontId="94" fillId="21" borderId="134" xfId="17" applyFont="1" applyFill="1" applyBorder="1" applyAlignment="1">
      <alignment horizontal="center" vertical="center" wrapText="1"/>
    </xf>
    <xf numFmtId="0" fontId="37" fillId="21" borderId="207" xfId="17" applyFont="1" applyFill="1" applyBorder="1" applyAlignment="1">
      <alignment horizontal="left" vertical="top" wrapText="1"/>
    </xf>
    <xf numFmtId="0" fontId="37" fillId="21" borderId="134" xfId="17" applyFont="1" applyFill="1" applyBorder="1" applyAlignment="1">
      <alignment horizontal="left" vertical="top" wrapText="1"/>
    </xf>
    <xf numFmtId="14" fontId="133" fillId="21" borderId="135" xfId="0" applyNumberFormat="1" applyFont="1" applyFill="1" applyBorder="1" applyAlignment="1">
      <alignment horizontal="center" vertical="center"/>
    </xf>
    <xf numFmtId="0" fontId="37" fillId="30" borderId="166" xfId="17" applyFont="1" applyFill="1" applyBorder="1" applyAlignment="1">
      <alignment horizontal="left" vertical="top" wrapText="1"/>
    </xf>
    <xf numFmtId="0" fontId="37" fillId="30" borderId="167" xfId="17" applyFont="1" applyFill="1" applyBorder="1" applyAlignment="1">
      <alignment horizontal="left" vertical="top" wrapText="1"/>
    </xf>
    <xf numFmtId="0" fontId="37" fillId="30" borderId="168" xfId="17" applyFont="1" applyFill="1" applyBorder="1" applyAlignment="1">
      <alignment horizontal="left" vertical="top" wrapText="1"/>
    </xf>
    <xf numFmtId="0" fontId="94" fillId="30" borderId="134" xfId="17" applyFont="1" applyFill="1" applyBorder="1" applyAlignment="1">
      <alignment horizontal="center" vertical="center" wrapText="1"/>
    </xf>
    <xf numFmtId="14" fontId="94" fillId="30" borderId="135" xfId="17" applyNumberFormat="1" applyFont="1" applyFill="1" applyBorder="1" applyAlignment="1">
      <alignment horizontal="center" vertical="center"/>
    </xf>
    <xf numFmtId="0" fontId="13" fillId="21" borderId="166" xfId="17" applyFont="1" applyFill="1" applyBorder="1" applyAlignment="1">
      <alignment horizontal="left" vertical="top" wrapText="1"/>
    </xf>
    <xf numFmtId="0" fontId="13" fillId="21" borderId="167" xfId="17" applyFont="1" applyFill="1" applyBorder="1" applyAlignment="1">
      <alignment horizontal="left" vertical="top" wrapText="1"/>
    </xf>
    <xf numFmtId="0" fontId="13" fillId="21" borderId="168" xfId="17" applyFont="1" applyFill="1" applyBorder="1" applyAlignment="1">
      <alignment horizontal="left" vertical="top" wrapText="1"/>
    </xf>
    <xf numFmtId="0" fontId="102" fillId="21" borderId="0" xfId="0" applyFont="1" applyFill="1" applyAlignment="1">
      <alignment horizontal="center" vertical="center" wrapText="1"/>
    </xf>
    <xf numFmtId="14" fontId="13" fillId="21" borderId="135" xfId="17" applyNumberFormat="1" applyFont="1" applyFill="1" applyBorder="1" applyAlignment="1">
      <alignment horizontal="center" vertical="center" wrapText="1"/>
    </xf>
    <xf numFmtId="0" fontId="159" fillId="0" borderId="0" xfId="25" applyFont="1">
      <alignment vertical="center"/>
    </xf>
    <xf numFmtId="0" fontId="6" fillId="0" borderId="0" xfId="4" applyAlignment="1">
      <alignment horizontal="center"/>
    </xf>
    <xf numFmtId="0" fontId="13" fillId="7" borderId="232" xfId="4" applyFont="1" applyFill="1" applyBorder="1" applyAlignment="1">
      <alignment horizontal="left" vertical="center" wrapText="1" indent="1"/>
    </xf>
    <xf numFmtId="0" fontId="174" fillId="32" borderId="0" xfId="0" applyFont="1" applyFill="1">
      <alignment vertical="center"/>
    </xf>
    <xf numFmtId="0" fontId="148" fillId="44" borderId="55" xfId="2" applyFont="1" applyFill="1" applyBorder="1" applyAlignment="1">
      <alignment horizontal="left" vertical="top" wrapText="1" shrinkToFit="1"/>
    </xf>
    <xf numFmtId="0" fontId="20" fillId="44" borderId="56" xfId="2" applyFont="1" applyFill="1" applyBorder="1" applyAlignment="1">
      <alignment horizontal="left" vertical="top" wrapText="1" shrinkToFit="1"/>
    </xf>
    <xf numFmtId="0" fontId="20" fillId="44" borderId="57" xfId="2" applyFont="1" applyFill="1" applyBorder="1" applyAlignment="1">
      <alignment horizontal="left" vertical="top" wrapText="1" shrinkToFit="1"/>
    </xf>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_H30-18(17)" xfId="25" xr:uid="{FB196F0A-BC05-4FFA-9A11-976804877A4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EF729"/>
      <color rgb="FF6DDDF7"/>
      <color rgb="FFFAFEC2"/>
      <color rgb="FF66CCFF"/>
      <color rgb="FFFF99FF"/>
      <color rgb="FF3399FF"/>
      <color rgb="FF00CC00"/>
      <color rgb="FFFF0066"/>
      <color rgb="FFFFCC00"/>
      <color rgb="FF7BB2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'21　感染症統計'!$A$7</c:f>
              <c:strCache>
                <c:ptCount val="1"/>
                <c:pt idx="0">
                  <c:v>2023年</c:v>
                </c:pt>
              </c:strCache>
            </c:strRef>
          </c:tx>
          <c:spPr>
            <a:ln w="63500" cap="rnd">
              <a:solidFill>
                <a:srgbClr val="FF0000"/>
              </a:solidFill>
              <a:round/>
            </a:ln>
            <a:effectLst/>
          </c:spPr>
          <c:marker>
            <c:symbol val="none"/>
          </c:marker>
          <c:val>
            <c:numRef>
              <c:f>'21　感染症統計'!$B$7:$M$7</c:f>
              <c:numCache>
                <c:formatCode>#,##0_ </c:formatCode>
                <c:ptCount val="12"/>
                <c:pt idx="0" formatCode="General">
                  <c:v>82</c:v>
                </c:pt>
                <c:pt idx="1">
                  <c:v>62</c:v>
                </c:pt>
                <c:pt idx="2">
                  <c:v>99</c:v>
                </c:pt>
                <c:pt idx="3">
                  <c:v>111</c:v>
                </c:pt>
                <c:pt idx="4">
                  <c:v>215</c:v>
                </c:pt>
              </c:numCache>
            </c:numRef>
          </c:val>
          <c:smooth val="0"/>
          <c:extLst>
            <c:ext xmlns:c16="http://schemas.microsoft.com/office/drawing/2014/chart" uri="{C3380CC4-5D6E-409C-BE32-E72D297353CC}">
              <c16:uniqueId val="{00000000-EF25-4824-8530-875CCEE0B185}"/>
            </c:ext>
          </c:extLst>
        </c:ser>
        <c:ser>
          <c:idx val="7"/>
          <c:order val="1"/>
          <c:tx>
            <c:strRef>
              <c:f>'21　感染症統計'!$A$8</c:f>
              <c:strCache>
                <c:ptCount val="1"/>
                <c:pt idx="0">
                  <c:v>2022年</c:v>
                </c:pt>
              </c:strCache>
            </c:strRef>
          </c:tx>
          <c:spPr>
            <a:ln w="25400" cap="rnd">
              <a:solidFill>
                <a:schemeClr val="accent6">
                  <a:lumMod val="75000"/>
                </a:schemeClr>
              </a:solidFill>
              <a:round/>
            </a:ln>
            <a:effectLst/>
          </c:spPr>
          <c:marker>
            <c:symbol val="none"/>
          </c:marker>
          <c:val>
            <c:numRef>
              <c:f>'21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'21　感染症統計'!$A$9</c:f>
              <c:strCache>
                <c:ptCount val="1"/>
                <c:pt idx="0">
                  <c:v>2021年</c:v>
                </c:pt>
              </c:strCache>
            </c:strRef>
          </c:tx>
          <c:spPr>
            <a:ln w="28575" cap="rnd">
              <a:solidFill>
                <a:schemeClr val="accent6"/>
              </a:solidFill>
              <a:round/>
            </a:ln>
            <a:effectLst/>
          </c:spPr>
          <c:marker>
            <c:symbol val="none"/>
          </c:marker>
          <c:val>
            <c:numRef>
              <c:f>'21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'21　感染症統計'!$A$10</c:f>
              <c:strCache>
                <c:ptCount val="1"/>
                <c:pt idx="0">
                  <c:v>2020年</c:v>
                </c:pt>
              </c:strCache>
            </c:strRef>
          </c:tx>
          <c:spPr>
            <a:ln w="12700" cap="rnd">
              <a:solidFill>
                <a:srgbClr val="FF0066"/>
              </a:solidFill>
              <a:round/>
            </a:ln>
            <a:effectLst/>
          </c:spPr>
          <c:marker>
            <c:symbol val="none"/>
          </c:marker>
          <c:val>
            <c:numRef>
              <c:f>'21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'21　感染症統計'!$A$11</c:f>
              <c:strCache>
                <c:ptCount val="1"/>
                <c:pt idx="0">
                  <c:v>2019年</c:v>
                </c:pt>
              </c:strCache>
            </c:strRef>
          </c:tx>
          <c:spPr>
            <a:ln w="19050" cap="rnd">
              <a:solidFill>
                <a:srgbClr val="0070C0"/>
              </a:solidFill>
              <a:round/>
            </a:ln>
            <a:effectLst/>
          </c:spPr>
          <c:marker>
            <c:symbol val="none"/>
          </c:marker>
          <c:val>
            <c:numRef>
              <c:f>'21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'21　感染症統計'!$A$12</c:f>
              <c:strCache>
                <c:ptCount val="1"/>
                <c:pt idx="0">
                  <c:v>2018年</c:v>
                </c:pt>
              </c:strCache>
            </c:strRef>
          </c:tx>
          <c:spPr>
            <a:ln w="12700" cap="rnd">
              <a:solidFill>
                <a:schemeClr val="accent4"/>
              </a:solidFill>
              <a:round/>
            </a:ln>
            <a:effectLst/>
          </c:spPr>
          <c:marker>
            <c:symbol val="none"/>
          </c:marker>
          <c:val>
            <c:numRef>
              <c:f>'21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'21　感染症統計'!$A$13</c:f>
              <c:strCache>
                <c:ptCount val="1"/>
                <c:pt idx="0">
                  <c:v>2017年</c:v>
                </c:pt>
              </c:strCache>
            </c:strRef>
          </c:tx>
          <c:spPr>
            <a:ln w="12700" cap="rnd">
              <a:solidFill>
                <a:schemeClr val="accent5"/>
              </a:solidFill>
              <a:round/>
            </a:ln>
            <a:effectLst/>
          </c:spPr>
          <c:marker>
            <c:symbol val="none"/>
          </c:marker>
          <c:val>
            <c:numRef>
              <c:f>'21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'21　感染症統計'!$A$14</c:f>
              <c:strCache>
                <c:ptCount val="1"/>
                <c:pt idx="0">
                  <c:v>2016年</c:v>
                </c:pt>
              </c:strCache>
            </c:strRef>
          </c:tx>
          <c:spPr>
            <a:ln w="12700" cap="rnd">
              <a:solidFill>
                <a:schemeClr val="tx2"/>
              </a:solidFill>
              <a:round/>
            </a:ln>
            <a:effectLst/>
          </c:spPr>
          <c:marker>
            <c:symbol val="none"/>
          </c:marker>
          <c:val>
            <c:numRef>
              <c:f>'21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'21　感染症統計'!$A$15</c:f>
              <c:strCache>
                <c:ptCount val="1"/>
                <c:pt idx="0">
                  <c:v>2015年</c:v>
                </c:pt>
              </c:strCache>
            </c:strRef>
          </c:tx>
          <c:spPr>
            <a:ln w="28575" cap="rnd">
              <a:solidFill>
                <a:schemeClr val="accent3">
                  <a:lumMod val="60000"/>
                </a:schemeClr>
              </a:solidFill>
              <a:round/>
            </a:ln>
            <a:effectLst/>
          </c:spPr>
          <c:marker>
            <c:symbol val="none"/>
          </c:marker>
          <c:val>
            <c:numRef>
              <c:f>'21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'21　感染症統計'!$P$7</c:f>
              <c:strCache>
                <c:ptCount val="1"/>
                <c:pt idx="0">
                  <c:v>2023年</c:v>
                </c:pt>
              </c:strCache>
            </c:strRef>
          </c:tx>
          <c:spPr>
            <a:ln w="63500" cap="rnd">
              <a:solidFill>
                <a:srgbClr val="FF0000"/>
              </a:solidFill>
              <a:round/>
            </a:ln>
            <a:effectLst/>
          </c:spPr>
          <c:marker>
            <c:symbol val="none"/>
          </c:marker>
          <c:val>
            <c:numRef>
              <c:f>'21　感染症統計'!$Q$7:$AB$7</c:f>
              <c:numCache>
                <c:formatCode>#,##0_ </c:formatCode>
                <c:ptCount val="12"/>
                <c:pt idx="0" formatCode="General">
                  <c:v>1</c:v>
                </c:pt>
                <c:pt idx="1">
                  <c:v>1</c:v>
                </c:pt>
                <c:pt idx="2">
                  <c:v>4</c:v>
                </c:pt>
                <c:pt idx="3">
                  <c:v>2</c:v>
                </c:pt>
                <c:pt idx="4">
                  <c:v>2</c:v>
                </c:pt>
              </c:numCache>
            </c:numRef>
          </c:val>
          <c:smooth val="0"/>
          <c:extLst>
            <c:ext xmlns:c16="http://schemas.microsoft.com/office/drawing/2014/chart" uri="{C3380CC4-5D6E-409C-BE32-E72D297353CC}">
              <c16:uniqueId val="{00000000-691A-4A61-BF12-3A5977548A2F}"/>
            </c:ext>
          </c:extLst>
        </c:ser>
        <c:ser>
          <c:idx val="7"/>
          <c:order val="1"/>
          <c:tx>
            <c:strRef>
              <c:f>'21　感染症統計'!$P$8</c:f>
              <c:strCache>
                <c:ptCount val="1"/>
                <c:pt idx="0">
                  <c:v>2022年</c:v>
                </c:pt>
              </c:strCache>
            </c:strRef>
          </c:tx>
          <c:spPr>
            <a:ln w="25400" cap="rnd">
              <a:solidFill>
                <a:schemeClr val="accent6">
                  <a:lumMod val="75000"/>
                </a:schemeClr>
              </a:solidFill>
              <a:round/>
            </a:ln>
            <a:effectLst/>
          </c:spPr>
          <c:marker>
            <c:symbol val="none"/>
          </c:marker>
          <c:val>
            <c:numRef>
              <c:f>'21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'21　感染症統計'!$P$9</c:f>
              <c:strCache>
                <c:ptCount val="1"/>
                <c:pt idx="0">
                  <c:v>2021年</c:v>
                </c:pt>
              </c:strCache>
            </c:strRef>
          </c:tx>
          <c:spPr>
            <a:ln w="28575" cap="rnd">
              <a:solidFill>
                <a:srgbClr val="FF0066"/>
              </a:solidFill>
              <a:round/>
            </a:ln>
            <a:effectLst/>
          </c:spPr>
          <c:marker>
            <c:symbol val="none"/>
          </c:marker>
          <c:val>
            <c:numRef>
              <c:f>'21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'21　感染症統計'!$P$10</c:f>
              <c:strCache>
                <c:ptCount val="1"/>
                <c:pt idx="0">
                  <c:v>2020年</c:v>
                </c:pt>
              </c:strCache>
            </c:strRef>
          </c:tx>
          <c:spPr>
            <a:ln w="28575" cap="rnd">
              <a:solidFill>
                <a:schemeClr val="accent2"/>
              </a:solidFill>
              <a:round/>
            </a:ln>
            <a:effectLst/>
          </c:spPr>
          <c:marker>
            <c:symbol val="none"/>
          </c:marker>
          <c:val>
            <c:numRef>
              <c:f>'21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'21　感染症統計'!$P$11</c:f>
              <c:strCache>
                <c:ptCount val="1"/>
                <c:pt idx="0">
                  <c:v>2019年</c:v>
                </c:pt>
              </c:strCache>
            </c:strRef>
          </c:tx>
          <c:spPr>
            <a:ln w="28575" cap="rnd">
              <a:solidFill>
                <a:schemeClr val="accent3">
                  <a:lumMod val="50000"/>
                </a:schemeClr>
              </a:solidFill>
              <a:round/>
            </a:ln>
            <a:effectLst/>
          </c:spPr>
          <c:marker>
            <c:symbol val="none"/>
          </c:marker>
          <c:val>
            <c:numRef>
              <c:f>'21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'21　感染症統計'!$P$12</c:f>
              <c:strCache>
                <c:ptCount val="1"/>
                <c:pt idx="0">
                  <c:v>2018年</c:v>
                </c:pt>
              </c:strCache>
            </c:strRef>
          </c:tx>
          <c:spPr>
            <a:ln w="28575" cap="rnd">
              <a:solidFill>
                <a:schemeClr val="accent4">
                  <a:lumMod val="75000"/>
                </a:schemeClr>
              </a:solidFill>
              <a:round/>
            </a:ln>
            <a:effectLst/>
          </c:spPr>
          <c:marker>
            <c:symbol val="none"/>
          </c:marker>
          <c:val>
            <c:numRef>
              <c:f>'21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'21　感染症統計'!$P$13</c:f>
              <c:strCache>
                <c:ptCount val="1"/>
                <c:pt idx="0">
                  <c:v>2017年</c:v>
                </c:pt>
              </c:strCache>
            </c:strRef>
          </c:tx>
          <c:spPr>
            <a:ln w="28575" cap="rnd">
              <a:solidFill>
                <a:schemeClr val="accent5"/>
              </a:solidFill>
              <a:round/>
            </a:ln>
            <a:effectLst/>
          </c:spPr>
          <c:marker>
            <c:symbol val="none"/>
          </c:marker>
          <c:val>
            <c:numRef>
              <c:f>'21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'21　感染症統計'!$P$14</c:f>
              <c:strCache>
                <c:ptCount val="1"/>
                <c:pt idx="0">
                  <c:v>2016年</c:v>
                </c:pt>
              </c:strCache>
            </c:strRef>
          </c:tx>
          <c:spPr>
            <a:ln w="28575" cap="rnd">
              <a:solidFill>
                <a:srgbClr val="3399FF"/>
              </a:solidFill>
              <a:round/>
            </a:ln>
            <a:effectLst/>
          </c:spPr>
          <c:marker>
            <c:symbol val="none"/>
          </c:marker>
          <c:val>
            <c:numRef>
              <c:f>'21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47625</xdr:colOff>
      <xdr:row>41</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586740</xdr:colOff>
      <xdr:row>28</xdr:row>
      <xdr:rowOff>114300</xdr:rowOff>
    </xdr:to>
    <xdr:pic>
      <xdr:nvPicPr>
        <xdr:cNvPr id="3" name="図 2">
          <a:extLst>
            <a:ext uri="{FF2B5EF4-FFF2-40B4-BE49-F238E27FC236}">
              <a16:creationId xmlns:a16="http://schemas.microsoft.com/office/drawing/2014/main" id="{1100AB8C-E561-650E-16E9-33363A7E6C59}"/>
            </a:ext>
          </a:extLst>
        </xdr:cNvPr>
        <xdr:cNvPicPr>
          <a:picLocks noChangeAspect="1"/>
        </xdr:cNvPicPr>
      </xdr:nvPicPr>
      <xdr:blipFill>
        <a:blip xmlns:r="http://schemas.openxmlformats.org/officeDocument/2006/relationships" r:embed="rId1"/>
        <a:stretch>
          <a:fillRect/>
        </a:stretch>
      </xdr:blipFill>
      <xdr:spPr>
        <a:xfrm>
          <a:off x="0" y="0"/>
          <a:ext cx="8564880" cy="5410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13</xdr:col>
      <xdr:colOff>403860</xdr:colOff>
      <xdr:row>18</xdr:row>
      <xdr:rowOff>7620</xdr:rowOff>
    </xdr:to>
    <xdr:pic>
      <xdr:nvPicPr>
        <xdr:cNvPr id="13" name="図 12" descr="感染性胃腸炎患者報告数　直近5シーズン">
          <a:extLst>
            <a:ext uri="{FF2B5EF4-FFF2-40B4-BE49-F238E27FC236}">
              <a16:creationId xmlns:a16="http://schemas.microsoft.com/office/drawing/2014/main" id="{3D358ECC-7566-09A3-E052-55005F657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990600"/>
          <a:ext cx="7612380"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350704</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71545"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3</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6.48</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594989" cy="594172"/>
        </a:xfrm>
        <a:prstGeom prst="borderCallout2">
          <a:avLst>
            <a:gd name="adj1" fmla="val 101279"/>
            <a:gd name="adj2" fmla="val 51060"/>
            <a:gd name="adj3" fmla="val 210486"/>
            <a:gd name="adj4" fmla="val 51057"/>
            <a:gd name="adj5" fmla="val 294217"/>
            <a:gd name="adj6" fmla="val 34217"/>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散発事故事例の報告例年より増加している。</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11</xdr:col>
      <xdr:colOff>496024</xdr:colOff>
      <xdr:row>13</xdr:row>
      <xdr:rowOff>46847</xdr:rowOff>
    </xdr:from>
    <xdr:to>
      <xdr:col>11</xdr:col>
      <xdr:colOff>818842</xdr:colOff>
      <xdr:row>15</xdr:row>
      <xdr:rowOff>10966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9777184" y="2599547"/>
          <a:ext cx="322818" cy="299399"/>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0</xdr:col>
      <xdr:colOff>0</xdr:colOff>
      <xdr:row>2</xdr:row>
      <xdr:rowOff>0</xdr:rowOff>
    </xdr:from>
    <xdr:to>
      <xdr:col>3</xdr:col>
      <xdr:colOff>87167</xdr:colOff>
      <xdr:row>16</xdr:row>
      <xdr:rowOff>30480</xdr:rowOff>
    </xdr:to>
    <xdr:pic>
      <xdr:nvPicPr>
        <xdr:cNvPr id="29" name="図 28">
          <a:extLst>
            <a:ext uri="{FF2B5EF4-FFF2-40B4-BE49-F238E27FC236}">
              <a16:creationId xmlns:a16="http://schemas.microsoft.com/office/drawing/2014/main" id="{28AFA152-A0B6-67EA-F631-E23F40F8661E}"/>
            </a:ext>
          </a:extLst>
        </xdr:cNvPr>
        <xdr:cNvPicPr>
          <a:picLocks noChangeAspect="1"/>
        </xdr:cNvPicPr>
      </xdr:nvPicPr>
      <xdr:blipFill>
        <a:blip xmlns:r="http://schemas.openxmlformats.org/officeDocument/2006/relationships" r:embed="rId3"/>
        <a:stretch>
          <a:fillRect/>
        </a:stretch>
      </xdr:blipFill>
      <xdr:spPr>
        <a:xfrm>
          <a:off x="0" y="548640"/>
          <a:ext cx="1573067" cy="2537460"/>
        </a:xfrm>
        <a:prstGeom prst="rect">
          <a:avLst/>
        </a:prstGeom>
      </xdr:spPr>
    </xdr:pic>
    <xdr:clientData/>
  </xdr:twoCellAnchor>
  <xdr:twoCellAnchor editAs="oneCell">
    <xdr:from>
      <xdr:col>4</xdr:col>
      <xdr:colOff>702450</xdr:colOff>
      <xdr:row>2</xdr:row>
      <xdr:rowOff>0</xdr:rowOff>
    </xdr:from>
    <xdr:to>
      <xdr:col>6</xdr:col>
      <xdr:colOff>746904</xdr:colOff>
      <xdr:row>16</xdr:row>
      <xdr:rowOff>60960</xdr:rowOff>
    </xdr:to>
    <xdr:pic>
      <xdr:nvPicPr>
        <xdr:cNvPr id="31" name="図 30">
          <a:extLst>
            <a:ext uri="{FF2B5EF4-FFF2-40B4-BE49-F238E27FC236}">
              <a16:creationId xmlns:a16="http://schemas.microsoft.com/office/drawing/2014/main" id="{C16011C9-4448-8023-027D-4DC3BDD2BCA7}"/>
            </a:ext>
          </a:extLst>
        </xdr:cNvPr>
        <xdr:cNvPicPr>
          <a:picLocks noChangeAspect="1"/>
        </xdr:cNvPicPr>
      </xdr:nvPicPr>
      <xdr:blipFill>
        <a:blip xmlns:r="http://schemas.openxmlformats.org/officeDocument/2006/relationships" r:embed="rId4"/>
        <a:stretch>
          <a:fillRect/>
        </a:stretch>
      </xdr:blipFill>
      <xdr:spPr>
        <a:xfrm>
          <a:off x="2660790" y="548640"/>
          <a:ext cx="1842774" cy="25679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38100</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00677339-49AD-4E13-B318-93CAFDE3C163}"/>
            </a:ext>
          </a:extLst>
        </xdr:cNvPr>
        <xdr:cNvSpPr>
          <a:spLocks noChangeAspect="1" noChangeArrowheads="1"/>
        </xdr:cNvSpPr>
      </xdr:nvSpPr>
      <xdr:spPr bwMode="auto">
        <a:xfrm>
          <a:off x="5105400" y="3497580"/>
          <a:ext cx="304800" cy="304800"/>
        </a:xfrm>
        <a:prstGeom prst="rect">
          <a:avLst/>
        </a:prstGeom>
        <a:noFill/>
        <a:ln w="9525">
          <a:noFill/>
          <a:miter lim="800000"/>
          <a:headEnd/>
          <a:tailEnd/>
        </a:ln>
      </xdr:spPr>
    </xdr:sp>
    <xdr:clientData/>
  </xdr:twoCellAnchor>
  <xdr:twoCellAnchor>
    <xdr:from>
      <xdr:col>5</xdr:col>
      <xdr:colOff>207043</xdr:colOff>
      <xdr:row>7</xdr:row>
      <xdr:rowOff>218574</xdr:rowOff>
    </xdr:from>
    <xdr:to>
      <xdr:col>6</xdr:col>
      <xdr:colOff>435643</xdr:colOff>
      <xdr:row>11</xdr:row>
      <xdr:rowOff>74195</xdr:rowOff>
    </xdr:to>
    <xdr:sp macro="" textlink="">
      <xdr:nvSpPr>
        <xdr:cNvPr id="3" name="右矢印 2">
          <a:extLst>
            <a:ext uri="{FF2B5EF4-FFF2-40B4-BE49-F238E27FC236}">
              <a16:creationId xmlns:a16="http://schemas.microsoft.com/office/drawing/2014/main" id="{023A5AC1-C4A9-4F7A-96A6-5355520665F1}"/>
            </a:ext>
          </a:extLst>
        </xdr:cNvPr>
        <xdr:cNvSpPr/>
      </xdr:nvSpPr>
      <xdr:spPr>
        <a:xfrm>
          <a:off x="3011203" y="1864494"/>
          <a:ext cx="845820" cy="693821"/>
        </a:xfrm>
        <a:prstGeom prst="rightArrow">
          <a:avLst/>
        </a:prstGeom>
        <a:ln>
          <a:solidFill>
            <a:schemeClr val="bg2"/>
          </a:solidFill>
        </a:ln>
        <a:effectLst>
          <a:outerShdw blurRad="50800" dist="50800" dir="5400000" algn="ctr" rotWithShape="0">
            <a:schemeClr val="bg2"/>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352425</xdr:colOff>
      <xdr:row>4</xdr:row>
      <xdr:rowOff>152400</xdr:rowOff>
    </xdr:from>
    <xdr:to>
      <xdr:col>4</xdr:col>
      <xdr:colOff>613410</xdr:colOff>
      <xdr:row>14</xdr:row>
      <xdr:rowOff>9526</xdr:rowOff>
    </xdr:to>
    <xdr:pic>
      <xdr:nvPicPr>
        <xdr:cNvPr id="4" name="図 6">
          <a:extLst>
            <a:ext uri="{FF2B5EF4-FFF2-40B4-BE49-F238E27FC236}">
              <a16:creationId xmlns:a16="http://schemas.microsoft.com/office/drawing/2014/main" id="{4EDF06EA-05BA-453D-816F-10FE6884EB1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7185" y="1158240"/>
          <a:ext cx="2463165" cy="2051686"/>
        </a:xfrm>
        <a:prstGeom prst="rect">
          <a:avLst/>
        </a:prstGeom>
        <a:noFill/>
        <a:ln w="9525">
          <a:noFill/>
          <a:miter lim="800000"/>
          <a:headEnd/>
          <a:tailEnd/>
        </a:ln>
      </xdr:spPr>
    </xdr:pic>
    <xdr:clientData/>
  </xdr:twoCellAnchor>
  <xdr:twoCellAnchor>
    <xdr:from>
      <xdr:col>1</xdr:col>
      <xdr:colOff>523875</xdr:colOff>
      <xdr:row>11</xdr:row>
      <xdr:rowOff>123825</xdr:rowOff>
    </xdr:from>
    <xdr:to>
      <xdr:col>4</xdr:col>
      <xdr:colOff>619125</xdr:colOff>
      <xdr:row>13</xdr:row>
      <xdr:rowOff>171450</xdr:rowOff>
    </xdr:to>
    <xdr:sp macro="" textlink="">
      <xdr:nvSpPr>
        <xdr:cNvPr id="5" name="テキスト ボックス 1">
          <a:extLst>
            <a:ext uri="{FF2B5EF4-FFF2-40B4-BE49-F238E27FC236}">
              <a16:creationId xmlns:a16="http://schemas.microsoft.com/office/drawing/2014/main" id="{15E5470B-141F-4A7B-9908-0967A5B27A2A}"/>
            </a:ext>
          </a:extLst>
        </xdr:cNvPr>
        <xdr:cNvSpPr txBox="1">
          <a:spLocks noChangeArrowheads="1"/>
        </xdr:cNvSpPr>
      </xdr:nvSpPr>
      <xdr:spPr bwMode="auto">
        <a:xfrm>
          <a:off x="859155" y="2607945"/>
          <a:ext cx="1946910" cy="474345"/>
        </a:xfrm>
        <a:prstGeom prst="rect">
          <a:avLst/>
        </a:prstGeom>
        <a:solidFill>
          <a:srgbClr val="969696"/>
        </a:solidFill>
        <a:ln w="9525">
          <a:noFill/>
          <a:miter lim="800000"/>
          <a:headEnd/>
          <a:tailEnd/>
        </a:ln>
      </xdr:spPr>
      <xdr:txBody>
        <a:bodyPr vertOverflow="clip" wrap="square" lIns="36576" tIns="22860" rIns="0" bIns="0" anchor="t" upright="1"/>
        <a:lstStyle/>
        <a:p>
          <a:pPr algn="ctr" rtl="0">
            <a:defRPr sz="1000"/>
          </a:pPr>
          <a:r>
            <a:rPr lang="ja-JP" altLang="en-US" sz="1600" b="1" i="0" u="none" strike="noStrike" baseline="0">
              <a:solidFill>
                <a:srgbClr val="00FFFF"/>
              </a:solidFill>
              <a:latin typeface="HG平成明朝体W9"/>
            </a:rPr>
            <a:t>あらら</a:t>
          </a:r>
          <a:r>
            <a:rPr lang="en-US" altLang="ja-JP" sz="1600" b="1" i="0" u="none" strike="noStrike" baseline="0">
              <a:solidFill>
                <a:srgbClr val="00FFFF"/>
              </a:solidFill>
              <a:latin typeface="HG平成明朝体W9"/>
            </a:rPr>
            <a:t>!</a:t>
          </a:r>
          <a:r>
            <a:rPr lang="ja-JP" altLang="en-US" sz="1600" b="1" i="0" u="none" strike="noStrike" baseline="0">
              <a:solidFill>
                <a:srgbClr val="00FFFF"/>
              </a:solidFill>
              <a:latin typeface="HG平成明朝体W9"/>
            </a:rPr>
            <a:t>　　　　　　　　　　　　　　　　　　　　天井が</a:t>
          </a:r>
          <a:r>
            <a:rPr lang="ja-JP" altLang="en-US" sz="1600" b="1" i="0" u="none" strike="noStrike" baseline="0">
              <a:solidFill>
                <a:srgbClr val="FFFF00"/>
              </a:solidFill>
              <a:latin typeface="HG平成明朝体W9"/>
            </a:rPr>
            <a:t>カビ</a:t>
          </a:r>
          <a:r>
            <a:rPr lang="ja-JP" altLang="en-US" sz="1600" b="1" i="0" u="none" strike="noStrike" baseline="0">
              <a:solidFill>
                <a:srgbClr val="00FFFF"/>
              </a:solidFill>
              <a:latin typeface="HG平成明朝体W9"/>
            </a:rPr>
            <a:t>だらけ</a:t>
          </a:r>
        </a:p>
      </xdr:txBody>
    </xdr:sp>
    <xdr:clientData/>
  </xdr:twoCellAnchor>
  <xdr:twoCellAnchor editAs="oneCell">
    <xdr:from>
      <xdr:col>8</xdr:col>
      <xdr:colOff>0</xdr:colOff>
      <xdr:row>16</xdr:row>
      <xdr:rowOff>0</xdr:rowOff>
    </xdr:from>
    <xdr:to>
      <xdr:col>8</xdr:col>
      <xdr:colOff>304800</xdr:colOff>
      <xdr:row>17</xdr:row>
      <xdr:rowOff>38100</xdr:rowOff>
    </xdr:to>
    <xdr:sp macro="" textlink="">
      <xdr:nvSpPr>
        <xdr:cNvPr id="6"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A553362A-7112-4E27-BDD5-34B04B00D07B}"/>
            </a:ext>
          </a:extLst>
        </xdr:cNvPr>
        <xdr:cNvSpPr>
          <a:spLocks noChangeAspect="1" noChangeArrowheads="1"/>
        </xdr:cNvSpPr>
      </xdr:nvSpPr>
      <xdr:spPr bwMode="auto">
        <a:xfrm>
          <a:off x="5105400" y="3497580"/>
          <a:ext cx="304800" cy="304800"/>
        </a:xfrm>
        <a:prstGeom prst="rect">
          <a:avLst/>
        </a:prstGeom>
        <a:noFill/>
        <a:ln w="9525">
          <a:noFill/>
          <a:miter lim="800000"/>
          <a:headEnd/>
          <a:tailEnd/>
        </a:ln>
      </xdr:spPr>
    </xdr:sp>
    <xdr:clientData/>
  </xdr:twoCellAnchor>
  <xdr:twoCellAnchor>
    <xdr:from>
      <xdr:col>2</xdr:col>
      <xdr:colOff>437560</xdr:colOff>
      <xdr:row>5</xdr:row>
      <xdr:rowOff>100828</xdr:rowOff>
    </xdr:from>
    <xdr:to>
      <xdr:col>3</xdr:col>
      <xdr:colOff>498885</xdr:colOff>
      <xdr:row>7</xdr:row>
      <xdr:rowOff>44681</xdr:rowOff>
    </xdr:to>
    <xdr:sp macro="" textlink="">
      <xdr:nvSpPr>
        <xdr:cNvPr id="7" name="テキスト ボックス 6">
          <a:extLst>
            <a:ext uri="{FF2B5EF4-FFF2-40B4-BE49-F238E27FC236}">
              <a16:creationId xmlns:a16="http://schemas.microsoft.com/office/drawing/2014/main" id="{4A6FA0CC-41E3-1CFF-00F9-0C29B4F5881D}"/>
            </a:ext>
          </a:extLst>
        </xdr:cNvPr>
        <xdr:cNvSpPr txBox="1"/>
      </xdr:nvSpPr>
      <xdr:spPr>
        <a:xfrm rot="1251354">
          <a:off x="1392065" y="1312007"/>
          <a:ext cx="678946" cy="385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a:solidFill>
                <a:srgbClr val="FF0000"/>
              </a:solidFill>
            </a:rPr>
            <a:t>カビ</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07215" y="2501265"/>
          <a:ext cx="348805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5280" y="2849881"/>
          <a:ext cx="2383155" cy="102870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77540"/>
          <a:ext cx="1775460" cy="7010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83820</xdr:colOff>
      <xdr:row>26</xdr:row>
      <xdr:rowOff>144780</xdr:rowOff>
    </xdr:from>
    <xdr:to>
      <xdr:col>13</xdr:col>
      <xdr:colOff>510540</xdr:colOff>
      <xdr:row>54</xdr:row>
      <xdr:rowOff>22860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18</xdr:col>
      <xdr:colOff>18887</xdr:colOff>
      <xdr:row>23</xdr:row>
      <xdr:rowOff>24319</xdr:rowOff>
    </xdr:from>
    <xdr:to>
      <xdr:col>19</xdr:col>
      <xdr:colOff>205740</xdr:colOff>
      <xdr:row>45</xdr:row>
      <xdr:rowOff>76200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53287" y="3925759"/>
          <a:ext cx="651673" cy="382378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5</xdr:col>
      <xdr:colOff>45720</xdr:colOff>
      <xdr:row>45</xdr:row>
      <xdr:rowOff>53340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3459" y="3921707"/>
          <a:ext cx="504461" cy="380497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443641</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news.infoseek.co.jp/article/afpbb_3466453/?tpgnr=world" TargetMode="External"/><Relationship Id="rId3" Type="http://schemas.openxmlformats.org/officeDocument/2006/relationships/hyperlink" Target="https://newsdig.tbs.co.jp/articles/-/524287?display=1" TargetMode="External"/><Relationship Id="rId7" Type="http://schemas.openxmlformats.org/officeDocument/2006/relationships/hyperlink" Target="https://kannanmaru.co.jp/news_20230601/" TargetMode="External"/><Relationship Id="rId12" Type="http://schemas.openxmlformats.org/officeDocument/2006/relationships/printerSettings" Target="../printerSettings/printerSettings5.bin"/><Relationship Id="rId2" Type="http://schemas.openxmlformats.org/officeDocument/2006/relationships/hyperlink" Target="https://www3.nhk.or.jp/lnews/chiba/20230529/1080020754.html" TargetMode="External"/><Relationship Id="rId1" Type="http://schemas.openxmlformats.org/officeDocument/2006/relationships/hyperlink" Target="https://nordot.app/1036490342192628222?c=768367547562557440" TargetMode="External"/><Relationship Id="rId6" Type="http://schemas.openxmlformats.org/officeDocument/2006/relationships/hyperlink" Target="https://www.city.wako.lg.jp/home/fukushi/kenkozukuri/shokuiku/_9675/dokukinoko.html" TargetMode="External"/><Relationship Id="rId11" Type="http://schemas.openxmlformats.org/officeDocument/2006/relationships/hyperlink" Target="https://www.shokukanken.com/news/safety/230530-1010.html" TargetMode="External"/><Relationship Id="rId5" Type="http://schemas.openxmlformats.org/officeDocument/2006/relationships/hyperlink" Target="https://news.yahoo.co.jp/articles/9df711946e7167bda71164da7424355a8caf5e50" TargetMode="External"/><Relationship Id="rId10" Type="http://schemas.openxmlformats.org/officeDocument/2006/relationships/hyperlink" Target="https://topics.smt.docomo.ne.jp/article/tvnc/region/tvnc-17881" TargetMode="External"/><Relationship Id="rId4" Type="http://schemas.openxmlformats.org/officeDocument/2006/relationships/hyperlink" Target="https://news.yahoo.co.jp/articles/0fae99c8f1793e1ad79490207b9bd3d246877b8d" TargetMode="External"/><Relationship Id="rId9" Type="http://schemas.openxmlformats.org/officeDocument/2006/relationships/hyperlink" Target="https://www.pref.fukuoka.lg.jp/press-release/syokuchudoku20230531.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jetro.go.jp/biznews/2023/05/5da15a166cd8b29b.html" TargetMode="External"/><Relationship Id="rId3" Type="http://schemas.openxmlformats.org/officeDocument/2006/relationships/hyperlink" Target="https://www.jetro.go.jp/biznews/2023/05/3613b942492e696a.html" TargetMode="External"/><Relationship Id="rId7" Type="http://schemas.openxmlformats.org/officeDocument/2006/relationships/hyperlink" Target="https://www.nikkei.com/article/DGXZQOGN300660Q3A530C2000000/" TargetMode="External"/><Relationship Id="rId12" Type="http://schemas.openxmlformats.org/officeDocument/2006/relationships/printerSettings" Target="../printerSettings/printerSettings6.bin"/><Relationship Id="rId2" Type="http://schemas.openxmlformats.org/officeDocument/2006/relationships/hyperlink" Target="https://www.nna.jp/news/2525794?utm_source=newsletter&amp;utm_medium=email&amp;utm_campaign=club_bn&amp;country=cny&amp;type=5&amp;free=1" TargetMode="External"/><Relationship Id="rId1" Type="http://schemas.openxmlformats.org/officeDocument/2006/relationships/hyperlink" Target="https://jp.investing.com/news/stock-market-news/article-642272" TargetMode="External"/><Relationship Id="rId6" Type="http://schemas.openxmlformats.org/officeDocument/2006/relationships/hyperlink" Target="https://www.jetro.go.jp/biznews/2023/05/36ca9f011cb24614.html" TargetMode="External"/><Relationship Id="rId11" Type="http://schemas.openxmlformats.org/officeDocument/2006/relationships/hyperlink" Target="https://shokuhin.net/76059/2023/05/29/kakou/nyu/" TargetMode="External"/><Relationship Id="rId5" Type="http://schemas.openxmlformats.org/officeDocument/2006/relationships/hyperlink" Target="https://xtech.nikkei.com/atcl/nxt/column/18/02463/052400003/" TargetMode="External"/><Relationship Id="rId10" Type="http://schemas.openxmlformats.org/officeDocument/2006/relationships/hyperlink" Target="https://news.nissyoku.co.jp/news/shinoda20230527112913280" TargetMode="External"/><Relationship Id="rId4" Type="http://schemas.openxmlformats.org/officeDocument/2006/relationships/hyperlink" Target="https://www.hokkaido-np.co.jp/article/854326" TargetMode="External"/><Relationship Id="rId9" Type="http://schemas.openxmlformats.org/officeDocument/2006/relationships/hyperlink" Target="https://www.jetro.go.jp/biznews/2023/05/3613b942492e696a.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mhlw.go.jp/stf/newpage_33345.html" TargetMode="External"/><Relationship Id="rId1" Type="http://schemas.openxmlformats.org/officeDocument/2006/relationships/hyperlink" Target="https://scienceportal.jst.go.jp/newsflash/20230531_n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5"/>
  <sheetViews>
    <sheetView zoomScaleNormal="100" workbookViewId="0">
      <selection activeCell="E24" sqref="A14:H24"/>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7" ht="13.8" thickTop="1">
      <c r="A1" s="144" t="s">
        <v>171</v>
      </c>
      <c r="B1" s="145"/>
      <c r="C1" s="145" t="s">
        <v>170</v>
      </c>
      <c r="D1" s="145"/>
      <c r="E1" s="145"/>
      <c r="F1" s="145"/>
      <c r="G1" s="145"/>
      <c r="H1" s="145"/>
      <c r="I1" s="103"/>
    </row>
    <row r="2" spans="1:17">
      <c r="A2" s="146" t="s">
        <v>116</v>
      </c>
      <c r="B2" s="147"/>
      <c r="C2" s="147"/>
      <c r="D2" s="147"/>
      <c r="E2" s="147"/>
      <c r="F2" s="147"/>
      <c r="G2" s="147"/>
      <c r="H2" s="147"/>
      <c r="I2" s="103"/>
    </row>
    <row r="3" spans="1:17" ht="15.75" customHeight="1">
      <c r="A3" s="491" t="s">
        <v>28</v>
      </c>
      <c r="B3" s="492"/>
      <c r="C3" s="492"/>
      <c r="D3" s="492"/>
      <c r="E3" s="492"/>
      <c r="F3" s="492"/>
      <c r="G3" s="492"/>
      <c r="H3" s="493"/>
      <c r="I3" s="103"/>
    </row>
    <row r="4" spans="1:17">
      <c r="A4" s="146" t="s">
        <v>148</v>
      </c>
      <c r="B4" s="147"/>
      <c r="C4" s="147"/>
      <c r="D4" s="147"/>
      <c r="E4" s="147"/>
      <c r="F4" s="147"/>
      <c r="G4" s="147"/>
      <c r="H4" s="147"/>
      <c r="I4" s="103"/>
    </row>
    <row r="5" spans="1:17">
      <c r="A5" s="146" t="s">
        <v>117</v>
      </c>
      <c r="B5" s="147"/>
      <c r="C5" s="147"/>
      <c r="D5" s="147"/>
      <c r="E5" s="147"/>
      <c r="F5" s="147"/>
      <c r="G5" s="147"/>
      <c r="H5" s="147"/>
      <c r="I5" s="103"/>
    </row>
    <row r="6" spans="1:17">
      <c r="A6" s="148" t="s">
        <v>116</v>
      </c>
      <c r="B6" s="149"/>
      <c r="C6" s="149"/>
      <c r="D6" s="149"/>
      <c r="E6" s="149"/>
      <c r="F6" s="149"/>
      <c r="G6" s="149"/>
      <c r="H6" s="149"/>
      <c r="I6" s="103"/>
    </row>
    <row r="7" spans="1:17">
      <c r="A7" s="148" t="s">
        <v>118</v>
      </c>
      <c r="B7" s="149"/>
      <c r="C7" s="149"/>
      <c r="D7" s="149"/>
      <c r="E7" s="149"/>
      <c r="F7" s="149"/>
      <c r="G7" s="149"/>
      <c r="H7" s="149"/>
      <c r="I7" s="103"/>
    </row>
    <row r="8" spans="1:17">
      <c r="A8" s="150" t="s">
        <v>119</v>
      </c>
      <c r="B8" s="151"/>
      <c r="C8" s="151"/>
      <c r="D8" s="151"/>
      <c r="E8" s="151"/>
      <c r="F8" s="151"/>
      <c r="G8" s="151"/>
      <c r="H8" s="151"/>
      <c r="I8" s="103"/>
    </row>
    <row r="9" spans="1:17" ht="15" customHeight="1">
      <c r="A9" s="405" t="s">
        <v>191</v>
      </c>
      <c r="C9" s="176"/>
      <c r="D9" s="176"/>
      <c r="E9" s="176"/>
      <c r="F9" s="176"/>
      <c r="G9" s="176"/>
      <c r="H9" s="176"/>
      <c r="I9" s="103"/>
    </row>
    <row r="10" spans="1:17" ht="15" customHeight="1">
      <c r="A10" s="405" t="s">
        <v>196</v>
      </c>
      <c r="B10" s="175"/>
      <c r="C10" s="176"/>
      <c r="D10" s="176"/>
      <c r="E10" s="176"/>
      <c r="F10" s="176"/>
      <c r="G10" s="176"/>
      <c r="H10" s="176"/>
      <c r="I10" s="103"/>
    </row>
    <row r="11" spans="1:17" ht="15" customHeight="1">
      <c r="A11" s="405" t="s">
        <v>197</v>
      </c>
      <c r="B11" s="175"/>
      <c r="C11" s="176"/>
      <c r="D11" s="176"/>
      <c r="E11" s="176"/>
      <c r="F11" s="176"/>
      <c r="G11" s="176"/>
      <c r="H11" s="176"/>
      <c r="I11" s="103"/>
    </row>
    <row r="12" spans="1:17" ht="15" customHeight="1">
      <c r="A12" s="405" t="s">
        <v>198</v>
      </c>
      <c r="G12" s="176" t="s">
        <v>28</v>
      </c>
      <c r="H12" s="176"/>
      <c r="I12" s="103"/>
      <c r="L12" t="s">
        <v>174</v>
      </c>
      <c r="M12" t="s">
        <v>179</v>
      </c>
      <c r="N12">
        <v>7.26</v>
      </c>
      <c r="O12" t="s">
        <v>180</v>
      </c>
      <c r="P12">
        <v>-0.65000000000000036</v>
      </c>
      <c r="Q12" t="s">
        <v>181</v>
      </c>
    </row>
    <row r="13" spans="1:17" ht="15" customHeight="1">
      <c r="A13" s="405"/>
      <c r="G13" s="176"/>
      <c r="H13" s="176"/>
      <c r="I13" s="103"/>
    </row>
    <row r="14" spans="1:17" ht="15" customHeight="1">
      <c r="A14" s="405" t="s">
        <v>199</v>
      </c>
      <c r="B14" s="175" t="str">
        <f>+'21　食中毒記事等 '!A2</f>
        <v>那覇市の飲食店で食中毒、5日間の営業停止に　男女3人、下痢や発熱　沖縄</v>
      </c>
      <c r="C14" s="175"/>
      <c r="D14" s="177"/>
      <c r="E14" s="175"/>
      <c r="F14" s="178"/>
      <c r="G14" s="176"/>
      <c r="H14" s="176"/>
      <c r="I14" s="103"/>
    </row>
    <row r="15" spans="1:17" ht="15" customHeight="1">
      <c r="A15" s="405" t="s">
        <v>200</v>
      </c>
      <c r="B15" s="175" t="s">
        <v>201</v>
      </c>
      <c r="C15" s="175"/>
      <c r="D15" s="175" t="s">
        <v>202</v>
      </c>
      <c r="E15" s="175"/>
      <c r="F15" s="177">
        <f>+'21　ノロウイルス関連情報 '!G73</f>
        <v>6.48</v>
      </c>
      <c r="G15" s="175" t="str">
        <f>+'21　ノロウイルス関連情報 '!H73</f>
        <v>　：先週より</v>
      </c>
      <c r="H15" s="464">
        <f>+'21　ノロウイルス関連情報 '!I73</f>
        <v>-5.9999999999999609E-2</v>
      </c>
      <c r="I15" s="103"/>
    </row>
    <row r="16" spans="1:17" s="115" customFormat="1" ht="15" customHeight="1">
      <c r="A16" s="179" t="s">
        <v>120</v>
      </c>
      <c r="B16" s="497" t="str">
        <f>+'21　残留農薬　等 '!A2</f>
        <v>野菜の大敵「うどんこ病」、菌寄生菌で農薬に依存せず撃退 近畿大</v>
      </c>
      <c r="C16" s="497"/>
      <c r="D16" s="497"/>
      <c r="E16" s="497"/>
      <c r="F16" s="497"/>
      <c r="G16" s="497"/>
      <c r="H16" s="180"/>
      <c r="I16" s="114"/>
      <c r="J16" s="115" t="s">
        <v>121</v>
      </c>
      <c r="L16" s="115" t="s">
        <v>178</v>
      </c>
    </row>
    <row r="17" spans="1:16" ht="15" customHeight="1">
      <c r="A17" s="174" t="s">
        <v>122</v>
      </c>
      <c r="B17" s="175" t="str">
        <f>+'21　食品表示'!A4</f>
        <v>食品衛生基準行政を厚生労働省から消費者庁へ</v>
      </c>
      <c r="C17" s="176"/>
      <c r="D17" s="176"/>
      <c r="E17" s="176"/>
      <c r="F17" s="176"/>
      <c r="G17" s="176"/>
      <c r="H17" s="176"/>
      <c r="I17" s="103"/>
      <c r="L17" t="s">
        <v>183</v>
      </c>
    </row>
    <row r="18" spans="1:16" ht="15" customHeight="1">
      <c r="A18" s="174" t="s">
        <v>123</v>
      </c>
      <c r="B18" s="181" t="str">
        <f>+'21　海外情報'!B3</f>
        <v>中国</v>
      </c>
      <c r="C18" s="176" t="str">
        <f>+'21　海外情報'!A2</f>
        <v>アリババが大阪観光局と提携、訪日旅行誘致（無料公開）</v>
      </c>
      <c r="D18" s="176"/>
      <c r="E18" s="176"/>
      <c r="F18" s="176"/>
      <c r="G18" s="176"/>
      <c r="H18" s="176"/>
      <c r="I18" s="103"/>
      <c r="L18" t="s">
        <v>184</v>
      </c>
    </row>
    <row r="19" spans="1:16" ht="15" customHeight="1">
      <c r="A19" s="181" t="s">
        <v>124</v>
      </c>
      <c r="B19" s="182" t="str">
        <f>+'21　海外情報'!B6</f>
        <v>マレーシア</v>
      </c>
      <c r="C19" s="494" t="str">
        <f>+'21　海外情報'!A5</f>
        <v>国分グループ本社、マレーシア物流センター増設　厳密に4温度帯管理 - 日本食糧新聞電子版</v>
      </c>
      <c r="D19" s="494"/>
      <c r="E19" s="494"/>
      <c r="F19" s="494"/>
      <c r="G19" s="494"/>
      <c r="H19" s="495"/>
      <c r="I19" s="103"/>
      <c r="L19" t="s">
        <v>185</v>
      </c>
    </row>
    <row r="20" spans="1:16" ht="15" customHeight="1">
      <c r="A20" s="174" t="s">
        <v>125</v>
      </c>
      <c r="B20" s="175" t="str">
        <f>+'21　感染症統計'!A21</f>
        <v>※2023年 第21週（5/22～5/28） 現在</v>
      </c>
      <c r="C20" s="176"/>
      <c r="D20" s="175" t="s">
        <v>21</v>
      </c>
      <c r="E20" s="176"/>
      <c r="F20" s="176"/>
      <c r="G20" s="176"/>
      <c r="H20" s="176"/>
      <c r="I20" s="103"/>
      <c r="N20" t="s">
        <v>182</v>
      </c>
    </row>
    <row r="21" spans="1:16" ht="15" customHeight="1">
      <c r="A21" s="174" t="s">
        <v>126</v>
      </c>
      <c r="B21" s="496" t="str">
        <f>+'20　感染症情報'!B2</f>
        <v>2023年 第20週（5月15日〜 5月21日）</v>
      </c>
      <c r="C21" s="496"/>
      <c r="D21" s="496"/>
      <c r="E21" s="496"/>
      <c r="F21" s="496"/>
      <c r="G21" s="496"/>
      <c r="H21" s="176"/>
      <c r="I21" s="103"/>
    </row>
    <row r="22" spans="1:16" ht="15" customHeight="1">
      <c r="A22" s="174" t="s">
        <v>165</v>
      </c>
      <c r="B22" s="289" t="str">
        <f>+'21  衛生訓話'!A2</f>
        <v>今週のお題(梅雨の時期には湿度を高くしないように)</v>
      </c>
      <c r="C22" s="176"/>
      <c r="D22" s="176"/>
      <c r="E22" s="176"/>
      <c r="F22" s="183"/>
      <c r="G22" s="176"/>
      <c r="H22" s="176"/>
      <c r="I22" s="103"/>
    </row>
    <row r="23" spans="1:16" ht="15" customHeight="1">
      <c r="A23" s="174" t="s">
        <v>130</v>
      </c>
      <c r="B23" s="329" t="s">
        <v>430</v>
      </c>
      <c r="C23" s="176"/>
      <c r="D23" s="176"/>
      <c r="E23" s="176"/>
      <c r="F23" s="176" t="s">
        <v>21</v>
      </c>
      <c r="G23" s="176"/>
      <c r="H23" s="176"/>
      <c r="I23" s="103"/>
      <c r="P23" t="s">
        <v>182</v>
      </c>
    </row>
    <row r="24" spans="1:16" ht="15" customHeight="1">
      <c r="A24" s="174" t="s">
        <v>21</v>
      </c>
      <c r="C24" s="176"/>
      <c r="D24" s="176"/>
      <c r="E24" s="176"/>
      <c r="F24" s="176"/>
      <c r="G24" s="176"/>
      <c r="H24" s="176"/>
      <c r="I24" s="103"/>
      <c r="L24" t="s">
        <v>186</v>
      </c>
    </row>
    <row r="25" spans="1:16">
      <c r="A25" s="150" t="s">
        <v>119</v>
      </c>
      <c r="B25" s="151"/>
      <c r="C25" s="151"/>
      <c r="D25" s="151"/>
      <c r="E25" s="151"/>
      <c r="F25" s="151"/>
      <c r="G25" s="151"/>
      <c r="H25" s="151"/>
      <c r="I25" s="103"/>
    </row>
    <row r="26" spans="1:16">
      <c r="A26" s="148" t="s">
        <v>21</v>
      </c>
      <c r="B26" s="149"/>
      <c r="C26" s="149"/>
      <c r="D26" s="149"/>
      <c r="E26" s="149"/>
      <c r="F26" s="149"/>
      <c r="G26" s="149"/>
      <c r="H26" s="149"/>
      <c r="I26" s="103"/>
    </row>
    <row r="27" spans="1:16">
      <c r="A27" s="104" t="s">
        <v>127</v>
      </c>
      <c r="I27" s="103"/>
    </row>
    <row r="28" spans="1:16">
      <c r="A28" s="103"/>
      <c r="I28" s="103"/>
    </row>
    <row r="29" spans="1:16">
      <c r="A29" s="103"/>
      <c r="I29" s="103"/>
    </row>
    <row r="30" spans="1:16">
      <c r="A30" s="103"/>
      <c r="I30" s="103"/>
    </row>
    <row r="31" spans="1:16">
      <c r="A31" s="103"/>
      <c r="I31" s="103"/>
    </row>
    <row r="32" spans="1:16">
      <c r="A32" s="103"/>
      <c r="I32" s="103"/>
    </row>
    <row r="33" spans="1:9">
      <c r="A33" s="103"/>
      <c r="I33" s="103"/>
    </row>
    <row r="34" spans="1:9">
      <c r="A34" s="103"/>
      <c r="H34" t="s">
        <v>188</v>
      </c>
      <c r="I34" s="103"/>
    </row>
    <row r="35" spans="1:9">
      <c r="A35" s="103"/>
      <c r="I35" s="103"/>
    </row>
    <row r="36" spans="1:9">
      <c r="A36" s="103"/>
      <c r="I36" s="103"/>
    </row>
    <row r="37" spans="1:9">
      <c r="A37" s="103"/>
      <c r="I37" s="103"/>
    </row>
    <row r="38" spans="1:9" ht="13.8" thickBot="1">
      <c r="A38" s="105"/>
      <c r="B38" s="106"/>
      <c r="C38" s="106"/>
      <c r="D38" s="106"/>
      <c r="E38" s="106"/>
      <c r="F38" s="106"/>
      <c r="G38" s="106"/>
      <c r="H38" s="106"/>
      <c r="I38" s="103"/>
    </row>
    <row r="39" spans="1:9" ht="13.8" thickTop="1"/>
    <row r="42" spans="1:9" ht="24.6">
      <c r="A42" s="119" t="s">
        <v>131</v>
      </c>
    </row>
    <row r="43" spans="1:9" ht="40.5" customHeight="1">
      <c r="A43" s="498" t="s">
        <v>132</v>
      </c>
      <c r="B43" s="498"/>
      <c r="C43" s="498"/>
      <c r="D43" s="498"/>
      <c r="E43" s="498"/>
      <c r="F43" s="498"/>
      <c r="G43" s="498"/>
    </row>
    <row r="44" spans="1:9" ht="30.75" customHeight="1">
      <c r="A44" s="490" t="s">
        <v>133</v>
      </c>
      <c r="B44" s="490"/>
      <c r="C44" s="490"/>
      <c r="D44" s="490"/>
      <c r="E44" s="490"/>
      <c r="F44" s="490"/>
      <c r="G44" s="490"/>
    </row>
    <row r="45" spans="1:9" ht="15">
      <c r="A45" s="120"/>
    </row>
    <row r="46" spans="1:9" ht="69.75" customHeight="1">
      <c r="A46" s="485" t="s">
        <v>141</v>
      </c>
      <c r="B46" s="485"/>
      <c r="C46" s="485"/>
      <c r="D46" s="485"/>
      <c r="E46" s="485"/>
      <c r="F46" s="485"/>
      <c r="G46" s="485"/>
    </row>
    <row r="47" spans="1:9" ht="35.25" customHeight="1">
      <c r="A47" s="490" t="s">
        <v>134</v>
      </c>
      <c r="B47" s="490"/>
      <c r="C47" s="490"/>
      <c r="D47" s="490"/>
      <c r="E47" s="490"/>
      <c r="F47" s="490"/>
      <c r="G47" s="490"/>
    </row>
    <row r="48" spans="1:9" ht="59.25" customHeight="1">
      <c r="A48" s="485" t="s">
        <v>135</v>
      </c>
      <c r="B48" s="485"/>
      <c r="C48" s="485"/>
      <c r="D48" s="485"/>
      <c r="E48" s="485"/>
      <c r="F48" s="485"/>
      <c r="G48" s="485"/>
    </row>
    <row r="49" spans="1:7" ht="15">
      <c r="A49" s="121"/>
    </row>
    <row r="50" spans="1:7" ht="27.75" customHeight="1">
      <c r="A50" s="487" t="s">
        <v>136</v>
      </c>
      <c r="B50" s="487"/>
      <c r="C50" s="487"/>
      <c r="D50" s="487"/>
      <c r="E50" s="487"/>
      <c r="F50" s="487"/>
      <c r="G50" s="487"/>
    </row>
    <row r="51" spans="1:7" ht="53.25" customHeight="1">
      <c r="A51" s="486" t="s">
        <v>142</v>
      </c>
      <c r="B51" s="485"/>
      <c r="C51" s="485"/>
      <c r="D51" s="485"/>
      <c r="E51" s="485"/>
      <c r="F51" s="485"/>
      <c r="G51" s="485"/>
    </row>
    <row r="52" spans="1:7" ht="15">
      <c r="A52" s="121"/>
    </row>
    <row r="53" spans="1:7" ht="32.25" customHeight="1">
      <c r="A53" s="487" t="s">
        <v>137</v>
      </c>
      <c r="B53" s="487"/>
      <c r="C53" s="487"/>
      <c r="D53" s="487"/>
      <c r="E53" s="487"/>
      <c r="F53" s="487"/>
      <c r="G53" s="487"/>
    </row>
    <row r="54" spans="1:7" ht="15">
      <c r="A54" s="120"/>
    </row>
    <row r="55" spans="1:7" ht="87" customHeight="1">
      <c r="A55" s="486" t="s">
        <v>143</v>
      </c>
      <c r="B55" s="485"/>
      <c r="C55" s="485"/>
      <c r="D55" s="485"/>
      <c r="E55" s="485"/>
      <c r="F55" s="485"/>
      <c r="G55" s="485"/>
    </row>
    <row r="56" spans="1:7" ht="15">
      <c r="A56" s="121"/>
    </row>
    <row r="57" spans="1:7" ht="32.25" customHeight="1">
      <c r="A57" s="487" t="s">
        <v>138</v>
      </c>
      <c r="B57" s="487"/>
      <c r="C57" s="487"/>
      <c r="D57" s="487"/>
      <c r="E57" s="487"/>
      <c r="F57" s="487"/>
      <c r="G57" s="487"/>
    </row>
    <row r="58" spans="1:7" ht="29.25" customHeight="1">
      <c r="A58" s="485" t="s">
        <v>139</v>
      </c>
      <c r="B58" s="485"/>
      <c r="C58" s="485"/>
      <c r="D58" s="485"/>
      <c r="E58" s="485"/>
      <c r="F58" s="485"/>
      <c r="G58" s="485"/>
    </row>
    <row r="59" spans="1:7" ht="15">
      <c r="A59" s="121"/>
    </row>
    <row r="60" spans="1:7" s="115" customFormat="1" ht="110.25" customHeight="1">
      <c r="A60" s="488" t="s">
        <v>144</v>
      </c>
      <c r="B60" s="489"/>
      <c r="C60" s="489"/>
      <c r="D60" s="489"/>
      <c r="E60" s="489"/>
      <c r="F60" s="489"/>
      <c r="G60" s="489"/>
    </row>
    <row r="61" spans="1:7" ht="34.5" customHeight="1">
      <c r="A61" s="490" t="s">
        <v>140</v>
      </c>
      <c r="B61" s="490"/>
      <c r="C61" s="490"/>
      <c r="D61" s="490"/>
      <c r="E61" s="490"/>
      <c r="F61" s="490"/>
      <c r="G61" s="490"/>
    </row>
    <row r="62" spans="1:7" ht="114" customHeight="1">
      <c r="A62" s="486" t="s">
        <v>145</v>
      </c>
      <c r="B62" s="485"/>
      <c r="C62" s="485"/>
      <c r="D62" s="485"/>
      <c r="E62" s="485"/>
      <c r="F62" s="485"/>
      <c r="G62" s="485"/>
    </row>
    <row r="63" spans="1:7" ht="109.5" customHeight="1">
      <c r="A63" s="485"/>
      <c r="B63" s="485"/>
      <c r="C63" s="485"/>
      <c r="D63" s="485"/>
      <c r="E63" s="485"/>
      <c r="F63" s="485"/>
      <c r="G63" s="485"/>
    </row>
    <row r="64" spans="1:7" ht="15">
      <c r="A64" s="121"/>
    </row>
    <row r="65" spans="1:7" s="118" customFormat="1" ht="57.75" customHeight="1">
      <c r="A65" s="485"/>
      <c r="B65" s="485"/>
      <c r="C65" s="485"/>
      <c r="D65" s="485"/>
      <c r="E65" s="485"/>
      <c r="F65" s="485"/>
      <c r="G65" s="485"/>
    </row>
  </sheetData>
  <mergeCells count="20">
    <mergeCell ref="A3:H3"/>
    <mergeCell ref="C19:H19"/>
    <mergeCell ref="B21:G21"/>
    <mergeCell ref="B16:G16"/>
    <mergeCell ref="A43:G43"/>
    <mergeCell ref="A51:G51"/>
    <mergeCell ref="A50:G50"/>
    <mergeCell ref="A57:G57"/>
    <mergeCell ref="A44:G44"/>
    <mergeCell ref="A46:G46"/>
    <mergeCell ref="A48:G48"/>
    <mergeCell ref="A47:G47"/>
    <mergeCell ref="A63:G63"/>
    <mergeCell ref="A62:G62"/>
    <mergeCell ref="A65:G65"/>
    <mergeCell ref="A55:G55"/>
    <mergeCell ref="A53:G53"/>
    <mergeCell ref="A60:G60"/>
    <mergeCell ref="A58:G58"/>
    <mergeCell ref="A61:G61"/>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sheetPr codeName="Sheet2"/>
  <dimension ref="A1:S55"/>
  <sheetViews>
    <sheetView view="pageBreakPreview" zoomScaleNormal="100" zoomScaleSheetLayoutView="100" workbookViewId="0">
      <selection activeCell="R11" sqref="R11"/>
    </sheetView>
  </sheetViews>
  <sheetFormatPr defaultRowHeight="13.2"/>
  <cols>
    <col min="7" max="7" width="8.88671875" customWidth="1"/>
    <col min="8" max="8" width="8.88671875" hidden="1" customWidth="1"/>
    <col min="9" max="9" width="0.77734375" customWidth="1"/>
    <col min="16" max="16" width="8.77734375" customWidth="1"/>
    <col min="17" max="17" width="8.88671875" hidden="1" customWidth="1"/>
  </cols>
  <sheetData>
    <row r="1" spans="1:17" ht="24.6" customHeight="1">
      <c r="A1" s="331"/>
      <c r="B1" s="331"/>
      <c r="C1" s="331"/>
      <c r="D1" s="331"/>
      <c r="E1" s="331"/>
      <c r="F1" s="331"/>
      <c r="G1" s="331"/>
      <c r="H1" s="331"/>
      <c r="I1" s="331"/>
      <c r="J1" s="331"/>
      <c r="K1" s="331"/>
      <c r="L1" s="331"/>
      <c r="M1" s="331"/>
      <c r="N1" s="331"/>
      <c r="O1" s="331"/>
      <c r="P1" s="331"/>
      <c r="Q1" s="306"/>
    </row>
    <row r="2" spans="1:17" ht="24.6" customHeight="1">
      <c r="A2" s="332"/>
      <c r="B2" s="399"/>
      <c r="C2" s="400"/>
      <c r="D2" s="400"/>
      <c r="E2" s="400"/>
      <c r="F2" s="400"/>
      <c r="G2" s="400"/>
      <c r="H2" s="400"/>
      <c r="I2" s="400"/>
      <c r="J2" s="400"/>
      <c r="K2" s="400"/>
      <c r="L2" s="400"/>
      <c r="M2" s="400"/>
      <c r="N2" s="400"/>
      <c r="O2" s="395"/>
      <c r="P2" s="331"/>
    </row>
    <row r="3" spans="1:17" ht="24.6" customHeight="1">
      <c r="A3" s="331"/>
      <c r="B3" s="397"/>
      <c r="C3" s="396"/>
      <c r="D3" s="396"/>
      <c r="E3" s="396"/>
      <c r="F3" s="396"/>
      <c r="G3" s="396"/>
      <c r="H3" s="396"/>
      <c r="I3" s="396"/>
      <c r="J3" s="396"/>
      <c r="K3" s="396"/>
      <c r="L3" s="403"/>
      <c r="M3" s="403"/>
      <c r="N3" s="403"/>
      <c r="O3" s="403"/>
      <c r="P3" s="404"/>
    </row>
    <row r="4" spans="1:17" ht="7.2" customHeight="1">
      <c r="A4" s="331"/>
      <c r="B4" s="397"/>
      <c r="C4" s="331"/>
      <c r="D4" s="331"/>
      <c r="E4" s="331"/>
      <c r="F4" s="331"/>
      <c r="G4" s="398"/>
      <c r="H4" s="398"/>
      <c r="I4" s="398"/>
      <c r="J4" s="398"/>
      <c r="K4" s="398"/>
      <c r="L4" s="398"/>
      <c r="M4" s="398"/>
      <c r="N4" s="398"/>
      <c r="O4" s="398"/>
      <c r="P4" s="398"/>
    </row>
    <row r="5" spans="1:17" ht="24.6" customHeight="1">
      <c r="A5" s="331"/>
      <c r="B5" s="401"/>
      <c r="C5" s="402"/>
      <c r="D5" s="402"/>
      <c r="E5" s="402"/>
      <c r="F5" s="402"/>
      <c r="G5" s="402"/>
      <c r="H5" s="402"/>
      <c r="I5" s="402"/>
      <c r="J5" s="402"/>
      <c r="K5" s="402"/>
      <c r="L5" s="402"/>
      <c r="M5" s="402"/>
      <c r="N5" s="402"/>
      <c r="O5" s="402"/>
      <c r="P5" s="398"/>
    </row>
    <row r="6" spans="1:17" ht="13.2" customHeight="1">
      <c r="A6" s="331"/>
      <c r="B6" s="331"/>
      <c r="C6" s="331"/>
      <c r="D6" s="331"/>
      <c r="E6" s="331"/>
      <c r="F6" s="331"/>
      <c r="G6" s="398"/>
      <c r="H6" s="398"/>
      <c r="I6" s="398"/>
      <c r="J6" s="398"/>
      <c r="K6" s="398"/>
      <c r="L6" s="398"/>
      <c r="M6" s="398"/>
      <c r="N6" s="398"/>
      <c r="O6" s="398"/>
      <c r="P6" s="398"/>
    </row>
    <row r="7" spans="1:17" ht="13.2" customHeight="1">
      <c r="A7" s="331"/>
      <c r="B7" s="331"/>
      <c r="C7" s="331"/>
      <c r="D7" s="331"/>
      <c r="E7" s="331"/>
      <c r="F7" s="331"/>
      <c r="G7" s="398"/>
      <c r="H7" s="398"/>
      <c r="I7" s="398"/>
      <c r="J7" s="398"/>
      <c r="K7" s="398"/>
      <c r="L7" s="398"/>
      <c r="M7" s="398"/>
      <c r="N7" s="398"/>
      <c r="O7" s="398"/>
      <c r="P7" s="398"/>
    </row>
    <row r="8" spans="1:17" ht="13.2" customHeight="1">
      <c r="A8" s="331"/>
      <c r="B8" s="331"/>
      <c r="C8" s="331"/>
      <c r="D8" s="331"/>
      <c r="E8" s="331"/>
      <c r="F8" s="331"/>
      <c r="G8" s="398"/>
      <c r="H8" s="398"/>
      <c r="I8" s="398"/>
      <c r="J8" s="398"/>
      <c r="K8" s="398"/>
      <c r="L8" s="398"/>
      <c r="M8" s="398"/>
      <c r="N8" s="398"/>
      <c r="O8" s="398"/>
      <c r="P8" s="398"/>
    </row>
    <row r="9" spans="1:17" ht="13.2" customHeight="1">
      <c r="A9" s="331"/>
      <c r="B9" s="331"/>
      <c r="C9" s="331"/>
      <c r="D9" s="331"/>
      <c r="E9" s="331"/>
      <c r="F9" s="331"/>
      <c r="G9" s="398"/>
      <c r="H9" s="398"/>
      <c r="I9" s="398"/>
      <c r="J9" s="398"/>
      <c r="K9" s="398"/>
      <c r="L9" s="398"/>
      <c r="M9" s="398"/>
      <c r="N9" s="398"/>
      <c r="O9" s="398"/>
      <c r="P9" s="398"/>
    </row>
    <row r="10" spans="1:17">
      <c r="A10" s="331"/>
      <c r="B10" s="331"/>
      <c r="C10" s="331"/>
      <c r="D10" s="331"/>
      <c r="E10" s="331"/>
      <c r="F10" s="331"/>
      <c r="G10" s="331"/>
      <c r="H10" s="331"/>
      <c r="I10" s="331"/>
      <c r="J10" s="331"/>
      <c r="K10" s="331"/>
      <c r="L10" s="331"/>
      <c r="M10" s="331"/>
      <c r="N10" s="331"/>
      <c r="O10" s="331"/>
      <c r="P10" s="331"/>
    </row>
    <row r="11" spans="1:17" ht="21" customHeight="1">
      <c r="A11" s="331"/>
      <c r="B11" s="331"/>
      <c r="C11" s="331"/>
      <c r="D11" s="331"/>
      <c r="E11" s="331"/>
      <c r="F11" s="331"/>
      <c r="G11" s="331"/>
      <c r="H11" s="331"/>
      <c r="I11" s="331"/>
      <c r="J11" s="331"/>
      <c r="K11" s="331"/>
      <c r="L11" s="331"/>
      <c r="M11" s="331"/>
      <c r="N11" s="331"/>
      <c r="O11" s="331"/>
      <c r="P11" s="331"/>
    </row>
    <row r="12" spans="1:17" ht="13.2" customHeight="1">
      <c r="A12" s="331"/>
      <c r="B12" s="331"/>
      <c r="C12" s="331"/>
      <c r="D12" s="331"/>
      <c r="E12" s="331"/>
      <c r="F12" s="331"/>
      <c r="G12" s="331"/>
      <c r="H12" s="331"/>
      <c r="I12" s="331"/>
      <c r="J12" s="331"/>
      <c r="K12" s="331"/>
      <c r="L12" s="331"/>
      <c r="M12" s="331"/>
      <c r="N12" s="331"/>
      <c r="O12" s="331"/>
      <c r="P12" s="331"/>
    </row>
    <row r="13" spans="1:17" ht="13.2" customHeight="1">
      <c r="A13" s="331"/>
      <c r="B13" s="331"/>
      <c r="C13" s="331"/>
      <c r="D13" s="331"/>
      <c r="E13" s="331"/>
      <c r="F13" s="331"/>
      <c r="G13" s="331"/>
      <c r="H13" s="331"/>
      <c r="I13" s="331"/>
      <c r="J13" s="331"/>
      <c r="K13" s="331"/>
      <c r="L13" s="331"/>
      <c r="M13" s="331"/>
      <c r="N13" s="331"/>
      <c r="O13" s="331"/>
      <c r="P13" s="331"/>
    </row>
    <row r="14" spans="1:17">
      <c r="A14" s="331"/>
      <c r="B14" s="331"/>
      <c r="C14" s="331"/>
      <c r="D14" s="331"/>
      <c r="E14" s="331"/>
      <c r="F14" s="331"/>
      <c r="G14" s="331"/>
      <c r="H14" s="331"/>
      <c r="I14" s="331"/>
      <c r="J14" s="331"/>
      <c r="K14" s="331"/>
      <c r="L14" s="331"/>
      <c r="M14" s="331"/>
      <c r="N14" s="331"/>
      <c r="O14" s="331"/>
      <c r="P14" s="331"/>
    </row>
    <row r="15" spans="1:17">
      <c r="A15" s="331"/>
      <c r="B15" s="331"/>
      <c r="C15" s="331"/>
      <c r="D15" s="331"/>
      <c r="E15" s="331"/>
      <c r="F15" s="331"/>
      <c r="G15" s="331"/>
      <c r="H15" s="331"/>
      <c r="I15" s="331"/>
      <c r="J15" s="331"/>
      <c r="K15" s="331"/>
      <c r="L15" s="331"/>
      <c r="M15" s="331"/>
      <c r="N15" s="331"/>
      <c r="O15" s="331"/>
      <c r="P15" s="331"/>
    </row>
    <row r="16" spans="1:17">
      <c r="A16" s="331"/>
      <c r="B16" s="331"/>
      <c r="C16" s="331"/>
      <c r="D16" s="331"/>
      <c r="E16" s="331"/>
      <c r="F16" s="331"/>
      <c r="G16" s="331"/>
      <c r="H16" s="331"/>
      <c r="I16" s="331"/>
      <c r="J16" s="331"/>
      <c r="K16" s="331"/>
      <c r="L16" s="331"/>
      <c r="M16" s="331"/>
      <c r="N16" s="331"/>
      <c r="O16" s="331"/>
      <c r="P16" s="331"/>
    </row>
    <row r="17" spans="1:19">
      <c r="A17" s="499"/>
      <c r="B17" s="499"/>
      <c r="C17" s="499"/>
      <c r="D17" s="499"/>
      <c r="E17" s="499"/>
      <c r="F17" s="499"/>
      <c r="G17" s="331"/>
      <c r="H17" s="331"/>
      <c r="I17" s="331"/>
      <c r="J17" s="331"/>
      <c r="K17" s="331"/>
      <c r="L17" s="331"/>
      <c r="M17" s="331"/>
      <c r="N17" s="331"/>
      <c r="O17" s="331"/>
      <c r="P17" s="331"/>
      <c r="S17" s="307"/>
    </row>
    <row r="18" spans="1:19">
      <c r="A18" s="499"/>
      <c r="B18" s="499"/>
      <c r="C18" s="499"/>
      <c r="D18" s="499"/>
      <c r="E18" s="499"/>
      <c r="F18" s="499"/>
      <c r="G18" s="331"/>
      <c r="H18" s="331"/>
      <c r="I18" s="331"/>
      <c r="J18" s="331"/>
      <c r="K18" s="331"/>
      <c r="L18" s="331"/>
      <c r="M18" s="331"/>
      <c r="N18" s="331"/>
      <c r="O18" s="331"/>
      <c r="P18" s="331"/>
    </row>
    <row r="19" spans="1:19">
      <c r="A19" s="499"/>
      <c r="B19" s="499"/>
      <c r="C19" s="499"/>
      <c r="D19" s="499"/>
      <c r="E19" s="499"/>
      <c r="F19" s="499"/>
      <c r="G19" s="331"/>
      <c r="H19" s="331"/>
      <c r="I19" s="331"/>
      <c r="J19" s="331"/>
      <c r="K19" s="331"/>
      <c r="L19" s="331"/>
      <c r="M19" s="331"/>
      <c r="N19" s="331"/>
      <c r="O19" s="331"/>
      <c r="P19" s="331"/>
    </row>
    <row r="20" spans="1:19">
      <c r="A20" s="499"/>
      <c r="B20" s="499"/>
      <c r="C20" s="499"/>
      <c r="D20" s="499"/>
      <c r="E20" s="499"/>
      <c r="F20" s="499"/>
      <c r="G20" s="331"/>
      <c r="H20" s="331"/>
      <c r="I20" s="331"/>
      <c r="J20" s="331"/>
      <c r="K20" s="331"/>
      <c r="L20" s="331"/>
      <c r="M20" s="331"/>
      <c r="N20" s="331"/>
      <c r="O20" s="331"/>
      <c r="P20" s="331"/>
    </row>
    <row r="21" spans="1:19">
      <c r="A21" s="499"/>
      <c r="B21" s="499"/>
      <c r="C21" s="499"/>
      <c r="D21" s="499"/>
      <c r="E21" s="499"/>
      <c r="F21" s="499"/>
      <c r="G21" s="331"/>
      <c r="H21" s="331"/>
      <c r="I21" s="331"/>
      <c r="J21" s="331"/>
      <c r="K21" s="331"/>
      <c r="L21" s="331"/>
      <c r="M21" s="331"/>
      <c r="N21" s="331"/>
      <c r="O21" s="331"/>
      <c r="P21" s="331"/>
    </row>
    <row r="22" spans="1:19">
      <c r="A22" s="499"/>
      <c r="B22" s="499"/>
      <c r="C22" s="499"/>
      <c r="D22" s="499"/>
      <c r="E22" s="499"/>
      <c r="F22" s="499"/>
      <c r="G22" s="331"/>
      <c r="H22" s="331"/>
      <c r="I22" s="331"/>
      <c r="J22" s="331"/>
      <c r="K22" s="331"/>
      <c r="L22" s="331"/>
      <c r="M22" s="331"/>
      <c r="N22" s="331"/>
      <c r="O22" s="331"/>
      <c r="P22" s="331"/>
    </row>
    <row r="23" spans="1:19">
      <c r="A23" s="499"/>
      <c r="B23" s="499"/>
      <c r="C23" s="499"/>
      <c r="D23" s="499"/>
      <c r="E23" s="499"/>
      <c r="F23" s="499"/>
      <c r="G23" s="331"/>
      <c r="H23" s="331"/>
      <c r="I23" s="331"/>
      <c r="J23" s="331"/>
      <c r="K23" s="331"/>
      <c r="L23" s="331"/>
      <c r="M23" s="331"/>
      <c r="N23" s="331"/>
      <c r="O23" s="331"/>
      <c r="P23" s="331"/>
    </row>
    <row r="24" spans="1:19">
      <c r="A24" s="499"/>
      <c r="B24" s="499"/>
      <c r="C24" s="499"/>
      <c r="D24" s="499"/>
      <c r="E24" s="499"/>
      <c r="F24" s="499"/>
      <c r="G24" s="331"/>
      <c r="H24" s="331"/>
      <c r="I24" s="331"/>
      <c r="J24" s="331"/>
      <c r="K24" s="331"/>
      <c r="L24" s="331"/>
      <c r="M24" s="331"/>
      <c r="N24" s="331"/>
      <c r="O24" s="331"/>
      <c r="P24" s="331"/>
    </row>
    <row r="25" spans="1:19">
      <c r="A25" s="499"/>
      <c r="B25" s="499"/>
      <c r="C25" s="499"/>
      <c r="D25" s="499"/>
      <c r="E25" s="499"/>
      <c r="F25" s="499"/>
      <c r="G25" s="331"/>
      <c r="H25" s="331"/>
      <c r="I25" s="331"/>
      <c r="J25" s="331"/>
      <c r="K25" s="331"/>
      <c r="L25" s="331"/>
      <c r="M25" s="331"/>
      <c r="N25" s="331"/>
      <c r="O25" s="331"/>
      <c r="P25" s="331"/>
    </row>
    <row r="26" spans="1:19">
      <c r="A26" s="499"/>
      <c r="B26" s="499"/>
      <c r="C26" s="499"/>
      <c r="D26" s="499"/>
      <c r="E26" s="499"/>
      <c r="F26" s="499"/>
      <c r="G26" s="331"/>
      <c r="H26" s="331"/>
      <c r="I26" s="331"/>
      <c r="J26" s="331"/>
      <c r="K26" s="331"/>
      <c r="L26" s="331"/>
      <c r="M26" s="331"/>
      <c r="N26" s="331"/>
      <c r="O26" s="331"/>
      <c r="P26" s="331"/>
    </row>
    <row r="27" spans="1:19">
      <c r="A27" s="499"/>
      <c r="B27" s="499"/>
      <c r="C27" s="499"/>
      <c r="D27" s="499"/>
      <c r="E27" s="499"/>
      <c r="F27" s="499"/>
      <c r="G27" s="331"/>
      <c r="H27" s="331"/>
      <c r="I27" s="331"/>
      <c r="J27" s="331"/>
      <c r="K27" s="331"/>
      <c r="L27" s="331"/>
      <c r="M27" s="331"/>
      <c r="N27" s="331"/>
      <c r="O27" s="331"/>
      <c r="P27" s="331"/>
    </row>
    <row r="28" spans="1:19">
      <c r="A28" s="331"/>
      <c r="B28" s="331"/>
      <c r="C28" s="331"/>
      <c r="D28" s="331"/>
      <c r="E28" s="331"/>
      <c r="F28" s="331"/>
      <c r="G28" s="331"/>
      <c r="H28" s="331"/>
      <c r="I28" s="331"/>
      <c r="J28" s="331"/>
      <c r="K28" s="331"/>
      <c r="L28" s="331"/>
      <c r="M28" s="331"/>
      <c r="N28" s="331"/>
      <c r="O28" s="331"/>
      <c r="P28" s="331"/>
    </row>
    <row r="29" spans="1:19" ht="16.2">
      <c r="A29" s="334"/>
      <c r="B29" s="333"/>
      <c r="C29" s="333"/>
      <c r="D29" s="333"/>
      <c r="E29" s="333"/>
      <c r="F29" s="333"/>
      <c r="G29" s="333"/>
      <c r="H29" s="331"/>
      <c r="I29" s="331"/>
      <c r="J29" s="331"/>
      <c r="K29" s="331"/>
      <c r="L29" s="331"/>
      <c r="M29" s="331"/>
      <c r="N29" s="331"/>
      <c r="O29" s="331"/>
      <c r="P29" s="331"/>
    </row>
    <row r="30" spans="1:19" ht="18">
      <c r="A30" s="331"/>
      <c r="B30" s="729" t="s">
        <v>425</v>
      </c>
      <c r="C30" s="331"/>
      <c r="D30" s="331"/>
      <c r="E30" s="331"/>
      <c r="F30" s="331"/>
      <c r="G30" s="331"/>
      <c r="H30" s="331"/>
      <c r="I30" s="331"/>
      <c r="J30" s="331"/>
      <c r="K30" s="331"/>
      <c r="L30" s="331"/>
      <c r="M30" s="331"/>
      <c r="N30" s="331"/>
      <c r="O30" s="331"/>
      <c r="P30" s="331"/>
    </row>
    <row r="31" spans="1:19" ht="18">
      <c r="A31" s="331"/>
      <c r="B31" s="729" t="s">
        <v>426</v>
      </c>
      <c r="C31" s="331"/>
      <c r="D31" s="331"/>
      <c r="E31" s="331"/>
      <c r="F31" s="331"/>
      <c r="G31" s="331"/>
      <c r="H31" s="331"/>
      <c r="I31" s="331"/>
      <c r="J31" s="331"/>
      <c r="K31" s="331"/>
      <c r="L31" s="331"/>
      <c r="M31" s="331"/>
      <c r="N31" s="331"/>
      <c r="O31" s="331"/>
      <c r="P31" s="331"/>
    </row>
    <row r="32" spans="1:19" ht="18">
      <c r="A32" s="331"/>
      <c r="B32" s="729" t="s">
        <v>427</v>
      </c>
      <c r="C32" s="331"/>
      <c r="D32" s="331"/>
      <c r="E32" s="331"/>
      <c r="F32" s="331"/>
      <c r="G32" s="331"/>
      <c r="H32" s="331"/>
      <c r="I32" s="331"/>
      <c r="J32" s="331"/>
      <c r="K32" s="331"/>
      <c r="L32" s="331"/>
      <c r="M32" s="331"/>
      <c r="N32" s="331"/>
      <c r="O32" s="331"/>
      <c r="P32" s="331"/>
    </row>
    <row r="33" spans="1:16">
      <c r="A33" s="331"/>
      <c r="B33" s="331"/>
      <c r="C33" s="331"/>
      <c r="D33" s="331"/>
      <c r="E33" s="331"/>
      <c r="F33" s="331"/>
      <c r="G33" s="331"/>
      <c r="H33" s="331"/>
      <c r="I33" s="331"/>
      <c r="J33" s="331"/>
      <c r="K33" s="331"/>
      <c r="L33" s="331"/>
      <c r="M33" s="331"/>
      <c r="N33" s="331"/>
      <c r="O33" s="331"/>
      <c r="P33" s="331"/>
    </row>
    <row r="34" spans="1:16">
      <c r="A34" s="331"/>
      <c r="B34" s="331"/>
      <c r="C34" s="331"/>
      <c r="D34" s="331"/>
      <c r="E34" s="331"/>
      <c r="F34" s="331"/>
      <c r="G34" s="331"/>
      <c r="H34" s="331"/>
      <c r="I34" s="331"/>
      <c r="J34" s="331"/>
      <c r="K34" s="331"/>
      <c r="L34" s="331"/>
      <c r="M34" s="331"/>
      <c r="N34" s="331"/>
      <c r="O34" s="331"/>
      <c r="P34" s="331"/>
    </row>
    <row r="35" spans="1:16">
      <c r="A35" s="331"/>
      <c r="B35" s="331"/>
      <c r="C35" s="331"/>
      <c r="D35" s="331"/>
      <c r="E35" s="331"/>
      <c r="F35" s="331"/>
      <c r="G35" s="331"/>
      <c r="H35" s="331"/>
      <c r="I35" s="331"/>
      <c r="J35" s="331"/>
      <c r="K35" s="331"/>
      <c r="L35" s="331"/>
      <c r="M35" s="331"/>
      <c r="N35" s="331"/>
      <c r="O35" s="331"/>
      <c r="P35" s="331"/>
    </row>
    <row r="36" spans="1:16">
      <c r="A36" s="331"/>
      <c r="B36" s="331"/>
      <c r="C36" s="331"/>
      <c r="D36" s="331"/>
      <c r="E36" s="331"/>
      <c r="F36" s="331"/>
      <c r="G36" s="331"/>
      <c r="H36" s="331"/>
      <c r="I36" s="331"/>
      <c r="J36" s="331"/>
      <c r="K36" s="331"/>
      <c r="L36" s="331"/>
      <c r="M36" s="331"/>
      <c r="N36" s="331"/>
      <c r="O36" s="331"/>
      <c r="P36" s="331"/>
    </row>
    <row r="37" spans="1:16">
      <c r="A37" s="331"/>
      <c r="B37" s="331"/>
      <c r="C37" s="331"/>
      <c r="D37" s="331"/>
      <c r="E37" s="331"/>
      <c r="F37" s="331"/>
      <c r="G37" s="331"/>
      <c r="H37" s="331"/>
      <c r="I37" s="331"/>
      <c r="J37" s="331"/>
      <c r="K37" s="331"/>
      <c r="L37" s="331"/>
      <c r="M37" s="331"/>
      <c r="N37" s="331"/>
      <c r="O37" s="331"/>
      <c r="P37" s="331"/>
    </row>
    <row r="38" spans="1:16">
      <c r="A38" s="368"/>
      <c r="B38" s="368"/>
      <c r="C38" s="368"/>
      <c r="D38" s="368"/>
      <c r="E38" s="368"/>
      <c r="F38" s="368"/>
      <c r="G38" s="368"/>
      <c r="H38" s="368"/>
      <c r="I38" s="368"/>
      <c r="J38" s="368"/>
      <c r="K38" s="368"/>
      <c r="L38" s="368"/>
      <c r="M38" s="368"/>
      <c r="N38" s="368"/>
      <c r="O38" s="368"/>
      <c r="P38" s="368"/>
    </row>
    <row r="39" spans="1:16">
      <c r="A39" s="368"/>
      <c r="B39" s="368"/>
      <c r="C39" s="368"/>
      <c r="D39" s="368"/>
      <c r="E39" s="368"/>
      <c r="F39" s="368"/>
      <c r="G39" s="368"/>
      <c r="H39" s="368"/>
      <c r="I39" s="368"/>
      <c r="J39" s="368"/>
      <c r="K39" s="368"/>
      <c r="L39" s="368"/>
      <c r="M39" s="368"/>
      <c r="N39" s="368"/>
      <c r="O39" s="368"/>
      <c r="P39" s="368"/>
    </row>
    <row r="40" spans="1:16">
      <c r="A40" s="368"/>
      <c r="B40" s="368"/>
      <c r="C40" s="368"/>
      <c r="D40" s="368"/>
      <c r="E40" s="368"/>
      <c r="F40" s="368"/>
      <c r="G40" s="368"/>
      <c r="H40" s="368"/>
      <c r="I40" s="368"/>
      <c r="J40" s="368"/>
      <c r="K40" s="368"/>
      <c r="L40" s="368"/>
      <c r="M40" s="368"/>
      <c r="N40" s="368"/>
      <c r="O40" s="368"/>
      <c r="P40" s="368"/>
    </row>
    <row r="41" spans="1:16">
      <c r="A41" s="368"/>
      <c r="B41" s="368"/>
      <c r="C41" s="368"/>
      <c r="D41" s="368"/>
      <c r="E41" s="368"/>
      <c r="F41" s="368"/>
      <c r="G41" s="368"/>
      <c r="H41" s="368"/>
      <c r="I41" s="368"/>
      <c r="J41" s="368"/>
      <c r="K41" s="368"/>
      <c r="L41" s="368"/>
      <c r="M41" s="368"/>
      <c r="N41" s="368"/>
      <c r="O41" s="368"/>
      <c r="P41" s="368"/>
    </row>
    <row r="42" spans="1:16">
      <c r="A42" s="368"/>
      <c r="B42" s="368"/>
      <c r="C42" s="368"/>
      <c r="D42" s="368"/>
      <c r="E42" s="368"/>
      <c r="F42" s="368"/>
      <c r="G42" s="368"/>
      <c r="H42" s="368"/>
      <c r="I42" s="368"/>
      <c r="J42" s="368"/>
      <c r="K42" s="368"/>
      <c r="L42" s="368"/>
      <c r="M42" s="368"/>
      <c r="N42" s="368"/>
      <c r="O42" s="368"/>
      <c r="P42" s="368"/>
    </row>
    <row r="43" spans="1:16">
      <c r="A43" s="368"/>
      <c r="B43" s="368"/>
      <c r="C43" s="368"/>
      <c r="D43" s="368"/>
      <c r="E43" s="368"/>
      <c r="F43" s="368"/>
      <c r="G43" s="368"/>
      <c r="H43" s="368"/>
      <c r="I43" s="368"/>
      <c r="J43" s="368"/>
      <c r="K43" s="368"/>
      <c r="L43" s="368"/>
      <c r="M43" s="368"/>
      <c r="N43" s="368"/>
      <c r="O43" s="368"/>
      <c r="P43" s="368"/>
    </row>
    <row r="44" spans="1:16">
      <c r="A44" s="368"/>
      <c r="B44" s="368"/>
      <c r="C44" s="368"/>
      <c r="D44" s="368"/>
      <c r="E44" s="368"/>
      <c r="F44" s="368"/>
      <c r="G44" s="368"/>
      <c r="H44" s="368"/>
      <c r="I44" s="368"/>
      <c r="J44" s="368"/>
      <c r="K44" s="368"/>
      <c r="L44" s="368"/>
      <c r="M44" s="368"/>
      <c r="N44" s="368"/>
      <c r="O44" s="368"/>
      <c r="P44" s="368"/>
    </row>
    <row r="45" spans="1:16">
      <c r="A45" s="368"/>
      <c r="B45" s="368"/>
      <c r="C45" s="368"/>
      <c r="D45" s="368"/>
      <c r="E45" s="368"/>
      <c r="F45" s="368"/>
      <c r="G45" s="368"/>
      <c r="H45" s="368"/>
      <c r="I45" s="368"/>
      <c r="J45" s="368"/>
      <c r="K45" s="368"/>
      <c r="L45" s="368"/>
      <c r="M45" s="368"/>
      <c r="N45" s="368"/>
      <c r="O45" s="368"/>
      <c r="P45" s="368"/>
    </row>
    <row r="46" spans="1:16">
      <c r="A46" s="368"/>
      <c r="B46" s="368"/>
      <c r="C46" s="368"/>
      <c r="D46" s="368"/>
      <c r="E46" s="368"/>
      <c r="F46" s="368"/>
      <c r="G46" s="368"/>
      <c r="H46" s="368"/>
      <c r="I46" s="368"/>
      <c r="J46" s="368"/>
      <c r="K46" s="368"/>
      <c r="L46" s="368"/>
      <c r="M46" s="368"/>
      <c r="N46" s="368"/>
      <c r="O46" s="368"/>
      <c r="P46" s="368"/>
    </row>
    <row r="47" spans="1:16">
      <c r="A47" s="368"/>
      <c r="B47" s="368"/>
      <c r="C47" s="368"/>
      <c r="D47" s="368"/>
      <c r="E47" s="368"/>
      <c r="F47" s="368"/>
      <c r="G47" s="368"/>
      <c r="H47" s="368"/>
      <c r="I47" s="368"/>
      <c r="J47" s="368"/>
      <c r="K47" s="368"/>
      <c r="L47" s="368"/>
      <c r="M47" s="368"/>
      <c r="N47" s="368"/>
      <c r="O47" s="368"/>
      <c r="P47" s="368"/>
    </row>
    <row r="48" spans="1:16">
      <c r="A48" s="368"/>
      <c r="B48" s="368"/>
      <c r="C48" s="368"/>
      <c r="D48" s="368"/>
      <c r="E48" s="368"/>
      <c r="F48" s="368"/>
      <c r="G48" s="368"/>
      <c r="H48" s="368"/>
      <c r="I48" s="368"/>
      <c r="J48" s="368"/>
      <c r="K48" s="368"/>
      <c r="L48" s="368"/>
      <c r="M48" s="368"/>
      <c r="N48" s="368"/>
      <c r="O48" s="368"/>
      <c r="P48" s="368"/>
    </row>
    <row r="49" spans="1:16">
      <c r="A49" s="368"/>
      <c r="B49" s="368"/>
      <c r="C49" s="368"/>
      <c r="D49" s="368"/>
      <c r="E49" s="368"/>
      <c r="F49" s="368"/>
      <c r="G49" s="368"/>
      <c r="H49" s="368"/>
      <c r="I49" s="368"/>
      <c r="J49" s="368"/>
      <c r="K49" s="368"/>
      <c r="L49" s="368"/>
      <c r="M49" s="368"/>
      <c r="N49" s="368"/>
      <c r="O49" s="368"/>
      <c r="P49" s="368"/>
    </row>
    <row r="50" spans="1:16">
      <c r="A50" s="368"/>
      <c r="B50" s="368"/>
      <c r="C50" s="368"/>
      <c r="D50" s="368"/>
      <c r="E50" s="368"/>
      <c r="F50" s="368"/>
      <c r="G50" s="368"/>
      <c r="H50" s="368"/>
      <c r="I50" s="368"/>
      <c r="J50" s="368"/>
      <c r="K50" s="368"/>
      <c r="L50" s="368"/>
      <c r="M50" s="368"/>
      <c r="N50" s="368"/>
      <c r="O50" s="368"/>
      <c r="P50" s="368"/>
    </row>
    <row r="51" spans="1:16">
      <c r="A51" s="368"/>
      <c r="B51" s="368"/>
      <c r="C51" s="368"/>
      <c r="D51" s="368"/>
      <c r="E51" s="368"/>
      <c r="F51" s="368"/>
      <c r="G51" s="368"/>
      <c r="H51" s="368"/>
      <c r="I51" s="368"/>
      <c r="J51" s="368"/>
      <c r="K51" s="368"/>
      <c r="L51" s="368"/>
      <c r="M51" s="368"/>
      <c r="N51" s="368"/>
      <c r="O51" s="368"/>
      <c r="P51" s="368"/>
    </row>
    <row r="52" spans="1:16">
      <c r="A52" s="368"/>
      <c r="B52" s="368"/>
      <c r="C52" s="368"/>
      <c r="D52" s="368"/>
      <c r="E52" s="368"/>
      <c r="F52" s="368"/>
      <c r="G52" s="368"/>
      <c r="H52" s="368"/>
      <c r="I52" s="368"/>
      <c r="J52" s="368"/>
      <c r="K52" s="368"/>
      <c r="L52" s="368"/>
      <c r="M52" s="368"/>
      <c r="N52" s="368"/>
      <c r="O52" s="368"/>
      <c r="P52" s="368"/>
    </row>
    <row r="53" spans="1:16">
      <c r="A53" s="368"/>
      <c r="B53" s="368"/>
      <c r="C53" s="368"/>
      <c r="D53" s="368"/>
      <c r="E53" s="368"/>
      <c r="F53" s="368"/>
      <c r="G53" s="368"/>
      <c r="H53" s="368"/>
      <c r="I53" s="368"/>
      <c r="J53" s="368"/>
      <c r="K53" s="368"/>
      <c r="L53" s="368"/>
      <c r="M53" s="368"/>
      <c r="N53" s="368"/>
      <c r="O53" s="368"/>
      <c r="P53" s="368"/>
    </row>
    <row r="54" spans="1:16">
      <c r="A54" s="368"/>
      <c r="B54" s="368"/>
      <c r="C54" s="368"/>
      <c r="D54" s="368"/>
      <c r="E54" s="368"/>
      <c r="F54" s="368"/>
      <c r="G54" s="368"/>
      <c r="H54" s="368"/>
      <c r="I54" s="368"/>
      <c r="J54" s="368"/>
      <c r="K54" s="368"/>
      <c r="L54" s="368"/>
      <c r="M54" s="368"/>
      <c r="N54" s="368"/>
      <c r="O54" s="368"/>
      <c r="P54" s="368"/>
    </row>
    <row r="55" spans="1:16">
      <c r="A55" s="368"/>
      <c r="B55" s="368"/>
      <c r="C55" s="368"/>
      <c r="D55" s="368"/>
      <c r="E55" s="368"/>
      <c r="F55" s="368"/>
      <c r="G55" s="368"/>
      <c r="H55" s="368"/>
      <c r="I55" s="368"/>
      <c r="J55" s="368"/>
      <c r="K55" s="368"/>
      <c r="L55" s="368"/>
      <c r="M55" s="368"/>
      <c r="N55" s="368"/>
      <c r="O55" s="368"/>
      <c r="P55" s="368"/>
    </row>
  </sheetData>
  <sheetProtection formatCells="0" formatColumns="0" formatRows="0" insertColumns="0" insertRows="0" insertHyperlinks="0" deleteColumns="0" deleteRows="0" sort="0" autoFilter="0" pivotTables="0"/>
  <mergeCells count="1">
    <mergeCell ref="A17:F27"/>
  </mergeCells>
  <phoneticPr fontId="87"/>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zoomScaleNormal="100" zoomScaleSheetLayoutView="100" workbookViewId="0">
      <selection activeCell="O18" sqref="O18"/>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176</v>
      </c>
      <c r="B1" s="50"/>
      <c r="C1" s="50"/>
      <c r="D1" s="51"/>
      <c r="E1" s="51"/>
      <c r="F1" s="52"/>
      <c r="G1" s="53"/>
      <c r="H1" s="406"/>
      <c r="I1" s="407" t="s">
        <v>37</v>
      </c>
      <c r="J1" s="408"/>
      <c r="K1" s="409"/>
      <c r="L1" s="410"/>
      <c r="M1" s="411"/>
    </row>
    <row r="2" spans="1:16" ht="17.399999999999999">
      <c r="A2" s="56"/>
      <c r="B2" s="187"/>
      <c r="C2" s="187"/>
      <c r="D2" s="187"/>
      <c r="E2" s="187"/>
      <c r="F2" s="187"/>
      <c r="G2" s="57"/>
      <c r="H2" s="412"/>
      <c r="I2" s="581" t="s">
        <v>221</v>
      </c>
      <c r="J2" s="581"/>
      <c r="K2" s="581"/>
      <c r="L2" s="581"/>
      <c r="M2" s="581"/>
      <c r="N2" s="161"/>
      <c r="P2" s="123"/>
    </row>
    <row r="3" spans="1:16" ht="17.399999999999999">
      <c r="A3" s="188" t="s">
        <v>28</v>
      </c>
      <c r="B3" s="189"/>
      <c r="D3" s="190"/>
      <c r="E3" s="190"/>
      <c r="F3" s="190"/>
      <c r="G3" s="58"/>
      <c r="H3" s="109"/>
      <c r="I3" s="415"/>
      <c r="J3" s="416"/>
      <c r="K3" s="417"/>
      <c r="L3" s="409"/>
      <c r="M3" s="418"/>
    </row>
    <row r="4" spans="1:16" ht="17.399999999999999">
      <c r="A4" s="60"/>
      <c r="B4" s="189"/>
      <c r="C4" s="89"/>
      <c r="D4" s="190"/>
      <c r="E4" s="190"/>
      <c r="F4" s="191"/>
      <c r="G4" s="61"/>
      <c r="H4" s="419"/>
      <c r="I4" s="419"/>
      <c r="J4" s="408"/>
      <c r="K4" s="417"/>
      <c r="L4" s="409"/>
      <c r="M4" s="418"/>
      <c r="N4" s="251"/>
    </row>
    <row r="5" spans="1:16">
      <c r="A5" s="192"/>
      <c r="D5" s="190"/>
      <c r="E5" s="62"/>
      <c r="F5" s="193"/>
      <c r="G5" s="63"/>
      <c r="H5"/>
      <c r="I5" s="420"/>
      <c r="J5" s="408"/>
      <c r="K5" s="417"/>
      <c r="L5" s="417"/>
      <c r="M5" s="418"/>
    </row>
    <row r="6" spans="1:16" ht="17.399999999999999">
      <c r="A6" s="192"/>
      <c r="D6" s="190"/>
      <c r="E6" s="193"/>
      <c r="F6" s="193"/>
      <c r="G6" s="63"/>
      <c r="H6" s="412"/>
      <c r="I6" s="421"/>
      <c r="J6" s="408"/>
      <c r="K6" s="417"/>
      <c r="L6" s="417"/>
      <c r="M6" s="418"/>
    </row>
    <row r="7" spans="1:16">
      <c r="A7" s="192"/>
      <c r="D7" s="190"/>
      <c r="E7" s="193"/>
      <c r="F7" s="193"/>
      <c r="G7" s="63"/>
      <c r="H7" s="422"/>
      <c r="I7" s="420"/>
      <c r="J7" s="408"/>
      <c r="K7" s="417"/>
      <c r="L7" s="417"/>
      <c r="M7" s="418"/>
    </row>
    <row r="8" spans="1:16">
      <c r="A8" s="192"/>
      <c r="D8" s="190"/>
      <c r="E8" s="193"/>
      <c r="F8" s="193"/>
      <c r="G8" s="63"/>
      <c r="H8" s="413"/>
      <c r="I8" s="423"/>
      <c r="J8" s="423"/>
      <c r="K8" s="423"/>
      <c r="L8" s="417"/>
      <c r="M8" s="424"/>
    </row>
    <row r="9" spans="1:16">
      <c r="A9" s="192"/>
      <c r="D9" s="190"/>
      <c r="E9" s="193"/>
      <c r="F9" s="193"/>
      <c r="G9" s="63"/>
      <c r="H9" s="423"/>
      <c r="I9" s="423"/>
      <c r="J9" s="423"/>
      <c r="K9" s="423"/>
      <c r="L9" s="417"/>
      <c r="M9" s="424"/>
      <c r="N9" s="65"/>
    </row>
    <row r="10" spans="1:16">
      <c r="A10" s="192"/>
      <c r="D10" s="190"/>
      <c r="E10" s="193"/>
      <c r="F10" s="193"/>
      <c r="G10" s="63"/>
      <c r="H10" s="423"/>
      <c r="I10" s="423"/>
      <c r="J10" s="423"/>
      <c r="K10" s="423"/>
      <c r="L10" s="417"/>
      <c r="M10" s="424"/>
      <c r="N10" s="65" t="s">
        <v>38</v>
      </c>
    </row>
    <row r="11" spans="1:16">
      <c r="A11" s="192"/>
      <c r="D11" s="190"/>
      <c r="E11" s="193"/>
      <c r="F11" s="193"/>
      <c r="G11" s="63"/>
      <c r="H11" s="423"/>
      <c r="I11" s="423"/>
      <c r="J11" s="423"/>
      <c r="K11" s="423"/>
      <c r="L11" s="417"/>
      <c r="M11" s="424"/>
    </row>
    <row r="12" spans="1:16">
      <c r="A12" s="192"/>
      <c r="D12" s="190"/>
      <c r="E12" s="193"/>
      <c r="F12" s="193"/>
      <c r="G12" s="63"/>
      <c r="H12" s="423"/>
      <c r="I12" s="423"/>
      <c r="J12" s="423"/>
      <c r="K12" s="423"/>
      <c r="L12" s="417"/>
      <c r="M12" s="424"/>
      <c r="N12" s="65" t="s">
        <v>39</v>
      </c>
      <c r="O12" s="288"/>
    </row>
    <row r="13" spans="1:16">
      <c r="A13" s="192"/>
      <c r="D13" s="190"/>
      <c r="E13" s="193"/>
      <c r="F13" s="193"/>
      <c r="G13" s="63"/>
      <c r="H13" s="423"/>
      <c r="I13" s="423"/>
      <c r="J13" s="423"/>
      <c r="K13" s="423"/>
      <c r="L13" s="417"/>
      <c r="M13" s="424"/>
    </row>
    <row r="14" spans="1:16">
      <c r="A14" s="192"/>
      <c r="D14" s="190"/>
      <c r="E14" s="193"/>
      <c r="F14" s="193"/>
      <c r="G14" s="63"/>
      <c r="H14" s="423"/>
      <c r="I14" s="423"/>
      <c r="J14" s="423"/>
      <c r="K14" s="423"/>
      <c r="L14" s="417"/>
      <c r="M14" s="424"/>
      <c r="N14" s="330" t="s">
        <v>40</v>
      </c>
    </row>
    <row r="15" spans="1:16">
      <c r="A15" s="192"/>
      <c r="D15" s="190"/>
      <c r="E15" s="190" t="s">
        <v>21</v>
      </c>
      <c r="F15" s="191"/>
      <c r="G15" s="58"/>
      <c r="H15" s="422"/>
      <c r="I15" s="420"/>
      <c r="J15" s="413"/>
      <c r="K15" s="417"/>
      <c r="L15" s="417"/>
      <c r="M15" s="424"/>
    </row>
    <row r="16" spans="1:16">
      <c r="A16" s="192"/>
      <c r="D16" s="190"/>
      <c r="E16" s="190"/>
      <c r="F16" s="191"/>
      <c r="G16" s="58"/>
      <c r="H16" s="408"/>
      <c r="I16" s="420"/>
      <c r="J16" s="408"/>
      <c r="K16" s="417"/>
      <c r="L16" s="417"/>
      <c r="M16" s="424"/>
      <c r="N16" s="252" t="s">
        <v>173</v>
      </c>
    </row>
    <row r="17" spans="1:19" ht="20.25" customHeight="1" thickBot="1">
      <c r="A17" s="500" t="s">
        <v>428</v>
      </c>
      <c r="B17" s="501"/>
      <c r="C17" s="501"/>
      <c r="D17" s="195"/>
      <c r="E17" s="196"/>
      <c r="F17" s="501" t="s">
        <v>429</v>
      </c>
      <c r="G17" s="502"/>
      <c r="H17" s="422"/>
      <c r="I17" s="420"/>
      <c r="J17" s="413"/>
      <c r="K17" s="417"/>
      <c r="L17" s="414"/>
      <c r="M17" s="418"/>
      <c r="N17" s="194" t="s">
        <v>128</v>
      </c>
    </row>
    <row r="18" spans="1:19" ht="39" customHeight="1" thickTop="1">
      <c r="A18" s="503" t="s">
        <v>41</v>
      </c>
      <c r="B18" s="504"/>
      <c r="C18" s="505"/>
      <c r="D18" s="197" t="s">
        <v>42</v>
      </c>
      <c r="E18" s="198"/>
      <c r="F18" s="506" t="s">
        <v>43</v>
      </c>
      <c r="G18" s="507"/>
      <c r="H18" s="408"/>
      <c r="I18" s="420"/>
      <c r="J18" s="408"/>
      <c r="K18" s="417"/>
      <c r="L18" s="417"/>
      <c r="M18" s="418"/>
      <c r="Q18" s="54" t="s">
        <v>28</v>
      </c>
      <c r="S18" s="54" t="s">
        <v>21</v>
      </c>
    </row>
    <row r="19" spans="1:19" ht="30" customHeight="1">
      <c r="A19" s="508" t="s">
        <v>209</v>
      </c>
      <c r="B19" s="508"/>
      <c r="C19" s="508"/>
      <c r="D19" s="508"/>
      <c r="E19" s="508"/>
      <c r="F19" s="508"/>
      <c r="G19" s="508"/>
      <c r="H19" s="425"/>
      <c r="I19" s="426" t="s">
        <v>44</v>
      </c>
      <c r="J19" s="426"/>
      <c r="K19" s="426"/>
      <c r="L19" s="414"/>
      <c r="M19" s="418"/>
    </row>
    <row r="20" spans="1:19" ht="17.399999999999999">
      <c r="E20" s="199" t="s">
        <v>45</v>
      </c>
      <c r="F20" s="200" t="s">
        <v>46</v>
      </c>
      <c r="H20" s="291" t="s">
        <v>151</v>
      </c>
      <c r="I20" s="420"/>
      <c r="J20" s="408" t="s">
        <v>21</v>
      </c>
      <c r="K20" s="427" t="s">
        <v>21</v>
      </c>
      <c r="L20" s="417"/>
      <c r="M20" s="418"/>
    </row>
    <row r="21" spans="1:19" ht="16.8" thickBot="1">
      <c r="A21" s="201"/>
      <c r="B21" s="509">
        <v>45081</v>
      </c>
      <c r="C21" s="510"/>
      <c r="D21" s="202" t="s">
        <v>47</v>
      </c>
      <c r="E21" s="511" t="s">
        <v>48</v>
      </c>
      <c r="F21" s="512"/>
      <c r="G21" s="59" t="s">
        <v>49</v>
      </c>
      <c r="H21" s="519" t="s">
        <v>224</v>
      </c>
      <c r="I21" s="520"/>
      <c r="J21" s="520"/>
      <c r="K21" s="520"/>
      <c r="L21" s="520"/>
      <c r="M21" s="428" t="s">
        <v>151</v>
      </c>
      <c r="N21" s="430"/>
    </row>
    <row r="22" spans="1:19" ht="36" customHeight="1" thickTop="1" thickBot="1">
      <c r="A22" s="203" t="s">
        <v>50</v>
      </c>
      <c r="B22" s="521" t="s">
        <v>51</v>
      </c>
      <c r="C22" s="522"/>
      <c r="D22" s="523"/>
      <c r="E22" s="67" t="s">
        <v>208</v>
      </c>
      <c r="F22" s="67" t="s">
        <v>223</v>
      </c>
      <c r="G22" s="204" t="s">
        <v>52</v>
      </c>
      <c r="H22" s="524" t="s">
        <v>222</v>
      </c>
      <c r="I22" s="525"/>
      <c r="J22" s="525"/>
      <c r="K22" s="525"/>
      <c r="L22" s="526"/>
      <c r="M22" s="429" t="s">
        <v>53</v>
      </c>
      <c r="N22" s="431" t="s">
        <v>54</v>
      </c>
      <c r="R22" s="54" t="s">
        <v>28</v>
      </c>
    </row>
    <row r="23" spans="1:19" ht="79.2" customHeight="1" thickBot="1">
      <c r="A23" s="373" t="s">
        <v>55</v>
      </c>
      <c r="B23" s="513" t="str">
        <f t="shared" ref="B23" si="0">IF(G23&gt;5,"☆☆☆☆",IF(AND(G23&gt;=2.39,G23&lt;5),"☆☆☆",IF(AND(G23&gt;=1.39,G23&lt;2.4),"☆☆",IF(AND(G23&gt;0,G23&lt;1.4),"☆",IF(AND(G23&gt;=-1.39,G23&lt;0),"★",IF(AND(G23&gt;=-2.39,G23&lt;-1.4),"★★",IF(AND(G23&gt;=-3.39,G23&lt;-2.4),"★★★")))))))</f>
        <v>☆</v>
      </c>
      <c r="C23" s="514"/>
      <c r="D23" s="515"/>
      <c r="E23" s="125">
        <v>3.06</v>
      </c>
      <c r="F23" s="125">
        <v>3.42</v>
      </c>
      <c r="G23" s="374">
        <f>F23-E23</f>
        <v>0.35999999999999988</v>
      </c>
      <c r="H23" s="517" t="s">
        <v>216</v>
      </c>
      <c r="I23" s="517"/>
      <c r="J23" s="517"/>
      <c r="K23" s="517"/>
      <c r="L23" s="518"/>
      <c r="M23" s="457" t="s">
        <v>217</v>
      </c>
      <c r="N23" s="483">
        <v>45071</v>
      </c>
      <c r="O23" s="264" t="s">
        <v>164</v>
      </c>
    </row>
    <row r="24" spans="1:19" ht="66" customHeight="1" thickBot="1">
      <c r="A24" s="205" t="s">
        <v>56</v>
      </c>
      <c r="B24" s="513" t="str">
        <f t="shared" ref="B24" si="1">IF(G24&gt;5,"☆☆☆☆",IF(AND(G24&gt;=2.39,G24&lt;5),"☆☆☆",IF(AND(G24&gt;=1.39,G24&lt;2.4),"☆☆",IF(AND(G24&gt;0,G24&lt;1.4),"☆",IF(AND(G24&gt;=-1.39,G24&lt;0),"★",IF(AND(G24&gt;=-2.39,G24&lt;-1.4),"★★",IF(AND(G24&gt;=-3.39,G24&lt;-2.4),"★★★")))))))</f>
        <v>☆</v>
      </c>
      <c r="C24" s="514"/>
      <c r="D24" s="515"/>
      <c r="E24" s="375">
        <v>2.82</v>
      </c>
      <c r="F24" s="125">
        <v>3.18</v>
      </c>
      <c r="G24" s="295">
        <f t="shared" ref="G24:G70" si="2">F24-E24</f>
        <v>0.36000000000000032</v>
      </c>
      <c r="H24" s="527"/>
      <c r="I24" s="528"/>
      <c r="J24" s="528"/>
      <c r="K24" s="528"/>
      <c r="L24" s="529"/>
      <c r="M24" s="154"/>
      <c r="N24" s="155"/>
      <c r="O24" s="264" t="s">
        <v>56</v>
      </c>
      <c r="Q24" s="54" t="s">
        <v>28</v>
      </c>
    </row>
    <row r="25" spans="1:19" ht="81" customHeight="1" thickBot="1">
      <c r="A25" s="270" t="s">
        <v>57</v>
      </c>
      <c r="B25" s="513" t="b">
        <f t="shared" ref="B25:B26" si="3">IF(G25&gt;5,"☆☆☆☆",IF(AND(G25&gt;=2.39,G25&lt;5),"☆☆☆",IF(AND(G25&gt;=1.39,G25&lt;2.4),"☆☆",IF(AND(G25&gt;0,G25&lt;1.4),"☆",IF(AND(G25&gt;=-1.39,G25&lt;0),"★",IF(AND(G25&gt;=-2.39,G25&lt;-1.4),"★★",IF(AND(G25&gt;=-3.39,G25&lt;-2.4),"★★★")))))))</f>
        <v>0</v>
      </c>
      <c r="C25" s="514"/>
      <c r="D25" s="515"/>
      <c r="E25" s="125">
        <v>5.08</v>
      </c>
      <c r="F25" s="125">
        <v>5.08</v>
      </c>
      <c r="G25" s="295">
        <f t="shared" si="2"/>
        <v>0</v>
      </c>
      <c r="H25" s="516"/>
      <c r="I25" s="517"/>
      <c r="J25" s="517"/>
      <c r="K25" s="517"/>
      <c r="L25" s="518"/>
      <c r="M25" s="457"/>
      <c r="N25" s="155"/>
      <c r="O25" s="264" t="s">
        <v>57</v>
      </c>
    </row>
    <row r="26" spans="1:19" ht="83.25" customHeight="1" thickBot="1">
      <c r="A26" s="270" t="s">
        <v>58</v>
      </c>
      <c r="B26" s="513" t="str">
        <f t="shared" si="3"/>
        <v>☆</v>
      </c>
      <c r="C26" s="514"/>
      <c r="D26" s="515"/>
      <c r="E26" s="125">
        <v>4.9800000000000004</v>
      </c>
      <c r="F26" s="315">
        <v>6.04</v>
      </c>
      <c r="G26" s="295">
        <f t="shared" si="2"/>
        <v>1.0599999999999996</v>
      </c>
      <c r="H26" s="516"/>
      <c r="I26" s="517"/>
      <c r="J26" s="517"/>
      <c r="K26" s="517"/>
      <c r="L26" s="518"/>
      <c r="M26" s="154"/>
      <c r="N26" s="155"/>
      <c r="O26" s="264" t="s">
        <v>58</v>
      </c>
    </row>
    <row r="27" spans="1:19" ht="78.599999999999994" customHeight="1" thickBot="1">
      <c r="A27" s="270" t="s">
        <v>59</v>
      </c>
      <c r="B27" s="513" t="str">
        <f t="shared" ref="B27:B70" si="4">IF(G27&gt;5,"☆☆☆☆",IF(AND(G27&gt;=2.39,G27&lt;5),"☆☆☆",IF(AND(G27&gt;=1.39,G27&lt;2.4),"☆☆",IF(AND(G27&gt;0,G27&lt;1.4),"☆",IF(AND(G27&gt;=-1.39,G27&lt;0),"★",IF(AND(G27&gt;=-2.39,G27&lt;-1.4),"★★",IF(AND(G27&gt;=-3.39,G27&lt;-2.4),"★★★")))))))</f>
        <v>★</v>
      </c>
      <c r="C27" s="514"/>
      <c r="D27" s="515"/>
      <c r="E27" s="375">
        <v>2.71</v>
      </c>
      <c r="F27" s="375">
        <v>2</v>
      </c>
      <c r="G27" s="295">
        <f t="shared" si="2"/>
        <v>-0.71</v>
      </c>
      <c r="H27" s="516"/>
      <c r="I27" s="517"/>
      <c r="J27" s="517"/>
      <c r="K27" s="517"/>
      <c r="L27" s="518"/>
      <c r="M27" s="154"/>
      <c r="N27" s="155"/>
      <c r="O27" s="264" t="s">
        <v>59</v>
      </c>
    </row>
    <row r="28" spans="1:19" ht="87" customHeight="1" thickBot="1">
      <c r="A28" s="270" t="s">
        <v>60</v>
      </c>
      <c r="B28" s="513" t="str">
        <f t="shared" si="4"/>
        <v>★</v>
      </c>
      <c r="C28" s="514"/>
      <c r="D28" s="515"/>
      <c r="E28" s="315">
        <v>6</v>
      </c>
      <c r="F28" s="125">
        <v>5.21</v>
      </c>
      <c r="G28" s="295">
        <f t="shared" si="2"/>
        <v>-0.79</v>
      </c>
      <c r="H28" s="516"/>
      <c r="I28" s="517"/>
      <c r="J28" s="517"/>
      <c r="K28" s="517"/>
      <c r="L28" s="518"/>
      <c r="M28" s="154"/>
      <c r="N28" s="155"/>
      <c r="O28" s="264" t="s">
        <v>60</v>
      </c>
    </row>
    <row r="29" spans="1:19" ht="71.25" customHeight="1" thickBot="1">
      <c r="A29" s="270" t="s">
        <v>61</v>
      </c>
      <c r="B29" s="513" t="str">
        <f t="shared" si="4"/>
        <v>★</v>
      </c>
      <c r="C29" s="514"/>
      <c r="D29" s="515"/>
      <c r="E29" s="125">
        <v>3.1</v>
      </c>
      <c r="F29" s="375">
        <v>2.96</v>
      </c>
      <c r="G29" s="295">
        <f t="shared" si="2"/>
        <v>-0.14000000000000012</v>
      </c>
      <c r="H29" s="516"/>
      <c r="I29" s="517"/>
      <c r="J29" s="517"/>
      <c r="K29" s="517"/>
      <c r="L29" s="518"/>
      <c r="M29" s="154"/>
      <c r="N29" s="155"/>
      <c r="O29" s="264" t="s">
        <v>61</v>
      </c>
    </row>
    <row r="30" spans="1:19" ht="73.5" customHeight="1" thickBot="1">
      <c r="A30" s="270" t="s">
        <v>62</v>
      </c>
      <c r="B30" s="513" t="str">
        <f t="shared" si="4"/>
        <v>☆</v>
      </c>
      <c r="C30" s="514"/>
      <c r="D30" s="515"/>
      <c r="E30" s="125">
        <v>4.88</v>
      </c>
      <c r="F30" s="125">
        <v>5.36</v>
      </c>
      <c r="G30" s="295">
        <f t="shared" si="2"/>
        <v>0.48000000000000043</v>
      </c>
      <c r="H30" s="516"/>
      <c r="I30" s="517"/>
      <c r="J30" s="517"/>
      <c r="K30" s="517"/>
      <c r="L30" s="518"/>
      <c r="M30" s="154"/>
      <c r="N30" s="155"/>
      <c r="O30" s="264" t="s">
        <v>62</v>
      </c>
    </row>
    <row r="31" spans="1:19" ht="75.75" customHeight="1" thickBot="1">
      <c r="A31" s="270" t="s">
        <v>63</v>
      </c>
      <c r="B31" s="513" t="str">
        <f t="shared" si="4"/>
        <v>☆</v>
      </c>
      <c r="C31" s="514"/>
      <c r="D31" s="515"/>
      <c r="E31" s="375">
        <v>2.38</v>
      </c>
      <c r="F31" s="375">
        <v>2.54</v>
      </c>
      <c r="G31" s="295">
        <f t="shared" si="2"/>
        <v>0.16000000000000014</v>
      </c>
      <c r="H31" s="716" t="s">
        <v>331</v>
      </c>
      <c r="I31" s="717"/>
      <c r="J31" s="717"/>
      <c r="K31" s="717"/>
      <c r="L31" s="718"/>
      <c r="M31" s="719" t="s">
        <v>332</v>
      </c>
      <c r="N31" s="720">
        <v>45079</v>
      </c>
      <c r="O31" s="264" t="s">
        <v>63</v>
      </c>
    </row>
    <row r="32" spans="1:19" ht="90" customHeight="1" thickBot="1">
      <c r="A32" s="271" t="s">
        <v>64</v>
      </c>
      <c r="B32" s="513" t="str">
        <f t="shared" si="4"/>
        <v>☆</v>
      </c>
      <c r="C32" s="514"/>
      <c r="D32" s="515"/>
      <c r="E32" s="125">
        <v>4.6100000000000003</v>
      </c>
      <c r="F32" s="125">
        <v>4.8099999999999996</v>
      </c>
      <c r="G32" s="295">
        <f t="shared" si="2"/>
        <v>0.19999999999999929</v>
      </c>
      <c r="H32" s="516"/>
      <c r="I32" s="517"/>
      <c r="J32" s="517"/>
      <c r="K32" s="517"/>
      <c r="L32" s="518"/>
      <c r="M32" s="154"/>
      <c r="N32" s="155"/>
      <c r="O32" s="264" t="s">
        <v>64</v>
      </c>
    </row>
    <row r="33" spans="1:16" ht="74.400000000000006" customHeight="1" thickBot="1">
      <c r="A33" s="272" t="s">
        <v>65</v>
      </c>
      <c r="B33" s="513" t="str">
        <f t="shared" si="4"/>
        <v>☆</v>
      </c>
      <c r="C33" s="514"/>
      <c r="D33" s="515"/>
      <c r="E33" s="315">
        <v>9.4499999999999993</v>
      </c>
      <c r="F33" s="315">
        <v>9.98</v>
      </c>
      <c r="G33" s="295">
        <f t="shared" si="2"/>
        <v>0.53000000000000114</v>
      </c>
      <c r="H33" s="707" t="s">
        <v>327</v>
      </c>
      <c r="I33" s="708"/>
      <c r="J33" s="708"/>
      <c r="K33" s="708"/>
      <c r="L33" s="709"/>
      <c r="M33" s="712" t="s">
        <v>328</v>
      </c>
      <c r="N33" s="711">
        <v>45080</v>
      </c>
      <c r="O33" s="264" t="s">
        <v>65</v>
      </c>
    </row>
    <row r="34" spans="1:16" ht="81" customHeight="1" thickBot="1">
      <c r="A34" s="205" t="s">
        <v>66</v>
      </c>
      <c r="B34" s="513" t="str">
        <f t="shared" si="4"/>
        <v>☆</v>
      </c>
      <c r="C34" s="514"/>
      <c r="D34" s="515"/>
      <c r="E34" s="315">
        <v>7.33</v>
      </c>
      <c r="F34" s="315">
        <v>7.88</v>
      </c>
      <c r="G34" s="295">
        <f t="shared" si="2"/>
        <v>0.54999999999999982</v>
      </c>
      <c r="H34" s="721" t="s">
        <v>338</v>
      </c>
      <c r="I34" s="722"/>
      <c r="J34" s="722"/>
      <c r="K34" s="722"/>
      <c r="L34" s="723"/>
      <c r="M34" s="724" t="s">
        <v>339</v>
      </c>
      <c r="N34" s="725">
        <v>45076</v>
      </c>
      <c r="O34" s="264" t="s">
        <v>66</v>
      </c>
    </row>
    <row r="35" spans="1:16" ht="94.5" customHeight="1" thickBot="1">
      <c r="A35" s="271" t="s">
        <v>67</v>
      </c>
      <c r="B35" s="513" t="str">
        <f t="shared" si="4"/>
        <v>☆</v>
      </c>
      <c r="C35" s="514"/>
      <c r="D35" s="515"/>
      <c r="E35" s="315">
        <v>7.39</v>
      </c>
      <c r="F35" s="315">
        <v>7.46</v>
      </c>
      <c r="G35" s="295">
        <f t="shared" si="2"/>
        <v>7.0000000000000284E-2</v>
      </c>
      <c r="H35" s="530"/>
      <c r="I35" s="531"/>
      <c r="J35" s="531"/>
      <c r="K35" s="531"/>
      <c r="L35" s="532"/>
      <c r="M35" s="474"/>
      <c r="N35" s="475"/>
      <c r="O35" s="264" t="s">
        <v>67</v>
      </c>
    </row>
    <row r="36" spans="1:16" ht="92.4" customHeight="1" thickBot="1">
      <c r="A36" s="273" t="s">
        <v>68</v>
      </c>
      <c r="B36" s="513" t="str">
        <f t="shared" si="4"/>
        <v>☆</v>
      </c>
      <c r="C36" s="514"/>
      <c r="D36" s="515"/>
      <c r="E36" s="315">
        <v>6.25</v>
      </c>
      <c r="F36" s="315">
        <v>6.37</v>
      </c>
      <c r="G36" s="295">
        <f t="shared" si="2"/>
        <v>0.12000000000000011</v>
      </c>
      <c r="H36" s="516"/>
      <c r="I36" s="517"/>
      <c r="J36" s="517"/>
      <c r="K36" s="517"/>
      <c r="L36" s="518"/>
      <c r="M36" s="325"/>
      <c r="N36" s="326"/>
      <c r="O36" s="264" t="s">
        <v>68</v>
      </c>
    </row>
    <row r="37" spans="1:16" ht="87.75" customHeight="1" thickBot="1">
      <c r="A37" s="270" t="s">
        <v>69</v>
      </c>
      <c r="B37" s="513" t="str">
        <f t="shared" si="4"/>
        <v>★</v>
      </c>
      <c r="C37" s="514"/>
      <c r="D37" s="515"/>
      <c r="E37" s="125">
        <v>4.9800000000000004</v>
      </c>
      <c r="F37" s="125">
        <v>4.57</v>
      </c>
      <c r="G37" s="295">
        <f t="shared" si="2"/>
        <v>-0.41000000000000014</v>
      </c>
      <c r="H37" s="516"/>
      <c r="I37" s="517"/>
      <c r="J37" s="517"/>
      <c r="K37" s="517"/>
      <c r="L37" s="518"/>
      <c r="M37" s="154"/>
      <c r="N37" s="155"/>
      <c r="O37" s="264" t="s">
        <v>69</v>
      </c>
    </row>
    <row r="38" spans="1:16" ht="75.75" customHeight="1" thickBot="1">
      <c r="A38" s="270" t="s">
        <v>70</v>
      </c>
      <c r="B38" s="513" t="str">
        <f t="shared" si="4"/>
        <v>☆</v>
      </c>
      <c r="C38" s="514"/>
      <c r="D38" s="515"/>
      <c r="E38" s="315">
        <v>8.59</v>
      </c>
      <c r="F38" s="315">
        <v>9.2799999999999994</v>
      </c>
      <c r="G38" s="295">
        <f t="shared" si="2"/>
        <v>0.6899999999999995</v>
      </c>
      <c r="H38" s="516"/>
      <c r="I38" s="517"/>
      <c r="J38" s="517"/>
      <c r="K38" s="517"/>
      <c r="L38" s="518"/>
      <c r="M38" s="154"/>
      <c r="N38" s="155"/>
      <c r="O38" s="264" t="s">
        <v>70</v>
      </c>
    </row>
    <row r="39" spans="1:16" ht="70.2" customHeight="1" thickBot="1">
      <c r="A39" s="270" t="s">
        <v>71</v>
      </c>
      <c r="B39" s="513" t="str">
        <f t="shared" si="4"/>
        <v>★</v>
      </c>
      <c r="C39" s="514"/>
      <c r="D39" s="515"/>
      <c r="E39" s="315">
        <v>9.14</v>
      </c>
      <c r="F39" s="315">
        <v>8.07</v>
      </c>
      <c r="G39" s="295">
        <f t="shared" si="2"/>
        <v>-1.0700000000000003</v>
      </c>
      <c r="H39" s="516"/>
      <c r="I39" s="517"/>
      <c r="J39" s="517"/>
      <c r="K39" s="517"/>
      <c r="L39" s="518"/>
      <c r="M39" s="325"/>
      <c r="N39" s="326"/>
      <c r="O39" s="264" t="s">
        <v>71</v>
      </c>
    </row>
    <row r="40" spans="1:16" ht="78.75" customHeight="1" thickBot="1">
      <c r="A40" s="270" t="s">
        <v>72</v>
      </c>
      <c r="B40" s="513" t="str">
        <f t="shared" si="4"/>
        <v>☆</v>
      </c>
      <c r="C40" s="514"/>
      <c r="D40" s="515"/>
      <c r="E40" s="315">
        <v>6.24</v>
      </c>
      <c r="F40" s="315">
        <v>6.76</v>
      </c>
      <c r="G40" s="295">
        <f t="shared" si="2"/>
        <v>0.51999999999999957</v>
      </c>
      <c r="H40" s="516"/>
      <c r="I40" s="517"/>
      <c r="J40" s="517"/>
      <c r="K40" s="517"/>
      <c r="L40" s="518"/>
      <c r="M40" s="154"/>
      <c r="N40" s="155"/>
      <c r="O40" s="264" t="s">
        <v>72</v>
      </c>
    </row>
    <row r="41" spans="1:16" ht="66" customHeight="1" thickBot="1">
      <c r="A41" s="270" t="s">
        <v>73</v>
      </c>
      <c r="B41" s="513" t="str">
        <f t="shared" si="4"/>
        <v>☆</v>
      </c>
      <c r="C41" s="514"/>
      <c r="D41" s="515"/>
      <c r="E41" s="125">
        <v>4.71</v>
      </c>
      <c r="F41" s="125">
        <v>5.29</v>
      </c>
      <c r="G41" s="295">
        <f t="shared" si="2"/>
        <v>0.58000000000000007</v>
      </c>
      <c r="H41" s="516"/>
      <c r="I41" s="517"/>
      <c r="J41" s="517"/>
      <c r="K41" s="517"/>
      <c r="L41" s="518"/>
      <c r="M41" s="154"/>
      <c r="N41" s="155"/>
      <c r="O41" s="264" t="s">
        <v>73</v>
      </c>
    </row>
    <row r="42" spans="1:16" ht="77.25" customHeight="1" thickBot="1">
      <c r="A42" s="270" t="s">
        <v>74</v>
      </c>
      <c r="B42" s="513" t="str">
        <f t="shared" si="4"/>
        <v>☆</v>
      </c>
      <c r="C42" s="514"/>
      <c r="D42" s="515"/>
      <c r="E42" s="315">
        <v>7.61</v>
      </c>
      <c r="F42" s="315">
        <v>8.5399999999999991</v>
      </c>
      <c r="G42" s="295">
        <f t="shared" si="2"/>
        <v>0.92999999999999883</v>
      </c>
      <c r="H42" s="516"/>
      <c r="I42" s="517"/>
      <c r="J42" s="517"/>
      <c r="K42" s="517"/>
      <c r="L42" s="518"/>
      <c r="M42" s="325"/>
      <c r="N42" s="155"/>
      <c r="O42" s="264" t="s">
        <v>74</v>
      </c>
      <c r="P42" s="54" t="s">
        <v>151</v>
      </c>
    </row>
    <row r="43" spans="1:16" ht="77.400000000000006" customHeight="1" thickBot="1">
      <c r="A43" s="270" t="s">
        <v>75</v>
      </c>
      <c r="B43" s="513" t="str">
        <f t="shared" si="4"/>
        <v>☆</v>
      </c>
      <c r="C43" s="514"/>
      <c r="D43" s="515"/>
      <c r="E43" s="315">
        <v>7.17</v>
      </c>
      <c r="F43" s="315">
        <v>7.34</v>
      </c>
      <c r="G43" s="295">
        <f t="shared" si="2"/>
        <v>0.16999999999999993</v>
      </c>
      <c r="H43" s="516" t="s">
        <v>218</v>
      </c>
      <c r="I43" s="517"/>
      <c r="J43" s="517"/>
      <c r="K43" s="517"/>
      <c r="L43" s="518"/>
      <c r="M43" s="154" t="s">
        <v>219</v>
      </c>
      <c r="N43" s="155">
        <v>45070</v>
      </c>
      <c r="O43" s="264" t="s">
        <v>75</v>
      </c>
    </row>
    <row r="44" spans="1:16" ht="77.25" customHeight="1" thickBot="1">
      <c r="A44" s="274" t="s">
        <v>76</v>
      </c>
      <c r="B44" s="513" t="str">
        <f t="shared" si="4"/>
        <v>★</v>
      </c>
      <c r="C44" s="514"/>
      <c r="D44" s="515"/>
      <c r="E44" s="315">
        <v>6.35</v>
      </c>
      <c r="F44" s="125">
        <v>5.45</v>
      </c>
      <c r="G44" s="295">
        <f t="shared" si="2"/>
        <v>-0.89999999999999947</v>
      </c>
      <c r="H44" s="713" t="s">
        <v>329</v>
      </c>
      <c r="I44" s="714"/>
      <c r="J44" s="714"/>
      <c r="K44" s="714"/>
      <c r="L44" s="714"/>
      <c r="M44" s="712" t="s">
        <v>330</v>
      </c>
      <c r="N44" s="715">
        <v>45081</v>
      </c>
      <c r="O44" s="264" t="s">
        <v>76</v>
      </c>
    </row>
    <row r="45" spans="1:16" ht="81.75" customHeight="1" thickBot="1">
      <c r="A45" s="270" t="s">
        <v>77</v>
      </c>
      <c r="B45" s="513" t="str">
        <f t="shared" si="4"/>
        <v>★</v>
      </c>
      <c r="C45" s="514"/>
      <c r="D45" s="515"/>
      <c r="E45" s="315">
        <v>7.43</v>
      </c>
      <c r="F45" s="315">
        <v>7.1</v>
      </c>
      <c r="G45" s="295">
        <f t="shared" si="2"/>
        <v>-0.33000000000000007</v>
      </c>
      <c r="H45" s="533"/>
      <c r="I45" s="534"/>
      <c r="J45" s="534"/>
      <c r="K45" s="534"/>
      <c r="L45" s="535"/>
      <c r="M45" s="154"/>
      <c r="N45" s="369"/>
      <c r="O45" s="264" t="s">
        <v>77</v>
      </c>
    </row>
    <row r="46" spans="1:16" ht="72.75" customHeight="1" thickBot="1">
      <c r="A46" s="270" t="s">
        <v>78</v>
      </c>
      <c r="B46" s="513" t="str">
        <f t="shared" si="4"/>
        <v>★</v>
      </c>
      <c r="C46" s="514"/>
      <c r="D46" s="515"/>
      <c r="E46" s="315">
        <v>10.31</v>
      </c>
      <c r="F46" s="315">
        <v>9.64</v>
      </c>
      <c r="G46" s="295">
        <f t="shared" si="2"/>
        <v>-0.66999999999999993</v>
      </c>
      <c r="H46" s="516"/>
      <c r="I46" s="517"/>
      <c r="J46" s="517"/>
      <c r="K46" s="517"/>
      <c r="L46" s="518"/>
      <c r="M46" s="154"/>
      <c r="N46" s="155"/>
      <c r="O46" s="264" t="s">
        <v>78</v>
      </c>
    </row>
    <row r="47" spans="1:16" ht="91.2" customHeight="1" thickBot="1">
      <c r="A47" s="270" t="s">
        <v>79</v>
      </c>
      <c r="B47" s="513" t="str">
        <f t="shared" si="4"/>
        <v>★</v>
      </c>
      <c r="C47" s="514"/>
      <c r="D47" s="515"/>
      <c r="E47" s="125">
        <v>5.25</v>
      </c>
      <c r="F47" s="125">
        <v>5.0599999999999996</v>
      </c>
      <c r="G47" s="295">
        <f t="shared" si="2"/>
        <v>-0.19000000000000039</v>
      </c>
      <c r="H47" s="516"/>
      <c r="I47" s="517"/>
      <c r="J47" s="517"/>
      <c r="K47" s="517"/>
      <c r="L47" s="518"/>
      <c r="M47" s="436"/>
      <c r="N47" s="155"/>
      <c r="O47" s="264" t="s">
        <v>79</v>
      </c>
    </row>
    <row r="48" spans="1:16" ht="78.75" customHeight="1" thickBot="1">
      <c r="A48" s="270" t="s">
        <v>80</v>
      </c>
      <c r="B48" s="513" t="str">
        <f t="shared" si="4"/>
        <v>★</v>
      </c>
      <c r="C48" s="514"/>
      <c r="D48" s="515"/>
      <c r="E48" s="315">
        <v>6.03</v>
      </c>
      <c r="F48" s="125">
        <v>5.35</v>
      </c>
      <c r="G48" s="295">
        <f t="shared" si="2"/>
        <v>-0.6800000000000006</v>
      </c>
      <c r="H48" s="536"/>
      <c r="I48" s="537"/>
      <c r="J48" s="537"/>
      <c r="K48" s="537"/>
      <c r="L48" s="538"/>
      <c r="M48" s="154"/>
      <c r="N48" s="155"/>
      <c r="O48" s="264" t="s">
        <v>80</v>
      </c>
    </row>
    <row r="49" spans="1:15" ht="74.25" customHeight="1" thickBot="1">
      <c r="A49" s="270" t="s">
        <v>81</v>
      </c>
      <c r="B49" s="513" t="str">
        <f t="shared" si="4"/>
        <v>★</v>
      </c>
      <c r="C49" s="514"/>
      <c r="D49" s="515"/>
      <c r="E49" s="315">
        <v>7.16</v>
      </c>
      <c r="F49" s="315">
        <v>6.12</v>
      </c>
      <c r="G49" s="295">
        <f t="shared" si="2"/>
        <v>-1.04</v>
      </c>
      <c r="H49" s="516"/>
      <c r="I49" s="517"/>
      <c r="J49" s="517"/>
      <c r="K49" s="517"/>
      <c r="L49" s="518"/>
      <c r="M49" s="154"/>
      <c r="N49" s="155"/>
      <c r="O49" s="264" t="s">
        <v>81</v>
      </c>
    </row>
    <row r="50" spans="1:15" ht="73.2" customHeight="1" thickBot="1">
      <c r="A50" s="270" t="s">
        <v>82</v>
      </c>
      <c r="B50" s="513" t="str">
        <f t="shared" si="4"/>
        <v>★</v>
      </c>
      <c r="C50" s="514"/>
      <c r="D50" s="515"/>
      <c r="E50" s="315">
        <v>8.19</v>
      </c>
      <c r="F50" s="315">
        <v>8.1199999999999992</v>
      </c>
      <c r="G50" s="295">
        <f t="shared" si="2"/>
        <v>-7.0000000000000284E-2</v>
      </c>
      <c r="H50" s="536"/>
      <c r="I50" s="537"/>
      <c r="J50" s="537"/>
      <c r="K50" s="537"/>
      <c r="L50" s="538"/>
      <c r="M50" s="154"/>
      <c r="N50" s="465"/>
      <c r="O50" s="264" t="s">
        <v>82</v>
      </c>
    </row>
    <row r="51" spans="1:15" ht="73.5" customHeight="1" thickBot="1">
      <c r="A51" s="270" t="s">
        <v>83</v>
      </c>
      <c r="B51" s="513" t="str">
        <f t="shared" si="4"/>
        <v>★</v>
      </c>
      <c r="C51" s="514"/>
      <c r="D51" s="515"/>
      <c r="E51" s="315">
        <v>7.5</v>
      </c>
      <c r="F51" s="315">
        <v>6.65</v>
      </c>
      <c r="G51" s="295">
        <f t="shared" si="2"/>
        <v>-0.84999999999999964</v>
      </c>
      <c r="H51" s="516"/>
      <c r="I51" s="517"/>
      <c r="J51" s="517"/>
      <c r="K51" s="517"/>
      <c r="L51" s="518"/>
      <c r="M51" s="327"/>
      <c r="N51" s="328"/>
      <c r="O51" s="264" t="s">
        <v>83</v>
      </c>
    </row>
    <row r="52" spans="1:15" ht="75" customHeight="1" thickBot="1">
      <c r="A52" s="270" t="s">
        <v>84</v>
      </c>
      <c r="B52" s="513" t="str">
        <f t="shared" si="4"/>
        <v>☆</v>
      </c>
      <c r="C52" s="514"/>
      <c r="D52" s="515"/>
      <c r="E52" s="125">
        <v>4.67</v>
      </c>
      <c r="F52" s="125">
        <v>5.07</v>
      </c>
      <c r="G52" s="295">
        <f t="shared" si="2"/>
        <v>0.40000000000000036</v>
      </c>
      <c r="H52" s="516"/>
      <c r="I52" s="517"/>
      <c r="J52" s="517"/>
      <c r="K52" s="517"/>
      <c r="L52" s="518"/>
      <c r="M52" s="154"/>
      <c r="N52" s="155"/>
      <c r="O52" s="264" t="s">
        <v>84</v>
      </c>
    </row>
    <row r="53" spans="1:15" ht="77.25" customHeight="1" thickBot="1">
      <c r="A53" s="270" t="s">
        <v>85</v>
      </c>
      <c r="B53" s="513" t="str">
        <f t="shared" si="4"/>
        <v>★</v>
      </c>
      <c r="C53" s="514"/>
      <c r="D53" s="515"/>
      <c r="E53" s="315">
        <v>8.9499999999999993</v>
      </c>
      <c r="F53" s="315">
        <v>8.68</v>
      </c>
      <c r="G53" s="295">
        <f t="shared" si="2"/>
        <v>-0.26999999999999957</v>
      </c>
      <c r="H53" s="516"/>
      <c r="I53" s="517"/>
      <c r="J53" s="517"/>
      <c r="K53" s="517"/>
      <c r="L53" s="518"/>
      <c r="M53" s="154"/>
      <c r="N53" s="155"/>
      <c r="O53" s="264" t="s">
        <v>85</v>
      </c>
    </row>
    <row r="54" spans="1:15" ht="63.75" customHeight="1" thickBot="1">
      <c r="A54" s="270" t="s">
        <v>86</v>
      </c>
      <c r="B54" s="513" t="str">
        <f t="shared" si="4"/>
        <v>★</v>
      </c>
      <c r="C54" s="514"/>
      <c r="D54" s="515"/>
      <c r="E54" s="315">
        <v>6.26</v>
      </c>
      <c r="F54" s="125">
        <v>5.65</v>
      </c>
      <c r="G54" s="295">
        <f t="shared" si="2"/>
        <v>-0.60999999999999943</v>
      </c>
      <c r="H54" s="516"/>
      <c r="I54" s="517"/>
      <c r="J54" s="517"/>
      <c r="K54" s="517"/>
      <c r="L54" s="518"/>
      <c r="M54" s="154"/>
      <c r="N54" s="155"/>
      <c r="O54" s="264" t="s">
        <v>86</v>
      </c>
    </row>
    <row r="55" spans="1:15" ht="93.6" customHeight="1" thickBot="1">
      <c r="A55" s="270" t="s">
        <v>87</v>
      </c>
      <c r="B55" s="513" t="str">
        <f t="shared" si="4"/>
        <v>☆</v>
      </c>
      <c r="C55" s="514"/>
      <c r="D55" s="515"/>
      <c r="E55" s="125">
        <v>5.76</v>
      </c>
      <c r="F55" s="125">
        <v>5.87</v>
      </c>
      <c r="G55" s="295">
        <f t="shared" si="2"/>
        <v>0.11000000000000032</v>
      </c>
      <c r="H55" s="516"/>
      <c r="I55" s="517"/>
      <c r="J55" s="517"/>
      <c r="K55" s="517"/>
      <c r="L55" s="518"/>
      <c r="M55" s="154"/>
      <c r="N55" s="155"/>
      <c r="O55" s="264" t="s">
        <v>87</v>
      </c>
    </row>
    <row r="56" spans="1:15" ht="80.25" customHeight="1" thickBot="1">
      <c r="A56" s="270" t="s">
        <v>88</v>
      </c>
      <c r="B56" s="513" t="str">
        <f t="shared" si="4"/>
        <v>★</v>
      </c>
      <c r="C56" s="514"/>
      <c r="D56" s="515"/>
      <c r="E56" s="125">
        <v>5.83</v>
      </c>
      <c r="F56" s="125">
        <v>5.49</v>
      </c>
      <c r="G56" s="295">
        <f t="shared" si="2"/>
        <v>-0.33999999999999986</v>
      </c>
      <c r="H56" s="516"/>
      <c r="I56" s="517"/>
      <c r="J56" s="517"/>
      <c r="K56" s="517"/>
      <c r="L56" s="518"/>
      <c r="M56" s="154"/>
      <c r="N56" s="155"/>
      <c r="O56" s="264" t="s">
        <v>88</v>
      </c>
    </row>
    <row r="57" spans="1:15" ht="63.75" customHeight="1" thickBot="1">
      <c r="A57" s="270" t="s">
        <v>89</v>
      </c>
      <c r="B57" s="513" t="str">
        <f t="shared" si="4"/>
        <v>★</v>
      </c>
      <c r="C57" s="514"/>
      <c r="D57" s="515"/>
      <c r="E57" s="125">
        <v>5.42</v>
      </c>
      <c r="F57" s="125">
        <v>4.51</v>
      </c>
      <c r="G57" s="295">
        <f t="shared" si="2"/>
        <v>-0.91000000000000014</v>
      </c>
      <c r="H57" s="536"/>
      <c r="I57" s="537"/>
      <c r="J57" s="537"/>
      <c r="K57" s="537"/>
      <c r="L57" s="538"/>
      <c r="M57" s="154"/>
      <c r="N57" s="155"/>
      <c r="O57" s="264" t="s">
        <v>89</v>
      </c>
    </row>
    <row r="58" spans="1:15" ht="69.75" customHeight="1" thickBot="1">
      <c r="A58" s="270" t="s">
        <v>90</v>
      </c>
      <c r="B58" s="513" t="str">
        <f t="shared" si="4"/>
        <v>☆</v>
      </c>
      <c r="C58" s="514"/>
      <c r="D58" s="515"/>
      <c r="E58" s="125">
        <v>4.3499999999999996</v>
      </c>
      <c r="F58" s="125">
        <v>5.17</v>
      </c>
      <c r="G58" s="295">
        <f t="shared" si="2"/>
        <v>0.82000000000000028</v>
      </c>
      <c r="H58" s="516"/>
      <c r="I58" s="517"/>
      <c r="J58" s="517"/>
      <c r="K58" s="517"/>
      <c r="L58" s="518"/>
      <c r="M58" s="154"/>
      <c r="N58" s="155"/>
      <c r="O58" s="264" t="s">
        <v>90</v>
      </c>
    </row>
    <row r="59" spans="1:15" ht="76.2" customHeight="1" thickBot="1">
      <c r="A59" s="270" t="s">
        <v>91</v>
      </c>
      <c r="B59" s="513" t="str">
        <f t="shared" si="4"/>
        <v>★</v>
      </c>
      <c r="C59" s="514"/>
      <c r="D59" s="515"/>
      <c r="E59" s="315">
        <v>8.7100000000000009</v>
      </c>
      <c r="F59" s="315">
        <v>8.0399999999999991</v>
      </c>
      <c r="G59" s="295">
        <f t="shared" si="2"/>
        <v>-0.67000000000000171</v>
      </c>
      <c r="H59" s="516"/>
      <c r="I59" s="517"/>
      <c r="J59" s="517"/>
      <c r="K59" s="517"/>
      <c r="L59" s="518"/>
      <c r="M59" s="327"/>
      <c r="N59" s="328"/>
      <c r="O59" s="264" t="s">
        <v>91</v>
      </c>
    </row>
    <row r="60" spans="1:15" ht="91.95" customHeight="1" thickBot="1">
      <c r="A60" s="270" t="s">
        <v>92</v>
      </c>
      <c r="B60" s="513" t="str">
        <f t="shared" si="4"/>
        <v>★</v>
      </c>
      <c r="C60" s="514"/>
      <c r="D60" s="515"/>
      <c r="E60" s="315">
        <v>8.84</v>
      </c>
      <c r="F60" s="315">
        <v>7.92</v>
      </c>
      <c r="G60" s="295">
        <f t="shared" si="2"/>
        <v>-0.91999999999999993</v>
      </c>
      <c r="H60" s="516"/>
      <c r="I60" s="517"/>
      <c r="J60" s="517"/>
      <c r="K60" s="517"/>
      <c r="L60" s="518"/>
      <c r="M60" s="154"/>
      <c r="N60" s="155"/>
      <c r="O60" s="264" t="s">
        <v>92</v>
      </c>
    </row>
    <row r="61" spans="1:15" ht="81" customHeight="1" thickBot="1">
      <c r="A61" s="270" t="s">
        <v>93</v>
      </c>
      <c r="B61" s="513" t="str">
        <f t="shared" si="4"/>
        <v>☆</v>
      </c>
      <c r="C61" s="514"/>
      <c r="D61" s="515"/>
      <c r="E61" s="125">
        <v>3.46</v>
      </c>
      <c r="F61" s="125">
        <v>3.85</v>
      </c>
      <c r="G61" s="295">
        <f t="shared" si="2"/>
        <v>0.39000000000000012</v>
      </c>
      <c r="H61" s="516"/>
      <c r="I61" s="517"/>
      <c r="J61" s="517"/>
      <c r="K61" s="517"/>
      <c r="L61" s="518"/>
      <c r="M61" s="154"/>
      <c r="N61" s="155"/>
      <c r="O61" s="264" t="s">
        <v>93</v>
      </c>
    </row>
    <row r="62" spans="1:15" ht="75.599999999999994" customHeight="1" thickBot="1">
      <c r="A62" s="270" t="s">
        <v>94</v>
      </c>
      <c r="B62" s="513" t="str">
        <f t="shared" si="4"/>
        <v>☆</v>
      </c>
      <c r="C62" s="514"/>
      <c r="D62" s="515"/>
      <c r="E62" s="315">
        <v>7.67</v>
      </c>
      <c r="F62" s="315">
        <v>8.02</v>
      </c>
      <c r="G62" s="295">
        <f t="shared" si="2"/>
        <v>0.34999999999999964</v>
      </c>
      <c r="H62" s="707" t="s">
        <v>325</v>
      </c>
      <c r="I62" s="708"/>
      <c r="J62" s="708"/>
      <c r="K62" s="708"/>
      <c r="L62" s="709"/>
      <c r="M62" s="710" t="s">
        <v>326</v>
      </c>
      <c r="N62" s="711">
        <v>45080</v>
      </c>
      <c r="O62" s="264" t="s">
        <v>94</v>
      </c>
    </row>
    <row r="63" spans="1:15" ht="87" customHeight="1" thickBot="1">
      <c r="A63" s="270" t="s">
        <v>95</v>
      </c>
      <c r="B63" s="513" t="str">
        <f t="shared" si="4"/>
        <v>☆☆</v>
      </c>
      <c r="C63" s="514"/>
      <c r="D63" s="515"/>
      <c r="E63" s="125">
        <v>3.35</v>
      </c>
      <c r="F63" s="125">
        <v>5.52</v>
      </c>
      <c r="G63" s="295">
        <f t="shared" si="2"/>
        <v>2.1699999999999995</v>
      </c>
      <c r="H63" s="516"/>
      <c r="I63" s="517"/>
      <c r="J63" s="517"/>
      <c r="K63" s="517"/>
      <c r="L63" s="518"/>
      <c r="M63" s="361"/>
      <c r="N63" s="155"/>
      <c r="O63" s="264" t="s">
        <v>95</v>
      </c>
    </row>
    <row r="64" spans="1:15" ht="73.2" customHeight="1" thickBot="1">
      <c r="A64" s="270" t="s">
        <v>96</v>
      </c>
      <c r="B64" s="513" t="str">
        <f t="shared" si="4"/>
        <v>★</v>
      </c>
      <c r="C64" s="514"/>
      <c r="D64" s="515"/>
      <c r="E64" s="125">
        <v>3.2</v>
      </c>
      <c r="F64" s="125">
        <v>3.09</v>
      </c>
      <c r="G64" s="295">
        <f t="shared" si="2"/>
        <v>-0.11000000000000032</v>
      </c>
      <c r="H64" s="582"/>
      <c r="I64" s="583"/>
      <c r="J64" s="583"/>
      <c r="K64" s="583"/>
      <c r="L64" s="584"/>
      <c r="M64" s="154"/>
      <c r="N64" s="155"/>
      <c r="O64" s="264" t="s">
        <v>96</v>
      </c>
    </row>
    <row r="65" spans="1:18" ht="80.25" customHeight="1" thickBot="1">
      <c r="A65" s="270" t="s">
        <v>97</v>
      </c>
      <c r="B65" s="513" t="str">
        <f t="shared" si="4"/>
        <v>★</v>
      </c>
      <c r="C65" s="514"/>
      <c r="D65" s="515"/>
      <c r="E65" s="315">
        <v>7.48</v>
      </c>
      <c r="F65" s="315">
        <v>7.1</v>
      </c>
      <c r="G65" s="295">
        <f t="shared" si="2"/>
        <v>-0.38000000000000078</v>
      </c>
      <c r="H65" s="536"/>
      <c r="I65" s="537"/>
      <c r="J65" s="537"/>
      <c r="K65" s="537"/>
      <c r="L65" s="538"/>
      <c r="M65" s="448"/>
      <c r="N65" s="155"/>
      <c r="O65" s="264" t="s">
        <v>97</v>
      </c>
    </row>
    <row r="66" spans="1:18" ht="88.5" customHeight="1" thickBot="1">
      <c r="A66" s="270" t="s">
        <v>98</v>
      </c>
      <c r="B66" s="513" t="str">
        <f t="shared" si="4"/>
        <v>☆</v>
      </c>
      <c r="C66" s="514"/>
      <c r="D66" s="515"/>
      <c r="E66" s="476">
        <v>12.64</v>
      </c>
      <c r="F66" s="476">
        <v>13</v>
      </c>
      <c r="G66" s="295">
        <f t="shared" si="2"/>
        <v>0.35999999999999943</v>
      </c>
      <c r="H66" s="536" t="s">
        <v>214</v>
      </c>
      <c r="I66" s="537"/>
      <c r="J66" s="537"/>
      <c r="K66" s="537"/>
      <c r="L66" s="538"/>
      <c r="M66" s="154" t="s">
        <v>215</v>
      </c>
      <c r="N66" s="155">
        <v>45071</v>
      </c>
      <c r="O66" s="264" t="s">
        <v>98</v>
      </c>
    </row>
    <row r="67" spans="1:18" ht="78.75" customHeight="1" thickBot="1">
      <c r="A67" s="270" t="s">
        <v>99</v>
      </c>
      <c r="B67" s="513" t="str">
        <f t="shared" si="4"/>
        <v>★★</v>
      </c>
      <c r="C67" s="514"/>
      <c r="D67" s="515"/>
      <c r="E67" s="315">
        <v>8.94</v>
      </c>
      <c r="F67" s="315">
        <v>6.58</v>
      </c>
      <c r="G67" s="295">
        <f t="shared" si="2"/>
        <v>-2.3599999999999994</v>
      </c>
      <c r="H67" s="516"/>
      <c r="I67" s="517"/>
      <c r="J67" s="517"/>
      <c r="K67" s="517"/>
      <c r="L67" s="518"/>
      <c r="M67" s="154"/>
      <c r="N67" s="155"/>
      <c r="O67" s="264" t="s">
        <v>99</v>
      </c>
    </row>
    <row r="68" spans="1:18" ht="63" customHeight="1" thickBot="1">
      <c r="A68" s="273" t="s">
        <v>100</v>
      </c>
      <c r="B68" s="513" t="str">
        <f t="shared" si="4"/>
        <v>☆</v>
      </c>
      <c r="C68" s="514"/>
      <c r="D68" s="515"/>
      <c r="E68" s="315">
        <v>6.79</v>
      </c>
      <c r="F68" s="315">
        <v>7.3</v>
      </c>
      <c r="G68" s="295">
        <f t="shared" si="2"/>
        <v>0.50999999999999979</v>
      </c>
      <c r="H68" s="516"/>
      <c r="I68" s="517"/>
      <c r="J68" s="517"/>
      <c r="K68" s="517"/>
      <c r="L68" s="518"/>
      <c r="M68" s="327"/>
      <c r="N68" s="155"/>
      <c r="O68" s="264" t="s">
        <v>100</v>
      </c>
    </row>
    <row r="69" spans="1:18" ht="72.75" customHeight="1" thickBot="1">
      <c r="A69" s="271" t="s">
        <v>101</v>
      </c>
      <c r="B69" s="513" t="str">
        <f t="shared" ref="B69" si="5">IF(G69&gt;5,"☆☆☆☆",IF(AND(G69&gt;=2.39,G69&lt;5),"☆☆☆",IF(AND(G69&gt;=1.39,G69&lt;2.4),"☆☆",IF(AND(G69&gt;0,G69&lt;1.4),"☆",IF(AND(G69&gt;=-1.39,G69&lt;0),"★",IF(AND(G69&gt;=-2.39,G69&lt;-1.4),"★★",IF(AND(G69&gt;=-3.39,G69&lt;-2.4),"★★★")))))))</f>
        <v>★</v>
      </c>
      <c r="C69" s="514"/>
      <c r="D69" s="515"/>
      <c r="E69" s="452">
        <v>4.6100000000000003</v>
      </c>
      <c r="F69" s="452">
        <v>3.42</v>
      </c>
      <c r="G69" s="295">
        <f t="shared" si="2"/>
        <v>-1.1900000000000004</v>
      </c>
      <c r="H69" s="536"/>
      <c r="I69" s="537"/>
      <c r="J69" s="537"/>
      <c r="K69" s="537"/>
      <c r="L69" s="538"/>
      <c r="M69" s="154"/>
      <c r="N69" s="155"/>
      <c r="O69" s="264" t="s">
        <v>101</v>
      </c>
    </row>
    <row r="70" spans="1:18" ht="58.5" customHeight="1" thickBot="1">
      <c r="A70" s="206" t="s">
        <v>102</v>
      </c>
      <c r="B70" s="569" t="str">
        <f t="shared" si="4"/>
        <v>★</v>
      </c>
      <c r="C70" s="570"/>
      <c r="D70" s="571"/>
      <c r="E70" s="315">
        <v>6.54</v>
      </c>
      <c r="F70" s="315">
        <v>6.48</v>
      </c>
      <c r="G70" s="434">
        <f t="shared" si="2"/>
        <v>-5.9999999999999609E-2</v>
      </c>
      <c r="H70" s="516"/>
      <c r="I70" s="517"/>
      <c r="J70" s="517"/>
      <c r="K70" s="517"/>
      <c r="L70" s="518"/>
      <c r="M70" s="207"/>
      <c r="N70" s="155"/>
      <c r="O70" s="264"/>
    </row>
    <row r="71" spans="1:18" ht="42.75" customHeight="1" thickBot="1">
      <c r="A71" s="208"/>
      <c r="B71" s="208"/>
      <c r="C71" s="208"/>
      <c r="D71" s="208"/>
      <c r="E71" s="572"/>
      <c r="F71" s="572"/>
      <c r="G71" s="572"/>
      <c r="H71" s="572"/>
      <c r="I71" s="572"/>
      <c r="J71" s="572"/>
      <c r="K71" s="572"/>
      <c r="L71" s="572"/>
      <c r="M71" s="55">
        <f>COUNTIF(E24:E69,"&gt;=10")</f>
        <v>2</v>
      </c>
      <c r="N71" s="55">
        <f>COUNTIF(F24:F69,"&gt;=10")</f>
        <v>1</v>
      </c>
      <c r="O71" s="55" t="s">
        <v>28</v>
      </c>
    </row>
    <row r="72" spans="1:18" ht="36.75" customHeight="1" thickBot="1">
      <c r="A72" s="68" t="s">
        <v>21</v>
      </c>
      <c r="B72" s="69"/>
      <c r="C72" s="117"/>
      <c r="D72" s="117"/>
      <c r="E72" s="573" t="s">
        <v>20</v>
      </c>
      <c r="F72" s="573"/>
      <c r="G72" s="573"/>
      <c r="H72" s="574" t="s">
        <v>195</v>
      </c>
      <c r="I72" s="575"/>
      <c r="J72" s="69"/>
      <c r="K72" s="70"/>
      <c r="L72" s="70"/>
      <c r="M72" s="71"/>
      <c r="N72" s="72"/>
    </row>
    <row r="73" spans="1:18" ht="36.75" customHeight="1" thickBot="1">
      <c r="A73" s="73"/>
      <c r="B73" s="209"/>
      <c r="C73" s="578" t="s">
        <v>187</v>
      </c>
      <c r="D73" s="579"/>
      <c r="E73" s="579"/>
      <c r="F73" s="580"/>
      <c r="G73" s="74">
        <f>+F70</f>
        <v>6.48</v>
      </c>
      <c r="H73" s="75" t="s">
        <v>103</v>
      </c>
      <c r="I73" s="576">
        <f>+G70</f>
        <v>-5.9999999999999609E-2</v>
      </c>
      <c r="J73" s="577"/>
      <c r="K73" s="210"/>
      <c r="L73" s="210"/>
      <c r="M73" s="211"/>
      <c r="N73" s="76"/>
    </row>
    <row r="74" spans="1:18" ht="36.75" customHeight="1" thickBot="1">
      <c r="A74" s="73"/>
      <c r="B74" s="209"/>
      <c r="C74" s="539" t="s">
        <v>104</v>
      </c>
      <c r="D74" s="540"/>
      <c r="E74" s="540"/>
      <c r="F74" s="541"/>
      <c r="G74" s="77">
        <f>+F35</f>
        <v>7.46</v>
      </c>
      <c r="H74" s="78" t="s">
        <v>103</v>
      </c>
      <c r="I74" s="542">
        <f>+G35</f>
        <v>7.0000000000000284E-2</v>
      </c>
      <c r="J74" s="543"/>
      <c r="K74" s="210"/>
      <c r="L74" s="210"/>
      <c r="M74" s="211"/>
      <c r="N74" s="76"/>
      <c r="R74" s="248" t="s">
        <v>21</v>
      </c>
    </row>
    <row r="75" spans="1:18" ht="36.75" customHeight="1" thickBot="1">
      <c r="A75" s="73"/>
      <c r="B75" s="209"/>
      <c r="C75" s="544" t="s">
        <v>105</v>
      </c>
      <c r="D75" s="545"/>
      <c r="E75" s="545"/>
      <c r="F75" s="79" t="str">
        <f>VLOOKUP(G75,F:P,10,0)</f>
        <v>大分県</v>
      </c>
      <c r="G75" s="80">
        <f>MAX(F23:F70)</f>
        <v>13</v>
      </c>
      <c r="H75" s="546" t="s">
        <v>106</v>
      </c>
      <c r="I75" s="547"/>
      <c r="J75" s="547"/>
      <c r="K75" s="81">
        <f>+N71</f>
        <v>1</v>
      </c>
      <c r="L75" s="82" t="s">
        <v>107</v>
      </c>
      <c r="M75" s="83">
        <f>N71-M71</f>
        <v>-1</v>
      </c>
      <c r="N75" s="76"/>
      <c r="R75" s="249"/>
    </row>
    <row r="76" spans="1:18" ht="36.75" customHeight="1" thickBot="1">
      <c r="A76" s="84"/>
      <c r="B76" s="85"/>
      <c r="C76" s="85"/>
      <c r="D76" s="85"/>
      <c r="E76" s="85"/>
      <c r="F76" s="85"/>
      <c r="G76" s="85"/>
      <c r="H76" s="85"/>
      <c r="I76" s="85"/>
      <c r="J76" s="85"/>
      <c r="K76" s="86"/>
      <c r="L76" s="86"/>
      <c r="M76" s="87"/>
      <c r="N76" s="88"/>
      <c r="R76" s="249"/>
    </row>
    <row r="77" spans="1:18" ht="30.75" customHeight="1">
      <c r="A77" s="113"/>
      <c r="B77" s="113"/>
      <c r="C77" s="113"/>
      <c r="D77" s="113"/>
      <c r="E77" s="113"/>
      <c r="F77" s="113"/>
      <c r="G77" s="113"/>
      <c r="H77" s="113"/>
      <c r="I77" s="113"/>
      <c r="J77" s="113"/>
      <c r="K77" s="212"/>
      <c r="L77" s="212"/>
      <c r="M77" s="213"/>
      <c r="N77" s="214"/>
      <c r="R77" s="250"/>
    </row>
    <row r="78" spans="1:18" ht="30.75" customHeight="1" thickBot="1">
      <c r="A78" s="215"/>
      <c r="B78" s="215"/>
      <c r="C78" s="215"/>
      <c r="D78" s="215"/>
      <c r="E78" s="215"/>
      <c r="F78" s="215"/>
      <c r="G78" s="215"/>
      <c r="H78" s="215"/>
      <c r="I78" s="215"/>
      <c r="J78" s="215"/>
      <c r="K78" s="216"/>
      <c r="L78" s="216"/>
      <c r="M78" s="217"/>
      <c r="N78" s="215"/>
    </row>
    <row r="79" spans="1:18" ht="24.75" customHeight="1" thickTop="1">
      <c r="A79" s="548">
        <v>3</v>
      </c>
      <c r="B79" s="551" t="s">
        <v>192</v>
      </c>
      <c r="C79" s="552"/>
      <c r="D79" s="552"/>
      <c r="E79" s="552"/>
      <c r="F79" s="553"/>
      <c r="G79" s="560" t="s">
        <v>193</v>
      </c>
      <c r="H79" s="561"/>
      <c r="I79" s="561"/>
      <c r="J79" s="561"/>
      <c r="K79" s="561"/>
      <c r="L79" s="561"/>
      <c r="M79" s="561"/>
      <c r="N79" s="562"/>
    </row>
    <row r="80" spans="1:18" ht="24.75" customHeight="1">
      <c r="A80" s="549"/>
      <c r="B80" s="554"/>
      <c r="C80" s="555"/>
      <c r="D80" s="555"/>
      <c r="E80" s="555"/>
      <c r="F80" s="556"/>
      <c r="G80" s="563"/>
      <c r="H80" s="564"/>
      <c r="I80" s="564"/>
      <c r="J80" s="564"/>
      <c r="K80" s="564"/>
      <c r="L80" s="564"/>
      <c r="M80" s="564"/>
      <c r="N80" s="565"/>
      <c r="O80" s="218" t="s">
        <v>28</v>
      </c>
      <c r="P80" s="218"/>
    </row>
    <row r="81" spans="1:16" ht="24.75" customHeight="1">
      <c r="A81" s="549"/>
      <c r="B81" s="554"/>
      <c r="C81" s="555"/>
      <c r="D81" s="555"/>
      <c r="E81" s="555"/>
      <c r="F81" s="556"/>
      <c r="G81" s="563"/>
      <c r="H81" s="564"/>
      <c r="I81" s="564"/>
      <c r="J81" s="564"/>
      <c r="K81" s="564"/>
      <c r="L81" s="564"/>
      <c r="M81" s="564"/>
      <c r="N81" s="565"/>
      <c r="O81" s="218" t="s">
        <v>21</v>
      </c>
      <c r="P81" s="218" t="s">
        <v>108</v>
      </c>
    </row>
    <row r="82" spans="1:16" ht="24.75" customHeight="1">
      <c r="A82" s="549"/>
      <c r="B82" s="554"/>
      <c r="C82" s="555"/>
      <c r="D82" s="555"/>
      <c r="E82" s="555"/>
      <c r="F82" s="556"/>
      <c r="G82" s="563"/>
      <c r="H82" s="564"/>
      <c r="I82" s="564"/>
      <c r="J82" s="564"/>
      <c r="K82" s="564"/>
      <c r="L82" s="564"/>
      <c r="M82" s="564"/>
      <c r="N82" s="565"/>
      <c r="O82" s="219"/>
      <c r="P82" s="218"/>
    </row>
    <row r="83" spans="1:16" ht="46.2" customHeight="1" thickBot="1">
      <c r="A83" s="550"/>
      <c r="B83" s="557"/>
      <c r="C83" s="558"/>
      <c r="D83" s="558"/>
      <c r="E83" s="558"/>
      <c r="F83" s="559"/>
      <c r="G83" s="566"/>
      <c r="H83" s="567"/>
      <c r="I83" s="567"/>
      <c r="J83" s="567"/>
      <c r="K83" s="567"/>
      <c r="L83" s="567"/>
      <c r="M83" s="567"/>
      <c r="N83" s="568"/>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60:L60"/>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1:L41"/>
    <mergeCell ref="B42:D42"/>
    <mergeCell ref="H42:L42"/>
    <mergeCell ref="B49:D49"/>
    <mergeCell ref="H49:L49"/>
    <mergeCell ref="B39:D39"/>
    <mergeCell ref="H39:L39"/>
    <mergeCell ref="B35:D35"/>
    <mergeCell ref="H35:L35"/>
    <mergeCell ref="B36:D36"/>
    <mergeCell ref="H36:L36"/>
    <mergeCell ref="B43:D43"/>
    <mergeCell ref="H43:L43"/>
    <mergeCell ref="B44:D44"/>
    <mergeCell ref="H44:L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7"/>
  <conditionalFormatting sqref="N77">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G23:G70">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4A8C1-7ABA-49E4-8B36-A7D9867FC192}">
  <sheetPr>
    <pageSetUpPr fitToPage="1"/>
  </sheetPr>
  <dimension ref="A1:P24"/>
  <sheetViews>
    <sheetView tabSelected="1" view="pageBreakPreview" zoomScale="95" zoomScaleNormal="75" zoomScaleSheetLayoutView="95" workbookViewId="0">
      <selection activeCell="P13" sqref="P13"/>
    </sheetView>
  </sheetViews>
  <sheetFormatPr defaultColWidth="9" defaultRowHeight="13.2"/>
  <cols>
    <col min="1" max="1" width="4.88671875" style="432" customWidth="1"/>
    <col min="2" max="7" width="9" style="432"/>
    <col min="8" max="12" width="15.5546875" style="432" customWidth="1"/>
    <col min="13" max="13" width="4.21875" style="432" customWidth="1"/>
    <col min="14" max="16384" width="9" style="432"/>
  </cols>
  <sheetData>
    <row r="1" spans="1:16" ht="23.4">
      <c r="A1" s="593" t="s">
        <v>190</v>
      </c>
      <c r="B1" s="593"/>
      <c r="C1" s="593"/>
      <c r="D1" s="593"/>
      <c r="E1" s="593"/>
      <c r="F1" s="593"/>
      <c r="G1" s="593"/>
      <c r="H1" s="593"/>
      <c r="I1" s="593"/>
      <c r="J1" s="594"/>
      <c r="K1" s="594"/>
      <c r="L1" s="594"/>
      <c r="M1" s="594"/>
    </row>
    <row r="2" spans="1:16" ht="19.2">
      <c r="A2" s="595" t="s">
        <v>421</v>
      </c>
      <c r="B2" s="595"/>
      <c r="C2" s="595"/>
      <c r="D2" s="595"/>
      <c r="E2" s="595"/>
      <c r="F2" s="595"/>
      <c r="G2" s="595"/>
      <c r="H2" s="595"/>
      <c r="I2" s="595"/>
      <c r="J2" s="596"/>
      <c r="K2" s="596"/>
      <c r="L2" s="596"/>
      <c r="M2" s="596"/>
      <c r="N2" s="477"/>
      <c r="P2" s="726"/>
    </row>
    <row r="3" spans="1:16" ht="19.2">
      <c r="A3" s="595" t="s">
        <v>422</v>
      </c>
      <c r="B3" s="595"/>
      <c r="C3" s="595"/>
      <c r="D3" s="595"/>
      <c r="E3" s="595"/>
      <c r="F3" s="595"/>
      <c r="G3" s="595"/>
      <c r="H3" s="595"/>
      <c r="I3" s="595"/>
      <c r="J3" s="596"/>
      <c r="K3" s="596"/>
      <c r="L3" s="596"/>
      <c r="M3" s="596"/>
      <c r="N3" s="597"/>
      <c r="P3" s="307"/>
    </row>
    <row r="4" spans="1:16" ht="17.399999999999999">
      <c r="A4" s="598" t="s">
        <v>207</v>
      </c>
      <c r="B4" s="598"/>
      <c r="C4" s="598"/>
      <c r="D4" s="598"/>
      <c r="E4" s="598"/>
      <c r="F4" s="598"/>
      <c r="G4" s="598"/>
      <c r="H4" s="598"/>
      <c r="I4" s="598"/>
      <c r="J4" s="599"/>
      <c r="K4" s="599"/>
      <c r="L4" s="599"/>
      <c r="M4" s="599"/>
      <c r="N4" s="597"/>
      <c r="P4" s="726"/>
    </row>
    <row r="5" spans="1:16" ht="16.2">
      <c r="A5" s="467"/>
      <c r="B5" s="468"/>
      <c r="C5" s="468"/>
      <c r="D5" s="468"/>
      <c r="E5" s="468"/>
      <c r="F5" s="468"/>
      <c r="G5" s="468"/>
      <c r="H5" s="468"/>
      <c r="I5" s="468"/>
      <c r="J5" s="468"/>
      <c r="K5" s="468"/>
      <c r="L5" s="468"/>
      <c r="M5" s="468"/>
      <c r="N5" s="597"/>
      <c r="O5" s="727"/>
    </row>
    <row r="6" spans="1:16" ht="18" customHeight="1">
      <c r="A6" s="468"/>
      <c r="B6" s="600" t="s">
        <v>28</v>
      </c>
      <c r="C6" s="601"/>
      <c r="D6" s="601"/>
      <c r="E6" s="601"/>
      <c r="F6" s="468"/>
      <c r="G6" s="468"/>
      <c r="H6" s="604" t="s">
        <v>423</v>
      </c>
      <c r="I6" s="605"/>
      <c r="J6" s="605"/>
      <c r="K6" s="605"/>
      <c r="L6" s="605"/>
      <c r="M6" s="468"/>
      <c r="N6" s="597"/>
      <c r="O6" s="463"/>
      <c r="P6" s="463"/>
    </row>
    <row r="7" spans="1:16" ht="16.2">
      <c r="A7" s="468"/>
      <c r="B7" s="602"/>
      <c r="C7" s="602"/>
      <c r="D7" s="602"/>
      <c r="E7" s="602"/>
      <c r="F7" s="468"/>
      <c r="G7" s="468"/>
      <c r="H7" s="605"/>
      <c r="I7" s="605"/>
      <c r="J7" s="605"/>
      <c r="K7" s="605"/>
      <c r="L7" s="605"/>
      <c r="M7" s="468"/>
      <c r="N7" s="597"/>
      <c r="O7" s="432" t="s">
        <v>21</v>
      </c>
      <c r="P7" s="307"/>
    </row>
    <row r="8" spans="1:16" ht="17.399999999999999">
      <c r="A8" s="468"/>
      <c r="B8" s="602"/>
      <c r="C8" s="602"/>
      <c r="D8" s="602"/>
      <c r="E8" s="602"/>
      <c r="F8" s="468"/>
      <c r="G8" s="468"/>
      <c r="H8" s="605"/>
      <c r="I8" s="605"/>
      <c r="J8" s="605"/>
      <c r="K8" s="605"/>
      <c r="L8" s="605"/>
      <c r="M8" s="468"/>
      <c r="P8" s="726"/>
    </row>
    <row r="9" spans="1:16" ht="16.2">
      <c r="A9" s="468"/>
      <c r="B9" s="602"/>
      <c r="C9" s="602"/>
      <c r="D9" s="602"/>
      <c r="E9" s="602"/>
      <c r="F9" s="468"/>
      <c r="G9" s="468"/>
      <c r="H9" s="605"/>
      <c r="I9" s="605"/>
      <c r="J9" s="605"/>
      <c r="K9" s="605"/>
      <c r="L9" s="605"/>
      <c r="M9" s="468"/>
    </row>
    <row r="10" spans="1:16" ht="16.2">
      <c r="A10" s="468"/>
      <c r="B10" s="602"/>
      <c r="C10" s="602"/>
      <c r="D10" s="602"/>
      <c r="E10" s="602"/>
      <c r="F10" s="468"/>
      <c r="G10" s="468"/>
      <c r="H10" s="605"/>
      <c r="I10" s="605"/>
      <c r="J10" s="605"/>
      <c r="K10" s="605"/>
      <c r="L10" s="605"/>
      <c r="M10" s="468"/>
    </row>
    <row r="11" spans="1:16" ht="16.2">
      <c r="A11" s="468"/>
      <c r="B11" s="602"/>
      <c r="C11" s="602"/>
      <c r="D11" s="602"/>
      <c r="E11" s="602"/>
      <c r="F11" s="469"/>
      <c r="G11" s="469"/>
      <c r="H11" s="605"/>
      <c r="I11" s="605"/>
      <c r="J11" s="605"/>
      <c r="K11" s="605"/>
      <c r="L11" s="605"/>
      <c r="M11" s="468"/>
    </row>
    <row r="12" spans="1:16" ht="16.2">
      <c r="A12" s="468"/>
      <c r="B12" s="602"/>
      <c r="C12" s="602"/>
      <c r="D12" s="602"/>
      <c r="E12" s="602"/>
      <c r="F12" s="470"/>
      <c r="G12" s="470"/>
      <c r="H12" s="605"/>
      <c r="I12" s="605"/>
      <c r="J12" s="605"/>
      <c r="K12" s="605"/>
      <c r="L12" s="605"/>
      <c r="M12" s="468"/>
    </row>
    <row r="13" spans="1:16" ht="17.399999999999999">
      <c r="A13" s="468"/>
      <c r="B13" s="603"/>
      <c r="C13" s="603"/>
      <c r="D13" s="603"/>
      <c r="E13" s="603"/>
      <c r="F13" s="470"/>
      <c r="G13" s="470"/>
      <c r="H13" s="605"/>
      <c r="I13" s="605"/>
      <c r="J13" s="605"/>
      <c r="K13" s="605"/>
      <c r="L13" s="605"/>
      <c r="M13" s="468"/>
      <c r="P13" s="463"/>
    </row>
    <row r="14" spans="1:16" ht="23.25" customHeight="1">
      <c r="A14" s="468"/>
      <c r="B14" s="603"/>
      <c r="C14" s="603"/>
      <c r="D14" s="603"/>
      <c r="E14" s="603"/>
      <c r="F14" s="469"/>
      <c r="G14" s="469"/>
      <c r="H14" s="605"/>
      <c r="I14" s="605"/>
      <c r="J14" s="605"/>
      <c r="K14" s="605"/>
      <c r="L14" s="605"/>
      <c r="M14" s="468"/>
      <c r="P14" s="471" t="s">
        <v>21</v>
      </c>
    </row>
    <row r="15" spans="1:16" ht="16.2">
      <c r="A15" s="468"/>
      <c r="B15" s="468"/>
      <c r="C15" s="468"/>
      <c r="D15" s="468"/>
      <c r="E15" s="468"/>
      <c r="F15" s="468"/>
      <c r="G15" s="468"/>
      <c r="H15" s="468" t="s">
        <v>21</v>
      </c>
      <c r="I15" s="468"/>
      <c r="J15" s="468"/>
      <c r="K15" s="468"/>
      <c r="L15" s="468"/>
      <c r="M15" s="468"/>
    </row>
    <row r="16" spans="1:16" ht="7.2" customHeight="1" thickBot="1">
      <c r="A16" s="472"/>
      <c r="B16" s="473"/>
      <c r="C16" s="473"/>
      <c r="D16" s="473"/>
      <c r="E16" s="473"/>
      <c r="F16" s="473"/>
      <c r="G16" s="473"/>
      <c r="H16" s="473"/>
      <c r="I16" s="473"/>
      <c r="J16" s="473"/>
      <c r="K16" s="473"/>
      <c r="L16" s="473"/>
      <c r="M16" s="473"/>
    </row>
    <row r="17" spans="1:13" ht="21" customHeight="1" thickTop="1">
      <c r="A17" s="473"/>
      <c r="B17" s="728" t="s">
        <v>424</v>
      </c>
      <c r="C17" s="585"/>
      <c r="D17" s="585"/>
      <c r="E17" s="585"/>
      <c r="F17" s="585"/>
      <c r="G17" s="585"/>
      <c r="H17" s="585"/>
      <c r="I17" s="585"/>
      <c r="J17" s="585"/>
      <c r="K17" s="585"/>
      <c r="L17" s="586"/>
      <c r="M17" s="473"/>
    </row>
    <row r="18" spans="1:13" ht="26.4" customHeight="1">
      <c r="A18" s="473"/>
      <c r="B18" s="587"/>
      <c r="C18" s="588"/>
      <c r="D18" s="588"/>
      <c r="E18" s="588"/>
      <c r="F18" s="588"/>
      <c r="G18" s="588"/>
      <c r="H18" s="588"/>
      <c r="I18" s="588"/>
      <c r="J18" s="588"/>
      <c r="K18" s="588"/>
      <c r="L18" s="589"/>
      <c r="M18" s="473"/>
    </row>
    <row r="19" spans="1:13" ht="26.4" customHeight="1">
      <c r="A19" s="473"/>
      <c r="B19" s="587"/>
      <c r="C19" s="588"/>
      <c r="D19" s="588"/>
      <c r="E19" s="588"/>
      <c r="F19" s="588"/>
      <c r="G19" s="588"/>
      <c r="H19" s="588"/>
      <c r="I19" s="588"/>
      <c r="J19" s="588"/>
      <c r="K19" s="588"/>
      <c r="L19" s="589"/>
      <c r="M19" s="473"/>
    </row>
    <row r="20" spans="1:13" ht="26.4" customHeight="1">
      <c r="A20" s="473"/>
      <c r="B20" s="587"/>
      <c r="C20" s="588"/>
      <c r="D20" s="588"/>
      <c r="E20" s="588"/>
      <c r="F20" s="588"/>
      <c r="G20" s="588"/>
      <c r="H20" s="588"/>
      <c r="I20" s="588"/>
      <c r="J20" s="588"/>
      <c r="K20" s="588"/>
      <c r="L20" s="589"/>
      <c r="M20" s="473"/>
    </row>
    <row r="21" spans="1:13" ht="26.4" customHeight="1">
      <c r="A21" s="473"/>
      <c r="B21" s="587"/>
      <c r="C21" s="588"/>
      <c r="D21" s="588"/>
      <c r="E21" s="588"/>
      <c r="F21" s="588"/>
      <c r="G21" s="588"/>
      <c r="H21" s="588"/>
      <c r="I21" s="588"/>
      <c r="J21" s="588"/>
      <c r="K21" s="588"/>
      <c r="L21" s="589"/>
      <c r="M21" s="473"/>
    </row>
    <row r="22" spans="1:13" ht="26.4" customHeight="1">
      <c r="A22" s="473"/>
      <c r="B22" s="587"/>
      <c r="C22" s="588"/>
      <c r="D22" s="588"/>
      <c r="E22" s="588"/>
      <c r="F22" s="588"/>
      <c r="G22" s="588"/>
      <c r="H22" s="588"/>
      <c r="I22" s="588"/>
      <c r="J22" s="588"/>
      <c r="K22" s="588"/>
      <c r="L22" s="589"/>
      <c r="M22" s="473"/>
    </row>
    <row r="23" spans="1:13" ht="26.4" customHeight="1" thickBot="1">
      <c r="A23" s="473"/>
      <c r="B23" s="590"/>
      <c r="C23" s="591"/>
      <c r="D23" s="591"/>
      <c r="E23" s="591"/>
      <c r="F23" s="591"/>
      <c r="G23" s="591"/>
      <c r="H23" s="591"/>
      <c r="I23" s="591"/>
      <c r="J23" s="591"/>
      <c r="K23" s="591"/>
      <c r="L23" s="592"/>
      <c r="M23" s="473"/>
    </row>
    <row r="24" spans="1:13" ht="13.8" thickTop="1">
      <c r="A24" s="473"/>
      <c r="B24" s="473"/>
      <c r="C24" s="473"/>
      <c r="D24" s="473"/>
      <c r="E24" s="473"/>
      <c r="F24" s="473"/>
      <c r="G24" s="473"/>
      <c r="H24" s="473"/>
      <c r="I24" s="473"/>
      <c r="J24" s="473"/>
      <c r="K24" s="473"/>
      <c r="L24" s="473"/>
      <c r="M24" s="473"/>
    </row>
  </sheetData>
  <mergeCells count="8">
    <mergeCell ref="B17:L23"/>
    <mergeCell ref="A1:M1"/>
    <mergeCell ref="A2:M2"/>
    <mergeCell ref="A3:M3"/>
    <mergeCell ref="N3:N7"/>
    <mergeCell ref="A4:M4"/>
    <mergeCell ref="B6:E14"/>
    <mergeCell ref="H6:L14"/>
  </mergeCells>
  <phoneticPr fontId="87"/>
  <pageMargins left="0.75" right="0.75" top="1" bottom="1" header="0.51200000000000001" footer="0.51200000000000001"/>
  <pageSetup paperSize="9" scale="94"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58"/>
  <sheetViews>
    <sheetView showGridLines="0" zoomScale="80" zoomScaleNormal="80" zoomScaleSheetLayoutView="79" workbookViewId="0">
      <selection activeCell="A60" sqref="A60"/>
    </sheetView>
  </sheetViews>
  <sheetFormatPr defaultColWidth="9" defaultRowHeight="19.2"/>
  <cols>
    <col min="1" max="1" width="200.5546875" style="287" customWidth="1"/>
    <col min="2" max="2" width="11.21875" style="285" customWidth="1"/>
    <col min="3" max="3" width="27.44140625" style="285" customWidth="1"/>
    <col min="4" max="4" width="17.88671875" style="286" customWidth="1"/>
    <col min="5" max="16384" width="9" style="1"/>
  </cols>
  <sheetData>
    <row r="1" spans="1:4" s="42" customFormat="1" ht="44.25" customHeight="1" thickBot="1">
      <c r="A1" s="168" t="s">
        <v>225</v>
      </c>
      <c r="B1" s="169" t="s">
        <v>0</v>
      </c>
      <c r="C1" s="170" t="s">
        <v>1</v>
      </c>
      <c r="D1" s="284" t="s">
        <v>2</v>
      </c>
    </row>
    <row r="2" spans="1:4" s="42" customFormat="1" ht="44.25" customHeight="1" thickTop="1">
      <c r="A2" s="165" t="s">
        <v>335</v>
      </c>
      <c r="B2" s="301"/>
      <c r="C2" s="609" t="s">
        <v>337</v>
      </c>
      <c r="D2" s="302"/>
    </row>
    <row r="3" spans="1:4" s="42" customFormat="1" ht="88.2" customHeight="1">
      <c r="A3" s="380" t="s">
        <v>333</v>
      </c>
      <c r="B3" s="317" t="s">
        <v>336</v>
      </c>
      <c r="C3" s="607"/>
      <c r="D3" s="303">
        <v>45077</v>
      </c>
    </row>
    <row r="4" spans="1:4" s="42" customFormat="1" ht="36.6" customHeight="1" thickBot="1">
      <c r="A4" s="166" t="s">
        <v>334</v>
      </c>
      <c r="B4" s="298"/>
      <c r="C4" s="608"/>
      <c r="D4" s="304"/>
    </row>
    <row r="5" spans="1:4" s="42" customFormat="1" ht="44.25" customHeight="1" thickTop="1">
      <c r="A5" s="384" t="s">
        <v>340</v>
      </c>
      <c r="B5" s="301"/>
      <c r="C5" s="609" t="s">
        <v>344</v>
      </c>
      <c r="D5" s="305"/>
    </row>
    <row r="6" spans="1:4" s="42" customFormat="1" ht="217.8" customHeight="1" thickBot="1">
      <c r="A6" s="379" t="s">
        <v>341</v>
      </c>
      <c r="B6" s="308" t="s">
        <v>343</v>
      </c>
      <c r="C6" s="607"/>
      <c r="D6" s="303">
        <v>45075</v>
      </c>
    </row>
    <row r="7" spans="1:4" s="42" customFormat="1" ht="36.6" customHeight="1" thickTop="1" thickBot="1">
      <c r="A7" s="450" t="s">
        <v>342</v>
      </c>
      <c r="B7" s="298"/>
      <c r="C7" s="608"/>
      <c r="D7" s="304"/>
    </row>
    <row r="8" spans="1:4" s="42" customFormat="1" ht="43.8" customHeight="1" thickTop="1">
      <c r="A8" s="309" t="s">
        <v>345</v>
      </c>
      <c r="B8" s="370"/>
      <c r="C8" s="627" t="s">
        <v>347</v>
      </c>
      <c r="D8" s="624">
        <v>45080</v>
      </c>
    </row>
    <row r="9" spans="1:4" s="42" customFormat="1" ht="153.6" customHeight="1">
      <c r="A9" s="380" t="s">
        <v>346</v>
      </c>
      <c r="B9" s="163" t="s">
        <v>348</v>
      </c>
      <c r="C9" s="628"/>
      <c r="D9" s="625"/>
    </row>
    <row r="10" spans="1:4" s="42" customFormat="1" ht="44.4" customHeight="1" thickBot="1">
      <c r="A10" s="166" t="s">
        <v>349</v>
      </c>
      <c r="B10" s="164"/>
      <c r="C10" s="629"/>
      <c r="D10" s="626"/>
    </row>
    <row r="11" spans="1:4" s="42" customFormat="1" ht="52.8" customHeight="1" thickTop="1">
      <c r="A11" s="437" t="s">
        <v>350</v>
      </c>
      <c r="B11" s="301"/>
      <c r="C11" s="609" t="s">
        <v>354</v>
      </c>
      <c r="D11" s="302"/>
    </row>
    <row r="12" spans="1:4" s="42" customFormat="1" ht="119.4" customHeight="1">
      <c r="A12" s="380" t="s">
        <v>351</v>
      </c>
      <c r="B12" s="317" t="s">
        <v>352</v>
      </c>
      <c r="C12" s="607"/>
      <c r="D12" s="303">
        <v>45079</v>
      </c>
    </row>
    <row r="13" spans="1:4" s="42" customFormat="1" ht="36.6" customHeight="1" thickBot="1">
      <c r="A13" s="166" t="s">
        <v>353</v>
      </c>
      <c r="B13" s="298"/>
      <c r="C13" s="608"/>
      <c r="D13" s="304"/>
    </row>
    <row r="14" spans="1:4" s="42" customFormat="1" ht="44.25" customHeight="1" thickTop="1">
      <c r="A14" s="437" t="s">
        <v>355</v>
      </c>
      <c r="B14" s="301"/>
      <c r="C14" s="609" t="s">
        <v>357</v>
      </c>
      <c r="D14" s="305"/>
    </row>
    <row r="15" spans="1:4" s="42" customFormat="1" ht="123" customHeight="1">
      <c r="A15" s="380" t="s">
        <v>356</v>
      </c>
      <c r="B15" s="317" t="s">
        <v>343</v>
      </c>
      <c r="C15" s="607"/>
      <c r="D15" s="303">
        <v>45079</v>
      </c>
    </row>
    <row r="16" spans="1:4" s="42" customFormat="1" ht="44.4" customHeight="1" thickBot="1">
      <c r="A16" s="166" t="s">
        <v>358</v>
      </c>
      <c r="B16" s="298"/>
      <c r="C16" s="608"/>
      <c r="D16" s="304"/>
    </row>
    <row r="17" spans="1:4" s="42" customFormat="1" ht="44.25" customHeight="1" thickTop="1">
      <c r="A17" s="437" t="s">
        <v>359</v>
      </c>
      <c r="B17" s="301"/>
      <c r="C17" s="609" t="s">
        <v>363</v>
      </c>
      <c r="D17" s="305"/>
    </row>
    <row r="18" spans="1:4" s="42" customFormat="1" ht="354" customHeight="1">
      <c r="A18" s="380" t="s">
        <v>360</v>
      </c>
      <c r="B18" s="317" t="s">
        <v>362</v>
      </c>
      <c r="C18" s="607"/>
      <c r="D18" s="303">
        <v>45080</v>
      </c>
    </row>
    <row r="19" spans="1:4" s="42" customFormat="1" ht="44.4" customHeight="1" thickBot="1">
      <c r="A19" s="166" t="s">
        <v>361</v>
      </c>
      <c r="B19" s="298"/>
      <c r="C19" s="608"/>
      <c r="D19" s="304"/>
    </row>
    <row r="20" spans="1:4" s="42" customFormat="1" ht="48.6" hidden="1" customHeight="1" thickBot="1">
      <c r="A20" s="290"/>
      <c r="B20" s="633"/>
      <c r="C20" s="621"/>
      <c r="D20" s="618"/>
    </row>
    <row r="21" spans="1:4" s="42" customFormat="1" ht="91.2" hidden="1" customHeight="1" thickTop="1">
      <c r="A21" s="311"/>
      <c r="B21" s="634"/>
      <c r="C21" s="622"/>
      <c r="D21" s="619"/>
    </row>
    <row r="22" spans="1:4" s="42" customFormat="1" ht="43.2" hidden="1" customHeight="1" thickTop="1">
      <c r="A22" s="362"/>
      <c r="B22" s="635"/>
      <c r="C22" s="623"/>
      <c r="D22" s="620"/>
    </row>
    <row r="23" spans="1:4" s="42" customFormat="1" ht="51" hidden="1" customHeight="1" thickTop="1">
      <c r="A23" s="363"/>
      <c r="B23" s="636"/>
      <c r="C23" s="636"/>
      <c r="D23" s="615"/>
    </row>
    <row r="24" spans="1:4" s="42" customFormat="1" ht="168" hidden="1" customHeight="1" thickTop="1">
      <c r="A24" s="299"/>
      <c r="B24" s="637"/>
      <c r="C24" s="637"/>
      <c r="D24" s="616"/>
    </row>
    <row r="25" spans="1:4" s="42" customFormat="1" ht="43.2" hidden="1" customHeight="1" thickTop="1">
      <c r="A25" s="296"/>
      <c r="B25" s="638"/>
      <c r="C25" s="638"/>
      <c r="D25" s="616"/>
    </row>
    <row r="26" spans="1:4" s="42" customFormat="1" ht="48.6" hidden="1" customHeight="1" thickTop="1">
      <c r="A26" s="167"/>
      <c r="B26" s="630"/>
      <c r="C26" s="612"/>
      <c r="D26" s="615"/>
    </row>
    <row r="27" spans="1:4" s="42" customFormat="1" ht="247.8" hidden="1" customHeight="1" thickTop="1">
      <c r="A27" s="360"/>
      <c r="B27" s="631"/>
      <c r="C27" s="613"/>
      <c r="D27" s="616"/>
    </row>
    <row r="28" spans="1:4" s="42" customFormat="1" ht="40.950000000000003" hidden="1" customHeight="1" thickTop="1">
      <c r="A28" s="293"/>
      <c r="B28" s="632"/>
      <c r="C28" s="614"/>
      <c r="D28" s="617"/>
    </row>
    <row r="29" spans="1:4" s="42" customFormat="1" ht="48.6" hidden="1" customHeight="1" thickTop="1">
      <c r="A29" s="167"/>
      <c r="B29" s="630"/>
      <c r="C29" s="612"/>
      <c r="D29" s="615"/>
    </row>
    <row r="30" spans="1:4" s="42" customFormat="1" ht="383.4" hidden="1" customHeight="1" thickTop="1">
      <c r="A30" s="360"/>
      <c r="B30" s="631"/>
      <c r="C30" s="613"/>
      <c r="D30" s="616"/>
    </row>
    <row r="31" spans="1:4" s="42" customFormat="1" ht="40.950000000000003" hidden="1" customHeight="1" thickTop="1">
      <c r="A31" s="293"/>
      <c r="B31" s="632"/>
      <c r="C31" s="614"/>
      <c r="D31" s="617"/>
    </row>
    <row r="32" spans="1:4" s="42" customFormat="1" ht="40.950000000000003" hidden="1" customHeight="1" thickTop="1">
      <c r="A32" s="167"/>
      <c r="B32" s="630"/>
      <c r="C32" s="612"/>
      <c r="D32" s="615"/>
    </row>
    <row r="33" spans="1:5" s="42" customFormat="1" ht="177" hidden="1" customHeight="1" thickTop="1">
      <c r="A33" s="360"/>
      <c r="B33" s="631"/>
      <c r="C33" s="613"/>
      <c r="D33" s="616"/>
    </row>
    <row r="34" spans="1:5" s="42" customFormat="1" ht="40.950000000000003" hidden="1" customHeight="1" thickTop="1">
      <c r="A34" s="293"/>
      <c r="B34" s="632"/>
      <c r="C34" s="614"/>
      <c r="D34" s="617"/>
    </row>
    <row r="35" spans="1:5" s="42" customFormat="1" ht="47.4" customHeight="1" thickTop="1">
      <c r="A35" s="437" t="s">
        <v>364</v>
      </c>
      <c r="B35" s="301"/>
      <c r="C35" s="609" t="s">
        <v>366</v>
      </c>
      <c r="D35" s="305"/>
    </row>
    <row r="36" spans="1:5" s="42" customFormat="1" ht="246" customHeight="1">
      <c r="A36" s="380" t="s">
        <v>365</v>
      </c>
      <c r="B36" s="317" t="s">
        <v>362</v>
      </c>
      <c r="C36" s="607"/>
      <c r="D36" s="303">
        <v>45078</v>
      </c>
      <c r="E36" s="42" t="s">
        <v>204</v>
      </c>
    </row>
    <row r="37" spans="1:5" s="42" customFormat="1" ht="37.200000000000003" customHeight="1" thickBot="1">
      <c r="A37" s="166" t="s">
        <v>367</v>
      </c>
      <c r="B37" s="298"/>
      <c r="C37" s="608"/>
      <c r="D37" s="304"/>
    </row>
    <row r="38" spans="1:5" s="42" customFormat="1" ht="47.4" customHeight="1" thickTop="1">
      <c r="A38" s="300" t="s">
        <v>368</v>
      </c>
      <c r="B38" s="301"/>
      <c r="C38" s="606" t="s">
        <v>372</v>
      </c>
      <c r="D38" s="305"/>
    </row>
    <row r="39" spans="1:5" s="42" customFormat="1" ht="116.4" customHeight="1">
      <c r="A39" s="381" t="s">
        <v>369</v>
      </c>
      <c r="B39" s="308" t="s">
        <v>371</v>
      </c>
      <c r="C39" s="607"/>
      <c r="D39" s="303">
        <v>45078</v>
      </c>
    </row>
    <row r="40" spans="1:5" s="42" customFormat="1" ht="37.200000000000003" customHeight="1" thickBot="1">
      <c r="A40" s="372" t="s">
        <v>370</v>
      </c>
      <c r="B40" s="298"/>
      <c r="C40" s="608"/>
      <c r="D40" s="304"/>
    </row>
    <row r="41" spans="1:5" ht="44.4" customHeight="1" thickTop="1">
      <c r="A41" s="300" t="s">
        <v>373</v>
      </c>
      <c r="B41" s="301"/>
      <c r="C41" s="606" t="s">
        <v>376</v>
      </c>
      <c r="D41" s="305"/>
    </row>
    <row r="42" spans="1:5" ht="171.6" customHeight="1">
      <c r="A42" s="451" t="s">
        <v>374</v>
      </c>
      <c r="B42" s="308" t="s">
        <v>348</v>
      </c>
      <c r="C42" s="610"/>
      <c r="D42" s="303">
        <v>45077</v>
      </c>
    </row>
    <row r="43" spans="1:5" ht="37.200000000000003" customHeight="1" thickBot="1">
      <c r="A43" s="458" t="s">
        <v>375</v>
      </c>
      <c r="B43" s="461"/>
      <c r="C43" s="611"/>
      <c r="D43" s="462"/>
    </row>
    <row r="44" spans="1:5" ht="56.4" customHeight="1" thickTop="1">
      <c r="A44" s="300" t="s">
        <v>377</v>
      </c>
      <c r="B44" s="459"/>
      <c r="C44" s="610" t="s">
        <v>378</v>
      </c>
      <c r="D44" s="460"/>
    </row>
    <row r="45" spans="1:5" ht="175.2" customHeight="1">
      <c r="A45" s="381" t="s">
        <v>380</v>
      </c>
      <c r="B45" s="308"/>
      <c r="C45" s="607"/>
      <c r="D45" s="303">
        <v>45077</v>
      </c>
    </row>
    <row r="46" spans="1:5" ht="40.200000000000003" customHeight="1" thickBot="1">
      <c r="A46" s="372" t="s">
        <v>379</v>
      </c>
      <c r="B46" s="298"/>
      <c r="C46" s="608"/>
      <c r="D46" s="304"/>
    </row>
    <row r="47" spans="1:5" ht="46.8" customHeight="1" thickTop="1">
      <c r="A47" s="300" t="s">
        <v>381</v>
      </c>
      <c r="B47" s="301"/>
      <c r="C47" s="606" t="s">
        <v>385</v>
      </c>
      <c r="D47" s="305"/>
    </row>
    <row r="48" spans="1:5" ht="139.80000000000001" customHeight="1">
      <c r="A48" s="381" t="s">
        <v>382</v>
      </c>
      <c r="B48" s="308" t="s">
        <v>384</v>
      </c>
      <c r="C48" s="607"/>
      <c r="D48" s="303">
        <v>45076</v>
      </c>
    </row>
    <row r="49" spans="1:4" ht="43.8" customHeight="1" thickBot="1">
      <c r="A49" s="372" t="s">
        <v>383</v>
      </c>
      <c r="B49" s="298"/>
      <c r="C49" s="608"/>
      <c r="D49" s="304"/>
    </row>
    <row r="50" spans="1:4" ht="46.8" hidden="1" customHeight="1" thickTop="1">
      <c r="A50" s="300"/>
      <c r="B50" s="301"/>
      <c r="C50" s="606"/>
      <c r="D50" s="305"/>
    </row>
    <row r="51" spans="1:4" ht="93" hidden="1" customHeight="1">
      <c r="A51" s="381"/>
      <c r="B51" s="308"/>
      <c r="C51" s="607"/>
      <c r="D51" s="303"/>
    </row>
    <row r="52" spans="1:4" ht="43.8" hidden="1" customHeight="1" thickBot="1">
      <c r="A52" s="372"/>
      <c r="B52" s="298"/>
      <c r="C52" s="608"/>
      <c r="D52" s="304"/>
    </row>
    <row r="53" spans="1:4" ht="46.8" hidden="1" customHeight="1" thickTop="1">
      <c r="A53" s="300"/>
      <c r="B53" s="301"/>
      <c r="C53" s="606"/>
      <c r="D53" s="305"/>
    </row>
    <row r="54" spans="1:4" ht="199.2" hidden="1" customHeight="1">
      <c r="A54" s="381"/>
      <c r="B54" s="308"/>
      <c r="C54" s="607"/>
      <c r="D54" s="303"/>
    </row>
    <row r="55" spans="1:4" ht="43.8" hidden="1" customHeight="1" thickBot="1">
      <c r="A55" s="372"/>
      <c r="B55" s="298"/>
      <c r="C55" s="608"/>
      <c r="D55" s="304"/>
    </row>
    <row r="56" spans="1:4" ht="46.8" hidden="1" customHeight="1" thickTop="1">
      <c r="A56" s="300"/>
      <c r="B56" s="301"/>
      <c r="C56" s="606"/>
      <c r="D56" s="305"/>
    </row>
    <row r="57" spans="1:4" ht="103.2" hidden="1" customHeight="1">
      <c r="A57" s="381"/>
      <c r="B57" s="308"/>
      <c r="C57" s="607"/>
      <c r="D57" s="303"/>
    </row>
    <row r="58" spans="1:4" ht="43.8" hidden="1" customHeight="1" thickBot="1">
      <c r="A58" s="372"/>
      <c r="B58" s="298"/>
      <c r="C58" s="608"/>
      <c r="D58" s="304"/>
    </row>
  </sheetData>
  <mergeCells count="30">
    <mergeCell ref="B32:B34"/>
    <mergeCell ref="D29:D31"/>
    <mergeCell ref="B20:B22"/>
    <mergeCell ref="B26:B28"/>
    <mergeCell ref="B23:B25"/>
    <mergeCell ref="C23:C25"/>
    <mergeCell ref="B29:B31"/>
    <mergeCell ref="C29:C31"/>
    <mergeCell ref="C2:C4"/>
    <mergeCell ref="C32:C34"/>
    <mergeCell ref="D26:D28"/>
    <mergeCell ref="C26:C28"/>
    <mergeCell ref="D20:D22"/>
    <mergeCell ref="C20:C22"/>
    <mergeCell ref="D32:D34"/>
    <mergeCell ref="D23:D25"/>
    <mergeCell ref="D8:D10"/>
    <mergeCell ref="C5:C7"/>
    <mergeCell ref="C8:C10"/>
    <mergeCell ref="C11:C13"/>
    <mergeCell ref="C17:C19"/>
    <mergeCell ref="C56:C58"/>
    <mergeCell ref="C14:C16"/>
    <mergeCell ref="C41:C43"/>
    <mergeCell ref="C50:C52"/>
    <mergeCell ref="C53:C55"/>
    <mergeCell ref="C47:C49"/>
    <mergeCell ref="C44:C46"/>
    <mergeCell ref="C38:C40"/>
    <mergeCell ref="C35:C37"/>
  </mergeCells>
  <phoneticPr fontId="16"/>
  <hyperlinks>
    <hyperlink ref="A4" r:id="rId1" xr:uid="{49333A88-A387-402D-9272-75B2268BDE86}"/>
    <hyperlink ref="A7" r:id="rId2" xr:uid="{33F550EC-1049-4F52-8FD0-B50D0683DC62}"/>
    <hyperlink ref="A10" r:id="rId3" xr:uid="{521AEB56-E015-4EBA-A775-C6F32373FF93}"/>
    <hyperlink ref="A13" r:id="rId4" xr:uid="{F928EFAC-3AD6-4A54-AB79-E213B55CCBAE}"/>
    <hyperlink ref="A16" r:id="rId5" xr:uid="{08DAB767-4FBB-4E70-A480-38030869C2FA}"/>
    <hyperlink ref="A19" r:id="rId6" xr:uid="{3DD09FB1-B4F8-42E3-A607-A977B838BCB4}"/>
    <hyperlink ref="A37" r:id="rId7" xr:uid="{FFC65B94-5005-4342-940B-24F5117E9CC9}"/>
    <hyperlink ref="A40" r:id="rId8" xr:uid="{9618F817-0C02-45A6-BA37-9792A17BF241}"/>
    <hyperlink ref="A43" r:id="rId9" xr:uid="{1E759DD7-6491-44B9-A572-DC713FA16437}"/>
    <hyperlink ref="A46" r:id="rId10" xr:uid="{63075497-AA04-4D74-8873-7BFE9EAD5655}"/>
    <hyperlink ref="A49" r:id="rId11" xr:uid="{7948298C-2BC0-4ECC-B6B3-B3B227F78B07}"/>
  </hyperlinks>
  <pageMargins left="0" right="0" top="0.19685039370078741" bottom="0.39370078740157483" header="0" footer="0.19685039370078741"/>
  <pageSetup paperSize="8" scale="28" orientation="portrait" horizontalDpi="300" verticalDpi="300" r:id="rId1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39"/>
  <sheetViews>
    <sheetView defaultGridColor="0" view="pageBreakPreview" colorId="56" zoomScale="91" zoomScaleNormal="66" zoomScaleSheetLayoutView="91" workbookViewId="0">
      <selection sqref="A1:A1048576"/>
    </sheetView>
  </sheetViews>
  <sheetFormatPr defaultColWidth="9" defaultRowHeight="19.2"/>
  <cols>
    <col min="1" max="1" width="193.5546875" style="292" customWidth="1"/>
    <col min="2" max="2" width="18" style="137" customWidth="1"/>
    <col min="3" max="3" width="20.109375" style="138" customWidth="1"/>
    <col min="4" max="16384" width="9" style="38"/>
  </cols>
  <sheetData>
    <row r="1" spans="1:3" ht="58.95" customHeight="1" thickBot="1">
      <c r="A1" s="37" t="s">
        <v>226</v>
      </c>
      <c r="B1" s="281" t="s">
        <v>24</v>
      </c>
      <c r="C1" s="282" t="s">
        <v>2</v>
      </c>
    </row>
    <row r="2" spans="1:3" ht="39" customHeight="1">
      <c r="A2" s="127" t="s">
        <v>436</v>
      </c>
      <c r="B2" s="132"/>
      <c r="C2" s="133"/>
    </row>
    <row r="3" spans="1:3" ht="147" customHeight="1">
      <c r="A3" s="367" t="s">
        <v>397</v>
      </c>
      <c r="B3" s="297" t="s">
        <v>406</v>
      </c>
      <c r="C3" s="134">
        <v>45079</v>
      </c>
    </row>
    <row r="4" spans="1:3" ht="33" customHeight="1" thickBot="1">
      <c r="A4" s="294" t="s">
        <v>388</v>
      </c>
      <c r="B4" s="135"/>
      <c r="C4" s="136"/>
    </row>
    <row r="5" spans="1:3" ht="48.6" customHeight="1">
      <c r="A5" s="127" t="s">
        <v>437</v>
      </c>
      <c r="B5" s="132" t="s">
        <v>390</v>
      </c>
      <c r="C5" s="133"/>
    </row>
    <row r="6" spans="1:3" ht="96.6" customHeight="1">
      <c r="A6" s="367" t="s">
        <v>399</v>
      </c>
      <c r="B6" s="371" t="s">
        <v>407</v>
      </c>
      <c r="C6" s="134">
        <v>45079</v>
      </c>
    </row>
    <row r="7" spans="1:3" ht="39.6" customHeight="1" thickBot="1">
      <c r="A7" s="294" t="s">
        <v>398</v>
      </c>
      <c r="B7" s="135"/>
      <c r="C7" s="136"/>
    </row>
    <row r="8" spans="1:3" ht="48.6" customHeight="1">
      <c r="A8" s="127" t="s">
        <v>438</v>
      </c>
      <c r="B8" s="132"/>
      <c r="C8" s="133"/>
    </row>
    <row r="9" spans="1:3" ht="292.8" customHeight="1">
      <c r="A9" s="367" t="s">
        <v>391</v>
      </c>
      <c r="B9" s="364" t="s">
        <v>408</v>
      </c>
      <c r="C9" s="134">
        <v>45079</v>
      </c>
    </row>
    <row r="10" spans="1:3" ht="35.4" customHeight="1" thickBot="1">
      <c r="A10" s="294" t="s">
        <v>389</v>
      </c>
      <c r="B10" s="135"/>
      <c r="C10" s="136"/>
    </row>
    <row r="11" spans="1:3" ht="48.6" customHeight="1">
      <c r="A11" s="127" t="s">
        <v>439</v>
      </c>
      <c r="B11" s="132"/>
      <c r="C11" s="133"/>
    </row>
    <row r="12" spans="1:3" ht="79.8" customHeight="1">
      <c r="A12" s="367" t="s">
        <v>409</v>
      </c>
      <c r="B12" s="364" t="s">
        <v>410</v>
      </c>
      <c r="C12" s="134">
        <v>45078</v>
      </c>
    </row>
    <row r="13" spans="1:3" ht="33.6" customHeight="1" thickBot="1">
      <c r="A13" s="294" t="s">
        <v>392</v>
      </c>
      <c r="B13" s="135"/>
      <c r="C13" s="136"/>
    </row>
    <row r="14" spans="1:3" ht="48.6" customHeight="1">
      <c r="A14" s="127" t="s">
        <v>440</v>
      </c>
      <c r="B14" s="132"/>
      <c r="C14" s="133"/>
    </row>
    <row r="15" spans="1:3" ht="386.4" customHeight="1">
      <c r="A15" s="367" t="s">
        <v>400</v>
      </c>
      <c r="B15" s="297" t="s">
        <v>411</v>
      </c>
      <c r="C15" s="134">
        <v>45078</v>
      </c>
    </row>
    <row r="16" spans="1:3" ht="35.4" customHeight="1" thickBot="1">
      <c r="A16" s="294" t="s">
        <v>393</v>
      </c>
      <c r="B16" s="135"/>
      <c r="C16" s="136"/>
    </row>
    <row r="17" spans="1:3" ht="48.6" hidden="1" customHeight="1">
      <c r="A17" s="127" t="s">
        <v>441</v>
      </c>
      <c r="B17" s="132"/>
      <c r="C17" s="133"/>
    </row>
    <row r="18" spans="1:3" ht="242.4" hidden="1" customHeight="1">
      <c r="A18" s="376" t="s">
        <v>386</v>
      </c>
      <c r="B18" s="364"/>
      <c r="C18" s="134"/>
    </row>
    <row r="19" spans="1:3" ht="35.4" hidden="1" customHeight="1" thickBot="1">
      <c r="A19" s="294"/>
      <c r="B19" s="135"/>
      <c r="C19" s="136"/>
    </row>
    <row r="20" spans="1:3" ht="37.799999999999997" customHeight="1">
      <c r="A20" s="127" t="s">
        <v>442</v>
      </c>
      <c r="B20" s="132"/>
      <c r="C20" s="133"/>
    </row>
    <row r="21" spans="1:3" ht="368.4" customHeight="1">
      <c r="A21" s="367" t="s">
        <v>403</v>
      </c>
      <c r="B21" s="297" t="s">
        <v>406</v>
      </c>
      <c r="C21" s="134">
        <v>45077</v>
      </c>
    </row>
    <row r="22" spans="1:3" ht="34.799999999999997" customHeight="1" thickBot="1">
      <c r="A22" s="294" t="s">
        <v>402</v>
      </c>
      <c r="B22" s="135"/>
      <c r="C22" s="136"/>
    </row>
    <row r="23" spans="1:3" ht="48.6" customHeight="1">
      <c r="A23" s="127" t="s">
        <v>443</v>
      </c>
      <c r="B23" s="132"/>
      <c r="C23" s="133"/>
    </row>
    <row r="24" spans="1:3" ht="208.2" customHeight="1">
      <c r="A24" s="367" t="s">
        <v>401</v>
      </c>
      <c r="B24" s="297" t="s">
        <v>412</v>
      </c>
      <c r="C24" s="134">
        <v>45077</v>
      </c>
    </row>
    <row r="25" spans="1:3" ht="35.4" customHeight="1" thickBot="1">
      <c r="A25" s="294" t="s">
        <v>394</v>
      </c>
      <c r="B25" s="135"/>
      <c r="C25" s="136"/>
    </row>
    <row r="26" spans="1:3" ht="48.6" customHeight="1">
      <c r="A26" s="127" t="s">
        <v>444</v>
      </c>
      <c r="B26" s="132"/>
      <c r="C26" s="133"/>
    </row>
    <row r="27" spans="1:3" ht="388.2" customHeight="1">
      <c r="A27" s="367" t="s">
        <v>414</v>
      </c>
      <c r="B27" s="297" t="s">
        <v>412</v>
      </c>
      <c r="C27" s="134">
        <v>45076</v>
      </c>
    </row>
    <row r="28" spans="1:3" ht="35.4" customHeight="1" thickBot="1">
      <c r="A28" s="294" t="s">
        <v>395</v>
      </c>
      <c r="B28" s="135"/>
      <c r="C28" s="136"/>
    </row>
    <row r="29" spans="1:3" ht="48.6" customHeight="1">
      <c r="A29" s="127" t="s">
        <v>445</v>
      </c>
      <c r="B29" s="132"/>
      <c r="C29" s="133"/>
    </row>
    <row r="30" spans="1:3" ht="188.4" customHeight="1">
      <c r="A30" s="367" t="s">
        <v>405</v>
      </c>
      <c r="B30" s="297" t="s">
        <v>406</v>
      </c>
      <c r="C30" s="134">
        <v>45076</v>
      </c>
    </row>
    <row r="31" spans="1:3" ht="35.4" customHeight="1" thickBot="1">
      <c r="A31" s="294" t="s">
        <v>404</v>
      </c>
      <c r="B31" s="135"/>
      <c r="C31" s="136"/>
    </row>
    <row r="32" spans="1:3" ht="48.6" customHeight="1">
      <c r="A32" s="127" t="s">
        <v>446</v>
      </c>
      <c r="B32" s="132"/>
      <c r="C32" s="133"/>
    </row>
    <row r="33" spans="1:3" ht="253.2" customHeight="1">
      <c r="A33" s="367" t="s">
        <v>396</v>
      </c>
      <c r="B33" s="297" t="s">
        <v>413</v>
      </c>
      <c r="C33" s="134">
        <v>45077</v>
      </c>
    </row>
    <row r="34" spans="1:3" ht="35.4" customHeight="1" thickBot="1">
      <c r="A34" s="294" t="s">
        <v>387</v>
      </c>
      <c r="B34" s="135"/>
      <c r="C34" s="136"/>
    </row>
    <row r="35" spans="1:3" s="441" customFormat="1" ht="25.2" customHeight="1">
      <c r="A35" s="438"/>
      <c r="B35" s="439"/>
      <c r="C35" s="440"/>
    </row>
    <row r="36" spans="1:3" s="441" customFormat="1" ht="25.2" customHeight="1" thickBot="1">
      <c r="A36" s="438"/>
      <c r="B36" s="439"/>
      <c r="C36" s="440"/>
    </row>
    <row r="37" spans="1:3" ht="37.799999999999997" customHeight="1">
      <c r="A37" s="639"/>
      <c r="B37" s="639"/>
      <c r="C37" s="639"/>
    </row>
    <row r="38" spans="1:3" ht="46.2" customHeight="1">
      <c r="A38" s="640"/>
      <c r="B38" s="640"/>
      <c r="C38" s="640"/>
    </row>
    <row r="39" spans="1:3">
      <c r="A39" s="292" t="s">
        <v>21</v>
      </c>
    </row>
  </sheetData>
  <mergeCells count="2">
    <mergeCell ref="A37:C37"/>
    <mergeCell ref="A38:C38"/>
  </mergeCells>
  <phoneticPr fontId="87"/>
  <hyperlinks>
    <hyperlink ref="A34" r:id="rId1" xr:uid="{688E2B8F-767B-48A1-B55A-4617D7E0814C}"/>
    <hyperlink ref="A4" r:id="rId2" xr:uid="{1173C8F9-A29C-42B5-A374-906FE42A0234}"/>
    <hyperlink ref="A9" r:id="rId3" display="https://www.jetro.go.jp/biznews/2023/05/3613b942492e696a.html" xr:uid="{D010E732-B1D2-4A18-AC4D-A98894D1CCDF}"/>
    <hyperlink ref="A13" r:id="rId4" xr:uid="{15A1ADC9-73D5-40B8-9D0F-57ABF53ED1A9}"/>
    <hyperlink ref="A16" r:id="rId5" xr:uid="{2F5FB1E9-A384-4542-B063-FFF823C1513E}"/>
    <hyperlink ref="A22" r:id="rId6" xr:uid="{621A30AD-6AE8-4E0A-B4C2-4654B7B29B39}"/>
    <hyperlink ref="A25" r:id="rId7" xr:uid="{CC076075-7A2D-413E-A01F-A2264EE9AB57}"/>
    <hyperlink ref="A28" r:id="rId8" xr:uid="{67B8F4B1-66E7-49B0-87A0-C980F6EACD92}"/>
    <hyperlink ref="A10" r:id="rId9" xr:uid="{6DF28987-8B6A-4063-A6F5-A37226382587}"/>
    <hyperlink ref="A7" r:id="rId10" xr:uid="{DE28F6C2-14EF-4132-AF7A-F226B6C95C33}"/>
    <hyperlink ref="A31" r:id="rId11" xr:uid="{A8472582-A761-4AC1-AFC5-8596DD6D2EDF}"/>
  </hyperlinks>
  <pageMargins left="0.74803149606299213" right="0.74803149606299213" top="0.98425196850393704" bottom="0.98425196850393704" header="0.51181102362204722" footer="0.51181102362204722"/>
  <pageSetup paperSize="9" scale="16" fitToHeight="3" orientation="portrait" r:id="rId1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13" zoomScaleNormal="100" zoomScaleSheetLayoutView="100" workbookViewId="0">
      <selection activeCell="AC24" sqref="AC24"/>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644" t="s">
        <v>3</v>
      </c>
      <c r="B1" s="645"/>
      <c r="C1" s="645"/>
      <c r="D1" s="645"/>
      <c r="E1" s="645"/>
      <c r="F1" s="645"/>
      <c r="G1" s="645"/>
      <c r="H1" s="645"/>
      <c r="I1" s="645"/>
      <c r="J1" s="645"/>
      <c r="K1" s="645"/>
      <c r="L1" s="645"/>
      <c r="M1" s="645"/>
      <c r="N1" s="646"/>
      <c r="P1" s="647" t="s">
        <v>4</v>
      </c>
      <c r="Q1" s="648"/>
      <c r="R1" s="648"/>
      <c r="S1" s="648"/>
      <c r="T1" s="648"/>
      <c r="U1" s="648"/>
      <c r="V1" s="648"/>
      <c r="W1" s="648"/>
      <c r="X1" s="648"/>
      <c r="Y1" s="648"/>
      <c r="Z1" s="648"/>
      <c r="AA1" s="648"/>
      <c r="AB1" s="648"/>
      <c r="AC1" s="649"/>
    </row>
    <row r="2" spans="1:29" ht="18" customHeight="1" thickBot="1">
      <c r="A2" s="650" t="s">
        <v>5</v>
      </c>
      <c r="B2" s="651"/>
      <c r="C2" s="651"/>
      <c r="D2" s="651"/>
      <c r="E2" s="651"/>
      <c r="F2" s="651"/>
      <c r="G2" s="651"/>
      <c r="H2" s="651"/>
      <c r="I2" s="651"/>
      <c r="J2" s="651"/>
      <c r="K2" s="651"/>
      <c r="L2" s="651"/>
      <c r="M2" s="651"/>
      <c r="N2" s="652"/>
      <c r="P2" s="653" t="s">
        <v>6</v>
      </c>
      <c r="Q2" s="651"/>
      <c r="R2" s="651"/>
      <c r="S2" s="651"/>
      <c r="T2" s="651"/>
      <c r="U2" s="651"/>
      <c r="V2" s="651"/>
      <c r="W2" s="651"/>
      <c r="X2" s="651"/>
      <c r="Y2" s="651"/>
      <c r="Z2" s="651"/>
      <c r="AA2" s="651"/>
      <c r="AB2" s="651"/>
      <c r="AC2" s="654"/>
    </row>
    <row r="3" spans="1:29" ht="13.8" thickBot="1">
      <c r="A3" s="6"/>
      <c r="B3" s="143" t="s">
        <v>168</v>
      </c>
      <c r="C3" s="143" t="s">
        <v>7</v>
      </c>
      <c r="D3" s="143" t="s">
        <v>8</v>
      </c>
      <c r="E3" s="143" t="s">
        <v>9</v>
      </c>
      <c r="F3" s="140" t="s">
        <v>10</v>
      </c>
      <c r="G3" s="143" t="s">
        <v>11</v>
      </c>
      <c r="H3" s="143" t="s">
        <v>12</v>
      </c>
      <c r="I3" s="143" t="s">
        <v>13</v>
      </c>
      <c r="J3" s="143" t="s">
        <v>14</v>
      </c>
      <c r="K3" s="143" t="s">
        <v>15</v>
      </c>
      <c r="L3" s="143" t="s">
        <v>16</v>
      </c>
      <c r="M3" s="143" t="s">
        <v>17</v>
      </c>
      <c r="N3" s="7" t="s">
        <v>18</v>
      </c>
      <c r="P3" s="8"/>
      <c r="Q3" s="143" t="s">
        <v>168</v>
      </c>
      <c r="R3" s="143" t="s">
        <v>7</v>
      </c>
      <c r="S3" s="143" t="s">
        <v>8</v>
      </c>
      <c r="T3" s="143" t="s">
        <v>9</v>
      </c>
      <c r="U3" s="140" t="s">
        <v>10</v>
      </c>
      <c r="V3" s="143" t="s">
        <v>11</v>
      </c>
      <c r="W3" s="143" t="s">
        <v>12</v>
      </c>
      <c r="X3" s="143" t="s">
        <v>13</v>
      </c>
      <c r="Y3" s="143" t="s">
        <v>14</v>
      </c>
      <c r="Z3" s="143" t="s">
        <v>15</v>
      </c>
      <c r="AA3" s="143" t="s">
        <v>16</v>
      </c>
      <c r="AB3" s="143" t="s">
        <v>17</v>
      </c>
      <c r="AC3" s="9" t="s">
        <v>19</v>
      </c>
    </row>
    <row r="4" spans="1:29" ht="19.8" thickBot="1">
      <c r="A4" s="357" t="s">
        <v>166</v>
      </c>
      <c r="B4" s="358">
        <f>AVERAGE(B7:B18)</f>
        <v>68.083333333333329</v>
      </c>
      <c r="C4" s="358">
        <f t="shared" ref="C4:M4" si="0">AVERAGE(C7:C18)</f>
        <v>56.083333333333336</v>
      </c>
      <c r="D4" s="358">
        <f t="shared" si="0"/>
        <v>67.333333333333329</v>
      </c>
      <c r="E4" s="358">
        <f t="shared" si="0"/>
        <v>103.16666666666667</v>
      </c>
      <c r="F4" s="358">
        <f t="shared" si="0"/>
        <v>187.33333333333334</v>
      </c>
      <c r="G4" s="358">
        <f t="shared" si="0"/>
        <v>405.27272727272725</v>
      </c>
      <c r="H4" s="358">
        <f t="shared" si="0"/>
        <v>614.90909090909088</v>
      </c>
      <c r="I4" s="358">
        <f t="shared" si="0"/>
        <v>875.18181818181813</v>
      </c>
      <c r="J4" s="358">
        <f t="shared" si="0"/>
        <v>564.72727272727275</v>
      </c>
      <c r="K4" s="358">
        <f t="shared" si="0"/>
        <v>363.72727272727275</v>
      </c>
      <c r="L4" s="358">
        <f t="shared" si="0"/>
        <v>207</v>
      </c>
      <c r="M4" s="358">
        <f t="shared" si="0"/>
        <v>134.81818181818181</v>
      </c>
      <c r="N4" s="358">
        <f>AVERAGE(N7:N18)</f>
        <v>3639.7272727272725</v>
      </c>
      <c r="O4" s="10"/>
      <c r="P4" s="359" t="str">
        <f>+A4</f>
        <v>12-21年月平均</v>
      </c>
      <c r="Q4" s="358">
        <f>AVERAGE(Q7:Q18)</f>
        <v>8.1666666666666661</v>
      </c>
      <c r="R4" s="358">
        <f t="shared" ref="R4:AC4" si="1">AVERAGE(R7:R18)</f>
        <v>8.75</v>
      </c>
      <c r="S4" s="358">
        <f t="shared" si="1"/>
        <v>13.25</v>
      </c>
      <c r="T4" s="358">
        <f t="shared" si="1"/>
        <v>6.5</v>
      </c>
      <c r="U4" s="358">
        <f t="shared" si="1"/>
        <v>9.1666666666666661</v>
      </c>
      <c r="V4" s="358">
        <f t="shared" si="1"/>
        <v>9.0909090909090917</v>
      </c>
      <c r="W4" s="358">
        <f t="shared" si="1"/>
        <v>8.1818181818181817</v>
      </c>
      <c r="X4" s="358">
        <f t="shared" si="1"/>
        <v>11.545454545454545</v>
      </c>
      <c r="Y4" s="358">
        <f t="shared" si="1"/>
        <v>9.9090909090909083</v>
      </c>
      <c r="Z4" s="358">
        <f t="shared" si="1"/>
        <v>19.818181818181817</v>
      </c>
      <c r="AA4" s="358">
        <f t="shared" si="1"/>
        <v>11.636363636363637</v>
      </c>
      <c r="AB4" s="358">
        <f t="shared" si="1"/>
        <v>12.181818181818182</v>
      </c>
      <c r="AC4" s="358">
        <f t="shared" si="1"/>
        <v>131.45454545454547</v>
      </c>
    </row>
    <row r="5" spans="1:29" ht="19.8" customHeight="1" thickBot="1">
      <c r="A5" s="254"/>
      <c r="B5" s="254"/>
      <c r="C5" s="254"/>
      <c r="D5" s="254"/>
      <c r="E5" s="254"/>
      <c r="F5" s="11" t="s">
        <v>20</v>
      </c>
      <c r="G5" s="107"/>
      <c r="H5" s="107"/>
      <c r="I5" s="107"/>
      <c r="J5" s="107"/>
      <c r="K5" s="107"/>
      <c r="L5" s="107"/>
      <c r="M5" s="107"/>
      <c r="N5" s="221"/>
      <c r="O5" s="108"/>
      <c r="P5" s="141"/>
      <c r="Q5" s="141"/>
      <c r="R5" s="141"/>
      <c r="S5" s="254"/>
      <c r="T5" s="254"/>
      <c r="U5" s="11" t="s">
        <v>20</v>
      </c>
      <c r="V5" s="107"/>
      <c r="W5" s="107"/>
      <c r="X5" s="107"/>
      <c r="Y5" s="107"/>
      <c r="Z5" s="107"/>
      <c r="AA5" s="107"/>
      <c r="AB5" s="107"/>
      <c r="AC5" s="221"/>
    </row>
    <row r="6" spans="1:29" ht="19.8" customHeight="1" thickBot="1">
      <c r="A6" s="254"/>
      <c r="B6" s="254"/>
      <c r="C6" s="254"/>
      <c r="D6" s="254"/>
      <c r="E6" s="254"/>
      <c r="F6" s="344">
        <v>94</v>
      </c>
      <c r="G6" s="343"/>
      <c r="H6" s="343"/>
      <c r="I6" s="343"/>
      <c r="J6" s="343"/>
      <c r="K6" s="343"/>
      <c r="L6" s="343"/>
      <c r="M6" s="343"/>
      <c r="N6" s="335"/>
      <c r="O6" s="108"/>
      <c r="P6" s="141"/>
      <c r="Q6" s="141"/>
      <c r="R6" s="141"/>
      <c r="S6" s="254"/>
      <c r="T6" s="254"/>
      <c r="U6" s="344">
        <v>0</v>
      </c>
      <c r="V6" s="343"/>
      <c r="W6" s="343"/>
      <c r="X6" s="343"/>
      <c r="Y6" s="343"/>
      <c r="Z6" s="343"/>
      <c r="AA6" s="343"/>
      <c r="AB6" s="343"/>
      <c r="AC6" s="335"/>
    </row>
    <row r="7" spans="1:29" ht="18" customHeight="1" thickBot="1">
      <c r="A7" s="336" t="s">
        <v>175</v>
      </c>
      <c r="B7" s="354">
        <v>82</v>
      </c>
      <c r="C7" s="352">
        <v>62</v>
      </c>
      <c r="D7" s="433">
        <v>99</v>
      </c>
      <c r="E7" s="352">
        <v>111</v>
      </c>
      <c r="F7" s="352">
        <v>215</v>
      </c>
      <c r="G7" s="352"/>
      <c r="H7" s="352"/>
      <c r="I7" s="352"/>
      <c r="J7" s="352"/>
      <c r="K7" s="352"/>
      <c r="L7" s="352"/>
      <c r="M7" s="355"/>
      <c r="N7" s="353"/>
      <c r="O7" s="10"/>
      <c r="P7" s="342" t="s">
        <v>175</v>
      </c>
      <c r="Q7" s="354">
        <v>1</v>
      </c>
      <c r="R7" s="352">
        <v>1</v>
      </c>
      <c r="S7" s="433">
        <v>4</v>
      </c>
      <c r="T7" s="352">
        <v>2</v>
      </c>
      <c r="U7" s="352">
        <v>2</v>
      </c>
      <c r="V7" s="352"/>
      <c r="W7" s="352"/>
      <c r="X7" s="352"/>
      <c r="Y7" s="352"/>
      <c r="Z7" s="352"/>
      <c r="AA7" s="352"/>
      <c r="AB7" s="356"/>
      <c r="AC7" s="353"/>
    </row>
    <row r="8" spans="1:29" ht="18" customHeight="1" thickBot="1">
      <c r="A8" s="336" t="s">
        <v>167</v>
      </c>
      <c r="B8" s="345">
        <v>81</v>
      </c>
      <c r="C8" s="346">
        <v>39</v>
      </c>
      <c r="D8" s="346">
        <v>72</v>
      </c>
      <c r="E8" s="347">
        <v>89</v>
      </c>
      <c r="F8" s="347">
        <v>258</v>
      </c>
      <c r="G8" s="347">
        <v>416</v>
      </c>
      <c r="H8" s="347">
        <v>554</v>
      </c>
      <c r="I8" s="347">
        <v>568</v>
      </c>
      <c r="J8" s="347">
        <v>578</v>
      </c>
      <c r="K8" s="347">
        <v>337</v>
      </c>
      <c r="L8" s="347">
        <v>169</v>
      </c>
      <c r="M8" s="347">
        <v>168</v>
      </c>
      <c r="N8" s="348">
        <f t="shared" ref="N8:N19" si="2">SUM(B8:M8)</f>
        <v>3329</v>
      </c>
      <c r="O8" s="113" t="s">
        <v>21</v>
      </c>
      <c r="P8" s="337" t="s">
        <v>167</v>
      </c>
      <c r="Q8" s="349">
        <v>0</v>
      </c>
      <c r="R8" s="350">
        <v>5</v>
      </c>
      <c r="S8" s="350">
        <v>4</v>
      </c>
      <c r="T8" s="350">
        <v>1</v>
      </c>
      <c r="U8" s="350">
        <v>1</v>
      </c>
      <c r="V8" s="350">
        <v>1</v>
      </c>
      <c r="W8" s="350">
        <v>1</v>
      </c>
      <c r="X8" s="350">
        <v>1</v>
      </c>
      <c r="Y8" s="349">
        <v>0</v>
      </c>
      <c r="Z8" s="349">
        <v>0</v>
      </c>
      <c r="AA8" s="349">
        <v>0</v>
      </c>
      <c r="AB8" s="349">
        <v>2</v>
      </c>
      <c r="AC8" s="351">
        <f t="shared" ref="AC8:AC19" si="3">SUM(Q8:AB8)</f>
        <v>16</v>
      </c>
    </row>
    <row r="9" spans="1:29" ht="18" customHeight="1" thickBot="1">
      <c r="A9" s="255" t="s">
        <v>150</v>
      </c>
      <c r="B9" s="275">
        <v>81</v>
      </c>
      <c r="C9" s="275">
        <v>48</v>
      </c>
      <c r="D9" s="276">
        <v>71</v>
      </c>
      <c r="E9" s="275">
        <v>128</v>
      </c>
      <c r="F9" s="275">
        <v>171</v>
      </c>
      <c r="G9" s="275">
        <v>350</v>
      </c>
      <c r="H9" s="275">
        <v>569</v>
      </c>
      <c r="I9" s="275">
        <v>553</v>
      </c>
      <c r="J9" s="275">
        <v>458</v>
      </c>
      <c r="K9" s="275">
        <v>306</v>
      </c>
      <c r="L9" s="275">
        <v>220</v>
      </c>
      <c r="M9" s="276">
        <v>229</v>
      </c>
      <c r="N9" s="318">
        <f t="shared" si="2"/>
        <v>3184</v>
      </c>
      <c r="O9" s="253"/>
      <c r="P9" s="337" t="s">
        <v>149</v>
      </c>
      <c r="Q9" s="338">
        <v>1</v>
      </c>
      <c r="R9" s="338">
        <v>2</v>
      </c>
      <c r="S9" s="338">
        <v>1</v>
      </c>
      <c r="T9" s="338">
        <v>0</v>
      </c>
      <c r="U9" s="338">
        <v>0</v>
      </c>
      <c r="V9" s="338">
        <v>0</v>
      </c>
      <c r="W9" s="338">
        <v>1</v>
      </c>
      <c r="X9" s="338">
        <v>1</v>
      </c>
      <c r="Y9" s="338">
        <v>0</v>
      </c>
      <c r="Z9" s="338">
        <v>1</v>
      </c>
      <c r="AA9" s="338">
        <v>0</v>
      </c>
      <c r="AB9" s="338">
        <v>0</v>
      </c>
      <c r="AC9" s="339">
        <f t="shared" si="3"/>
        <v>7</v>
      </c>
    </row>
    <row r="10" spans="1:29" ht="18" customHeight="1" thickBot="1">
      <c r="A10" s="256" t="s">
        <v>129</v>
      </c>
      <c r="B10" s="171">
        <v>112</v>
      </c>
      <c r="C10" s="171">
        <v>85</v>
      </c>
      <c r="D10" s="171">
        <v>60</v>
      </c>
      <c r="E10" s="171">
        <v>97</v>
      </c>
      <c r="F10" s="171">
        <v>95</v>
      </c>
      <c r="G10" s="171">
        <v>305</v>
      </c>
      <c r="H10" s="171">
        <v>544</v>
      </c>
      <c r="I10" s="171">
        <v>449</v>
      </c>
      <c r="J10" s="171">
        <v>475</v>
      </c>
      <c r="K10" s="171">
        <v>505</v>
      </c>
      <c r="L10" s="171">
        <v>219</v>
      </c>
      <c r="M10" s="172">
        <v>98</v>
      </c>
      <c r="N10" s="269">
        <f t="shared" si="2"/>
        <v>3044</v>
      </c>
      <c r="O10" s="113"/>
      <c r="P10" s="337" t="s">
        <v>129</v>
      </c>
      <c r="Q10" s="220">
        <v>16</v>
      </c>
      <c r="R10" s="220">
        <v>1</v>
      </c>
      <c r="S10" s="220">
        <v>19</v>
      </c>
      <c r="T10" s="220">
        <v>3</v>
      </c>
      <c r="U10" s="220">
        <v>13</v>
      </c>
      <c r="V10" s="220">
        <v>1</v>
      </c>
      <c r="W10" s="220">
        <v>2</v>
      </c>
      <c r="X10" s="220">
        <v>2</v>
      </c>
      <c r="Y10" s="220">
        <v>0</v>
      </c>
      <c r="Z10" s="220">
        <v>24</v>
      </c>
      <c r="AA10" s="220">
        <v>4</v>
      </c>
      <c r="AB10" s="220">
        <v>2</v>
      </c>
      <c r="AC10" s="268">
        <f t="shared" si="3"/>
        <v>87</v>
      </c>
    </row>
    <row r="11" spans="1:29" ht="18" customHeight="1" thickBot="1">
      <c r="A11" s="257" t="s">
        <v>29</v>
      </c>
      <c r="B11" s="222">
        <v>84</v>
      </c>
      <c r="C11" s="222">
        <v>100</v>
      </c>
      <c r="D11" s="223">
        <v>77</v>
      </c>
      <c r="E11" s="223">
        <v>80</v>
      </c>
      <c r="F11" s="129">
        <v>236</v>
      </c>
      <c r="G11" s="129">
        <v>438</v>
      </c>
      <c r="H11" s="130">
        <v>631</v>
      </c>
      <c r="I11" s="129">
        <v>752</v>
      </c>
      <c r="J11" s="128">
        <v>523</v>
      </c>
      <c r="K11" s="129">
        <v>427</v>
      </c>
      <c r="L11" s="128">
        <v>253</v>
      </c>
      <c r="M11" s="224">
        <v>136</v>
      </c>
      <c r="N11" s="259">
        <f t="shared" si="2"/>
        <v>3737</v>
      </c>
      <c r="O11" s="113"/>
      <c r="P11" s="340" t="s">
        <v>22</v>
      </c>
      <c r="Q11" s="225">
        <v>7</v>
      </c>
      <c r="R11" s="225">
        <v>7</v>
      </c>
      <c r="S11" s="226">
        <v>13</v>
      </c>
      <c r="T11" s="226">
        <v>3</v>
      </c>
      <c r="U11" s="226">
        <v>8</v>
      </c>
      <c r="V11" s="226">
        <v>11</v>
      </c>
      <c r="W11" s="225">
        <v>5</v>
      </c>
      <c r="X11" s="226">
        <v>11</v>
      </c>
      <c r="Y11" s="226">
        <v>9</v>
      </c>
      <c r="Z11" s="226">
        <v>9</v>
      </c>
      <c r="AA11" s="227">
        <v>20</v>
      </c>
      <c r="AB11" s="227">
        <v>37</v>
      </c>
      <c r="AC11" s="266">
        <f t="shared" si="3"/>
        <v>140</v>
      </c>
    </row>
    <row r="12" spans="1:29" ht="18" customHeight="1" thickBot="1">
      <c r="A12" s="257" t="s">
        <v>30</v>
      </c>
      <c r="B12" s="226">
        <v>41</v>
      </c>
      <c r="C12" s="226">
        <v>44</v>
      </c>
      <c r="D12" s="226">
        <v>67</v>
      </c>
      <c r="E12" s="226">
        <v>103</v>
      </c>
      <c r="F12" s="228">
        <v>311</v>
      </c>
      <c r="G12" s="226">
        <v>415</v>
      </c>
      <c r="H12" s="226">
        <v>539</v>
      </c>
      <c r="I12" s="228">
        <v>1165</v>
      </c>
      <c r="J12" s="226">
        <v>534</v>
      </c>
      <c r="K12" s="226">
        <v>297</v>
      </c>
      <c r="L12" s="225">
        <v>205</v>
      </c>
      <c r="M12" s="229">
        <v>92</v>
      </c>
      <c r="N12" s="260">
        <f t="shared" si="2"/>
        <v>3813</v>
      </c>
      <c r="O12" s="113"/>
      <c r="P12" s="341" t="s">
        <v>30</v>
      </c>
      <c r="Q12" s="226">
        <v>9</v>
      </c>
      <c r="R12" s="226">
        <v>22</v>
      </c>
      <c r="S12" s="225">
        <v>18</v>
      </c>
      <c r="T12" s="226">
        <v>9</v>
      </c>
      <c r="U12" s="230">
        <v>21</v>
      </c>
      <c r="V12" s="226">
        <v>14</v>
      </c>
      <c r="W12" s="226">
        <v>6</v>
      </c>
      <c r="X12" s="226">
        <v>13</v>
      </c>
      <c r="Y12" s="226">
        <v>7</v>
      </c>
      <c r="Z12" s="231">
        <v>81</v>
      </c>
      <c r="AA12" s="230">
        <v>31</v>
      </c>
      <c r="AB12" s="231">
        <v>37</v>
      </c>
      <c r="AC12" s="267">
        <f t="shared" si="3"/>
        <v>268</v>
      </c>
    </row>
    <row r="13" spans="1:29" ht="18" customHeight="1" thickBot="1">
      <c r="A13" s="257" t="s">
        <v>31</v>
      </c>
      <c r="B13" s="226">
        <v>57</v>
      </c>
      <c r="C13" s="225">
        <v>35</v>
      </c>
      <c r="D13" s="226">
        <v>95</v>
      </c>
      <c r="E13" s="225">
        <v>112</v>
      </c>
      <c r="F13" s="226">
        <v>131</v>
      </c>
      <c r="G13" s="14">
        <v>340</v>
      </c>
      <c r="H13" s="14">
        <v>483</v>
      </c>
      <c r="I13" s="15">
        <v>1339</v>
      </c>
      <c r="J13" s="14">
        <v>614</v>
      </c>
      <c r="K13" s="14">
        <v>349</v>
      </c>
      <c r="L13" s="14">
        <v>236</v>
      </c>
      <c r="M13" s="232">
        <v>68</v>
      </c>
      <c r="N13" s="259">
        <f t="shared" si="2"/>
        <v>3859</v>
      </c>
      <c r="O13" s="113"/>
      <c r="P13" s="341" t="s">
        <v>31</v>
      </c>
      <c r="Q13" s="226">
        <v>19</v>
      </c>
      <c r="R13" s="226">
        <v>12</v>
      </c>
      <c r="S13" s="226">
        <v>8</v>
      </c>
      <c r="T13" s="225">
        <v>12</v>
      </c>
      <c r="U13" s="226">
        <v>7</v>
      </c>
      <c r="V13" s="226">
        <v>15</v>
      </c>
      <c r="W13" s="14">
        <v>16</v>
      </c>
      <c r="X13" s="232">
        <v>12</v>
      </c>
      <c r="Y13" s="225">
        <v>16</v>
      </c>
      <c r="Z13" s="226">
        <v>6</v>
      </c>
      <c r="AA13" s="225">
        <v>12</v>
      </c>
      <c r="AB13" s="225">
        <v>6</v>
      </c>
      <c r="AC13" s="266">
        <f t="shared" si="3"/>
        <v>141</v>
      </c>
    </row>
    <row r="14" spans="1:29" ht="18" customHeight="1" thickBot="1">
      <c r="A14" s="257" t="s">
        <v>32</v>
      </c>
      <c r="B14" s="233">
        <v>68</v>
      </c>
      <c r="C14" s="226">
        <v>42</v>
      </c>
      <c r="D14" s="226">
        <v>44</v>
      </c>
      <c r="E14" s="225">
        <v>75</v>
      </c>
      <c r="F14" s="225">
        <v>135</v>
      </c>
      <c r="G14" s="225">
        <v>448</v>
      </c>
      <c r="H14" s="226">
        <v>507</v>
      </c>
      <c r="I14" s="226">
        <v>808</v>
      </c>
      <c r="J14" s="230">
        <v>795</v>
      </c>
      <c r="K14" s="225">
        <v>313</v>
      </c>
      <c r="L14" s="225">
        <v>246</v>
      </c>
      <c r="M14" s="225">
        <v>143</v>
      </c>
      <c r="N14" s="259">
        <f t="shared" si="2"/>
        <v>3624</v>
      </c>
      <c r="O14" s="113"/>
      <c r="P14" s="341" t="s">
        <v>32</v>
      </c>
      <c r="Q14" s="235">
        <v>9</v>
      </c>
      <c r="R14" s="226">
        <v>16</v>
      </c>
      <c r="S14" s="226">
        <v>12</v>
      </c>
      <c r="T14" s="225">
        <v>6</v>
      </c>
      <c r="U14" s="236">
        <v>7</v>
      </c>
      <c r="V14" s="236">
        <v>14</v>
      </c>
      <c r="W14" s="226">
        <v>9</v>
      </c>
      <c r="X14" s="226">
        <v>14</v>
      </c>
      <c r="Y14" s="226">
        <v>9</v>
      </c>
      <c r="Z14" s="226">
        <v>9</v>
      </c>
      <c r="AA14" s="236">
        <v>8</v>
      </c>
      <c r="AB14" s="236">
        <v>7</v>
      </c>
      <c r="AC14" s="266">
        <f t="shared" si="3"/>
        <v>120</v>
      </c>
    </row>
    <row r="15" spans="1:29" ht="18" hidden="1" customHeight="1" thickBot="1">
      <c r="A15" s="13" t="s">
        <v>33</v>
      </c>
      <c r="B15" s="237">
        <v>71</v>
      </c>
      <c r="C15" s="237">
        <v>97</v>
      </c>
      <c r="D15" s="237">
        <v>61</v>
      </c>
      <c r="E15" s="238">
        <v>105</v>
      </c>
      <c r="F15" s="238">
        <v>198</v>
      </c>
      <c r="G15" s="238">
        <v>442</v>
      </c>
      <c r="H15" s="239">
        <v>790</v>
      </c>
      <c r="I15" s="16">
        <v>674</v>
      </c>
      <c r="J15" s="16">
        <v>594</v>
      </c>
      <c r="K15" s="238">
        <v>275</v>
      </c>
      <c r="L15" s="238">
        <v>133</v>
      </c>
      <c r="M15" s="238">
        <v>108</v>
      </c>
      <c r="N15" s="259">
        <f t="shared" si="2"/>
        <v>3548</v>
      </c>
      <c r="O15" s="10"/>
      <c r="P15" s="258" t="s">
        <v>33</v>
      </c>
      <c r="Q15" s="237">
        <v>7</v>
      </c>
      <c r="R15" s="237">
        <v>13</v>
      </c>
      <c r="S15" s="237">
        <v>12</v>
      </c>
      <c r="T15" s="238">
        <v>11</v>
      </c>
      <c r="U15" s="238">
        <v>12</v>
      </c>
      <c r="V15" s="238">
        <v>15</v>
      </c>
      <c r="W15" s="238">
        <v>20</v>
      </c>
      <c r="X15" s="238">
        <v>15</v>
      </c>
      <c r="Y15" s="238">
        <v>15</v>
      </c>
      <c r="Z15" s="238">
        <v>20</v>
      </c>
      <c r="AA15" s="238">
        <v>9</v>
      </c>
      <c r="AB15" s="238">
        <v>7</v>
      </c>
      <c r="AC15" s="265">
        <f t="shared" si="3"/>
        <v>156</v>
      </c>
    </row>
    <row r="16" spans="1:29" ht="13.8" hidden="1" thickBot="1">
      <c r="A16" s="18" t="s">
        <v>34</v>
      </c>
      <c r="B16" s="235">
        <v>38</v>
      </c>
      <c r="C16" s="238">
        <v>19</v>
      </c>
      <c r="D16" s="238">
        <v>38</v>
      </c>
      <c r="E16" s="238">
        <v>203</v>
      </c>
      <c r="F16" s="238">
        <v>146</v>
      </c>
      <c r="G16" s="238">
        <v>439</v>
      </c>
      <c r="H16" s="239">
        <v>964</v>
      </c>
      <c r="I16" s="239">
        <v>1154</v>
      </c>
      <c r="J16" s="238">
        <v>423</v>
      </c>
      <c r="K16" s="238">
        <v>388</v>
      </c>
      <c r="L16" s="238">
        <v>176</v>
      </c>
      <c r="M16" s="238">
        <v>143</v>
      </c>
      <c r="N16" s="240">
        <f t="shared" si="2"/>
        <v>4131</v>
      </c>
      <c r="O16" s="10"/>
      <c r="P16" s="17" t="s">
        <v>34</v>
      </c>
      <c r="Q16" s="238">
        <v>7</v>
      </c>
      <c r="R16" s="238">
        <v>7</v>
      </c>
      <c r="S16" s="238">
        <v>8</v>
      </c>
      <c r="T16" s="238">
        <v>12</v>
      </c>
      <c r="U16" s="238">
        <v>9</v>
      </c>
      <c r="V16" s="238">
        <v>6</v>
      </c>
      <c r="W16" s="238">
        <v>11</v>
      </c>
      <c r="X16" s="238">
        <v>8</v>
      </c>
      <c r="Y16" s="238">
        <v>16</v>
      </c>
      <c r="Z16" s="238">
        <v>40</v>
      </c>
      <c r="AA16" s="238">
        <v>17</v>
      </c>
      <c r="AB16" s="238">
        <v>16</v>
      </c>
      <c r="AC16" s="238">
        <f t="shared" si="3"/>
        <v>157</v>
      </c>
    </row>
    <row r="17" spans="1:31" ht="13.8" hidden="1" thickBot="1">
      <c r="A17" s="241" t="s">
        <v>35</v>
      </c>
      <c r="B17" s="16">
        <v>49</v>
      </c>
      <c r="C17" s="16">
        <v>63</v>
      </c>
      <c r="D17" s="16">
        <v>50</v>
      </c>
      <c r="E17" s="16">
        <v>71</v>
      </c>
      <c r="F17" s="16">
        <v>144</v>
      </c>
      <c r="G17" s="16">
        <v>374</v>
      </c>
      <c r="H17" s="110">
        <v>729</v>
      </c>
      <c r="I17" s="110">
        <v>1097</v>
      </c>
      <c r="J17" s="110">
        <v>650</v>
      </c>
      <c r="K17" s="16">
        <v>397</v>
      </c>
      <c r="L17" s="16">
        <v>192</v>
      </c>
      <c r="M17" s="16">
        <v>217</v>
      </c>
      <c r="N17" s="240">
        <f t="shared" si="2"/>
        <v>4033</v>
      </c>
      <c r="O17" s="10"/>
      <c r="P17" s="19" t="s">
        <v>35</v>
      </c>
      <c r="Q17" s="16">
        <v>10</v>
      </c>
      <c r="R17" s="16">
        <v>6</v>
      </c>
      <c r="S17" s="16">
        <v>14</v>
      </c>
      <c r="T17" s="16">
        <v>10</v>
      </c>
      <c r="U17" s="16">
        <v>10</v>
      </c>
      <c r="V17" s="16">
        <v>19</v>
      </c>
      <c r="W17" s="16">
        <v>11</v>
      </c>
      <c r="X17" s="16">
        <v>20</v>
      </c>
      <c r="Y17" s="16">
        <v>15</v>
      </c>
      <c r="Z17" s="16">
        <v>8</v>
      </c>
      <c r="AA17" s="16">
        <v>11</v>
      </c>
      <c r="AB17" s="16">
        <v>8</v>
      </c>
      <c r="AC17" s="238">
        <f t="shared" si="3"/>
        <v>142</v>
      </c>
    </row>
    <row r="18" spans="1:31" ht="13.8" hidden="1" thickBot="1">
      <c r="A18" s="18" t="s">
        <v>36</v>
      </c>
      <c r="B18" s="16">
        <v>53</v>
      </c>
      <c r="C18" s="16">
        <v>39</v>
      </c>
      <c r="D18" s="16">
        <v>74</v>
      </c>
      <c r="E18" s="16">
        <v>64</v>
      </c>
      <c r="F18" s="16">
        <v>208</v>
      </c>
      <c r="G18" s="16">
        <v>491</v>
      </c>
      <c r="H18" s="16">
        <v>454</v>
      </c>
      <c r="I18" s="110">
        <v>1068</v>
      </c>
      <c r="J18" s="16">
        <v>568</v>
      </c>
      <c r="K18" s="16">
        <v>407</v>
      </c>
      <c r="L18" s="16">
        <v>228</v>
      </c>
      <c r="M18" s="16">
        <v>81</v>
      </c>
      <c r="N18" s="234">
        <f t="shared" si="2"/>
        <v>3735</v>
      </c>
      <c r="O18" s="10"/>
      <c r="P18" s="17" t="s">
        <v>36</v>
      </c>
      <c r="Q18" s="16">
        <v>12</v>
      </c>
      <c r="R18" s="16">
        <v>13</v>
      </c>
      <c r="S18" s="16">
        <v>46</v>
      </c>
      <c r="T18" s="16">
        <v>9</v>
      </c>
      <c r="U18" s="16">
        <v>20</v>
      </c>
      <c r="V18" s="16">
        <v>4</v>
      </c>
      <c r="W18" s="16">
        <v>8</v>
      </c>
      <c r="X18" s="16">
        <v>30</v>
      </c>
      <c r="Y18" s="16">
        <v>22</v>
      </c>
      <c r="Z18" s="16">
        <v>20</v>
      </c>
      <c r="AA18" s="16">
        <v>16</v>
      </c>
      <c r="AB18" s="16">
        <v>12</v>
      </c>
      <c r="AC18" s="242">
        <f t="shared" si="3"/>
        <v>212</v>
      </c>
    </row>
    <row r="19" spans="1:31" ht="13.8" hidden="1" thickBot="1">
      <c r="A19" s="18" t="s">
        <v>23</v>
      </c>
      <c r="B19" s="111">
        <v>67</v>
      </c>
      <c r="C19" s="111">
        <v>62</v>
      </c>
      <c r="D19" s="111">
        <v>57</v>
      </c>
      <c r="E19" s="111">
        <v>77</v>
      </c>
      <c r="F19" s="111">
        <v>473</v>
      </c>
      <c r="G19" s="111">
        <v>468</v>
      </c>
      <c r="H19" s="112">
        <v>659</v>
      </c>
      <c r="I19" s="111">
        <v>851</v>
      </c>
      <c r="J19" s="111">
        <v>542</v>
      </c>
      <c r="K19" s="111">
        <v>270</v>
      </c>
      <c r="L19" s="111">
        <v>208</v>
      </c>
      <c r="M19" s="111">
        <v>174</v>
      </c>
      <c r="N19" s="243">
        <f t="shared" si="2"/>
        <v>3908</v>
      </c>
      <c r="O19" s="10" t="s">
        <v>28</v>
      </c>
      <c r="P19" s="19" t="s">
        <v>23</v>
      </c>
      <c r="Q19" s="16">
        <v>6</v>
      </c>
      <c r="R19" s="16">
        <v>25</v>
      </c>
      <c r="S19" s="16">
        <v>29</v>
      </c>
      <c r="T19" s="16">
        <v>4</v>
      </c>
      <c r="U19" s="16">
        <v>17</v>
      </c>
      <c r="V19" s="16">
        <v>19</v>
      </c>
      <c r="W19" s="16">
        <v>14</v>
      </c>
      <c r="X19" s="16">
        <v>37</v>
      </c>
      <c r="Y19" s="20">
        <v>76</v>
      </c>
      <c r="Z19" s="16">
        <v>34</v>
      </c>
      <c r="AA19" s="16">
        <v>17</v>
      </c>
      <c r="AB19" s="16">
        <v>18</v>
      </c>
      <c r="AC19" s="242">
        <f t="shared" si="3"/>
        <v>296</v>
      </c>
    </row>
    <row r="20" spans="1:31">
      <c r="A20" s="21"/>
      <c r="B20" s="244"/>
      <c r="C20" s="244"/>
      <c r="D20" s="244"/>
      <c r="E20" s="244"/>
      <c r="F20" s="244"/>
      <c r="G20" s="244"/>
      <c r="H20" s="244"/>
      <c r="I20" s="244"/>
      <c r="J20" s="244"/>
      <c r="K20" s="244"/>
      <c r="L20" s="244"/>
      <c r="M20" s="244"/>
      <c r="N20" s="22"/>
      <c r="O20" s="10"/>
      <c r="P20" s="23"/>
      <c r="Q20" s="245"/>
      <c r="R20" s="245"/>
      <c r="S20" s="245"/>
      <c r="T20" s="245"/>
      <c r="U20" s="245"/>
      <c r="V20" s="245"/>
      <c r="W20" s="245"/>
      <c r="X20" s="245"/>
      <c r="Y20" s="245"/>
      <c r="Z20" s="245"/>
      <c r="AA20" s="245"/>
      <c r="AB20" s="245"/>
      <c r="AC20" s="244"/>
    </row>
    <row r="21" spans="1:31" ht="13.5" customHeight="1">
      <c r="A21" s="655" t="s">
        <v>230</v>
      </c>
      <c r="B21" s="656"/>
      <c r="C21" s="656"/>
      <c r="D21" s="656"/>
      <c r="E21" s="656"/>
      <c r="F21" s="656"/>
      <c r="G21" s="656"/>
      <c r="H21" s="656"/>
      <c r="I21" s="656"/>
      <c r="J21" s="656"/>
      <c r="K21" s="656"/>
      <c r="L21" s="656"/>
      <c r="M21" s="656"/>
      <c r="N21" s="657"/>
      <c r="O21" s="10"/>
      <c r="P21" s="655" t="str">
        <f>+A21</f>
        <v>※2023年 第21週（5/22～5/28） 現在</v>
      </c>
      <c r="Q21" s="656"/>
      <c r="R21" s="656"/>
      <c r="S21" s="656"/>
      <c r="T21" s="656"/>
      <c r="U21" s="656"/>
      <c r="V21" s="656"/>
      <c r="W21" s="656"/>
      <c r="X21" s="656"/>
      <c r="Y21" s="656"/>
      <c r="Z21" s="656"/>
      <c r="AA21" s="656"/>
      <c r="AB21" s="656"/>
      <c r="AC21" s="657"/>
    </row>
    <row r="22" spans="1:31" ht="13.8" thickBot="1">
      <c r="A22" s="313" t="s">
        <v>151</v>
      </c>
      <c r="B22" s="10"/>
      <c r="C22" s="10"/>
      <c r="D22" s="10"/>
      <c r="E22" s="10"/>
      <c r="F22" s="10"/>
      <c r="G22" s="10" t="s">
        <v>21</v>
      </c>
      <c r="H22" s="10"/>
      <c r="I22" s="10"/>
      <c r="J22" s="10"/>
      <c r="K22" s="10"/>
      <c r="L22" s="10"/>
      <c r="M22" s="10"/>
      <c r="N22" s="25"/>
      <c r="O22" s="10"/>
      <c r="P22" s="314"/>
      <c r="Q22" s="10"/>
      <c r="R22" s="10"/>
      <c r="S22" s="10"/>
      <c r="T22" s="10"/>
      <c r="U22" s="10"/>
      <c r="V22" s="10"/>
      <c r="W22" s="10"/>
      <c r="X22" s="10"/>
      <c r="Y22" s="10"/>
      <c r="Z22" s="10"/>
      <c r="AA22" s="10"/>
      <c r="AB22" s="10"/>
      <c r="AC22" s="27"/>
    </row>
    <row r="23" spans="1:31" ht="17.25" customHeight="1" thickBot="1">
      <c r="A23" s="24"/>
      <c r="B23" s="246" t="s">
        <v>160</v>
      </c>
      <c r="C23" s="10"/>
      <c r="D23" s="310" t="s">
        <v>231</v>
      </c>
      <c r="E23" s="28"/>
      <c r="F23" s="10"/>
      <c r="G23" s="10" t="s">
        <v>21</v>
      </c>
      <c r="H23" s="10"/>
      <c r="I23" s="10"/>
      <c r="J23" s="10"/>
      <c r="K23" s="10"/>
      <c r="L23" s="10"/>
      <c r="M23" s="10"/>
      <c r="N23" s="25"/>
      <c r="O23" s="113" t="s">
        <v>21</v>
      </c>
      <c r="P23" s="153"/>
      <c r="Q23" s="449" t="s">
        <v>161</v>
      </c>
      <c r="R23" s="641" t="s">
        <v>203</v>
      </c>
      <c r="S23" s="642"/>
      <c r="T23" s="643"/>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3" t="s">
        <v>21</v>
      </c>
      <c r="P24" s="152"/>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3" t="s">
        <v>21</v>
      </c>
      <c r="P25" s="26"/>
      <c r="Q25" s="10"/>
      <c r="R25" s="10"/>
      <c r="S25" s="10"/>
      <c r="T25" s="10"/>
      <c r="U25" s="10"/>
      <c r="V25" s="10"/>
      <c r="W25" s="10"/>
      <c r="X25" s="10"/>
      <c r="Y25" s="10"/>
      <c r="Z25" s="10"/>
      <c r="AA25" s="10"/>
      <c r="AB25" s="10"/>
      <c r="AC25" s="27"/>
      <c r="AE25" s="1" t="s">
        <v>151</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3"/>
    </row>
    <row r="29" spans="1:31">
      <c r="A29" s="24"/>
      <c r="B29" s="10"/>
      <c r="C29" s="10"/>
      <c r="D29" s="10"/>
      <c r="E29" s="10"/>
      <c r="F29" s="10"/>
      <c r="G29" s="10"/>
      <c r="H29" s="10"/>
      <c r="I29" s="10"/>
      <c r="J29" s="10"/>
      <c r="K29" s="10"/>
      <c r="L29" s="10"/>
      <c r="M29" s="10"/>
      <c r="N29" s="25"/>
      <c r="O29" s="10"/>
      <c r="P29" s="12"/>
      <c r="AC29" s="29"/>
    </row>
    <row r="30" spans="1:31" ht="21.6">
      <c r="A30" s="382" t="s">
        <v>189</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7"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4" t="s">
        <v>162</v>
      </c>
      <c r="R38" s="124"/>
      <c r="S38" s="124"/>
      <c r="T38" s="124"/>
      <c r="U38" s="124"/>
      <c r="V38" s="124"/>
      <c r="W38" s="124"/>
      <c r="X38" s="124"/>
    </row>
    <row r="39" spans="1:29">
      <c r="Q39" s="124" t="s">
        <v>163</v>
      </c>
      <c r="R39" s="124"/>
      <c r="S39" s="124"/>
      <c r="T39" s="124"/>
      <c r="U39" s="124"/>
      <c r="V39" s="124"/>
      <c r="W39" s="124"/>
      <c r="X39" s="124"/>
    </row>
  </sheetData>
  <mergeCells count="7">
    <mergeCell ref="R23:T23"/>
    <mergeCell ref="A1:N1"/>
    <mergeCell ref="P1:AC1"/>
    <mergeCell ref="A2:N2"/>
    <mergeCell ref="P2:AC2"/>
    <mergeCell ref="A21:N21"/>
    <mergeCell ref="P21:AC21"/>
  </mergeCells>
  <phoneticPr fontId="87"/>
  <pageMargins left="0.75" right="0.75" top="1" bottom="1" header="0.51200000000000001" footer="0.51200000000000001"/>
  <pageSetup paperSize="9" scale="44"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B1:G29"/>
  <sheetViews>
    <sheetView view="pageBreakPreview" zoomScale="85" zoomScaleNormal="112" zoomScaleSheetLayoutView="85" workbookViewId="0">
      <selection activeCell="H11" sqref="H11"/>
    </sheetView>
  </sheetViews>
  <sheetFormatPr defaultColWidth="9" defaultRowHeight="13.2"/>
  <cols>
    <col min="1" max="1" width="2.109375" style="1" customWidth="1"/>
    <col min="2" max="2" width="25.77734375" style="90" customWidth="1"/>
    <col min="3" max="3" width="69.109375" style="1" customWidth="1"/>
    <col min="4" max="4" width="98.33203125" style="1" customWidth="1"/>
    <col min="5" max="5" width="3.88671875" style="1" customWidth="1"/>
    <col min="6" max="16384" width="9" style="1"/>
  </cols>
  <sheetData>
    <row r="1" spans="2:7" ht="18.75" customHeight="1">
      <c r="B1" s="90" t="s">
        <v>109</v>
      </c>
    </row>
    <row r="2" spans="2:7" ht="17.25" customHeight="1" thickBot="1">
      <c r="B2" t="s">
        <v>324</v>
      </c>
      <c r="D2" s="660"/>
      <c r="E2" s="594"/>
    </row>
    <row r="3" spans="2:7" ht="16.5" customHeight="1" thickBot="1">
      <c r="B3" s="91" t="s">
        <v>110</v>
      </c>
      <c r="C3" s="184" t="s">
        <v>111</v>
      </c>
      <c r="D3" s="142" t="s">
        <v>155</v>
      </c>
    </row>
    <row r="4" spans="2:7" ht="17.25" customHeight="1" thickBot="1">
      <c r="B4" s="92" t="s">
        <v>112</v>
      </c>
      <c r="C4" s="116" t="s">
        <v>315</v>
      </c>
      <c r="D4" s="93"/>
    </row>
    <row r="5" spans="2:7" ht="17.25" customHeight="1">
      <c r="B5" s="661" t="s">
        <v>147</v>
      </c>
      <c r="C5" s="664" t="s">
        <v>152</v>
      </c>
      <c r="D5" s="665"/>
    </row>
    <row r="6" spans="2:7" ht="19.2" customHeight="1">
      <c r="B6" s="662"/>
      <c r="C6" s="666" t="s">
        <v>153</v>
      </c>
      <c r="D6" s="667"/>
      <c r="G6" s="156"/>
    </row>
    <row r="7" spans="2:7" ht="19.95" customHeight="1">
      <c r="B7" s="662"/>
      <c r="C7" s="185" t="s">
        <v>154</v>
      </c>
      <c r="D7" s="186"/>
      <c r="G7" s="156"/>
    </row>
    <row r="8" spans="2:7" ht="25.2" customHeight="1" thickBot="1">
      <c r="B8" s="663"/>
      <c r="C8" s="158" t="s">
        <v>156</v>
      </c>
      <c r="D8" s="157"/>
      <c r="G8" s="156"/>
    </row>
    <row r="9" spans="2:7" ht="42" customHeight="1" thickBot="1">
      <c r="B9" s="94" t="s">
        <v>317</v>
      </c>
      <c r="C9" s="668" t="s">
        <v>316</v>
      </c>
      <c r="D9" s="669"/>
    </row>
    <row r="10" spans="2:7" ht="69" customHeight="1" thickBot="1">
      <c r="B10" s="95" t="s">
        <v>113</v>
      </c>
      <c r="C10" s="670" t="s">
        <v>320</v>
      </c>
      <c r="D10" s="671"/>
    </row>
    <row r="11" spans="2:7" ht="59.4" customHeight="1" thickBot="1">
      <c r="B11" s="96"/>
      <c r="C11" s="97" t="s">
        <v>319</v>
      </c>
      <c r="D11" s="162" t="s">
        <v>318</v>
      </c>
      <c r="F11" s="1" t="s">
        <v>21</v>
      </c>
    </row>
    <row r="12" spans="2:7" ht="42.6" hidden="1" customHeight="1" thickBot="1">
      <c r="B12" s="94" t="s">
        <v>194</v>
      </c>
      <c r="C12" s="99"/>
      <c r="D12" s="98"/>
    </row>
    <row r="13" spans="2:7" ht="105" customHeight="1" thickBot="1">
      <c r="B13" s="100" t="s">
        <v>114</v>
      </c>
      <c r="C13" s="101" t="s">
        <v>321</v>
      </c>
      <c r="D13" s="139" t="s">
        <v>322</v>
      </c>
      <c r="F13" t="s">
        <v>28</v>
      </c>
    </row>
    <row r="14" spans="2:7" ht="79.2" customHeight="1" thickBot="1">
      <c r="B14" s="102" t="s">
        <v>115</v>
      </c>
      <c r="C14" s="658" t="s">
        <v>323</v>
      </c>
      <c r="D14" s="659"/>
    </row>
    <row r="15" spans="2:7" ht="17.25" customHeight="1"/>
    <row r="16" spans="2:7" ht="17.25" customHeight="1">
      <c r="C16" s="312"/>
      <c r="D16" s="1" t="s">
        <v>151</v>
      </c>
    </row>
    <row r="17" spans="2:5">
      <c r="C17" s="1" t="s">
        <v>28</v>
      </c>
    </row>
    <row r="18" spans="2:5">
      <c r="E18" s="1" t="s">
        <v>21</v>
      </c>
    </row>
    <row r="21" spans="2:5">
      <c r="B21" s="90" t="s">
        <v>21</v>
      </c>
    </row>
    <row r="29" spans="2:5">
      <c r="D29" s="1" t="s">
        <v>169</v>
      </c>
    </row>
  </sheetData>
  <mergeCells count="7">
    <mergeCell ref="C14:D14"/>
    <mergeCell ref="D2:E2"/>
    <mergeCell ref="B5:B8"/>
    <mergeCell ref="C5:D5"/>
    <mergeCell ref="C6:D6"/>
    <mergeCell ref="C9:D9"/>
    <mergeCell ref="C10:D10"/>
  </mergeCells>
  <phoneticPr fontId="87"/>
  <hyperlinks>
    <hyperlink ref="C6" r:id="rId1" location="h2_1" xr:uid="{B5E764AE-5943-4A97-AD1C-025941C051BF}"/>
  </hyperlinks>
  <pageMargins left="0.7" right="0.7" top="0.75" bottom="0.75" header="0.3" footer="0.3"/>
  <pageSetup paperSize="9" scale="45"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2"/>
  <sheetViews>
    <sheetView view="pageBreakPreview" topLeftCell="A28" zoomScale="88" zoomScaleNormal="100" zoomScaleSheetLayoutView="88" workbookViewId="0">
      <selection activeCell="G43" sqref="G43"/>
    </sheetView>
  </sheetViews>
  <sheetFormatPr defaultColWidth="9" defaultRowHeight="13.2"/>
  <cols>
    <col min="1" max="1" width="21.33203125" style="42" customWidth="1"/>
    <col min="2" max="2" width="19.77734375" style="42" customWidth="1"/>
    <col min="3" max="3" width="80.21875" style="263"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7" t="s">
        <v>227</v>
      </c>
      <c r="B1" s="278" t="s">
        <v>159</v>
      </c>
      <c r="C1" s="366" t="s">
        <v>177</v>
      </c>
      <c r="D1" s="279" t="s">
        <v>25</v>
      </c>
      <c r="E1" s="280" t="s">
        <v>26</v>
      </c>
    </row>
    <row r="2" spans="1:5" s="108" customFormat="1" ht="22.95" customHeight="1">
      <c r="A2" s="324" t="s">
        <v>232</v>
      </c>
      <c r="B2" s="383" t="s">
        <v>233</v>
      </c>
      <c r="C2" s="484" t="s">
        <v>298</v>
      </c>
      <c r="D2" s="453">
        <v>45079</v>
      </c>
      <c r="E2" s="454">
        <v>45079</v>
      </c>
    </row>
    <row r="3" spans="1:5" s="108" customFormat="1" ht="22.95" customHeight="1">
      <c r="A3" s="324" t="s">
        <v>205</v>
      </c>
      <c r="B3" s="383" t="s">
        <v>234</v>
      </c>
      <c r="C3" s="383" t="s">
        <v>299</v>
      </c>
      <c r="D3" s="453">
        <v>45079</v>
      </c>
      <c r="E3" s="454">
        <v>45079</v>
      </c>
    </row>
    <row r="4" spans="1:5" s="108" customFormat="1" ht="22.95" customHeight="1">
      <c r="A4" s="324" t="s">
        <v>205</v>
      </c>
      <c r="B4" s="383" t="s">
        <v>235</v>
      </c>
      <c r="C4" s="478" t="s">
        <v>300</v>
      </c>
      <c r="D4" s="453">
        <v>45079</v>
      </c>
      <c r="E4" s="454">
        <v>45079</v>
      </c>
    </row>
    <row r="5" spans="1:5" s="108" customFormat="1" ht="22.95" customHeight="1">
      <c r="A5" s="435" t="s">
        <v>205</v>
      </c>
      <c r="B5" s="383" t="s">
        <v>236</v>
      </c>
      <c r="C5" s="479" t="s">
        <v>301</v>
      </c>
      <c r="D5" s="453">
        <v>45078</v>
      </c>
      <c r="E5" s="455">
        <v>45079</v>
      </c>
    </row>
    <row r="6" spans="1:5" s="108" customFormat="1" ht="22.95" customHeight="1">
      <c r="A6" s="435" t="s">
        <v>205</v>
      </c>
      <c r="B6" s="383" t="s">
        <v>237</v>
      </c>
      <c r="C6" s="479" t="s">
        <v>302</v>
      </c>
      <c r="D6" s="453">
        <v>45078</v>
      </c>
      <c r="E6" s="455">
        <v>45079</v>
      </c>
    </row>
    <row r="7" spans="1:5" s="108" customFormat="1" ht="22.95" customHeight="1">
      <c r="A7" s="435" t="s">
        <v>205</v>
      </c>
      <c r="B7" s="383" t="s">
        <v>238</v>
      </c>
      <c r="C7" s="480" t="s">
        <v>303</v>
      </c>
      <c r="D7" s="453">
        <v>45078</v>
      </c>
      <c r="E7" s="455">
        <v>45079</v>
      </c>
    </row>
    <row r="8" spans="1:5" s="108" customFormat="1" ht="22.95" customHeight="1">
      <c r="A8" s="435" t="s">
        <v>205</v>
      </c>
      <c r="B8" s="383" t="s">
        <v>239</v>
      </c>
      <c r="C8" s="480" t="s">
        <v>304</v>
      </c>
      <c r="D8" s="453">
        <v>45078</v>
      </c>
      <c r="E8" s="455">
        <v>45079</v>
      </c>
    </row>
    <row r="9" spans="1:5" s="108" customFormat="1" ht="22.95" customHeight="1">
      <c r="A9" s="435" t="s">
        <v>206</v>
      </c>
      <c r="B9" s="383" t="s">
        <v>211</v>
      </c>
      <c r="C9" s="479" t="s">
        <v>305</v>
      </c>
      <c r="D9" s="453">
        <v>45078</v>
      </c>
      <c r="E9" s="455">
        <v>45079</v>
      </c>
    </row>
    <row r="10" spans="1:5" s="108" customFormat="1" ht="22.95" customHeight="1">
      <c r="A10" s="435" t="s">
        <v>205</v>
      </c>
      <c r="B10" s="383" t="s">
        <v>240</v>
      </c>
      <c r="C10" s="481" t="s">
        <v>306</v>
      </c>
      <c r="D10" s="453">
        <v>45078</v>
      </c>
      <c r="E10" s="455">
        <v>45079</v>
      </c>
    </row>
    <row r="11" spans="1:5" s="108" customFormat="1" ht="22.95" customHeight="1">
      <c r="A11" s="435" t="s">
        <v>205</v>
      </c>
      <c r="B11" s="383" t="s">
        <v>210</v>
      </c>
      <c r="C11" s="478" t="s">
        <v>307</v>
      </c>
      <c r="D11" s="453">
        <v>45078</v>
      </c>
      <c r="E11" s="455">
        <v>45079</v>
      </c>
    </row>
    <row r="12" spans="1:5" s="108" customFormat="1" ht="22.95" customHeight="1">
      <c r="A12" s="435" t="s">
        <v>232</v>
      </c>
      <c r="B12" s="383" t="s">
        <v>241</v>
      </c>
      <c r="C12" s="383" t="s">
        <v>308</v>
      </c>
      <c r="D12" s="453">
        <v>45078</v>
      </c>
      <c r="E12" s="455">
        <v>45078</v>
      </c>
    </row>
    <row r="13" spans="1:5" s="108" customFormat="1" ht="22.95" customHeight="1">
      <c r="A13" s="435" t="s">
        <v>205</v>
      </c>
      <c r="B13" s="383" t="s">
        <v>242</v>
      </c>
      <c r="C13" s="383" t="s">
        <v>309</v>
      </c>
      <c r="D13" s="453">
        <v>45078</v>
      </c>
      <c r="E13" s="455">
        <v>45078</v>
      </c>
    </row>
    <row r="14" spans="1:5" s="108" customFormat="1" ht="22.95" customHeight="1">
      <c r="A14" s="435" t="s">
        <v>205</v>
      </c>
      <c r="B14" s="383" t="s">
        <v>243</v>
      </c>
      <c r="C14" s="479" t="s">
        <v>310</v>
      </c>
      <c r="D14" s="453">
        <v>45077</v>
      </c>
      <c r="E14" s="455">
        <v>45078</v>
      </c>
    </row>
    <row r="15" spans="1:5" s="108" customFormat="1" ht="22.95" customHeight="1">
      <c r="A15" s="435" t="s">
        <v>205</v>
      </c>
      <c r="B15" s="383" t="s">
        <v>244</v>
      </c>
      <c r="C15" s="479" t="s">
        <v>311</v>
      </c>
      <c r="D15" s="453">
        <v>45077</v>
      </c>
      <c r="E15" s="455">
        <v>45078</v>
      </c>
    </row>
    <row r="16" spans="1:5" s="108" customFormat="1" ht="22.95" customHeight="1">
      <c r="A16" s="435" t="s">
        <v>205</v>
      </c>
      <c r="B16" s="383" t="s">
        <v>245</v>
      </c>
      <c r="C16" s="479" t="s">
        <v>312</v>
      </c>
      <c r="D16" s="453">
        <v>45077</v>
      </c>
      <c r="E16" s="455">
        <v>45078</v>
      </c>
    </row>
    <row r="17" spans="1:5" s="108" customFormat="1" ht="22.95" customHeight="1">
      <c r="A17" s="435" t="s">
        <v>206</v>
      </c>
      <c r="B17" s="383" t="s">
        <v>246</v>
      </c>
      <c r="C17" s="478" t="s">
        <v>313</v>
      </c>
      <c r="D17" s="453">
        <v>45077</v>
      </c>
      <c r="E17" s="455">
        <v>45078</v>
      </c>
    </row>
    <row r="18" spans="1:5" s="108" customFormat="1" ht="22.95" customHeight="1">
      <c r="A18" s="435" t="s">
        <v>205</v>
      </c>
      <c r="B18" s="383" t="s">
        <v>247</v>
      </c>
      <c r="C18" s="383" t="s">
        <v>314</v>
      </c>
      <c r="D18" s="453">
        <v>45077</v>
      </c>
      <c r="E18" s="455">
        <v>45078</v>
      </c>
    </row>
    <row r="19" spans="1:5" s="108" customFormat="1" ht="22.95" customHeight="1">
      <c r="A19" s="435" t="s">
        <v>205</v>
      </c>
      <c r="B19" s="383" t="s">
        <v>248</v>
      </c>
      <c r="C19" s="480" t="s">
        <v>249</v>
      </c>
      <c r="D19" s="453">
        <v>45076</v>
      </c>
      <c r="E19" s="455">
        <v>45077</v>
      </c>
    </row>
    <row r="20" spans="1:5" s="108" customFormat="1" ht="22.95" customHeight="1">
      <c r="A20" s="435" t="s">
        <v>205</v>
      </c>
      <c r="B20" s="383" t="s">
        <v>250</v>
      </c>
      <c r="C20" s="478" t="s">
        <v>251</v>
      </c>
      <c r="D20" s="453">
        <v>45076</v>
      </c>
      <c r="E20" s="455">
        <v>45077</v>
      </c>
    </row>
    <row r="21" spans="1:5" s="108" customFormat="1" ht="22.95" customHeight="1">
      <c r="A21" s="435" t="s">
        <v>205</v>
      </c>
      <c r="B21" s="383" t="s">
        <v>252</v>
      </c>
      <c r="C21" s="480" t="s">
        <v>253</v>
      </c>
      <c r="D21" s="453">
        <v>45077</v>
      </c>
      <c r="E21" s="455">
        <v>45077</v>
      </c>
    </row>
    <row r="22" spans="1:5" s="108" customFormat="1" ht="22.95" customHeight="1">
      <c r="A22" s="435" t="s">
        <v>205</v>
      </c>
      <c r="B22" s="383" t="s">
        <v>254</v>
      </c>
      <c r="C22" s="479" t="s">
        <v>255</v>
      </c>
      <c r="D22" s="453">
        <v>45076</v>
      </c>
      <c r="E22" s="455">
        <v>45077</v>
      </c>
    </row>
    <row r="23" spans="1:5" s="108" customFormat="1" ht="22.95" customHeight="1">
      <c r="A23" s="435" t="s">
        <v>206</v>
      </c>
      <c r="B23" s="383" t="s">
        <v>256</v>
      </c>
      <c r="C23" s="478" t="s">
        <v>257</v>
      </c>
      <c r="D23" s="453">
        <v>45076</v>
      </c>
      <c r="E23" s="455">
        <v>45077</v>
      </c>
    </row>
    <row r="24" spans="1:5" s="108" customFormat="1" ht="22.95" customHeight="1">
      <c r="A24" s="435" t="s">
        <v>205</v>
      </c>
      <c r="B24" s="383" t="s">
        <v>258</v>
      </c>
      <c r="C24" s="478" t="s">
        <v>259</v>
      </c>
      <c r="D24" s="453">
        <v>45076</v>
      </c>
      <c r="E24" s="455">
        <v>45077</v>
      </c>
    </row>
    <row r="25" spans="1:5" s="108" customFormat="1" ht="22.95" customHeight="1">
      <c r="A25" s="435" t="s">
        <v>206</v>
      </c>
      <c r="B25" s="383" t="s">
        <v>260</v>
      </c>
      <c r="C25" s="383" t="s">
        <v>261</v>
      </c>
      <c r="D25" s="453">
        <v>45076</v>
      </c>
      <c r="E25" s="455">
        <v>45076</v>
      </c>
    </row>
    <row r="26" spans="1:5" s="108" customFormat="1" ht="22.95" customHeight="1">
      <c r="A26" s="435" t="s">
        <v>206</v>
      </c>
      <c r="B26" s="383" t="s">
        <v>262</v>
      </c>
      <c r="C26" s="478" t="s">
        <v>263</v>
      </c>
      <c r="D26" s="453">
        <v>45076</v>
      </c>
      <c r="E26" s="455">
        <v>45076</v>
      </c>
    </row>
    <row r="27" spans="1:5" s="108" customFormat="1" ht="22.95" customHeight="1">
      <c r="A27" s="435" t="s">
        <v>205</v>
      </c>
      <c r="B27" s="383" t="s">
        <v>264</v>
      </c>
      <c r="C27" s="478" t="s">
        <v>265</v>
      </c>
      <c r="D27" s="453">
        <v>45076</v>
      </c>
      <c r="E27" s="455">
        <v>45076</v>
      </c>
    </row>
    <row r="28" spans="1:5" s="108" customFormat="1" ht="22.95" customHeight="1">
      <c r="A28" s="435" t="s">
        <v>206</v>
      </c>
      <c r="B28" s="383" t="s">
        <v>244</v>
      </c>
      <c r="C28" s="482" t="s">
        <v>266</v>
      </c>
      <c r="D28" s="453">
        <v>45076</v>
      </c>
      <c r="E28" s="455">
        <v>45076</v>
      </c>
    </row>
    <row r="29" spans="1:5" s="108" customFormat="1" ht="22.95" customHeight="1">
      <c r="A29" s="435" t="s">
        <v>205</v>
      </c>
      <c r="B29" s="383" t="s">
        <v>267</v>
      </c>
      <c r="C29" s="479" t="s">
        <v>268</v>
      </c>
      <c r="D29" s="453">
        <v>45075</v>
      </c>
      <c r="E29" s="455">
        <v>45076</v>
      </c>
    </row>
    <row r="30" spans="1:5" s="108" customFormat="1" ht="22.95" customHeight="1">
      <c r="A30" s="435" t="s">
        <v>205</v>
      </c>
      <c r="B30" s="383" t="s">
        <v>269</v>
      </c>
      <c r="C30" s="478" t="s">
        <v>270</v>
      </c>
      <c r="D30" s="453">
        <v>45075</v>
      </c>
      <c r="E30" s="455">
        <v>45076</v>
      </c>
    </row>
    <row r="31" spans="1:5" s="108" customFormat="1" ht="22.95" customHeight="1">
      <c r="A31" s="435" t="s">
        <v>205</v>
      </c>
      <c r="B31" s="383" t="s">
        <v>271</v>
      </c>
      <c r="C31" s="479" t="s">
        <v>272</v>
      </c>
      <c r="D31" s="453">
        <v>45075</v>
      </c>
      <c r="E31" s="455">
        <v>45076</v>
      </c>
    </row>
    <row r="32" spans="1:5" s="108" customFormat="1" ht="22.95" customHeight="1">
      <c r="A32" s="435" t="s">
        <v>205</v>
      </c>
      <c r="B32" s="383" t="s">
        <v>273</v>
      </c>
      <c r="C32" s="478" t="s">
        <v>274</v>
      </c>
      <c r="D32" s="453">
        <v>45075</v>
      </c>
      <c r="E32" s="455">
        <v>45076</v>
      </c>
    </row>
    <row r="33" spans="1:11" s="108" customFormat="1" ht="22.95" customHeight="1">
      <c r="A33" s="435" t="s">
        <v>205</v>
      </c>
      <c r="B33" s="383" t="s">
        <v>212</v>
      </c>
      <c r="C33" s="482" t="s">
        <v>275</v>
      </c>
      <c r="D33" s="453">
        <v>45075</v>
      </c>
      <c r="E33" s="455">
        <v>45076</v>
      </c>
    </row>
    <row r="34" spans="1:11" s="108" customFormat="1" ht="22.95" customHeight="1">
      <c r="A34" s="435" t="s">
        <v>205</v>
      </c>
      <c r="B34" s="383" t="s">
        <v>276</v>
      </c>
      <c r="C34" s="480" t="s">
        <v>277</v>
      </c>
      <c r="D34" s="453">
        <v>45075</v>
      </c>
      <c r="E34" s="455">
        <v>45076</v>
      </c>
    </row>
    <row r="35" spans="1:11" s="108" customFormat="1" ht="22.95" customHeight="1">
      <c r="A35" s="435" t="s">
        <v>232</v>
      </c>
      <c r="B35" s="383" t="s">
        <v>278</v>
      </c>
      <c r="C35" s="482" t="s">
        <v>279</v>
      </c>
      <c r="D35" s="453">
        <v>45075</v>
      </c>
      <c r="E35" s="455">
        <v>45075</v>
      </c>
    </row>
    <row r="36" spans="1:11" s="108" customFormat="1" ht="22.95" customHeight="1">
      <c r="A36" s="435" t="s">
        <v>205</v>
      </c>
      <c r="B36" s="383" t="s">
        <v>280</v>
      </c>
      <c r="C36" s="479" t="s">
        <v>281</v>
      </c>
      <c r="D36" s="453">
        <v>45072</v>
      </c>
      <c r="E36" s="455">
        <v>45075</v>
      </c>
    </row>
    <row r="37" spans="1:11" s="108" customFormat="1" ht="22.95" customHeight="1">
      <c r="A37" s="435" t="s">
        <v>205</v>
      </c>
      <c r="B37" s="383" t="s">
        <v>282</v>
      </c>
      <c r="C37" s="482" t="s">
        <v>283</v>
      </c>
      <c r="D37" s="453">
        <v>45072</v>
      </c>
      <c r="E37" s="455">
        <v>45075</v>
      </c>
    </row>
    <row r="38" spans="1:11" s="108" customFormat="1" ht="22.95" customHeight="1">
      <c r="A38" s="435" t="s">
        <v>205</v>
      </c>
      <c r="B38" s="383" t="s">
        <v>213</v>
      </c>
      <c r="C38" s="383" t="s">
        <v>284</v>
      </c>
      <c r="D38" s="453">
        <v>45072</v>
      </c>
      <c r="E38" s="455">
        <v>45075</v>
      </c>
    </row>
    <row r="39" spans="1:11" s="108" customFormat="1" ht="22.95" customHeight="1">
      <c r="A39" s="435" t="s">
        <v>205</v>
      </c>
      <c r="B39" s="383" t="s">
        <v>285</v>
      </c>
      <c r="C39" s="481" t="s">
        <v>286</v>
      </c>
      <c r="D39" s="453">
        <v>45072</v>
      </c>
      <c r="E39" s="455">
        <v>45075</v>
      </c>
    </row>
    <row r="40" spans="1:11" s="108" customFormat="1" ht="22.95" customHeight="1">
      <c r="A40" s="435" t="s">
        <v>205</v>
      </c>
      <c r="B40" s="383" t="s">
        <v>285</v>
      </c>
      <c r="C40" s="481" t="s">
        <v>287</v>
      </c>
      <c r="D40" s="453">
        <v>45072</v>
      </c>
      <c r="E40" s="455">
        <v>45075</v>
      </c>
    </row>
    <row r="41" spans="1:11" s="108" customFormat="1" ht="22.95" customHeight="1">
      <c r="A41" s="435" t="s">
        <v>205</v>
      </c>
      <c r="B41" s="383" t="s">
        <v>288</v>
      </c>
      <c r="C41" s="481" t="s">
        <v>289</v>
      </c>
      <c r="D41" s="453">
        <v>45072</v>
      </c>
      <c r="E41" s="455">
        <v>45075</v>
      </c>
    </row>
    <row r="42" spans="1:11" s="108" customFormat="1" ht="22.95" customHeight="1">
      <c r="A42" s="435" t="s">
        <v>205</v>
      </c>
      <c r="B42" s="383" t="s">
        <v>290</v>
      </c>
      <c r="C42" s="478" t="s">
        <v>291</v>
      </c>
      <c r="D42" s="453">
        <v>45072</v>
      </c>
      <c r="E42" s="455">
        <v>45075</v>
      </c>
    </row>
    <row r="43" spans="1:11" s="108" customFormat="1" ht="22.95" customHeight="1">
      <c r="A43" s="435" t="s">
        <v>205</v>
      </c>
      <c r="B43" s="383" t="s">
        <v>292</v>
      </c>
      <c r="C43" s="383" t="s">
        <v>293</v>
      </c>
      <c r="D43" s="453">
        <v>45072</v>
      </c>
      <c r="E43" s="455">
        <v>45075</v>
      </c>
    </row>
    <row r="44" spans="1:11" s="108" customFormat="1" ht="22.95" customHeight="1">
      <c r="A44" s="435" t="s">
        <v>205</v>
      </c>
      <c r="B44" s="383" t="s">
        <v>294</v>
      </c>
      <c r="C44" s="478" t="s">
        <v>295</v>
      </c>
      <c r="D44" s="453">
        <v>45072</v>
      </c>
      <c r="E44" s="455">
        <v>45075</v>
      </c>
    </row>
    <row r="45" spans="1:11" s="108" customFormat="1" ht="22.95" customHeight="1">
      <c r="A45" s="435" t="s">
        <v>205</v>
      </c>
      <c r="B45" s="383" t="s">
        <v>296</v>
      </c>
      <c r="C45" s="383" t="s">
        <v>297</v>
      </c>
      <c r="D45" s="453">
        <v>45072</v>
      </c>
      <c r="E45" s="455">
        <v>45075</v>
      </c>
    </row>
    <row r="46" spans="1:11" s="108" customFormat="1" ht="22.95" customHeight="1">
      <c r="A46" s="435"/>
      <c r="B46" s="383"/>
      <c r="C46" s="383"/>
      <c r="D46" s="453"/>
      <c r="E46" s="455"/>
    </row>
    <row r="47" spans="1:11" ht="26.4" customHeight="1">
      <c r="A47" s="456"/>
      <c r="B47" s="456"/>
      <c r="C47" s="456"/>
      <c r="D47" s="466"/>
      <c r="E47" s="466"/>
    </row>
    <row r="48" spans="1:11" ht="20.25" customHeight="1">
      <c r="A48" s="319"/>
      <c r="B48" s="320"/>
      <c r="C48" s="261"/>
      <c r="D48" s="321"/>
      <c r="E48" s="321"/>
      <c r="J48" s="126"/>
      <c r="K48" s="126"/>
    </row>
    <row r="49" spans="1:11" ht="20.25" customHeight="1">
      <c r="A49" s="39"/>
      <c r="B49" s="40"/>
      <c r="C49" s="261" t="s">
        <v>172</v>
      </c>
      <c r="D49" s="41"/>
      <c r="E49" s="41"/>
      <c r="J49" s="126"/>
      <c r="K49" s="126"/>
    </row>
    <row r="50" spans="1:11" ht="20.25" customHeight="1">
      <c r="A50" s="319"/>
      <c r="B50" s="320"/>
      <c r="C50" s="261"/>
      <c r="D50" s="321"/>
      <c r="E50" s="321"/>
      <c r="J50" s="126"/>
      <c r="K50" s="126"/>
    </row>
    <row r="51" spans="1:11">
      <c r="A51" s="262" t="s">
        <v>146</v>
      </c>
      <c r="B51" s="262"/>
      <c r="C51" s="262"/>
      <c r="D51" s="322"/>
      <c r="E51" s="322"/>
    </row>
    <row r="52" spans="1:11">
      <c r="A52" s="672" t="s">
        <v>27</v>
      </c>
      <c r="B52" s="672"/>
      <c r="C52" s="672"/>
      <c r="D52" s="323"/>
      <c r="E52" s="323"/>
    </row>
  </sheetData>
  <mergeCells count="1">
    <mergeCell ref="A52:C52"/>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6"/>
  <sheetViews>
    <sheetView zoomScale="91" zoomScaleNormal="91" zoomScaleSheetLayoutView="100" workbookViewId="0">
      <selection activeCell="M14" sqref="M14"/>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673" t="s">
        <v>228</v>
      </c>
      <c r="B1" s="674"/>
      <c r="C1" s="674"/>
      <c r="D1" s="674"/>
      <c r="E1" s="674"/>
      <c r="F1" s="674"/>
      <c r="G1" s="674"/>
      <c r="H1" s="674"/>
      <c r="I1" s="674"/>
      <c r="J1" s="674"/>
      <c r="K1" s="674"/>
      <c r="L1" s="674"/>
      <c r="M1" s="674"/>
      <c r="N1" s="675"/>
    </row>
    <row r="2" spans="1:16" ht="47.4" customHeight="1">
      <c r="A2" s="676" t="s">
        <v>431</v>
      </c>
      <c r="B2" s="677"/>
      <c r="C2" s="677"/>
      <c r="D2" s="677"/>
      <c r="E2" s="677"/>
      <c r="F2" s="677"/>
      <c r="G2" s="677"/>
      <c r="H2" s="677"/>
      <c r="I2" s="677"/>
      <c r="J2" s="677"/>
      <c r="K2" s="677"/>
      <c r="L2" s="677"/>
      <c r="M2" s="677"/>
      <c r="N2" s="678"/>
    </row>
    <row r="3" spans="1:16" ht="253.8" customHeight="1" thickBot="1">
      <c r="A3" s="679" t="s">
        <v>432</v>
      </c>
      <c r="B3" s="680"/>
      <c r="C3" s="680"/>
      <c r="D3" s="680"/>
      <c r="E3" s="680"/>
      <c r="F3" s="680"/>
      <c r="G3" s="680"/>
      <c r="H3" s="680"/>
      <c r="I3" s="680"/>
      <c r="J3" s="680"/>
      <c r="K3" s="680"/>
      <c r="L3" s="680"/>
      <c r="M3" s="680"/>
      <c r="N3" s="681"/>
      <c r="P3" s="307"/>
    </row>
    <row r="4" spans="1:16" ht="54.6" customHeight="1">
      <c r="A4" s="685" t="s">
        <v>433</v>
      </c>
      <c r="B4" s="686"/>
      <c r="C4" s="686"/>
      <c r="D4" s="686"/>
      <c r="E4" s="686"/>
      <c r="F4" s="686"/>
      <c r="G4" s="686"/>
      <c r="H4" s="686"/>
      <c r="I4" s="686"/>
      <c r="J4" s="686"/>
      <c r="K4" s="686"/>
      <c r="L4" s="686"/>
      <c r="M4" s="686"/>
      <c r="N4" s="687"/>
    </row>
    <row r="5" spans="1:16" ht="213.6" customHeight="1" thickBot="1">
      <c r="A5" s="682" t="s">
        <v>434</v>
      </c>
      <c r="B5" s="683"/>
      <c r="C5" s="683"/>
      <c r="D5" s="683"/>
      <c r="E5" s="683"/>
      <c r="F5" s="683"/>
      <c r="G5" s="683"/>
      <c r="H5" s="683"/>
      <c r="I5" s="683"/>
      <c r="J5" s="683"/>
      <c r="K5" s="683"/>
      <c r="L5" s="683"/>
      <c r="M5" s="683"/>
      <c r="N5" s="684"/>
    </row>
    <row r="6" spans="1:16" ht="54.6" hidden="1" customHeight="1" thickBot="1">
      <c r="A6" s="688"/>
      <c r="B6" s="689"/>
      <c r="C6" s="689"/>
      <c r="D6" s="689"/>
      <c r="E6" s="689"/>
      <c r="F6" s="689"/>
      <c r="G6" s="689"/>
      <c r="H6" s="689"/>
      <c r="I6" s="689"/>
      <c r="J6" s="689"/>
      <c r="K6" s="689"/>
      <c r="L6" s="689"/>
      <c r="M6" s="689"/>
      <c r="N6" s="690"/>
    </row>
    <row r="7" spans="1:16" ht="110.4" customHeight="1" thickBot="1">
      <c r="A7" s="730" t="s">
        <v>435</v>
      </c>
      <c r="B7" s="731"/>
      <c r="C7" s="731"/>
      <c r="D7" s="731"/>
      <c r="E7" s="731"/>
      <c r="F7" s="731"/>
      <c r="G7" s="731"/>
      <c r="H7" s="731"/>
      <c r="I7" s="731"/>
      <c r="J7" s="731"/>
      <c r="K7" s="731"/>
      <c r="L7" s="731"/>
      <c r="M7" s="731"/>
      <c r="N7" s="732"/>
      <c r="O7" s="44" t="s">
        <v>220</v>
      </c>
    </row>
    <row r="8" spans="1:16" ht="50.4" hidden="1" customHeight="1" thickBot="1">
      <c r="A8" s="693"/>
      <c r="B8" s="694"/>
      <c r="C8" s="694"/>
      <c r="D8" s="694"/>
      <c r="E8" s="694"/>
      <c r="F8" s="694"/>
      <c r="G8" s="694"/>
      <c r="H8" s="694"/>
      <c r="I8" s="694"/>
      <c r="J8" s="694"/>
      <c r="K8" s="694"/>
      <c r="L8" s="694"/>
      <c r="M8" s="694"/>
      <c r="N8" s="695"/>
      <c r="O8" s="47"/>
    </row>
    <row r="9" spans="1:16" ht="276" hidden="1" customHeight="1" thickBot="1">
      <c r="A9" s="696"/>
      <c r="B9" s="697"/>
      <c r="C9" s="697"/>
      <c r="D9" s="697"/>
      <c r="E9" s="697"/>
      <c r="F9" s="697"/>
      <c r="G9" s="697"/>
      <c r="H9" s="697"/>
      <c r="I9" s="697"/>
      <c r="J9" s="697"/>
      <c r="K9" s="697"/>
      <c r="L9" s="697"/>
      <c r="M9" s="697"/>
      <c r="N9" s="698"/>
      <c r="O9" s="47"/>
    </row>
    <row r="10" spans="1:16" s="108" customFormat="1" ht="49.2" hidden="1" customHeight="1">
      <c r="A10" s="699"/>
      <c r="B10" s="700"/>
      <c r="C10" s="700"/>
      <c r="D10" s="700"/>
      <c r="E10" s="700"/>
      <c r="F10" s="700"/>
      <c r="G10" s="700"/>
      <c r="H10" s="700"/>
      <c r="I10" s="700"/>
      <c r="J10" s="700"/>
      <c r="K10" s="700"/>
      <c r="L10" s="700"/>
      <c r="M10" s="700"/>
      <c r="N10" s="701"/>
      <c r="O10" s="283"/>
    </row>
    <row r="11" spans="1:16" s="108" customFormat="1" ht="361.8" hidden="1" customHeight="1" thickBot="1">
      <c r="A11" s="702"/>
      <c r="B11" s="703"/>
      <c r="C11" s="703"/>
      <c r="D11" s="703"/>
      <c r="E11" s="703"/>
      <c r="F11" s="703"/>
      <c r="G11" s="703"/>
      <c r="H11" s="703"/>
      <c r="I11" s="703"/>
      <c r="J11" s="703"/>
      <c r="K11" s="703"/>
      <c r="L11" s="703"/>
      <c r="M11" s="703"/>
      <c r="N11" s="704"/>
      <c r="O11" s="283"/>
    </row>
    <row r="12" spans="1:16" ht="39.6" customHeight="1">
      <c r="A12" s="692" t="s">
        <v>28</v>
      </c>
      <c r="B12" s="692"/>
      <c r="C12" s="692"/>
      <c r="D12" s="692"/>
      <c r="E12" s="692"/>
      <c r="F12" s="692"/>
      <c r="G12" s="692"/>
      <c r="H12" s="692"/>
      <c r="I12" s="692"/>
      <c r="J12" s="692"/>
      <c r="K12" s="692"/>
      <c r="L12" s="692"/>
      <c r="M12" s="692"/>
      <c r="N12" s="692"/>
    </row>
    <row r="13" spans="1:16" ht="34.799999999999997" customHeight="1">
      <c r="A13" s="640" t="s">
        <v>27</v>
      </c>
      <c r="B13" s="691"/>
      <c r="C13" s="691"/>
      <c r="D13" s="691"/>
      <c r="E13" s="691"/>
      <c r="F13" s="691"/>
      <c r="G13" s="691"/>
      <c r="H13" s="691"/>
      <c r="I13" s="691"/>
      <c r="J13" s="691"/>
      <c r="K13" s="691"/>
      <c r="L13" s="691"/>
      <c r="M13" s="691"/>
      <c r="N13" s="691"/>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sheetData>
  <mergeCells count="13">
    <mergeCell ref="A6:N6"/>
    <mergeCell ref="A7:N7"/>
    <mergeCell ref="A13:N13"/>
    <mergeCell ref="A12:N12"/>
    <mergeCell ref="A8:N8"/>
    <mergeCell ref="A9:N9"/>
    <mergeCell ref="A10:N10"/>
    <mergeCell ref="A11:N11"/>
    <mergeCell ref="A1:N1"/>
    <mergeCell ref="A2:N2"/>
    <mergeCell ref="A3:N3"/>
    <mergeCell ref="A5:N5"/>
    <mergeCell ref="A4:N4"/>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3"/>
  <sheetViews>
    <sheetView view="pageBreakPreview" zoomScale="95" zoomScaleNormal="75" zoomScaleSheetLayoutView="95" workbookViewId="0">
      <selection activeCell="A8" sqref="A8:XFD9"/>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31" t="s">
        <v>229</v>
      </c>
      <c r="B1" s="45" t="s">
        <v>0</v>
      </c>
      <c r="C1" s="46" t="s">
        <v>2</v>
      </c>
    </row>
    <row r="2" spans="1:3" ht="40.799999999999997" customHeight="1">
      <c r="A2" s="316" t="s">
        <v>415</v>
      </c>
      <c r="B2" s="2"/>
      <c r="C2" s="705"/>
    </row>
    <row r="3" spans="1:3" ht="356.4" customHeight="1">
      <c r="A3" s="377" t="s">
        <v>417</v>
      </c>
      <c r="B3" s="48"/>
      <c r="C3" s="706"/>
    </row>
    <row r="4" spans="1:3" ht="34.799999999999997" customHeight="1" thickBot="1">
      <c r="A4" s="122" t="s">
        <v>416</v>
      </c>
      <c r="B4" s="1"/>
      <c r="C4" s="1"/>
    </row>
    <row r="5" spans="1:3" ht="41.4" customHeight="1" thickBot="1">
      <c r="A5" s="365" t="s">
        <v>420</v>
      </c>
      <c r="B5" s="2"/>
      <c r="C5" s="705"/>
    </row>
    <row r="6" spans="1:3" ht="258" customHeight="1">
      <c r="A6" s="442" t="s">
        <v>418</v>
      </c>
      <c r="B6" s="48"/>
      <c r="C6" s="706"/>
    </row>
    <row r="7" spans="1:3" ht="34.799999999999997" customHeight="1">
      <c r="A7" s="307" t="s">
        <v>419</v>
      </c>
      <c r="B7" s="1"/>
      <c r="C7" s="1"/>
    </row>
    <row r="8" spans="1:3" ht="43.2" hidden="1" customHeight="1">
      <c r="A8" s="443"/>
      <c r="B8" s="159"/>
      <c r="C8" s="705"/>
    </row>
    <row r="9" spans="1:3" ht="160.19999999999999" hidden="1" customHeight="1" thickBot="1">
      <c r="A9" s="378"/>
      <c r="B9" s="160"/>
      <c r="C9" s="706"/>
    </row>
    <row r="10" spans="1:3" ht="39" customHeight="1">
      <c r="A10" s="385"/>
      <c r="B10" s="1"/>
      <c r="C10" s="1"/>
    </row>
    <row r="11" spans="1:3" s="388" customFormat="1" ht="42.6" hidden="1" customHeight="1">
      <c r="A11" s="386"/>
      <c r="B11" s="387"/>
      <c r="C11" s="387"/>
    </row>
    <row r="12" spans="1:3" ht="316.2" hidden="1" customHeight="1" thickBot="1">
      <c r="A12" s="444"/>
      <c r="B12" s="390"/>
      <c r="C12" s="390"/>
    </row>
    <row r="13" spans="1:3" s="392" customFormat="1" ht="34.200000000000003" hidden="1" customHeight="1">
      <c r="A13" s="391"/>
    </row>
    <row r="14" spans="1:3" s="388" customFormat="1" ht="42.6" hidden="1" customHeight="1">
      <c r="A14" s="386"/>
      <c r="B14" s="387"/>
      <c r="C14" s="387"/>
    </row>
    <row r="15" spans="1:3" ht="93.6" hidden="1" customHeight="1" thickBot="1">
      <c r="A15" s="389"/>
      <c r="B15" s="390"/>
      <c r="C15" s="390"/>
    </row>
    <row r="16" spans="1:3" ht="33.6" hidden="1" customHeight="1">
      <c r="A16" s="394"/>
      <c r="B16" s="393"/>
      <c r="C16" s="393"/>
    </row>
    <row r="17" spans="1:3" ht="33.6" hidden="1" customHeight="1">
      <c r="A17" s="445"/>
      <c r="B17" s="393"/>
      <c r="C17" s="393"/>
    </row>
    <row r="18" spans="1:3" s="392" customFormat="1" ht="126.6" hidden="1" customHeight="1">
      <c r="A18" s="447"/>
    </row>
    <row r="19" spans="1:3" ht="29.4" hidden="1" customHeight="1">
      <c r="A19" s="446"/>
      <c r="B19" s="1"/>
      <c r="C19" s="1"/>
    </row>
    <row r="20" spans="1:3" ht="29.4" customHeight="1">
      <c r="A20" s="446"/>
      <c r="B20" s="1"/>
      <c r="C20" s="1"/>
    </row>
    <row r="21" spans="1:3" ht="39" customHeight="1">
      <c r="A21" s="1" t="s">
        <v>157</v>
      </c>
      <c r="B21" s="1"/>
      <c r="C21" s="1"/>
    </row>
    <row r="22" spans="1:3" ht="32.25" customHeight="1">
      <c r="A22" s="1" t="s">
        <v>158</v>
      </c>
      <c r="B22" s="1"/>
      <c r="C22" s="1"/>
    </row>
    <row r="23" spans="1:3" ht="36.75" customHeight="1"/>
    <row r="24" spans="1:3" ht="33" customHeight="1"/>
    <row r="25" spans="1:3" ht="36.75" customHeight="1"/>
    <row r="26" spans="1:3" ht="36.75" customHeight="1"/>
    <row r="27" spans="1:3" ht="25.5" customHeight="1"/>
    <row r="28" spans="1:3" ht="32.25" customHeight="1"/>
    <row r="29" spans="1:3" ht="30.75" customHeight="1"/>
    <row r="30" spans="1:3" ht="42.75" customHeight="1"/>
    <row r="31" spans="1:3" ht="43.5" customHeight="1"/>
    <row r="32" spans="1:3" ht="27.75" customHeight="1"/>
    <row r="33" ht="30.75" customHeight="1"/>
    <row r="34" ht="29.25" customHeight="1"/>
    <row r="35" ht="27" customHeight="1"/>
    <row r="36" ht="27" customHeight="1"/>
    <row r="37" ht="27" customHeight="1"/>
    <row r="38" ht="27" customHeight="1"/>
    <row r="39" ht="27" customHeight="1"/>
    <row r="40" ht="27" customHeight="1"/>
    <row r="41" ht="27" customHeight="1"/>
    <row r="42" ht="27" customHeight="1"/>
    <row r="43" ht="27" customHeight="1"/>
  </sheetData>
  <mergeCells count="3">
    <mergeCell ref="C2:C3"/>
    <mergeCell ref="C5:C6"/>
    <mergeCell ref="C8:C9"/>
  </mergeCells>
  <phoneticPr fontId="16"/>
  <hyperlinks>
    <hyperlink ref="A4" r:id="rId1" xr:uid="{1DA2558E-7404-46FF-AF61-9BEE739066D9}"/>
    <hyperlink ref="A7" r:id="rId2" xr:uid="{30D821A5-98F6-483E-BF91-32DC3DF93848}"/>
  </hyperlinks>
  <pageMargins left="0" right="0" top="0.19685039370078741" bottom="0.39370078740157483" header="0" footer="0.19685039370078741"/>
  <pageSetup paperSize="9" scale="66"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ヘッドライン</vt:lpstr>
      <vt:lpstr>スポンサー公告</vt:lpstr>
      <vt:lpstr>21　ノロウイルス関連情報 </vt:lpstr>
      <vt:lpstr>21  衛生訓話</vt:lpstr>
      <vt:lpstr>21　食中毒記事等 </vt:lpstr>
      <vt:lpstr>21　海外情報</vt:lpstr>
      <vt:lpstr>21　感染症統計</vt:lpstr>
      <vt:lpstr>20　感染症情報</vt:lpstr>
      <vt:lpstr>21 食品回収</vt:lpstr>
      <vt:lpstr>21　食品表示</vt:lpstr>
      <vt:lpstr>21　残留農薬　等 </vt:lpstr>
      <vt:lpstr>'20　感染症情報'!Print_Area</vt:lpstr>
      <vt:lpstr>'21  衛生訓話'!Print_Area</vt:lpstr>
      <vt:lpstr>'21　ノロウイルス関連情報 '!Print_Area</vt:lpstr>
      <vt:lpstr>'21　海外情報'!Print_Area</vt:lpstr>
      <vt:lpstr>'21　感染症統計'!Print_Area</vt:lpstr>
      <vt:lpstr>'21　残留農薬　等 '!Print_Area</vt:lpstr>
      <vt:lpstr>'21　食中毒記事等 '!Print_Area</vt:lpstr>
      <vt:lpstr>'21 食品回収'!Print_Area</vt:lpstr>
      <vt:lpstr>'21　食品表示'!Print_Area</vt:lpstr>
      <vt:lpstr>スポンサー公告!Print_Area</vt:lpstr>
      <vt:lpstr>'21　残留農薬　等 '!Print_Titles</vt:lpstr>
      <vt:lpstr>'21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2023-06-04T02:03:16Z</dcterms:modified>
</cp:coreProperties>
</file>