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xr:revisionPtr revIDLastSave="0" documentId="13_ncr:1_{88632BCF-CD2F-41DF-84F0-593BFE9966E3}"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15" r:id="rId2"/>
    <sheet name="20　ノロウイルス関連情報 " sheetId="101" r:id="rId3"/>
    <sheet name="20  衛生訓話" sheetId="154" r:id="rId4"/>
    <sheet name="20　食中毒記事等 " sheetId="29" r:id="rId5"/>
    <sheet name="20　海外情報" sheetId="123" r:id="rId6"/>
    <sheet name="20　感染症統計" sheetId="125" r:id="rId7"/>
    <sheet name="19　感染症情報" sheetId="124" r:id="rId8"/>
    <sheet name="20 食品回収" sheetId="60" r:id="rId9"/>
    <sheet name="20　食品表示" sheetId="34" r:id="rId10"/>
    <sheet name="20　残留農薬　等 " sheetId="35" r:id="rId11"/>
  </sheets>
  <definedNames>
    <definedName name="_xlnm._FilterDatabase" localSheetId="2" hidden="1">'20　ノロウイルス関連情報 '!$A$22:$G$75</definedName>
    <definedName name="_xlnm._FilterDatabase" localSheetId="10" hidden="1">'20　残留農薬　等 '!$A$1:$C$1</definedName>
    <definedName name="_xlnm._FilterDatabase" localSheetId="4" hidden="1">'20　食中毒記事等 '!$A$1:$D$1</definedName>
    <definedName name="_xlnm.Print_Area" localSheetId="7">'19　感染症情報'!$A$1:$D$21</definedName>
    <definedName name="_xlnm.Print_Area" localSheetId="3">'20  衛生訓話'!$A$1:$M$25</definedName>
    <definedName name="_xlnm.Print_Area" localSheetId="2">'20　ノロウイルス関連情報 '!$A$1:$N$84</definedName>
    <definedName name="_xlnm.Print_Area" localSheetId="5">'20　海外情報'!$A$1:$C$41</definedName>
    <definedName name="_xlnm.Print_Area" localSheetId="6">'20　感染症統計'!$A$1:$AC$37</definedName>
    <definedName name="_xlnm.Print_Area" localSheetId="10">'20　残留農薬　等 '!$A$1:$A$22</definedName>
    <definedName name="_xlnm.Print_Area" localSheetId="4">'20　食中毒記事等 '!$A$1:$D$36</definedName>
    <definedName name="_xlnm.Print_Area" localSheetId="8">'20 食品回収'!$A$1:$E$37</definedName>
    <definedName name="_xlnm.Print_Area" localSheetId="9">'20　食品表示'!$A$1:$N$13</definedName>
    <definedName name="_xlnm.Print_Area" localSheetId="1">スポンサー公告!$A$1:$Q$37</definedName>
    <definedName name="_xlnm.Print_Titles" localSheetId="10">'20　残留農薬　等 '!$1:$1</definedName>
    <definedName name="_xlnm.Print_Titles" localSheetId="4">'20　食中毒記事等 '!$1:$1</definedName>
  </definedNames>
  <calcPr calcId="191029"/>
</workbook>
</file>

<file path=xl/calcChain.xml><?xml version="1.0" encoding="utf-8"?>
<calcChain xmlns="http://schemas.openxmlformats.org/spreadsheetml/2006/main">
  <c r="B22" i="78" l="1"/>
  <c r="G15" i="78" l="1"/>
  <c r="F4" i="125" l="1"/>
  <c r="E4" i="125"/>
  <c r="D4" i="125"/>
  <c r="B19" i="78" l="1"/>
  <c r="B14" i="78"/>
  <c r="N71" i="101" l="1"/>
  <c r="M71" i="101"/>
  <c r="G74" i="101" l="1"/>
  <c r="G35" i="101" l="1"/>
  <c r="B35" i="101" s="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B16" i="78"/>
  <c r="G73" i="101"/>
  <c r="B20" i="78" l="1"/>
  <c r="R4" i="125"/>
  <c r="S4" i="125"/>
  <c r="T4" i="125"/>
  <c r="U4" i="125"/>
  <c r="V4" i="125"/>
  <c r="W4" i="125"/>
  <c r="X4" i="125"/>
  <c r="Y4" i="125"/>
  <c r="Z4" i="125"/>
  <c r="AA4" i="125"/>
  <c r="AB4" i="125"/>
  <c r="AC4" i="125"/>
  <c r="Q4" i="125"/>
  <c r="N4" i="125"/>
  <c r="C4" i="125"/>
  <c r="G4" i="125"/>
  <c r="H4" i="125"/>
  <c r="I4" i="125"/>
  <c r="J4" i="125"/>
  <c r="K4" i="125"/>
  <c r="L4" i="125"/>
  <c r="M4" i="125"/>
  <c r="B4" i="125"/>
  <c r="B18" i="78"/>
  <c r="B21" i="78" l="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P4" i="125"/>
  <c r="B23" i="101" l="1"/>
  <c r="B17" i="78" l="1"/>
  <c r="G75" i="101" l="1"/>
  <c r="F75" i="101" s="1"/>
  <c r="F15" i="78"/>
  <c r="I74" i="101" l="1"/>
  <c r="I73" i="101"/>
  <c r="H15" i="78" s="1"/>
  <c r="M75" i="101"/>
  <c r="K75" i="101"/>
</calcChain>
</file>

<file path=xl/sharedStrings.xml><?xml version="1.0" encoding="utf-8"?>
<sst xmlns="http://schemas.openxmlformats.org/spreadsheetml/2006/main" count="573" uniqueCount="417">
  <si>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</si>
  <si>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</si>
  <si>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</si>
  <si>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</si>
  <si>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</si>
  <si>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</si>
  <si>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</si>
  <si>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</si>
  <si>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</si>
  <si>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</si>
  <si>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</si>
  <si>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</si>
  <si>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</si>
  <si>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</si>
  <si>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</si>
  <si>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</si>
  <si>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</si>
  <si>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</si>
  <si>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</si>
  <si>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</si>
  <si>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</si>
  <si>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</si>
  <si>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</si>
  <si>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</si>
  <si>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</si>
  <si>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</si>
  <si>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</si>
  <si>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</si>
  <si>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</si>
  <si>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</si>
  <si>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</si>
  <si>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</si>
  <si>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</si>
  <si>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</si>
  <si>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</si>
  <si>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</si>
  <si>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</si>
  <si>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</si>
  <si>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</si>
  <si>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</si>
  <si>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</si>
  <si>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</si>
  <si>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</si>
  <si>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</si>
  <si>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</si>
  <si>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</si>
  <si>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</si>
  <si>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</si>
  <si>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</si>
  <si>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</si>
  <si>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</si>
  <si>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</si>
  <si>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</si>
  <si>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</si>
  <si>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</si>
  <si>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</si>
  <si>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</si>
  <si>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</si>
  <si>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</si>
  <si>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</si>
  <si>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</si>
  <si>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</si>
  <si>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</si>
  <si>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</si>
  <si>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</si>
  <si>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</si>
  <si>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</si>
  <si>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</si>
  <si>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</si>
  <si>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</si>
  <si>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</si>
  <si>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</si>
  <si>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</si>
  <si>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</si>
  <si>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</si>
  <si>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</si>
  <si>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</si>
  <si>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</si>
  <si>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</si>
  <si>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</si>
  <si>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</si>
  <si>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</si>
  <si>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</si>
  <si>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</si>
  <si>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</si>
  <si>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</si>
  <si>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</si>
  <si>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</si>
  <si>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</si>
  <si>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</si>
  <si>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</si>
  <si>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</si>
  <si>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</si>
  <si>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</si>
  <si>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</si>
  <si>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</si>
  <si>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</si>
  <si>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</si>
  <si>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</si>
  <si>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</si>
  <si>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</si>
  <si>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</si>
  <si>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</si>
  <si>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</si>
  <si>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</si>
  <si>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</si>
  <si>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</si>
  <si>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</si>
  <si>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</si>
  <si>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</si>
  <si>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</si>
  <si>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</si>
  <si>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</si>
  <si>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</si>
  <si>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</si>
  <si>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</si>
  <si>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</si>
  <si>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</si>
  <si>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</si>
  <si>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</si>
  <si>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</si>
  <si>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</si>
  <si>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</si>
  <si>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</si>
  <si>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</si>
  <si>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</si>
  <si>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</si>
  <si>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</si>
  <si>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</si>
  <si>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</si>
  <si>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</si>
  <si>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</si>
  <si>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</si>
  <si>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</si>
  <si>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</si>
  <si>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</si>
  <si>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</si>
  <si>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</si>
  <si>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</si>
  <si>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</si>
  <si>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</si>
  <si>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</si>
  <si>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</si>
  <si>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</si>
  <si>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</si>
  <si>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</si>
  <si>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</si>
  <si>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</si>
  <si>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</si>
  <si>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</si>
  <si>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</si>
  <si>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</si>
  <si>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7"/>
  </si>
  <si>
    <t>厚生労働省：国内の発生状況など
https://www.mhlw.go.jp/stf/covid-19/kokunainohasseijoukyou.html#h2_1
厚生労働省：データからわかる－新型コロナウイルス感染症情報－
https：//covid19.mhlw.go.jp/</t>
    <phoneticPr fontId="87"/>
  </si>
  <si>
    <t>https://www.mhlw.go.jp/stf/covid-19/kokunainohasseijoukyou.html#h2_1</t>
    <phoneticPr fontId="87"/>
  </si>
  <si>
    <t>厚生労働省：データからわかる－新型コロナウイルス感染症情報－</t>
    <phoneticPr fontId="87"/>
  </si>
  <si>
    <t xml:space="preserve">
</t>
    <phoneticPr fontId="87"/>
  </si>
  <si>
    <t>https：//covid19.mhlw.go.jp/</t>
    <phoneticPr fontId="87"/>
  </si>
  <si>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</si>
  <si>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</si>
  <si>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</si>
  <si>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</si>
  <si>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</si>
  <si>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</si>
  <si>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</si>
  <si>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7"/>
  </si>
  <si>
    <t>8．衛生訓話</t>
    <rPh sb="2" eb="4">
      <t>エイセイ</t>
    </rPh>
    <rPh sb="4" eb="6">
      <t>クンワ</t>
    </rPh>
    <phoneticPr fontId="5"/>
  </si>
  <si>
    <t>12-21年月平均</t>
  </si>
  <si>
    <t>2022年</t>
    <phoneticPr fontId="5"/>
  </si>
  <si>
    <t>1月</t>
    <phoneticPr fontId="87"/>
  </si>
  <si>
    <t>^</t>
    <phoneticPr fontId="87"/>
  </si>
  <si>
    <t>l</t>
    <phoneticPr fontId="33"/>
  </si>
  <si>
    <t>*発行予定は2022年11月7日（月）です。</t>
  </si>
  <si>
    <t>*発行予定は2022年11月7日（月）です。</t>
    <phoneticPr fontId="87"/>
  </si>
  <si>
    <t>皆様  週刊情報2022-48を配信いたします</t>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</si>
  <si>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</si>
  <si>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</si>
  <si>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管理レベル「1」　</t>
  </si>
  <si>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</si>
  <si>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</si>
  <si>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</si>
  <si>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掲載なし</t>
    <rPh sb="0" eb="2">
      <t>ケイサイ</t>
    </rPh>
    <phoneticPr fontId="33"/>
  </si>
  <si>
    <t xml:space="preserve"> 全国指数</t>
  </si>
  <si>
    <t>先週より</t>
  </si>
  <si>
    <t xml:space="preserve"> </t>
  </si>
  <si>
    <t>　</t>
  </si>
  <si>
    <t xml:space="preserve"> - 農林水産省 </t>
    <phoneticPr fontId="33"/>
  </si>
  <si>
    <t xml:space="preserve"> ｜- ジェトロ</t>
    <phoneticPr fontId="33"/>
  </si>
  <si>
    <t xml:space="preserve"> - Yahoo!ニュース </t>
    <phoneticPr fontId="33"/>
  </si>
  <si>
    <t>J</t>
    <phoneticPr fontId="33"/>
  </si>
  <si>
    <t>先週に比べて全国平均は</t>
    <phoneticPr fontId="5"/>
  </si>
  <si>
    <t xml:space="preserve"> </t>
    <phoneticPr fontId="33"/>
  </si>
  <si>
    <t>※2023年 第11週（3/13～3/19）  現在</t>
    <phoneticPr fontId="87"/>
  </si>
  <si>
    <t>毎週　　ひとつ　　覚えていきましょう</t>
    <phoneticPr fontId="5"/>
  </si>
  <si>
    <t>上記の他「 食品において不検出とされる農薬等 」が定められています。</t>
    <phoneticPr fontId="33"/>
  </si>
  <si>
    <t>9-10月、4月以降
施設の所在市町村で流行・   食中毒が報告される
定点観測値が5.00前後</t>
    <phoneticPr fontId="87"/>
  </si>
  <si>
    <t xml:space="preserve">【情報共有】　週間・情報収集/情報は毎週確認する
【常設】　嘔吐物処理セットの配備
【体調管理】従業員の健康状況を徹底し、不良者は調理・加工ラインより外す
</t>
    <phoneticPr fontId="87"/>
  </si>
  <si>
    <t xml:space="preserve">腸チフス
</t>
    <rPh sb="0" eb="1">
      <t>チョウ</t>
    </rPh>
    <phoneticPr fontId="5"/>
  </si>
  <si>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</si>
  <si>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</si>
  <si>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</si>
  <si>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</si>
  <si>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</si>
  <si>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</si>
  <si>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</si>
  <si>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</si>
  <si>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非常に少ない</t>
    <rPh sb="0" eb="2">
      <t>ヒジョウ</t>
    </rPh>
    <rPh sb="3" eb="4">
      <t>スク</t>
    </rPh>
    <phoneticPr fontId="5"/>
  </si>
  <si>
    <t>]</t>
    <phoneticPr fontId="16"/>
  </si>
  <si>
    <t>JFS-B取得・維持のためのe-ラニング (コンサルタントいらず)</t>
    <rPh sb="5" eb="7">
      <t>シュトク</t>
    </rPh>
    <rPh sb="8" eb="10">
      <t>イジ</t>
    </rPh>
    <phoneticPr fontId="33"/>
  </si>
  <si>
    <t>2023/19週</t>
    <phoneticPr fontId="87"/>
  </si>
  <si>
    <t>平年並みに</t>
    <rPh sb="0" eb="2">
      <t>ヘイネン</t>
    </rPh>
    <rPh sb="2" eb="3">
      <t>ナ</t>
    </rPh>
    <phoneticPr fontId="87"/>
  </si>
  <si>
    <t>茨城県は18日、取手市宮和田の認可保育園「藤代駅前　NURSERY　SCHOOL(ナーサリースクール)」で、感染性胃腸炎の集団発生があったと発表した。同日までに、園児や職員計36人が嘔吐(おうと)や下痢の症状を訴えた。県衛生研究所で園児と職員計10人の検体を調べた結果、7人からノロウイルスが検出された。重症者はなく、全員快方に向かっている。</t>
    <phoneticPr fontId="87"/>
  </si>
  <si>
    <t>茨木新聞</t>
    <rPh sb="0" eb="4">
      <t>イバラキシンブン</t>
    </rPh>
    <phoneticPr fontId="87"/>
  </si>
  <si>
    <t>長野市保健所によりますと、10日、市内の幼稚園から「感染性胃腸炎のような症状の園児が複数いる」と連絡がありました。保健所が検査したところ、6人の便からノロウイルスが検出されました。共通して食べていたのは、8日に作った「よもぎの白玉団子」で、その後、一緒に食べた42人の内、園児23人、職員3人に下痢、嘔吐、発熱などの症状が確認されました。全員、快方に向かっているということです。</t>
    <phoneticPr fontId="87"/>
  </si>
  <si>
    <t>長野新聞</t>
    <rPh sb="0" eb="4">
      <t>ナガノシンブン</t>
    </rPh>
    <phoneticPr fontId="87"/>
  </si>
  <si>
    <t>千葉県は１６日、松戸市立第一中学校で、ノロウイルスによる集団食中毒が発生したと発表した。１～３年生の生徒５７人と職員３人の計６０人に下痢や嘔吐（おうと）などの症状が出て２２人が医療機関を受診したが、重症者はいないという。県は同校内の施設で給食調理の業務を委託されていた「東京割烹」を１６日から３日間、営業停止処分とした。</t>
    <phoneticPr fontId="87"/>
  </si>
  <si>
    <t>千葉日報</t>
    <rPh sb="0" eb="4">
      <t>チバニッポウ</t>
    </rPh>
    <phoneticPr fontId="87"/>
  </si>
  <si>
    <t>ノロウイルスの集団感染が発生しています（5月17日現在情報）
4月末以降、区立学校において10名以上のノロウイルス集団感染が数件発生しています。</t>
    <phoneticPr fontId="87"/>
  </si>
  <si>
    <t>足立区公表</t>
    <rPh sb="0" eb="3">
      <t>アダチク</t>
    </rPh>
    <rPh sb="3" eb="5">
      <t>コウヒョウ</t>
    </rPh>
    <phoneticPr fontId="87"/>
  </si>
  <si>
    <t>回収＆返金</t>
  </si>
  <si>
    <t>回収</t>
  </si>
  <si>
    <t>回収＆返金/交換</t>
  </si>
  <si>
    <t>マックスバリュ東...</t>
  </si>
  <si>
    <t>ライフコーポレー...</t>
  </si>
  <si>
    <t>神戸物産</t>
  </si>
  <si>
    <t>↓　職場の先輩は以下のことを理解して　わかり易く　指導しましょう　↓</t>
    <phoneticPr fontId="5"/>
  </si>
  <si>
    <t>2023/20週</t>
  </si>
  <si>
    <t>今週のニュース（Noroｖｉｒｕｓ） (5/22-5/28)</t>
    <rPh sb="0" eb="2">
      <t>コンシュウ</t>
    </rPh>
    <phoneticPr fontId="5"/>
  </si>
  <si>
    <t>★数年間で二番目に高い比率でノロウイルスが流行</t>
    <rPh sb="1" eb="4">
      <t>スウネンカン</t>
    </rPh>
    <rPh sb="5" eb="8">
      <t>ニバンメ</t>
    </rPh>
    <rPh sb="9" eb="10">
      <t>タカ</t>
    </rPh>
    <rPh sb="11" eb="13">
      <t>ヒリツ</t>
    </rPh>
    <rPh sb="21" eb="23">
      <t>リュウコウ</t>
    </rPh>
    <phoneticPr fontId="5"/>
  </si>
  <si>
    <t>食中毒情報 (5/22-5/28)</t>
    <rPh sb="0" eb="3">
      <t>ショクチュウドク</t>
    </rPh>
    <rPh sb="3" eb="5">
      <t>ジョウホウ</t>
    </rPh>
    <phoneticPr fontId="5"/>
  </si>
  <si>
    <t>海外情報 (5/22-5/28)</t>
    <rPh sb="0" eb="2">
      <t>カイガイ</t>
    </rPh>
    <rPh sb="2" eb="4">
      <t>ジョウホウ</t>
    </rPh>
    <phoneticPr fontId="5"/>
  </si>
  <si>
    <t>食品リコール・回収情報
 (5/22-5/28)</t>
    <rPh sb="0" eb="2">
      <t>ショクヒン</t>
    </rPh>
    <rPh sb="7" eb="9">
      <t>カイシュウ</t>
    </rPh>
    <rPh sb="9" eb="11">
      <t>ジョウホウ</t>
    </rPh>
    <phoneticPr fontId="5"/>
  </si>
  <si>
    <t>食品表示 (5/22-5/28)</t>
    <rPh sb="0" eb="2">
      <t>ショクヒン</t>
    </rPh>
    <rPh sb="2" eb="4">
      <t>ヒョウジ</t>
    </rPh>
    <phoneticPr fontId="5"/>
  </si>
  <si>
    <t>残留農薬 (5/22-5/28)</t>
    <phoneticPr fontId="16"/>
  </si>
  <si>
    <t>※2023年 第20週（5/15～5/21） 現在</t>
    <phoneticPr fontId="5"/>
  </si>
  <si>
    <t>なとり</t>
  </si>
  <si>
    <t>コモディイイダ</t>
  </si>
  <si>
    <t>トライアルストア...</t>
  </si>
  <si>
    <t>全国農業協同組合...</t>
  </si>
  <si>
    <t>イオン九州</t>
  </si>
  <si>
    <t>全日本食品</t>
  </si>
  <si>
    <t>ロイヤル</t>
  </si>
  <si>
    <t>オーケー</t>
  </si>
  <si>
    <t>ヨーク</t>
  </si>
  <si>
    <t>三元豚味付スティック 一部ラベル誤貼付で(乳成分)表示欠落</t>
  </si>
  <si>
    <t>IMI</t>
  </si>
  <si>
    <t>モーニングウインナー 一部亜硝酸根基準値超過コメントあり</t>
  </si>
  <si>
    <t>西友</t>
  </si>
  <si>
    <t>アンガス牛入りコロッケ 一部アレルギー表示欠落</t>
  </si>
  <si>
    <t>あぶり焼きガーリックチキン 一部ラベル誤貼付で表示欠落</t>
  </si>
  <si>
    <t>むすんでひらいて...</t>
  </si>
  <si>
    <t>梅しそメンチカツ 一部ラベル誤貼付で(カニ)表示欠落</t>
  </si>
  <si>
    <t>杉山食品工業</t>
  </si>
  <si>
    <t>杉山ゆで瓦そばスープ付 一部賞味期限誤表示</t>
  </si>
  <si>
    <t>お魚屋さんの焼魚 一部消費期限誤表示</t>
  </si>
  <si>
    <t>にぎり寿司(北海道産ホタテ入) 一部消費期限誤表示</t>
  </si>
  <si>
    <t>ヤマブン味噌醤油...</t>
  </si>
  <si>
    <t>文治衛門醤油三年仕込み 一部添加物の基準値超過コメントあり</t>
  </si>
  <si>
    <t>三和水産加工セン...</t>
  </si>
  <si>
    <t>生食用サーモンクリームチーズ 一部裏面シール誤記載</t>
  </si>
  <si>
    <t>まいばすけっと</t>
  </si>
  <si>
    <t>カット野菜など83品目 一部保存方法の温度逸脱</t>
  </si>
  <si>
    <t>煮穴子 一部期限誤表示</t>
  </si>
  <si>
    <t>お魚屋さんの焼魚 一部期限誤表示</t>
  </si>
  <si>
    <t>菅野漬物食品</t>
  </si>
  <si>
    <t>オリーブとチーズのバジルトマト 一部ラベル誤貼付で表示欠落</t>
  </si>
  <si>
    <t>ダイム</t>
  </si>
  <si>
    <t>しらすとあおさの和風クリーム 一部賞味期限切れ</t>
  </si>
  <si>
    <t>織田正商店</t>
  </si>
  <si>
    <t>平子ちりめん 一部賞味期限印字間違い</t>
  </si>
  <si>
    <t>サンエー</t>
  </si>
  <si>
    <t>とうきびチーズタルト 一部賞味期限表示欠落</t>
  </si>
  <si>
    <t>富士シティオ</t>
  </si>
  <si>
    <t>穴子天ぷら 一部ラベル誤貼付で表示欠落</t>
  </si>
  <si>
    <t>オールハーツ・カ...</t>
  </si>
  <si>
    <t>ふぃにゃんシェ 一部賞味期限の異なる個包装混入</t>
  </si>
  <si>
    <t>FAR EAST...</t>
  </si>
  <si>
    <t>花蜜キャラメル カップジェラート 一部アレルギー表示欠落</t>
  </si>
  <si>
    <t>干し赤ぶどう 一部包装袋が膨脹</t>
  </si>
  <si>
    <t>黒酢酢豚弁当 一部アレルゲン表示欠落</t>
  </si>
  <si>
    <t>味付豚トンテキ3枚 一部特定原材料(小麦)表示欠落</t>
  </si>
  <si>
    <t>ごぼうにんじんミックス 一部異物混入の恐れ</t>
  </si>
  <si>
    <t>茨城県産豚ローズポークロース塩こうじ漬 賞味期限過ぎた原料使用</t>
  </si>
  <si>
    <t>水海道店 チェロス2商品 アレルゲン(卵)表示欠落</t>
  </si>
  <si>
    <t>島原店 ポテトとベーコンのチーズ焼き アレルギー表示欠落</t>
  </si>
  <si>
    <t>シティマーケット朝日町店 海鮮6商品 冷凍品を冷蔵販売</t>
  </si>
  <si>
    <t>ロイヤルデリ スープ2商品 加熱中に中身吹きこぼれる恐れ</t>
  </si>
  <si>
    <t>デニッシュブレッド 一部ラベル誤貼付で(卵,大豆)表示欠落</t>
  </si>
  <si>
    <t>2023年第19週（5月8日〜5月14日）</t>
    <phoneticPr fontId="87"/>
  </si>
  <si>
    <t>結核例　239</t>
    <phoneticPr fontId="5"/>
  </si>
  <si>
    <t xml:space="preserve">血清群・毒素型：‌O26 VT1（8例）、O157 VT2（5例）、O111VT1（2例）、O157 VT1・VT2（2例）、O91VT1（2例）、
O115 VT1（1 例）、O121VT2（1例）、その他・不明（11例）
累積報告数：409例（有症者234例、うちHUS 5例．死亡なし）
</t>
    <phoneticPr fontId="87"/>
  </si>
  <si>
    <t>腸チフス2例 感染地域：インド1例、フィリピン1例</t>
    <phoneticPr fontId="87"/>
  </si>
  <si>
    <t xml:space="preserve">年齢群：‌1歳（1例）、2歳（1例）、9歳（1例）、10代（8例）、20代（6例）、
30代（4例）、40代（1例）、50代（2例）、60代（4例）、70代（1例）、80代（3例）
</t>
    <phoneticPr fontId="87"/>
  </si>
  <si>
    <t xml:space="preserve">腸管出血性大腸菌感染症32例（有症者28例、うちHUS 1例）
感染地域：国内24例、国内・国外不明8例
国内の感染地域：‌三重県3例、兵庫県3例、神奈川県2例、熊本県2例、北海道1例、福島県1例、茨城県1例、群馬県1例、富山県1例、石川県1例、長野県1例、山口県1例、福岡県1例、
長崎県1例、宮崎県1例、群馬県/長野県1例、国内（都道府県
不明）2例
</t>
    <phoneticPr fontId="87"/>
  </si>
  <si>
    <t>Ｅ型肝炎21例 感染地域（感染源）：‌北海道2例（豚レバー1例、不明1例）、
東京都2例（不明2例）、宮城県1例（牛レバー）、茨城県1例（馬刺し）、
埼玉県1例（不明）、千葉県1例（不明）、石川県1例（不明）、
長野県1例（豚足）、滋賀県1例（不明）、国内（都道府県不明）7例（馬刺し1例、焼き鳥1例、不明5例）、オーストラリア1例（不明）、中国1例（レバー）、
国内・国外不明1例（不明）</t>
    <phoneticPr fontId="87"/>
  </si>
  <si>
    <t>レジオネラ症31例（肺炎型28例、ポンティアック型3例）
感染地域：‌福島県3例、茨城県2例、岐阜県2例、福岡県2例、宮城県1例、山形県1例、栃木県1例、群馬県1例、神奈川県1例、新潟県1例、長野県1例、静岡県1例、愛知県1例、京都府1例、大阪府1例、兵庫県1例、
奈良県1例、岡山県1例、新潟県/三重県1例、国内・国外不明7例
年齢群：‌30代（2例）、40代（2例）、50代（2例）、60代（6例）、70代（10例）、80代（5例）、90代以上（4例）
累積報告数：489例</t>
    <phoneticPr fontId="87"/>
  </si>
  <si>
    <t>アメーバ赤痢7例（腸管アメーバ症6例、腸管外アメーバ症1例）
感染地域：‌東京都1例、香川県1例、国内（都道府県不明）2例、シンガポール1例、国内・国外不明2例
感染経路：‌性的接触2例（同性間1例、異性間・同性間不明1例）、その他・不明5例</t>
    <phoneticPr fontId="87"/>
  </si>
  <si>
    <t>１９日に大分県国東市の民宿で製造された弁当を食べた１８人が食中毒になっていたことがわかりました。全員、快方に向かっていますが、県はこの民宿の飲食に関する業務について、２日間の停止命令を出しています。
食中毒を起こした弁当を提供したのは、国東市安岐町の「民宿いこい」です。</t>
    <phoneticPr fontId="87"/>
  </si>
  <si>
    <t>テレビ大分</t>
    <rPh sb="3" eb="5">
      <t>オオイタ</t>
    </rPh>
    <phoneticPr fontId="87"/>
  </si>
  <si>
    <t>旭川市保健所管内の保育所からノロウイルスの集団感染が発生し、０歳から５歳までの乳幼児１９人、職員４人の計２３人がおう吐や下痢などの症状を訴えました。
今月１９日から２４日にかけておう吐や下痢などの症状を訴え、一部の感染者が医療機関を受診しましたが入院した感染者はいません。</t>
    <phoneticPr fontId="87"/>
  </si>
  <si>
    <t>北海道ニュース</t>
    <rPh sb="0" eb="3">
      <t>ホッカイドウ</t>
    </rPh>
    <phoneticPr fontId="87"/>
  </si>
  <si>
    <t>岐阜県北方町の結婚式場で食事をした客が食中毒の症状を訴え、県はこの式場の厨房を営業禁止処分にしました。　食中毒が発生したのは、北方町平成にある結婚式場「ル・シャン・ド・クク」です。　岐阜県によりますと、この式場では、5月20日に1組の披露宴と二次会があり、それぞれ食事が提供されましたが、出席した客109人のうち2歳から72歳までの男女56人が、翌日以降下痢や発熱などの症状を訴えました。</t>
    <phoneticPr fontId="87"/>
  </si>
  <si>
    <t>名古屋テレビ</t>
    <rPh sb="0" eb="3">
      <t>ナゴヤ</t>
    </rPh>
    <phoneticPr fontId="87"/>
  </si>
  <si>
    <t>今週のお題(段ボールを食品製造・加工現場に入れないこと)</t>
    <rPh sb="6" eb="7">
      <t>ダン</t>
    </rPh>
    <rPh sb="11" eb="13">
      <t>ショクヒン</t>
    </rPh>
    <rPh sb="13" eb="15">
      <t>セイゾウ</t>
    </rPh>
    <rPh sb="16" eb="18">
      <t>カコウ</t>
    </rPh>
    <rPh sb="18" eb="20">
      <t>ゲンバ</t>
    </rPh>
    <rPh sb="21" eb="22">
      <t>イ</t>
    </rPh>
    <phoneticPr fontId="5"/>
  </si>
  <si>
    <t>なぜ　段ボールを入れてはいけないのかな?</t>
    <rPh sb="3" eb="4">
      <t>ダン</t>
    </rPh>
    <rPh sb="8" eb="9">
      <t>イ</t>
    </rPh>
    <phoneticPr fontId="5"/>
  </si>
  <si>
    <t>滋賀県</t>
    <rPh sb="0" eb="3">
      <t>シガケン</t>
    </rPh>
    <phoneticPr fontId="16"/>
  </si>
  <si>
    <t>食中毒（疑い）が発生しました(アニサキス)</t>
    <phoneticPr fontId="16"/>
  </si>
  <si>
    <t>令和５年５月２６日（金）、柳川市の医療機関から、患者を診察し、胃アニサキス症と診断した旨、南筑後保健福祉環境事務所に届出があった。
同事務所が調査したところ、５月２４日（水）の１２時ごろに大牟田市内の飲食店にて寿司等、同日夜に柳川市内の販売店で購入したイカの刺身、並びに、２５日（木）１８時ごろに柳川市内の販売店で購入したカツオのたたき等を喫食したところ、２６日（金）２時頃から食中毒様症状を呈していることが判明した。　現在、同事務所において、食中毒疑いとして調査を進めている。
発生日時　判明分：令和５年５月２６日（金）２時頃　　摂食者数　調査中　判明分：１名
症状　　判明分：腹痛、胃痛　有症者数　調査中　判明分：１名（３０代男性）
医療機関を受診しているが、入院はしていない。
重篤な症状は呈しておらず、回復している。７　原因施設、原因食品、原因物質　　（１）原因施設：調査中　（２）原因食品：調査中
原因物質：アニサキス</t>
    <phoneticPr fontId="16"/>
  </si>
  <si>
    <t>福岡県</t>
    <rPh sb="0" eb="3">
      <t>フクオカケン</t>
    </rPh>
    <phoneticPr fontId="16"/>
  </si>
  <si>
    <t>福岡県公表</t>
    <rPh sb="0" eb="5">
      <t>フクオカケンコウヒョウ</t>
    </rPh>
    <phoneticPr fontId="16"/>
  </si>
  <si>
    <t>【お知らせ】食中毒事故発生に関するお詫び  Reservation &amp; Contact ホームページより</t>
    <phoneticPr fontId="16"/>
  </si>
  <si>
    <t>令和5年5月20日（土）に当施設で実施した婚礼において、ノロウィルスによる食中毒事故が発生いたしました。これにより、令和5年5月24日付で岐阜保健所から、施設厨房部分の営業停止が命じられております。
発症されたお客様とそのご家族の方々には、多大なる苦痛とご迷惑をお掛けしましたことを心より深くお詫び申し上げます。また、多くの関係者の皆様にも多大なご迷惑とご心配をお掛けしましたことを、重ねてお詫び申し上げます。
尚、食中毒の原因については、現在調査中でございます。所轄保健所の指導の下、早急に発生原因を追究し、再発防止に努めてまいります。</t>
    <phoneticPr fontId="16"/>
  </si>
  <si>
    <t>岐阜県</t>
    <rPh sb="0" eb="3">
      <t>ギフケン</t>
    </rPh>
    <phoneticPr fontId="16"/>
  </si>
  <si>
    <t>Reservation &amp; Contact 社告</t>
    <rPh sb="22" eb="24">
      <t>シャコク</t>
    </rPh>
    <phoneticPr fontId="16"/>
  </si>
  <si>
    <t>https://lechantde-coucou.com/news/news-687/</t>
    <phoneticPr fontId="16"/>
  </si>
  <si>
    <t>https://www.pref.fukuoka.lg.jp/press-release/syokuchudoku20230526.html</t>
    <phoneticPr fontId="16"/>
  </si>
  <si>
    <t>彦根 保育園児ら１１人食中毒 保健所“給食のさばが原因”</t>
    <phoneticPr fontId="16"/>
  </si>
  <si>
    <t>　彦根市の保育園で今月２３日、園の給食施設で作られた給食を食べた園児など１１人が皮膚の発疹などの症状を訴えました。
彦根保健所は、さばが原因の食中毒と断定し、この園の給食施設を２７日から３日間の業務停止処分にしました。滋賀県によりますと、彦根市にある「こだまそよかぜ保育園」で今月２３日に給食を食べた３歳から５歳の園児８人と、保育士３人の、あわせて１１人が皮膚の発疹や顔が赤くなるなどの症状を訴えました。保健所が調べたところ、保育園の給食室で調理された給食のさばからアレルギー症状を引き起こす「ヒスタミン」が検出されました。園児の症状はいずれも軽く、すでに回復しているということです。
彦根保健所ではヒスタミンによる食中毒と断定して、保育園の給食施設部分を２７日から３日間の業務停止処分としました。
「ヒスタミン」はさばのほか、まぐろやぶりなどの魚を常温で放置すると増えやすく、加熱しても分解されないということで、魚を生のまま保存する場合は速やかに冷蔵や冷凍することなどを呼びかけています。</t>
    <phoneticPr fontId="16"/>
  </si>
  <si>
    <t>NHK</t>
    <phoneticPr fontId="16"/>
  </si>
  <si>
    <t>https://www3.nhk.or.jp/lnews/otsu/20230526/2060013348.html</t>
    <phoneticPr fontId="16"/>
  </si>
  <si>
    <t xml:space="preserve">食中毒に注意です。岐阜県北方町の結婚式場で5月20日に食事をした50人以上の客が、食中毒の症状を訴え、岐阜県は式場の厨房を営業禁止処分にしました。岐阜県北方町の結婚式場で発生した食中毒。岐阜県によりますと、5月20日に結婚式場「ル・シャン・ド・クク」で食事をした、2歳から72歳の男女合わせて56人が下痢や発熱、嘔吐などの症状を訴えたということです。患者や式場の調理スタッフの便からノロウイルスが検出され、岐阜県は、この日提供された料理が食中毒の原因と断定し、式場の厨房を当面、営業禁止処分としました。入院した人はなく、全員快方に向かっているということです。
これから暑くなるにつれて多くなる食中毒。2022年のデータでは6月が最も多く、梅雨時や湿度が高い時期は注意が必要ですが、ウイルスの活動が活発になる冬も油断は禁物です。飲食店は特に、この時期、食中毒に警戒を強めています。
（八百★dining★すべえ ）「気温が上がってくると、食中毒に関しては心配にはなってくる」名古★駅近くの、ランチタイムに弁当を販売している、こちらの居酒★。ボリュームたっぷりのお弁当にフルーツやスープもついて1個500円。多くのサラリーマンなどで連日賑わう人気店です。食中毒対策を聞いてみると…。
（八百★dining★すべえ ）「作っておいて、冷ましてから入れるようにはしている」おかずなどは温かいままで容器に詰めると、中で細菌が増殖してしまうため、冷ました状態で保存し、注文を受けてから詰めています。ほかにも…。
（八百★dining★すべえ ）「温度管理は18℃に設定して、なるべく室内の温度を下げて作るようにはしています」
室内の温度を低く保つのは、食中毒の原因となる細菌が約20℃で増殖し始めて、35℃から40℃で最も活発になるとされているため。
また、食品に付着しても安全なアルコールを使い、スタッフの消毒も徹底しています。
（八百★dining★すべえ）「今のところ、できる対策自体は自分の店ではしているので…。（今後も）食中毒対策は続けていく」
</t>
  </si>
  <si>
    <t>食中毒の発生は6月がピーク 原因の細菌は約20度で増殖し始める 去年は1か月で128件 
名古屋の「八百★ダイニング」では温度設定を18度に</t>
    <rPh sb="47" eb="48">
      <t>ヤ</t>
    </rPh>
    <phoneticPr fontId="16"/>
  </si>
  <si>
    <t>名古屋</t>
    <rPh sb="0" eb="3">
      <t>ナゴヤ</t>
    </rPh>
    <phoneticPr fontId="16"/>
  </si>
  <si>
    <t>CBCテレビ</t>
    <phoneticPr fontId="16"/>
  </si>
  <si>
    <t>サルモネラ菌による集団食中毒発生　串間市の小学生20人が発症　宮崎県</t>
    <phoneticPr fontId="16"/>
  </si>
  <si>
    <t xml:space="preserve">宮崎県串間市で集団食中毒が発生しました。
宮崎県によりますと、5月14日にPTA主催のスポーツ大会が串間市の小学校で開かれ、懇親会で弁当などを食べた6歳から11歳までの小学生20人が腹痛や下痢、発熱の症状を訴えました。患者の便からは、サルモネラ菌が検出されました。症状はいずれも軽症で快方に向かっているということです。日南保健所は、食品衛生法に基づき弁当を作った串間市の「ホームキッチンなついろ」を25日と26日の2日間営業停止処分としました。
</t>
    <phoneticPr fontId="16"/>
  </si>
  <si>
    <t>テレビ宮崎</t>
    <phoneticPr fontId="16"/>
  </si>
  <si>
    <t>宮崎県</t>
    <rPh sb="0" eb="3">
      <t>ミヤザキケン</t>
    </rPh>
    <phoneticPr fontId="16"/>
  </si>
  <si>
    <t>https://news.yahoo.co.jp/articles/5c001ce401fb9b58f3b7ee295929a4ddda4afc27</t>
    <phoneticPr fontId="16"/>
  </si>
  <si>
    <t>飲食店で食中毒「海鮮丼」を食べた６人が嘔吐などの症状「ヒラメ」の刺身に寄生虫（島根・大田市）　</t>
    <phoneticPr fontId="16"/>
  </si>
  <si>
    <t>今月２２日、大田市の飲食店で海鮮丼を食べた６人が食中毒を起こし、県央保健所はこの飲食店を２日間の営業停止処分とした。
２２日、浜田市の医療機関から保健所に食中毒が疑われる患者が受診したと連絡があり、保健所が調査したところ、２２日午後２時から午後１０時の間に、大田市の飲食店で海鮮丼を食べた６０代から７０代の男女６人が嘔吐や下痢、発熱などの症状が訴えていることが分かった。
さらに検査したところ、患者の便から寄生虫「クドア・セプテンプンクタータ」が検出され、保健所はこの飲食店が原因の食中毒であると断定、２日間の営業停止処分とした。
６人は入院しておらず、全員が快方に向かっているという。寄生虫「クドア・セプテンプンクタータ」はヒラメに寄生することが知られていて、海鮮丼にもヒラメの刺身が入っていた。保健所によると、この寄生虫は冷凍（ー２０度で４時間以上）か、加熱（中心温度７５度で５分以上）することで病原性が失われることが確認されている。</t>
    <phoneticPr fontId="16"/>
  </si>
  <si>
    <t>山陰中央テレビ</t>
    <rPh sb="0" eb="2">
      <t>サンイン</t>
    </rPh>
    <rPh sb="2" eb="4">
      <t>チュウオウ</t>
    </rPh>
    <phoneticPr fontId="16"/>
  </si>
  <si>
    <t>島根県</t>
    <rPh sb="0" eb="3">
      <t>シマネケン</t>
    </rPh>
    <phoneticPr fontId="16"/>
  </si>
  <si>
    <t>https://news.yahoo.co.jp/articles/04b3b6b13ec49760031cd029ade79ce9d291847a</t>
    <phoneticPr fontId="16"/>
  </si>
  <si>
    <t>自宅でマグロ食べた２人　アニサキス食中毒　静岡県中部</t>
    <phoneticPr fontId="16"/>
  </si>
  <si>
    <t>静岡県</t>
    <rPh sb="0" eb="3">
      <t>シズオカケン</t>
    </rPh>
    <phoneticPr fontId="16"/>
  </si>
  <si>
    <t>静岡県は２４日、自宅でトンボマグロのさくを食べた静岡県中部の２人が腹痛や嘔吐（おうと）の症状を訴え、中部保健所が食中毒と断定したと発表した。胃から寄生虫のアニサキスが見つかった。現在は快方に向かっているという。
　アニサキスは長さ２～３センチで、サバやアジ、サンマ、カツオ、イカなどの魚介類に寄生する。県衛生課によると全国的に食中毒の報告件数が増えていて、「目視で確認し、冷凍や加熱することが有効」と呼びかけている。</t>
    <phoneticPr fontId="16"/>
  </si>
  <si>
    <t>静岡新聞</t>
    <rPh sb="0" eb="4">
      <t>シズオカシンブン</t>
    </rPh>
    <phoneticPr fontId="16"/>
  </si>
  <si>
    <t>https://www.at-s.com/news/article/shizuoka/1246242.html</t>
    <phoneticPr fontId="16"/>
  </si>
  <si>
    <t>中野区の子ども食堂で食中毒　16人が下痢や腹痛</t>
    <phoneticPr fontId="16"/>
  </si>
  <si>
    <t>東京都は23日、中野区内の子ども食堂でウェルシュ菌による食中毒が発生したと発表した。食堂を利用した1～42歳の男女16人が下痢や腹痛を訴えたが、全員軽症で、回復傾向だという。　都福祉保健局によると、14日昼に提供されたチキンカレー弁当のカレーなどからウェルシュ菌が検出された。弁当は14日朝に調理されていた。ウェルシュ菌は煮物をつかった弁当や、カレーなど大量に加熱調理されて室温で大きな器のまま保管された食品に多くみられる</t>
    <phoneticPr fontId="16"/>
  </si>
  <si>
    <t>https://www.asahi.com/articles/ASR5R7725R5ROXIE02Q.html</t>
    <phoneticPr fontId="16"/>
  </si>
  <si>
    <t>東京都</t>
    <rPh sb="0" eb="3">
      <t>トウキョウト</t>
    </rPh>
    <phoneticPr fontId="16"/>
  </si>
  <si>
    <t>朝日新聞</t>
    <rPh sb="0" eb="4">
      <t>アサヒシンブン</t>
    </rPh>
    <phoneticPr fontId="16"/>
  </si>
  <si>
    <t>報道発表資料　巻貝を原因とする食中毒の発生について（注意喚起）</t>
    <phoneticPr fontId="16"/>
  </si>
  <si>
    <t>大阪市</t>
    <rPh sb="0" eb="3">
      <t>オオサカシ</t>
    </rPh>
    <phoneticPr fontId="16"/>
  </si>
  <si>
    <t>令和5年5月16日（火曜日）12時頃、大阪市内の医療機関から巻貝を食べたことによる食中毒が疑われる患者を診察したとの届出が大阪市保健所にありました。　調査したところ、当該患者は5月15日（月曜日）に知人が市内の食品販売店で購入した巻貝を3個もらい受け、自宅にて焼いたものを同日17時30分頃に食べたところ、18時30分頃より嘔気、嘔吐の症状を呈し、その後、左上下肢の麻痺及び視界のぼやけの症状が現れ、20時30分頃医療機関に救急搬送されたことが判明しました。
　また、食べた巻貝は「ツブ貝」として販売されていたもので、貝の種類は、エゾボラモドキと推察されました。当該患者は殻から取り出した身（肉と内臓）を1個分ともう1個分の肉を食べていました。エゾボラモドキなどの肉食性巻貝は唾液腺（肉の部分に含まれる）にテトラミンという毒性のある物質を持っていますが、当該患者はそのことを知らず、調理時に唾液腺を取り除いていませんでした。
　当該患者の症状がテトラミンによる中毒症状と一致していたため、患者の血清及び尿の検査を実施したところ、いずれの検体からもテトラミンが検出されたこと、当該患者を診察した医師から食中毒の届出が提出されたことから、「ツブ貝」を原因とする食中毒と断定しました。
　「ツブ貝」等と呼ばれる巻貝には、エゾボラモドキなど唾液腺に毒成分であるテトラミンを持っている種類があり、この唾液腺を取り除かずに食べたことを原因とする食中毒（テトラミン中毒）が、全国で毎年発生しています。巻貝を食べる際には、貝の種類に注意し、テトラミンを持っている種類の場合は、調理時に必ず唾液腺を取り除いてください。</t>
    <phoneticPr fontId="16"/>
  </si>
  <si>
    <t>https://www.city.osaka.lg.jp/hodoshiryo/kenko/0000600391.html</t>
    <phoneticPr fontId="16"/>
  </si>
  <si>
    <t>大阪市公表</t>
    <rPh sb="0" eb="3">
      <t>オオサカシ</t>
    </rPh>
    <rPh sb="3" eb="5">
      <t>コウヒョウ</t>
    </rPh>
    <phoneticPr fontId="16"/>
  </si>
  <si>
    <t>細菌界の”F1レーサー”「ウェルシュ菌」原因の”集団食中毒”各地で相次ぐ　カレーなど煮込み料理で増殖</t>
    <phoneticPr fontId="16"/>
  </si>
  <si>
    <t>今月に入り関西各地で集団食中毒が発生しています。その原因とされているのが「ウエルシュ菌」と呼ばれる細菌。実際に集団食中毒が発生した高齢者施設を取材するとやっかいなウエルシュ菌の注意点が見えてきました。今月9日、堺市中区の堺平成病院で発生した集団食中毒。食堂を利用した職員72名が下痢や腹痛などの症状を訴えました。さらに神戸市北区の老人ホームでも入居者78人が症状を訴える集団食中毒が発生。
この２つの食中毒に共通していたのが「ウエルシュ菌」です。
ウエルシュ菌による食中毒は、肉類や魚介類などを使ったカレーなどの煮込み料理で発生しやすいと言われています。また施設での集団感染だけでなく、一般家庭でも注意が必要なウエルシュ菌。熱に強く、100度で加熱しても菌が生き残るため完全に殺菌するのは非常に困難ということです。
どういった状況でウエルシュ菌による食中毒が発生したのか。集団食中毒が発生した神戸市北区の老人ホームが関西テレビの取材に答えました。
【施設の食事担当者】「調理工程がまずかったと認識しています。午後１時半くらいに炊きあがって、そこから少し放置していて、そこから盛り付けをして午後3時半くらいに温蔵庫にしまうという行程にしていました」湿度や気温の高い日に完成した食事を２時間ほど常温で放置したことにより、ウエルシュ菌が増殖してしまったのではないかということ
【施設の食事担当者】「食中毒は絶対加熱85度以上で１分以上温度管理を徹底して基準に基づいて行っていました。そしたら今回のウエルシュ菌は100度で１時間以上加熱しても死なないとわかったので今回が初めてです」幸い、感染した高齢者は全員軽症で、翌日には回復したということですが、施設は今後どのような対策をするのでしょうか。
【施設の食事担当者】「ブラストチラー(瞬間冷却器)に入れて、マイナス10度ないしマイナス20度で冷却します。中心温度が10度以下に下がれば冷蔵保存で、お鍋をそのままにしておかないで、加熱後に即冷却して冷蔵庫保管する。それが一番だと思います」特別な機材を使ってウエルシュ菌が増殖しやすい環境を作らないようにしたり、作業場所のエリア分けを徹底したりするなどの対策を強化するということです。</t>
    <phoneticPr fontId="16"/>
  </si>
  <si>
    <t>https://www.fnn.jp/articles/-/532305</t>
    <phoneticPr fontId="16"/>
  </si>
  <si>
    <t>関西テレビ</t>
    <rPh sb="0" eb="2">
      <t>カンサイ</t>
    </rPh>
    <phoneticPr fontId="16"/>
  </si>
  <si>
    <t>大阪府</t>
    <rPh sb="0" eb="3">
      <t>オオサカフ</t>
    </rPh>
    <phoneticPr fontId="16"/>
  </si>
  <si>
    <t>https://news.yahoo.co.jp/articles/468dd2887aee37646ea14ae20a12ea5da08071fc</t>
    <phoneticPr fontId="16"/>
  </si>
  <si>
    <t>https://www.viet-jo.com/news/social/230523090807.html</t>
  </si>
  <si>
    <t>https://finance.yahoo.co.jp/news/detail/79b16839e110da6c785050d203518ab424e68cc1</t>
  </si>
  <si>
    <t>ＥＵ、韓国産ラーメンの輸入規制を１８カ月ぶりに解除｜ニフティニュース</t>
  </si>
  <si>
    <t>https://news.yahoo.co.jp/articles/11459f05d19611fec0c106d8479c7ca42cbeceaa</t>
    <phoneticPr fontId="87"/>
  </si>
  <si>
    <t>https://news.nifty.com/article/world/korea/12329-2353307/</t>
    <phoneticPr fontId="87"/>
  </si>
  <si>
    <t>https://news.yahoo.co.jp/articles/77ddd5ea75ab74f35b2c6f9b1f781a4d2f4fe1f6</t>
    <phoneticPr fontId="87"/>
  </si>
  <si>
    <t>https://www.agrinews.co.jp/news/index/157890</t>
    <phoneticPr fontId="87"/>
  </si>
  <si>
    <t>https://news.nissyoku.co.jp/flash/927416</t>
    <phoneticPr fontId="87"/>
  </si>
  <si>
    <t>https://www.jetro.go.jp/biznews/2023/05/6a799e8a8e6dd58f.html</t>
    <phoneticPr fontId="87"/>
  </si>
  <si>
    <t>https://www.nikkei.com/article/DGXZRSP655566_S3A520C2000000/</t>
    <phoneticPr fontId="87"/>
  </si>
  <si>
    <t>https://www.figlobal.com/china/en/forms/register.html</t>
    <phoneticPr fontId="87"/>
  </si>
  <si>
    <t>ペットボトルに入った水から１ミリリットル当たり１億個以上のナノプラスチックが検出されたという研究結果が海外で発表された。ナノプラスチックは、直径が１マイクロメートル（１０００分の１ミリ）よりも小さなプラスチック片を指す。ノルウェー科学技術大学と中国の南開大学、ベルギーのゲント大学などの国際研究チームは最近、ミネラルウォーターの中のナノプラスチック濃度を測定した論文を「環境科学技術（Ｅｎｖｉｒｏｎｍｅｎｔａｌ　Ｓｃｉｅｎｃｅ　ａｎｄ　Ｔｅｃｈｎｏｌｏｇｙ）」ジャーナルに発表した。研究チームはノルウェーで流通している４つのブランドのペットボトル入りの飲料水を購入し、実験を行った。研究チームは、ミネラルウォーターのサンプルをガラス繊維フィルターろ過膜（穴径１００ナノメートル＝０．１マイクロメートル）でろ過した後、ろ過膜を通過した水を分析した。
また、ろ過膜に残ったナノプラスチックを電子顕微鏡で観察した。分析の結果、サンプル１ミリリットルにはナノプラスチックが平均１億６６００万個含まれていた。ナノプラスチックの平均サイズは８８．２ナノメートルだった。大人の場合１日２リットル、子どもの場合１日１リットルの水を飲むと仮定すると、大人は年間１２０兆個、子どもは年間５４兆個のナノプラスチックを水を通して摂取すると推定されると研究チームは説明した。これまで知られているマイクロプラスチックの摂取レベルよりはるかに多い。サイズが１マイクロメートル以上で５ナノメートル以下の微細プラスチックの場合、ミネラルウォーター１ミリリットル当たり０．１～１万個が含まれており、これを１年間摂取した場合、子どもは７万４０００個、大人は１５万個程度を摂取するといわれている。
研究チームは「市販されているミネラルウォーターボトルに存在するナノプラスチックは、ボトル自体が汚染されている可能性もあるが、取水源の汚染や製品の包装過程でも汚染が起こる可能性がある」と指摘した。一方、食品用ナイロン袋や低密度ポリエチレン（ＬＤＰＥ）でコーティングされた使い捨て飲料水カップが１００度の高温にさらされると、１ミリリットル当たり１０億個のナノプラスチック粒子が放出されるという研究結果もある。今回の実験で研究チームは、ナノプラスチック検出のために比較的最近開発された「表面増強ラマン分光法（Ｓｕｒｆａｃｅ－Ｅｎｈａｎｃｅｄ　Ｒａｍａｎ　ｓｐｅｃｔｒｏｓｃｏｐｙ、ＳＥＲＳ）」を適用した。従来の方法では極小のナノプラスチックを研究するのに不適当だと判断したからだ。研究チームは、ナノプラスチック（ポリエチレン）がある基板の上に銀と金成分を順に蒸着させ、最後に銀を硝酸で溶かす方法で三角形の隙間を持つ基板（ｔｒｉａｎｇｕｌａｒ　ｃａｖｉｔｙ　ａｒｒａｙｓ、ＴＣＡ）を完成させた。このように表面に金箔が施されたＴＣＡにミネラルウォーターのサンプルを落とした後、ラマン分光法でナノプラスチック粒子を確認した。</t>
    <phoneticPr fontId="87"/>
  </si>
  <si>
    <t xml:space="preserve">「ミネラルウォーターにナノプラスチック大量に…１ミリリットル当たり１億個」衝撃の研究結果（中央日報日本語版） </t>
  </si>
  <si>
    <t>ブラジルで野鳥が鳥インフル　鶏肉最大輸入先　農水省「感染状況を注視」 / 日本農業新聞</t>
  </si>
  <si>
    <t>ベトナムハムでボツリヌス食中毒、当局が注意喚起 [社会] VIETJOベトナムニュース</t>
  </si>
  <si>
    <t>農水省、輸出支援PFを中国4都市で設立 - 日本食糧新聞電子版</t>
  </si>
  <si>
    <t>タイ商務省、拡大する対中食品輸出にかかる規則・要件の順守を呼びかけ(タイ、中国) ｜ ビジネス短信  - ジェトロ</t>
  </si>
  <si>
    <t>マルハニチロ、介護食事業において中国本格進出 - 日本経済新聞</t>
  </si>
  <si>
    <t xml:space="preserve">兼松、インドネシアの外食運営事業で合弁契約 - ニュース・コラム - Yahoo!ファイナンス </t>
  </si>
  <si>
    <t>知財権：韓国の食品メーカー4社、コピー商品販売の中国企業に勝訴（朝鮮日報日本語版） - Yahoo!ニュース</t>
  </si>
  <si>
    <t>鶏肉輸出量が世界最大のブラジル政府は２２日、野鳥での高病原性鳥インフルエンザ「Ｈ５Ｎ１型」の感染を確認したとして、全土に１８０日間の動物衛生緊急事態を宣言した。農水省によると、ブラジルでの感染確認は初めて。同省は「現時点で鶏肉や鶏卵の輸入に影響はないが、今後の感染状況を注視する必要がある」（動物衛生課）としている。　今後、家禽（かきん）で感染を確認した場合、日本は発生した州からの鶏肉や鶏卵の輸入を停止する。日本が輸入する鶏肉の７割はブラジル産で、需給への影響が懸念される。
　ブラジルでは今月、鶏肉生産が盛んな南東部のエスピリトサント州とリオデジャネイロ州の野鳥で計８件の感染が確認された。政府は鳥類を集める展示会などのイベントを停止。住民に病気になったり、死んだりした鳥を回収しないよう求めている。
　日本とブラジルは、家禽で発生を確認した場合でも、発生していない州の鶏肉・鶏卵は輸入できる「地域主義」を適用することで合意。発生州からの輸入再開は、防疫措置が完了してから９０日間、新たな発生がないことなどが要件になる。
　鶏肉の輸入量は、国内消費量全体の３、４割を占める。同省によると、調製品を除く鶏肉の輸入量（２０２１年）のうちブラジル産は４３万トンに上る。日本は国内での同病発生で加工用鶏卵が不足し、３月以降は鶏卵もブラジルから輸入する。３月は２４９トンの殻付き卵の輸入実績があった。</t>
    <phoneticPr fontId="87"/>
  </si>
  <si>
    <t>　農林水産省は19日、日本産食品の輸出先第1位である中国の主要4都市（上海・北京・広州・成都）で、輸出事業を後押しする「輸出支援プラットフォーム」（輸出PF）を設立した。同日、上海で開催した立ち上げ式には、日本側から山口靖農林水産省大臣官房輸出促進審議官、仙台光仁ジェトロ本部理事が出席。上海総領事・大使はじめ現地の事業者らと、中国での日本食市場の現状と課題、プラットフォームに期待することについて意見交換を行った。</t>
    <phoneticPr fontId="87"/>
  </si>
  <si>
    <t>タイ商務省外国貿易局（DFT）は5月9日、中国向けに食品（農水産品を含む）を輸出する事業者に対し、中国税関総署（GACC）の規則・要件を十分に調査し、順守するよう求めた。GACCの3月28日付の発表によれば、2023年2月に中国では33カ国からの156件の食品輸入が拒否された外部サイトへ、新しいウィンドウで開きます。拒否されたのはワイン・飲料、魚介類や水産品、肉製品、菓子・チョコレートなどで、主に米国、ロシア、韓国、日本、モンゴルからの食品だったが、タイからの輸出品も含まれていた。2022年のタイから中国への農林水産品・食品の輸出額は119億7,200万ドルに上り、新型コロナウイルス感染拡大前の2019年と比べて64.6％増と堅調に拡大している。その輸出規模は大きく、2022年の対中輸出全体（343億9,000万ドル）の34.8％を占める。タイ工場から中国へ輸出を行う日系食品メーカーも少なくない。DFTによれば、中国側で食品輸入が拒否される主な理由として、（1）不適切な表示、（2）細菌による汚染、（3）検査・検疫許可の欠如、（4）貨物と証明書の不一致、（5）食品添加物や栄養強化物質の過剰使用などが挙げられる。
　中国税関総署は2022年から、中国に輸入される食品の輸入管理を強化している。外国の食品生産者に登録を義務付ける「輸入食品海外製造企業登録管理規定」（税関総署令第248号、2021年5月24日記事参照）と、中国に輸入される食品（健康食品、サプリメント、生鮮・冷凍肉、水産品など）の食品安全基準、包装内容および表示条件を規定する「輸出入食品安全管理弁法」（税関総署令第249号、2021年5月24日記事参照）が2022年1月1日に発効した。DFTは、2つの指令について、タイ語に翻訳したものをウェブサイトに掲載している。</t>
    <phoneticPr fontId="87"/>
  </si>
  <si>
    <t>“This well-regulated exhibition with a timely reminder, offers a series of activities of high value so as to give usan opportunity to contact with each other while displaying products. Other than various types of activities forplant-based products, the exhibition with an eye to market new trend, fully leverages brand influences of allexhibitors. So there is no doubt that it is a feast for domestic healthy food industry.” - Yantai Oriental Protein Tech Co., Ltd.Dora Xu, VP of Business Department
「タイムリーなリマインダーを備えたこの十分に規制された展示会は、製品を展示しながら互いに接触する機会を私たちに与えるために、価値の高い一連の活動を提供します。植物ベースの製品のさまざまな種類の活動に加えて、市場の新しいトレンドを見据えた展示会は、すべての出展者のブランドの影響を十分に活用しています。ですから、国内の健康食品産業の饗宴であることは間違いありません。」- 煙台オリエンタルプロテインテック株式会社 ドラ・シュウ 事業部副社長</t>
    <phoneticPr fontId="87"/>
  </si>
  <si>
    <t>International guests can easily attend Hi &amp; Fi Asia China 2023 As of January 8, international visitors can cross into China without quarantining.
海外からのゲストは Hi&amp;Fi Asia China 2023 に簡単に参加可能 1 月 8 日現在、海外からのゲストは検疫なしで
中国に入国できます。</t>
    <phoneticPr fontId="87"/>
  </si>
  <si>
    <t>マルハニチロ株式会社（本社 : 東京都江東区、代表取締役社長 : 池見 賢、以下「マルハニチロ」）は、日本国内で2005年から生産・販売している介護食事業の海外展開を図るため、かねてよりアジアを中心に新たな市場開拓を模索してまいりましたが、このたび、中国現地のグループ会社および現地パートナー企業との協業により、中国市場での生産および販売に向けて本格的な取り組みを開始いたします。中国における65歳以上の人口は、2021年末時点で中国全人口の14.2%に相当する約2億56万人にのぼり（出典:国家統計局）、2035年には60歳以上の人口が4億人を超える見通しです。すでに高齢社会に突入している中国では、高齢化がさらに進み、今後、高齢者向け食品の需要が高まることが予想されます。現在中国では、咀嚼力や嚥下機能が低下した高齢者に対し、段階的に粘度や固さを変えた食べやすい食事を提供する病院医療施設は少なく、在宅介護向け商品のラインアップも限られており、今後高齢者向け食品の市場は急成長していく事が見込まれます。
　そうした状況下の中国で介護食市場をターゲットに、マルハニチロは日本国内で蓄積してきた介護食に関する知見を生かし、噛む力が弱くなった高齢者にも「食べる喜び」をお届けすることを目的に、日本企業として先駆けて介護食の中国国内における生産体制を確立し、中国都市部を中心に（1）病院医療向け、（2）シルバーサービス関連施設向け、（3）在宅向けの3つの販売チャネルを開拓してまいります。まず、2023年3月中旬から各都市の総合病院などの病院医療向けに、2023年6月からはシルバーサービス関連施設向けに販売を開始いたします。在宅向けも順次試験販売に着手し、事業本格化と拡大に向けて商品開発も含めた取り組みを今後加速させてまいります。マルハニチロは、中期経営計画「海といのちの未来をつくる MNV 2024」において、介護食事業を成長ドライバー領域と位置付けるとともに、グローバルに健康価値創造に貢献し、提供価値を向上させることをめざしています。「食を通じて健康を応援する」という介護食事業のコンセプトのもと、食べる人、食事を準備する人に寄り添い、グローバルに食の発展と豊かな食生活に貢献してまいります。</t>
    <phoneticPr fontId="87"/>
  </si>
  <si>
    <t>韓国の食品衛生当局である食品医薬品安全処（食薬処）は２３日、韓国産ラーメンなど即席めん類に対し、欧州連合（ＥＵ）が進めてきた「エチレンオキシド（ＥＯ）管理強化措置」が１８ヶ月ぶりに解除されることを明らかにした。
※韓国食薬処の当該発表文（韓国語）：https://www.korea.kr/briefing/pressReleaseView.do?newsId=156571074&amp;call_from=rsslink
ＥＯは米国とカナダで農産物などの殺菌剤などに使用される物質だ。
ＥＵは今年７月から輸入される韓国産ラーメンに対してこの措置を解除することにした。輸送期間を考慮すると、韓国で５～６月に出荷する製品から緩和された基準が適用される。２０２１年８月、ＥＵに輸出した韓国産ラーメンからＥＯの反応生成物として生成される可能性がある２－クロロエタノール（２－ＣＥ）が検出され、ＥＵは昨年２月からＥＯ管理強化措置を施行してきた。これにより、ＥＵは韓国メーカーにＥＯ最大残留レベル規制の遵守を証明できる公認試験、検査機関の試験・検査成績書と韓国政府の公式証明書の提出などを要求してきた。
　食品医薬品安全処は、書類提出による国内企業の困難を最小限に抑えるため、管理強化措置の施行日の延期を要請し続け、昨年６月からは措置を再検討してほしいとＥＵ保健食品安全総局とビデオ会議を開いた。その後、昨年１１月と先月にはＥＵ保健食品安全総局に韓国代表団を派遣し、措置解除を要請したと食品医薬品安全処は説明した。食品医薬品安全処は、ＥＵの今回の決定で関連企業の輸出額が１千８００万ドル（約２４億円）以上増加することが期待されるとし、ＥＯ基準をそのまま準用する台湾やタイなどでも韓国産ラーメンの輸出が増加すると予想した。</t>
    <phoneticPr fontId="87"/>
  </si>
  <si>
    <t>韓国の食品メーカー4社がコピー商品を販売してきた中国企業を相手取り、著作権と商標権を侵害されたと訴えた裁判の大半で勝訴したことが24日までに分かった。
食品業界によると、韓国食品産業協会は2021年12月、CJ第一製糖、三養食品、大象、オットギの4社と「K－フード模造品根絶のための共同協議体」を結成し、中国の青島太陽食品と正道食品を相手取り、知的財産権侵害訴訟を起こした。　韓国食品産業協会によると、中国青島太陽草食品と正道食品は韓国食品メーカーの商品流通を担当すると同時に、人気製品の商標やデザインを盗用し、類似する商品を製造し中国全土に販売してきた。
　これに対し、業界は▲三養食品の即席麺「プルダックポックンミョン」▲CJ第一製糖の粉末調味料「ダシダ」、砂糖、塩▲大象のうまみ調味料「味元（ミウォン）」、カタクチイワシ魚醤、わかめ▲オットギの春雨－－などのコピー商品に対する知的財産権侵害訴訟7件を同時に起こした。
　中国の裁判所はうち5件で原告勝訴の判決を下した。中国企業が支払いを命じられた賠償額は、CJ第一製糖に対し25万元（約494万円）、三養食品に対し35万元、大象に対し20万元となっている。</t>
    <phoneticPr fontId="87"/>
  </si>
  <si>
    <t>ノルウェー</t>
    <phoneticPr fontId="87"/>
  </si>
  <si>
    <t>ブラジル</t>
    <phoneticPr fontId="87"/>
  </si>
  <si>
    <t>中国</t>
    <rPh sb="0" eb="2">
      <t>チュウゴク</t>
    </rPh>
    <phoneticPr fontId="87"/>
  </si>
  <si>
    <t>タイ</t>
    <phoneticPr fontId="87"/>
  </si>
  <si>
    <t>　</t>
    <phoneticPr fontId="87"/>
  </si>
  <si>
    <t>EU</t>
    <phoneticPr fontId="87"/>
  </si>
  <si>
    <t>韓国</t>
    <rPh sb="0" eb="2">
      <t>カンコク</t>
    </rPh>
    <phoneticPr fontId="87"/>
  </si>
  <si>
    <t>大和のスーパーで販売のマアジにフグ混入で回収</t>
    <rPh sb="0" eb="2">
      <t>ヤマト</t>
    </rPh>
    <rPh sb="8" eb="10">
      <t>ハンバイ</t>
    </rPh>
    <rPh sb="17" eb="19">
      <t>コンニュウ</t>
    </rPh>
    <rPh sb="20" eb="22">
      <t>カイシュウ</t>
    </rPh>
    <phoneticPr fontId="16"/>
  </si>
  <si>
    <t>(神奈川新聞) 2023/05/26 22:49
神奈川県横須賀市は２６日、スーパー「エイビイりんかんモール店」（大和市中央林間）で２５日に販売された「マアジ」のトレーパックに体長約２センチのフグの稚魚１匹が混入していたと発表した。これまでに健康被害の届け出はないという。</t>
    <phoneticPr fontId="16"/>
  </si>
  <si>
    <t>丸亀製麺「シェイクうどん」にカエル混入　一部商品の販売休止</t>
    <phoneticPr fontId="16"/>
  </si>
  <si>
    <t>トリドールホールディングス（ＨＤ）が運営する讃岐うどん専門店「丸亀製麺」で、１６日から販売が始まった新商品「丸亀シェイクうどん」の容器の中にカエルが混入していたとして、丸亀製麺は２３日、「多大なるご心配とご迷惑をお掛けしたことを深くお詫び申し上げます」と同社の公式サイトで謝罪した。生野菜（サラダミックス）を使用する一部商品について、２３～２５日は販売を休止する。同社によると、カエルが混入したのは、丸亀製麺諫早店（長崎県諫早市）で２１日に販売されたシェイクうどんの「ピリ辛担々サラダうどん」。このうどんを食べたとみられる利用客が、カエルが混入した画像をツイッターに投稿し、会員制交流サイト（ＳＮＳ）で拡散していた。
カエルの混入について同社は「原材料（野菜加工工場）由来の混入と判断した」と説明。管轄の保健所に指導を仰ぐとともに、生野菜を扱う取引先の全工場で立ち入り検査を実施した。
丸亀製麺では「今回の事態を真摯（しんし）に受け止め、再発防止に努めてまいります」としている。
「丸亀シェイクうどん」は、うどん、だし、具材が入ったカップ容器を、食べる寸前に振って食べるという、持ち帰り専用（テークアウト）の限定商品。「ピリ辛担々サラダうどん」のほか、「梅おろしうどん」「明太とろろうどん」など計５種類を販売している。同社によると、販売開始から３日間での累計販売数は約２１万食に上っている。</t>
    <phoneticPr fontId="16"/>
  </si>
  <si>
    <t>株式会社エーコープ京都中央における牛の個体識別番号の不適正表示に対する措置について　(近畿農政局)</t>
    <rPh sb="43" eb="48">
      <t>キンキノウセイキョク</t>
    </rPh>
    <phoneticPr fontId="16"/>
  </si>
  <si>
    <t xml:space="preserve">et </t>
    <phoneticPr fontId="16"/>
  </si>
  <si>
    <r>
      <t xml:space="preserve">農林水産省近畿農政局は、株式会社エーコープ京都中央（京都府京都市左京区岩倉中町395番地。法人番号5130001006004。以下「京都中央」という。）が、特定牛肉に事実と異なる牛の個体識別番号を表示して販売していたことを確認しました。このため、本日、京都中央に対し、牛トレーサビリティ法に基づき、表示の是正と併せて、原因の究明・分析の徹底、再発防止対策の実施等について勧告を行いました。
1.経過
農林水産省近畿農政局が、令和4年5月19日から令和5年4月26日までの間、京都中央に対し、牛の個体識別のための情報の管理及び伝達に関する特別措置法（平成15年法律第72号。以下「牛トレーサビリティ法」という。）第19条第3項の規定に基づく立入検査を行いました。この結果、農林水産省近畿農政局は、京都中央が、特定牛肉について事実と異なる個体識別番号を表示し、少なくとも令和4年1月7日から5月31日までの間に687.57kgを販売業者、外食業者又は一般消費者に販売したことを確認しました（別紙1参照）。
</t>
    </r>
    <r>
      <rPr>
        <b/>
        <sz val="12"/>
        <color rgb="FF000000"/>
        <rFont val="游ゴシック"/>
        <family val="3"/>
        <charset val="128"/>
      </rPr>
      <t xml:space="preserve">2.措置
京都中央が行った上記1の行為は、牛トレーサビリティ法第15条第1項の規定に違反するものです（別紙2参照）。
このため、農林水産省は、京都中央に対し、牛トレーサビリティ法第18条第2項の規定に基づき、以下の内容の勧告を行いました。勧告の内容は以下
（1）現在保持している特定牛肉について、直ちに個体識別番号の表示の点検を行い、適正に表示していない特定牛肉が発見された場合には、速やかに牛トレーサビリティ法に従って、適正な表示に是正した上で販売すること。
（2）販売した特定牛肉について、事実と異なる個体識別番号の表示をしたことの主な原因として、正しい情報を提供するという意識、牛トレーサビリティ制度に対する認識及び法令遵守に対する意識の欠如が考えられるとともに、不適正表示を防止するための管理体制及び商品管理システムの不備があると考えられることから、これらの事項を点検し、原因の究明・分析を実施すること。
（3）（2）の結果を踏まえ、個体識別番号の表示に関する責任の所在を明確にするとともに、特定牛肉への適正な個体識別番号の表示について確実にチェックできる管理体制及び商品管理システムを整備するなどの再発防止のための対策を適切に実施すること。これにより、今後、販売する特定牛肉について、牛トレーサビリティ法に違反する不適正な表示を行わないこと。
（4）全役員及び全従業員に対して、牛トレーサビリティ制度についての啓発を行い、その遵守を徹底すること。
（5）（1）から（4）までに基づき講じた措置について報告書にとりまとめ、令和5年6月26日までに農林水産大臣宛てに提出すること。
</t>
    </r>
    <rPh sb="576" eb="578">
      <t>イカ</t>
    </rPh>
    <phoneticPr fontId="16"/>
  </si>
  <si>
    <t>トリガイや岩ガキから下痢性の貝毒検出　京都府漁業協同組合が自主回収発表　首都圏や関西圏に既に出荷</t>
    <phoneticPr fontId="16"/>
  </si>
  <si>
    <t>https://nordot.app/1034408398855176724?c=768367547562557440</t>
    <phoneticPr fontId="16"/>
  </si>
  <si>
    <t xml:space="preserve">京都府漁業協同組合は、５月中旬から出荷している養殖のトリガイや岩ガキについて、下痢性の貝毒が検出されたとして、自主回収することを発表しました。
漁協によりますと、自主回収の対象となっているのは、京都府内で獲れた、養殖トリガイ３５０００個（５月１７日～２３日の出荷分）・養殖・天然の岩ガキ３３００個（５月２２日の出荷分）の２種類です。漁協は３週間に一度、貝毒の検査を行っていますが、１７日の定期検査の際、基準値を超える下痢性の貝毒が検出されました。舞鶴湾のプランクトンが原因だということですが、詳しくは分かっていないということです。これらのトリガイや岩ガキは、首都圏や関西圏を中心に既に出荷されていて、漁協は安全が確認されるまで出荷を停止するとともに、卸売業者などに連絡し、回収を呼び掛けています。
■お問い合わせ先：京都府漁業協同組合 総務部総務課０７７３－７７－２２００
</t>
    <phoneticPr fontId="16"/>
  </si>
  <si>
    <t>日本産ブルーベリーとブドウが水際検査で不合格 残留農薬の違反で／台湾</t>
    <phoneticPr fontId="16"/>
  </si>
  <si>
    <t>（台北中央社）衛生福利部（保健省）食品薬物管理署は23日、日本から輸出されたブルーベリーとブドウが残留農薬の規定違反により水際検査で不合格になったと発表した。全て積み戻しまたは廃棄処分される。台湾では日本産果物が水際検査で不合格になるケースが相次いでいる。不合格になったのは、ブルーベリー9キロとブドウ45キロ。ブルーベリーからはフルベンジアミドが、ブドウからはシクラニリプロールが検出された。同署によれば、いずれも台湾では当該作物への使用は認められていない。
日本産ブルーベリーが不合格になるのは半年で2度目。抜き取り検査の割合を20～50％に引き上げ、検査を強化している。
この日発表された不合格品は計11件。日本産果物2件の他、日本から輸出されたホタルイカや長ネギ、中国から輸出されたタレやマッシュルームパウダー、ベトナムから輸出された白菜や加工済みマンゴーなどもリストに含まれている。</t>
    <phoneticPr fontId="16"/>
  </si>
  <si>
    <t>https://japan.focustaiwan.tw/society/202305230008</t>
    <phoneticPr fontId="16"/>
  </si>
  <si>
    <t>台湾で不合格となった輸入食品、日本が最多―台湾メディア</t>
    <phoneticPr fontId="16"/>
  </si>
  <si>
    <t>2023年5月23日、台湾メディア・太報は、台湾衛生福利部食品薬物管理署が発表した輸入食品の不合格リストで、日本からの輸入品の割合が最も高かったと報じた。
記事は、毎週火曜日に輸入食品不合格リストを発表する同署が23日に出した最新の不合格リストでは11品目の輸入食品が不合格とされ、そのうち日本の輸入食品が4品目で最も多く、中国本土とベトナムが3品目で次に多かったと紹介。日本からの輸入食品では生鮮ブドウ、長ネギ、生鮮ブルーベリー、ホタルイカが不合格となっており、中でもホタルイカからは基準値の3倍のカドミウムが検出されたと伝えた。また、中国本土からの輸入食品では野菜の漬物（甘味料含有用の規定違反）、調味料パック（防腐剤含有量の規定違反）、マッシュルーム粉末（残留農薬の規定違反）、ベトナムからの輸入食品ではマンゴー食品（漂白剤含有量の規定違反）、白菜2品目（残留農薬の規定違反）がそれぞれ不合格となったことを紹介するとともに、米国から輸入された食用トウモロコシ50万キロからデオキシニバレノールが基準値の1キロ当たり1750マイクログラムを上回る2437マイクログラム検出されて不合格になったとしている。</t>
    <phoneticPr fontId="16"/>
  </si>
  <si>
    <t>https://news.nifty.com/article/world/china/12181-2352775/</t>
    <phoneticPr fontId="16"/>
  </si>
  <si>
    <t>ベトナムハムのボツリヌス食中毒、6人中1人死亡　WHOから抗毒素到着も間に合わず</t>
    <phoneticPr fontId="16"/>
  </si>
  <si>
    <t>　ホーチミン市でボツリヌス菌による食中毒が相次いで発生し、6人が重度の中毒症状を起こした問題で、スイスにある世界保健機関(WHO)の倉庫から輸送されたボツリヌス抗毒素6本が24日夜に同市に到着した。　ダオ・ホン・ラン保健相が23日午後、WHOベトナム事務所に緊急支援を要請し、WHOは抗毒素の支給に応じた。抗毒素はホーチミン市に到着後、患者が入院している病院に配分され、第2小児病院が3本、チョーライ病院が2本、ザーディン人民病院が1本を受け取った。　しかし、ザーディン人民病院で10日間にわたり治療を受けていた45歳の男性患者は24日夜に死亡が確認され、抗毒素による治療も間に合わなかった。　今回の一連の食中毒では、患者らは行商が販売した製造元の不明なベトナムハム(チャールア＝Cha lua)や、マム(醤)料理を食べていた。</t>
    <phoneticPr fontId="16"/>
  </si>
  <si>
    <t>https://www.viet-jo.com/news/social/230525193036.html</t>
    <phoneticPr fontId="16"/>
  </si>
  <si>
    <t>ベトナム</t>
    <phoneticPr fontId="16"/>
  </si>
  <si>
    <t>VietJO</t>
    <phoneticPr fontId="16"/>
  </si>
  <si>
    <t>★段ボールは、中身を保護する物で外側は汚れている。
★熱を逃がしにくいので虫が集まる。
★ゴキブリが卵を産むのに最適である。
★シロアリは、発泡スチロールやプラスチック、ダンボールなどの人工物でさえエサにしてしまうことがある。
★倉庫や通路に直置きされることがあるので、埃や泥やカビなどが付着している可能性がある。</t>
    <rPh sb="1" eb="2">
      <t>ダン</t>
    </rPh>
    <rPh sb="7" eb="9">
      <t>ナカミ</t>
    </rPh>
    <rPh sb="10" eb="12">
      <t>ホゴ</t>
    </rPh>
    <rPh sb="14" eb="15">
      <t>モノ</t>
    </rPh>
    <rPh sb="16" eb="18">
      <t>ソトガワ</t>
    </rPh>
    <rPh sb="19" eb="20">
      <t>ヨゴ</t>
    </rPh>
    <rPh sb="27" eb="28">
      <t>ネツ</t>
    </rPh>
    <rPh sb="29" eb="30">
      <t>ニ</t>
    </rPh>
    <rPh sb="37" eb="38">
      <t>ムシ</t>
    </rPh>
    <rPh sb="39" eb="40">
      <t>アツ</t>
    </rPh>
    <rPh sb="50" eb="51">
      <t>タマゴ</t>
    </rPh>
    <rPh sb="52" eb="53">
      <t>ウ</t>
    </rPh>
    <rPh sb="56" eb="58">
      <t>サイテキ</t>
    </rPh>
    <rPh sb="115" eb="117">
      <t>ソウコ</t>
    </rPh>
    <rPh sb="118" eb="120">
      <t>ツウロ</t>
    </rPh>
    <rPh sb="121" eb="122">
      <t>ジカ</t>
    </rPh>
    <rPh sb="122" eb="123">
      <t>オ</t>
    </rPh>
    <rPh sb="135" eb="136">
      <t>ホコリ</t>
    </rPh>
    <rPh sb="137" eb="138">
      <t>ドロ</t>
    </rPh>
    <rPh sb="144" eb="146">
      <t>フチャク</t>
    </rPh>
    <rPh sb="150" eb="153">
      <t>カノウセイ</t>
    </rPh>
    <phoneticPr fontId="5"/>
  </si>
  <si>
    <r>
      <t>見た目綺麗な段ボールなら食品収納容器として、冷蔵庫内や食品製造場所で使える。</t>
    </r>
    <r>
      <rPr>
        <b/>
        <sz val="12"/>
        <rFont val="ＭＳ Ｐゴシック"/>
        <family val="3"/>
        <charset val="128"/>
      </rPr>
      <t xml:space="preserve">
</t>
    </r>
    <r>
      <rPr>
        <b/>
        <i/>
        <u/>
        <sz val="14"/>
        <color rgb="FFFF0000"/>
        <rFont val="ＭＳ Ｐゴシック"/>
        <family val="3"/>
        <charset val="128"/>
      </rPr>
      <t xml:space="preserve">この理屈は    </t>
    </r>
    <r>
      <rPr>
        <b/>
        <sz val="14"/>
        <color rgb="FFFF0000"/>
        <rFont val="ＭＳ Ｐゴシック"/>
        <family val="3"/>
        <charset val="128"/>
      </rPr>
      <t xml:space="preserve">食品取り扱い施設では通用しません。決して使わないでください。
</t>
    </r>
    <r>
      <rPr>
        <b/>
        <sz val="12"/>
        <rFont val="ＭＳ Ｐゴシック"/>
        <family val="3"/>
        <charset val="128"/>
      </rPr>
      <t xml:space="preserve">
食品工場や調理場に段ボールを持ち込んで食品保管は勿論、調理器具や什器の下敷きにもしてはいけません。
これまで述べた通り、外部で梱包資材として使用されている段ボールは清潔ではありません。
段ボール内のものは、清潔な容器に移し替えてから清潔区域に持ち込みます。</t>
    </r>
    <rPh sb="0" eb="1">
      <t>ミ</t>
    </rPh>
    <rPh sb="2" eb="3">
      <t>メ</t>
    </rPh>
    <rPh sb="3" eb="5">
      <t>キレイ</t>
    </rPh>
    <rPh sb="6" eb="7">
      <t>ダン</t>
    </rPh>
    <rPh sb="12" eb="14">
      <t>ショクヒン</t>
    </rPh>
    <rPh sb="14" eb="16">
      <t>シュウノウ</t>
    </rPh>
    <rPh sb="16" eb="18">
      <t>ヨウキ</t>
    </rPh>
    <rPh sb="22" eb="25">
      <t>レイゾウコ</t>
    </rPh>
    <rPh sb="25" eb="26">
      <t>ナイ</t>
    </rPh>
    <rPh sb="27" eb="29">
      <t>ショクヒン</t>
    </rPh>
    <rPh sb="29" eb="31">
      <t>セイゾウ</t>
    </rPh>
    <rPh sb="31" eb="33">
      <t>バショ</t>
    </rPh>
    <rPh sb="34" eb="35">
      <t>ツカ</t>
    </rPh>
    <rPh sb="42" eb="44">
      <t>リクツ</t>
    </rPh>
    <rPh sb="49" eb="51">
      <t>ショクヒン</t>
    </rPh>
    <rPh sb="51" eb="52">
      <t>ト</t>
    </rPh>
    <rPh sb="53" eb="54">
      <t>アツカ</t>
    </rPh>
    <rPh sb="55" eb="57">
      <t>シセツ</t>
    </rPh>
    <rPh sb="59" eb="61">
      <t>ツウヨウ</t>
    </rPh>
    <rPh sb="66" eb="67">
      <t>ケッ</t>
    </rPh>
    <rPh sb="69" eb="70">
      <t>ツカ</t>
    </rPh>
    <rPh sb="81" eb="83">
      <t>ショクヒン</t>
    </rPh>
    <rPh sb="83" eb="85">
      <t>コウジョウ</t>
    </rPh>
    <rPh sb="86" eb="88">
      <t>チョウリ</t>
    </rPh>
    <rPh sb="88" eb="89">
      <t>バ</t>
    </rPh>
    <rPh sb="90" eb="91">
      <t>ダン</t>
    </rPh>
    <rPh sb="95" eb="96">
      <t>モ</t>
    </rPh>
    <rPh sb="97" eb="98">
      <t>コ</t>
    </rPh>
    <rPh sb="100" eb="102">
      <t>ショクヒン</t>
    </rPh>
    <rPh sb="102" eb="104">
      <t>ホカン</t>
    </rPh>
    <rPh sb="105" eb="107">
      <t>モチロン</t>
    </rPh>
    <rPh sb="108" eb="110">
      <t>チョウリ</t>
    </rPh>
    <rPh sb="110" eb="112">
      <t>キグ</t>
    </rPh>
    <rPh sb="113" eb="115">
      <t>ジュウキ</t>
    </rPh>
    <rPh sb="116" eb="118">
      <t>シタジ</t>
    </rPh>
    <rPh sb="135" eb="136">
      <t>ノ</t>
    </rPh>
    <rPh sb="138" eb="139">
      <t>トオ</t>
    </rPh>
    <rPh sb="141" eb="143">
      <t>ガイブ</t>
    </rPh>
    <rPh sb="144" eb="146">
      <t>コンポウ</t>
    </rPh>
    <rPh sb="146" eb="148">
      <t>シザイ</t>
    </rPh>
    <rPh sb="151" eb="153">
      <t>シヨウ</t>
    </rPh>
    <rPh sb="158" eb="159">
      <t>ダン</t>
    </rPh>
    <rPh sb="163" eb="165">
      <t>セイケツ</t>
    </rPh>
    <rPh sb="174" eb="175">
      <t>ダン</t>
    </rPh>
    <rPh sb="178" eb="179">
      <t>ナイ</t>
    </rPh>
    <rPh sb="187" eb="189">
      <t>ヨウキ</t>
    </rPh>
    <rPh sb="190" eb="191">
      <t>ウツ</t>
    </rPh>
    <rPh sb="192" eb="193">
      <t>カ</t>
    </rPh>
    <rPh sb="197" eb="199">
      <t>セイケツ</t>
    </rPh>
    <rPh sb="199" eb="201">
      <t>クイキ</t>
    </rPh>
    <rPh sb="202" eb="203">
      <t>モ</t>
    </rPh>
    <rPh sb="204" eb="205">
      <t>コ</t>
    </rPh>
    <phoneticPr fontId="5"/>
  </si>
  <si>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</si>
  <si>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t xml:space="preserve"> GⅡ　19週　1例</t>
    <rPh sb="6" eb="7">
      <t>シュウ</t>
    </rPh>
    <phoneticPr fontId="5"/>
  </si>
  <si>
    <t xml:space="preserve"> GⅡ　20週　3例</t>
    <rPh sb="9" eb="10">
      <t>レイ</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</si>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</sst>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s>
  <fonts count="177">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sz val="20"/>
      <color rgb="FF00000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b/>
      <sz val="11"/>
      <name val="ＭＳ Ｐゴシック"/>
      <family val="3"/>
      <charset val="128"/>
      <scheme val="minor"/>
    </font>
    <font>
      <b/>
      <sz val="16"/>
      <name val="游ゴシック"/>
      <family val="3"/>
      <charset val="128"/>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20"/>
      <color indexed="9"/>
      <name val="ＭＳ Ｐゴシック"/>
      <family val="3"/>
      <charset val="128"/>
    </font>
    <font>
      <sz val="9"/>
      <name val="Meiryo UI"/>
      <family val="3"/>
      <charset val="128"/>
    </font>
    <font>
      <sz val="9"/>
      <color theme="1"/>
      <name val="Meiryo"/>
      <family val="3"/>
      <charset val="128"/>
    </font>
    <font>
      <b/>
      <sz val="20"/>
      <color rgb="FF000000"/>
      <name val="ＭＳ Ｐゴシック"/>
      <family val="2"/>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theme="1"/>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sz val="14"/>
      <color indexed="63"/>
      <name val="Arial"/>
      <family val="2"/>
    </font>
    <font>
      <b/>
      <sz val="14"/>
      <color rgb="FFFF0000"/>
      <name val="ＭＳ Ｐゴシック"/>
      <family val="3"/>
      <charset val="128"/>
      <scheme val="minor"/>
    </font>
    <font>
      <b/>
      <sz val="14"/>
      <color indexed="53"/>
      <name val="ＭＳ Ｐゴシック"/>
      <family val="3"/>
      <charset val="128"/>
    </font>
    <font>
      <b/>
      <sz val="19"/>
      <name val="ＭＳ Ｐゴシック"/>
      <family val="3"/>
      <charset val="128"/>
    </font>
    <font>
      <b/>
      <sz val="18"/>
      <color rgb="FF333333"/>
      <name val="メイリオ"/>
      <family val="3"/>
      <charset val="128"/>
    </font>
    <font>
      <b/>
      <sz val="14"/>
      <color rgb="FF454545"/>
      <name val="游ゴシック"/>
      <family val="3"/>
      <charset val="128"/>
    </font>
    <font>
      <b/>
      <sz val="14"/>
      <color indexed="12"/>
      <name val="ＭＳ Ｐゴシック"/>
      <family val="3"/>
      <charset val="128"/>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sz val="14"/>
      <color indexed="63"/>
      <name val="ＭＳ Ｐゴシック"/>
      <family val="3"/>
      <charset val="128"/>
    </font>
    <font>
      <sz val="8.8000000000000007"/>
      <color indexed="23"/>
      <name val="ＭＳ Ｐゴシック"/>
      <family val="3"/>
      <charset val="128"/>
    </font>
    <font>
      <sz val="10"/>
      <name val="Arial"/>
      <family val="2"/>
    </font>
    <font>
      <b/>
      <i/>
      <u/>
      <sz val="12"/>
      <color indexed="12"/>
      <name val="ＭＳ Ｐゴシック"/>
      <family val="3"/>
      <charset val="128"/>
    </font>
    <font>
      <b/>
      <i/>
      <u/>
      <sz val="14"/>
      <color rgb="FFFF0000"/>
      <name val="ＭＳ Ｐゴシック"/>
      <family val="3"/>
      <charset val="128"/>
    </font>
    <font>
      <b/>
      <sz val="14"/>
      <color rgb="FFFF0000"/>
      <name val="ＭＳ Ｐゴシック"/>
      <family val="3"/>
      <charset val="128"/>
    </font>
    <font>
      <b/>
      <sz val="15"/>
      <color rgb="FF333333"/>
      <name val="游ゴシック"/>
      <family val="3"/>
      <charset val="128"/>
    </font>
    <font>
      <b/>
      <sz val="12"/>
      <color rgb="FF000000"/>
      <name val="游ゴシック"/>
      <family val="3"/>
      <charset val="128"/>
    </font>
  </fonts>
  <fills count="44">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theme="5" tint="0.79998168889431442"/>
        <bgColor indexed="64"/>
      </patternFill>
    </fill>
    <fill>
      <patternFill patternType="solid">
        <fgColor rgb="FFFAFEC2"/>
        <bgColor indexed="64"/>
      </patternFill>
    </fill>
    <fill>
      <patternFill patternType="solid">
        <fgColor indexed="12"/>
        <bgColor indexed="64"/>
      </patternFill>
    </fill>
    <fill>
      <patternFill patternType="solid">
        <fgColor indexed="48"/>
        <bgColor indexed="64"/>
      </patternFill>
    </fill>
    <fill>
      <patternFill patternType="solid">
        <fgColor rgb="FFFF990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6DDDF7"/>
        <bgColor indexed="64"/>
      </patternFill>
    </fill>
  </fills>
  <borders count="240">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rgb="FF888888"/>
      </left>
      <right style="medium">
        <color rgb="FF888888"/>
      </right>
      <top style="medium">
        <color rgb="FF888888"/>
      </top>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5" fillId="0" borderId="0"/>
    <xf numFmtId="0" fontId="116" fillId="0" borderId="0" applyNumberFormat="0" applyFill="0" applyBorder="0" applyAlignment="0" applyProtection="0"/>
    <xf numFmtId="0" fontId="115" fillId="0" borderId="0"/>
  </cellStyleXfs>
  <cellXfs count="728">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1" fillId="2" borderId="63" xfId="2" applyFont="1" applyFill="1" applyBorder="1" applyAlignment="1">
      <alignment vertical="top" wrapText="1"/>
    </xf>
    <xf numFmtId="0" fontId="1" fillId="2" borderId="62"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4" fillId="0" borderId="0" xfId="0" applyFont="1" applyAlignment="1">
      <alignment horizontal="left" vertical="center"/>
    </xf>
    <xf numFmtId="0" fontId="75" fillId="0" borderId="0" xfId="0" applyFont="1" applyAlignment="1">
      <alignment horizontal="center" vertical="center" wrapText="1"/>
    </xf>
    <xf numFmtId="0" fontId="75" fillId="0" borderId="0" xfId="0" applyFont="1" applyAlignment="1">
      <alignment horizontal="left" vertical="center" wrapText="1"/>
    </xf>
    <xf numFmtId="0" fontId="8" fillId="0" borderId="121" xfId="1" applyFill="1" applyBorder="1" applyAlignment="1" applyProtection="1">
      <alignment vertical="center" wrapText="1"/>
    </xf>
    <xf numFmtId="0" fontId="85" fillId="0" borderId="0" xfId="17" applyFont="1">
      <alignment vertical="center"/>
    </xf>
    <xf numFmtId="0" fontId="84" fillId="0" borderId="0" xfId="2" applyFont="1">
      <alignment vertical="center"/>
    </xf>
    <xf numFmtId="0" fontId="86"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0" fillId="21" borderId="31" xfId="2" applyFont="1" applyFill="1" applyBorder="1" applyAlignment="1">
      <alignment horizontal="center" vertical="center" wrapText="1"/>
    </xf>
    <xf numFmtId="0" fontId="92" fillId="3" borderId="41" xfId="2" applyFont="1" applyFill="1" applyBorder="1" applyAlignment="1">
      <alignment horizontal="center" vertical="center"/>
    </xf>
    <xf numFmtId="14" fontId="92" fillId="3" borderId="40" xfId="2" applyNumberFormat="1" applyFont="1" applyFill="1" applyBorder="1" applyAlignment="1">
      <alignment horizontal="center" vertical="center"/>
    </xf>
    <xf numFmtId="14" fontId="92" fillId="3" borderId="1" xfId="2" applyNumberFormat="1" applyFont="1" applyFill="1" applyBorder="1" applyAlignment="1">
      <alignment horizontal="center" vertical="center"/>
    </xf>
    <xf numFmtId="0" fontId="92" fillId="3" borderId="39" xfId="2" applyFont="1" applyFill="1" applyBorder="1" applyAlignment="1">
      <alignment horizontal="center" vertical="center"/>
    </xf>
    <xf numFmtId="14" fontId="92" fillId="3" borderId="2" xfId="2" applyNumberFormat="1" applyFont="1" applyFill="1" applyBorder="1" applyAlignment="1">
      <alignment horizontal="center" vertical="center"/>
    </xf>
    <xf numFmtId="0" fontId="93" fillId="0" borderId="0" xfId="2" applyFont="1" applyAlignment="1">
      <alignment horizontal="center" vertical="center"/>
    </xf>
    <xf numFmtId="14" fontId="92"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1" fillId="0" borderId="68" xfId="0" applyFont="1" applyBorder="1">
      <alignment vertical="center"/>
    </xf>
    <xf numFmtId="0" fontId="91" fillId="0" borderId="0" xfId="0" applyFont="1">
      <alignment vertical="center"/>
    </xf>
    <xf numFmtId="0" fontId="91" fillId="5" borderId="68" xfId="0" applyFont="1" applyFill="1" applyBorder="1">
      <alignment vertical="center"/>
    </xf>
    <xf numFmtId="0" fontId="91"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4" fillId="19" borderId="134" xfId="17" applyFont="1" applyFill="1" applyBorder="1" applyAlignment="1">
      <alignment horizontal="center" vertical="center" wrapText="1"/>
    </xf>
    <xf numFmtId="14" fontId="94" fillId="19" borderId="135" xfId="17" applyNumberFormat="1" applyFont="1" applyFill="1" applyBorder="1" applyAlignment="1">
      <alignment horizontal="center" vertical="center"/>
    </xf>
    <xf numFmtId="0" fontId="6" fillId="0" borderId="0" xfId="2" applyAlignment="1">
      <alignment horizontal="left" vertical="top"/>
    </xf>
    <xf numFmtId="0" fontId="6" fillId="29" borderId="147" xfId="2" applyFill="1" applyBorder="1" applyAlignment="1">
      <alignment horizontal="left" vertical="top"/>
    </xf>
    <xf numFmtId="0" fontId="8" fillId="29" borderId="146"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5" fillId="0" borderId="0" xfId="17" applyFont="1" applyAlignment="1">
      <alignment horizontal="left" vertical="center"/>
    </xf>
    <xf numFmtId="0" fontId="104" fillId="2" borderId="63" xfId="2" applyFont="1" applyFill="1" applyBorder="1" applyAlignment="1">
      <alignment vertical="top" wrapText="1"/>
    </xf>
    <xf numFmtId="0" fontId="92" fillId="21" borderId="9" xfId="2" applyFont="1" applyFill="1" applyBorder="1" applyAlignment="1">
      <alignment horizontal="center" vertical="center" wrapText="1"/>
    </xf>
    <xf numFmtId="0" fontId="92" fillId="21" borderId="39" xfId="2" applyFont="1" applyFill="1" applyBorder="1" applyAlignment="1">
      <alignment horizontal="center" vertical="center"/>
    </xf>
    <xf numFmtId="0" fontId="18" fillId="21" borderId="156" xfId="2" applyFont="1" applyFill="1" applyBorder="1" applyAlignment="1">
      <alignment horizontal="center" vertical="center" wrapText="1"/>
    </xf>
    <xf numFmtId="0" fontId="8" fillId="0" borderId="159" xfId="1" applyFill="1" applyBorder="1" applyAlignment="1" applyProtection="1">
      <alignment vertical="center" wrapText="1"/>
    </xf>
    <xf numFmtId="0" fontId="18" fillId="21" borderId="160" xfId="1" applyFont="1" applyFill="1" applyBorder="1" applyAlignment="1" applyProtection="1">
      <alignment horizontal="center" vertical="center" wrapText="1"/>
    </xf>
    <xf numFmtId="0" fontId="18" fillId="23" borderId="152" xfId="2" applyFont="1" applyFill="1" applyBorder="1" applyAlignment="1">
      <alignment horizontal="center" vertical="center" wrapText="1"/>
    </xf>
    <xf numFmtId="0" fontId="88" fillId="23" borderId="153" xfId="2" applyFont="1" applyFill="1" applyBorder="1" applyAlignment="1">
      <alignment horizontal="center" vertical="center"/>
    </xf>
    <xf numFmtId="0" fontId="88" fillId="23" borderId="154" xfId="2" applyFont="1" applyFill="1" applyBorder="1" applyAlignment="1">
      <alignment horizontal="center" vertical="center"/>
    </xf>
    <xf numFmtId="0" fontId="106" fillId="19" borderId="8" xfId="0" applyFont="1" applyFill="1" applyBorder="1" applyAlignment="1">
      <alignment horizontal="center" vertical="center" wrapText="1"/>
    </xf>
    <xf numFmtId="177" fontId="107" fillId="19" borderId="8" xfId="2" applyNumberFormat="1" applyFont="1" applyFill="1" applyBorder="1" applyAlignment="1">
      <alignment horizontal="center" vertical="center" shrinkToFit="1"/>
    </xf>
    <xf numFmtId="0" fontId="6" fillId="0" borderId="0" xfId="2" applyAlignment="1">
      <alignment horizontal="left" vertical="center"/>
    </xf>
    <xf numFmtId="0" fontId="108" fillId="5" borderId="68" xfId="0" applyFont="1" applyFill="1" applyBorder="1">
      <alignment vertical="center"/>
    </xf>
    <xf numFmtId="0" fontId="108" fillId="5" borderId="0" xfId="0" applyFont="1" applyFill="1" applyAlignment="1">
      <alignment horizontal="left" vertical="center"/>
    </xf>
    <xf numFmtId="0" fontId="108" fillId="5" borderId="0" xfId="0" applyFont="1" applyFill="1">
      <alignment vertical="center"/>
    </xf>
    <xf numFmtId="176" fontId="108" fillId="5" borderId="0" xfId="0" applyNumberFormat="1" applyFont="1" applyFill="1" applyAlignment="1">
      <alignment horizontal="left" vertical="center"/>
    </xf>
    <xf numFmtId="183" fontId="108" fillId="5" borderId="0" xfId="0" applyNumberFormat="1" applyFont="1" applyFill="1" applyAlignment="1">
      <alignment horizontal="center" vertical="center"/>
    </xf>
    <xf numFmtId="0" fontId="108" fillId="5" borderId="68" xfId="0" applyFont="1" applyFill="1" applyBorder="1" applyAlignment="1">
      <alignment vertical="top"/>
    </xf>
    <xf numFmtId="0" fontId="108" fillId="5" borderId="0" xfId="0" applyFont="1" applyFill="1" applyAlignment="1">
      <alignment vertical="top"/>
    </xf>
    <xf numFmtId="14" fontId="108" fillId="5" borderId="0" xfId="0" applyNumberFormat="1" applyFont="1" applyFill="1" applyAlignment="1">
      <alignment horizontal="left" vertical="center"/>
    </xf>
    <xf numFmtId="14" fontId="108" fillId="0" borderId="0" xfId="0" applyNumberFormat="1" applyFont="1">
      <alignment vertical="center"/>
    </xf>
    <xf numFmtId="0" fontId="109" fillId="0" borderId="0" xfId="0" applyFont="1">
      <alignment vertical="center"/>
    </xf>
    <xf numFmtId="0" fontId="6" fillId="0" borderId="62" xfId="2" applyBorder="1" applyAlignment="1">
      <alignment vertical="top" wrapText="1"/>
    </xf>
    <xf numFmtId="0" fontId="8" fillId="29" borderId="126" xfId="1" applyFill="1" applyBorder="1" applyAlignment="1" applyProtection="1">
      <alignment horizontal="left" vertical="top"/>
    </xf>
    <xf numFmtId="0" fontId="6" fillId="29" borderId="145"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70"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71"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2" fillId="5" borderId="0" xfId="2" applyFont="1" applyFill="1" applyAlignment="1">
      <alignment horizontal="center" vertical="center"/>
    </xf>
    <xf numFmtId="0" fontId="1" fillId="0" borderId="0" xfId="2" applyFont="1">
      <alignment vertical="center"/>
    </xf>
    <xf numFmtId="0" fontId="50" fillId="19" borderId="171" xfId="16" applyFont="1" applyFill="1" applyBorder="1">
      <alignment vertical="center"/>
    </xf>
    <xf numFmtId="0" fontId="50" fillId="19" borderId="172" xfId="16" applyFont="1" applyFill="1" applyBorder="1">
      <alignment vertical="center"/>
    </xf>
    <xf numFmtId="0" fontId="10" fillId="19" borderId="172" xfId="16" applyFont="1" applyFill="1" applyBorder="1">
      <alignment vertical="center"/>
    </xf>
    <xf numFmtId="0" fontId="37" fillId="0" borderId="0" xfId="17" applyFont="1" applyAlignment="1">
      <alignment horizontal="left" vertical="center" indent="2"/>
    </xf>
    <xf numFmtId="0" fontId="110"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73"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1" borderId="102" xfId="2" applyNumberFormat="1" applyFont="1" applyFill="1" applyBorder="1" applyAlignment="1">
      <alignment horizontal="center" vertical="center" wrapText="1"/>
    </xf>
    <xf numFmtId="177" fontId="13" fillId="31"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4" xfId="2" applyFont="1" applyBorder="1" applyAlignment="1">
      <alignment horizontal="center" vertical="center" wrapText="1"/>
    </xf>
    <xf numFmtId="0" fontId="13" fillId="0" borderId="175" xfId="2" applyFont="1" applyBorder="1" applyAlignment="1">
      <alignment horizontal="center" vertical="center" wrapText="1"/>
    </xf>
    <xf numFmtId="0" fontId="13" fillId="0" borderId="176" xfId="2" applyFont="1" applyBorder="1" applyAlignment="1">
      <alignment horizontal="center" vertical="center" wrapText="1"/>
    </xf>
    <xf numFmtId="0" fontId="13" fillId="0" borderId="174" xfId="2" applyFont="1" applyBorder="1" applyAlignment="1">
      <alignment horizontal="center" vertical="center"/>
    </xf>
    <xf numFmtId="0" fontId="13" fillId="5" borderId="174" xfId="2" applyFont="1" applyFill="1" applyBorder="1" applyAlignment="1">
      <alignment horizontal="center" vertical="center" wrapText="1"/>
    </xf>
    <xf numFmtId="0" fontId="106" fillId="19" borderId="137" xfId="0" applyFont="1" applyFill="1" applyBorder="1" applyAlignment="1">
      <alignment horizontal="center" vertical="center" wrapText="1"/>
    </xf>
    <xf numFmtId="0" fontId="106" fillId="19" borderId="165" xfId="0" applyFont="1" applyFill="1" applyBorder="1" applyAlignment="1">
      <alignment horizontal="center" vertical="center" wrapText="1"/>
    </xf>
    <xf numFmtId="0" fontId="99" fillId="26" borderId="177" xfId="2" applyFont="1" applyFill="1" applyBorder="1" applyAlignment="1">
      <alignment horizontal="center" vertical="center" wrapText="1"/>
    </xf>
    <xf numFmtId="0" fontId="100" fillId="26" borderId="178" xfId="2" applyFont="1" applyFill="1" applyBorder="1" applyAlignment="1">
      <alignment horizontal="center" vertical="center" wrapText="1"/>
    </xf>
    <xf numFmtId="0" fontId="98" fillId="26" borderId="178" xfId="2" applyFont="1" applyFill="1" applyBorder="1" applyAlignment="1">
      <alignment horizontal="center" vertical="center"/>
    </xf>
    <xf numFmtId="0" fontId="98" fillId="26" borderId="179" xfId="2" applyFont="1" applyFill="1" applyBorder="1" applyAlignment="1">
      <alignment horizontal="center" vertical="center"/>
    </xf>
    <xf numFmtId="0" fontId="92" fillId="21" borderId="26" xfId="2" applyFont="1" applyFill="1" applyBorder="1" applyAlignment="1">
      <alignment horizontal="center" vertical="center"/>
    </xf>
    <xf numFmtId="14" fontId="92" fillId="21" borderId="27" xfId="2" applyNumberFormat="1" applyFont="1" applyFill="1" applyBorder="1" applyAlignment="1">
      <alignment horizontal="center" vertical="center"/>
    </xf>
    <xf numFmtId="0" fontId="6" fillId="19" borderId="0" xfId="2" applyFill="1" applyAlignment="1">
      <alignment vertical="center" wrapText="1"/>
    </xf>
    <xf numFmtId="14" fontId="88" fillId="23" borderId="155" xfId="2" applyNumberFormat="1" applyFont="1" applyFill="1" applyBorder="1" applyAlignment="1">
      <alignment horizontal="center" vertical="center"/>
    </xf>
    <xf numFmtId="0" fontId="13" fillId="0" borderId="0" xfId="2" applyFont="1" applyAlignment="1">
      <alignment horizontal="center" vertical="center"/>
    </xf>
    <xf numFmtId="14" fontId="88"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8" fillId="5" borderId="0" xfId="0" applyFont="1" applyFill="1" applyAlignment="1">
      <alignment horizontal="left" vertical="top"/>
    </xf>
    <xf numFmtId="0" fontId="121" fillId="21" borderId="162" xfId="1" applyFont="1" applyFill="1" applyBorder="1" applyAlignment="1" applyProtection="1">
      <alignment horizontal="center" vertical="center" wrapText="1"/>
    </xf>
    <xf numFmtId="0" fontId="120" fillId="19" borderId="0" xfId="17" applyFont="1" applyFill="1" applyAlignment="1">
      <alignment horizontal="left" vertical="center"/>
    </xf>
    <xf numFmtId="0" fontId="88" fillId="0" borderId="0" xfId="2" applyFont="1" applyAlignment="1">
      <alignment vertical="top" wrapText="1"/>
    </xf>
    <xf numFmtId="0" fontId="8" fillId="0" borderId="190" xfId="1" applyBorder="1" applyAlignment="1" applyProtection="1">
      <alignment vertical="center" wrapText="1"/>
    </xf>
    <xf numFmtId="0" fontId="8" fillId="0" borderId="182" xfId="1" applyFill="1" applyBorder="1" applyAlignment="1" applyProtection="1">
      <alignment vertical="center" wrapText="1"/>
    </xf>
    <xf numFmtId="180" fontId="50" fillId="11" borderId="191" xfId="17" applyNumberFormat="1" applyFont="1" applyFill="1" applyBorder="1" applyAlignment="1">
      <alignment horizontal="center" vertical="center"/>
    </xf>
    <xf numFmtId="0" fontId="8" fillId="0" borderId="169" xfId="1" applyBorder="1" applyAlignment="1" applyProtection="1">
      <alignment vertical="center" wrapText="1"/>
    </xf>
    <xf numFmtId="0" fontId="124" fillId="3" borderId="9" xfId="2" applyFont="1" applyFill="1" applyBorder="1" applyAlignment="1">
      <alignment horizontal="center" vertical="center"/>
    </xf>
    <xf numFmtId="14" fontId="92" fillId="21" borderId="138" xfId="2" applyNumberFormat="1" applyFont="1" applyFill="1" applyBorder="1" applyAlignment="1">
      <alignment vertical="center" shrinkToFit="1"/>
    </xf>
    <xf numFmtId="0" fontId="123" fillId="19" borderId="151" xfId="1" applyFont="1" applyFill="1" applyBorder="1" applyAlignment="1" applyProtection="1">
      <alignment horizontal="left" vertical="top" wrapText="1"/>
    </xf>
    <xf numFmtId="0" fontId="28" fillId="21" borderId="192" xfId="0" applyFont="1" applyFill="1" applyBorder="1" applyAlignment="1">
      <alignment horizontal="center" vertical="center" wrapText="1"/>
    </xf>
    <xf numFmtId="14" fontId="29" fillId="21" borderId="193" xfId="2" applyNumberFormat="1" applyFont="1" applyFill="1" applyBorder="1" applyAlignment="1">
      <alignment horizontal="center" vertical="center" shrinkToFit="1"/>
    </xf>
    <xf numFmtId="0" fontId="88" fillId="21" borderId="194" xfId="2" applyFont="1" applyFill="1" applyBorder="1">
      <alignment vertical="center"/>
    </xf>
    <xf numFmtId="14" fontId="88" fillId="21" borderId="195" xfId="1" applyNumberFormat="1" applyFont="1" applyFill="1" applyBorder="1" applyAlignment="1" applyProtection="1">
      <alignment vertical="center" wrapText="1"/>
    </xf>
    <xf numFmtId="14" fontId="88" fillId="21" borderId="197" xfId="1" applyNumberFormat="1" applyFont="1" applyFill="1" applyBorder="1" applyAlignment="1" applyProtection="1">
      <alignment vertical="center" wrapText="1"/>
    </xf>
    <xf numFmtId="56" fontId="88" fillId="21" borderId="194" xfId="2" applyNumberFormat="1" applyFont="1" applyFill="1" applyBorder="1">
      <alignment vertical="center"/>
    </xf>
    <xf numFmtId="0" fontId="0" fillId="34" borderId="0" xfId="0" applyFill="1">
      <alignment vertical="center"/>
    </xf>
    <xf numFmtId="0" fontId="8" fillId="0" borderId="0" xfId="1" applyAlignment="1" applyProtection="1">
      <alignment vertical="center"/>
    </xf>
    <xf numFmtId="14" fontId="92" fillId="21" borderId="1" xfId="2" applyNumberFormat="1" applyFont="1" applyFill="1" applyBorder="1" applyAlignment="1">
      <alignment vertical="center" wrapText="1" shrinkToFit="1"/>
    </xf>
    <xf numFmtId="0" fontId="18" fillId="21" borderId="200" xfId="2" applyFont="1" applyFill="1" applyBorder="1" applyAlignment="1">
      <alignment horizontal="center" vertical="center" wrapText="1"/>
    </xf>
    <xf numFmtId="0" fontId="128" fillId="5" borderId="17" xfId="2" applyFont="1" applyFill="1" applyBorder="1">
      <alignment vertical="center"/>
    </xf>
    <xf numFmtId="0" fontId="123" fillId="0" borderId="151" xfId="0" applyFont="1" applyBorder="1" applyAlignment="1">
      <alignment horizontal="left" vertical="top" wrapText="1"/>
    </xf>
    <xf numFmtId="0" fontId="72" fillId="0" borderId="0" xfId="0" applyFont="1">
      <alignment vertical="center"/>
    </xf>
    <xf numFmtId="0" fontId="131" fillId="5" borderId="14" xfId="2" applyFont="1" applyFill="1" applyBorder="1">
      <alignment vertical="center"/>
    </xf>
    <xf numFmtId="0" fontId="130" fillId="0" borderId="136" xfId="0" applyFont="1" applyBorder="1">
      <alignment vertical="center"/>
    </xf>
    <xf numFmtId="0" fontId="86" fillId="35" borderId="122" xfId="0" applyFont="1" applyFill="1" applyBorder="1" applyAlignment="1">
      <alignment horizontal="center" vertical="center" wrapText="1"/>
    </xf>
    <xf numFmtId="0" fontId="129" fillId="33"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202"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122" fillId="19" borderId="198" xfId="0" applyFont="1" applyFill="1" applyBorder="1" applyAlignment="1">
      <alignment horizontal="left" vertical="center"/>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9" fillId="5" borderId="0" xfId="0" applyFont="1" applyFill="1">
      <alignment vertical="center"/>
    </xf>
    <xf numFmtId="0" fontId="110" fillId="0" borderId="0" xfId="17" applyFont="1" applyAlignment="1">
      <alignment horizontal="left" vertical="center"/>
    </xf>
    <xf numFmtId="0" fontId="0" fillId="32" borderId="0" xfId="0" applyFill="1">
      <alignment vertical="center"/>
    </xf>
    <xf numFmtId="0" fontId="132" fillId="32" borderId="0" xfId="0" applyFont="1" applyFill="1">
      <alignment vertical="center"/>
    </xf>
    <xf numFmtId="0" fontId="126" fillId="32" borderId="0" xfId="0" applyFont="1" applyFill="1">
      <alignment vertical="center"/>
    </xf>
    <xf numFmtId="0" fontId="127" fillId="32" borderId="0" xfId="1" applyFont="1" applyFill="1" applyAlignment="1" applyProtection="1">
      <alignment vertical="center"/>
    </xf>
    <xf numFmtId="177" fontId="1" fillId="19" borderId="203" xfId="2" applyNumberFormat="1" applyFont="1" applyFill="1" applyBorder="1" applyAlignment="1">
      <alignment horizontal="center" vertical="center" wrapText="1"/>
    </xf>
    <xf numFmtId="0" fontId="23" fillId="19" borderId="204" xfId="2" applyFont="1" applyFill="1" applyBorder="1" applyAlignment="1">
      <alignment horizontal="left" vertical="center"/>
    </xf>
    <xf numFmtId="0" fontId="23" fillId="19" borderId="8" xfId="2" applyFont="1" applyFill="1" applyBorder="1" applyAlignment="1">
      <alignment horizontal="left" vertical="center"/>
    </xf>
    <xf numFmtId="177" fontId="117" fillId="19" borderId="8" xfId="2" applyNumberFormat="1" applyFont="1" applyFill="1" applyBorder="1" applyAlignment="1">
      <alignment horizontal="center" vertical="center" shrinkToFit="1"/>
    </xf>
    <xf numFmtId="177" fontId="118" fillId="19" borderId="8" xfId="2" applyNumberFormat="1" applyFont="1" applyFill="1" applyBorder="1" applyAlignment="1">
      <alignment horizontal="center" vertical="center" wrapText="1"/>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43" fillId="19" borderId="206" xfId="2" applyFont="1" applyFill="1" applyBorder="1" applyAlignment="1">
      <alignment horizontal="center" vertical="center"/>
    </xf>
    <xf numFmtId="177" fontId="143" fillId="19" borderId="206" xfId="2" applyNumberFormat="1" applyFont="1" applyFill="1" applyBorder="1" applyAlignment="1">
      <alignment horizontal="center" vertical="center" shrinkToFit="1"/>
    </xf>
    <xf numFmtId="0" fontId="144" fillId="0" borderId="206" xfId="0" applyFont="1" applyBorder="1" applyAlignment="1">
      <alignment horizontal="center" vertical="center" wrapText="1"/>
    </xf>
    <xf numFmtId="177" fontId="13" fillId="19" borderId="206" xfId="2" applyNumberFormat="1" applyFont="1" applyFill="1" applyBorder="1" applyAlignment="1">
      <alignment horizontal="center" vertical="center" wrapText="1"/>
    </xf>
    <xf numFmtId="0" fontId="143" fillId="19" borderId="10" xfId="2" applyFont="1" applyFill="1" applyBorder="1" applyAlignment="1">
      <alignment horizontal="center" vertical="center"/>
    </xf>
    <xf numFmtId="177" fontId="143" fillId="19" borderId="10" xfId="2" applyNumberFormat="1" applyFont="1" applyFill="1" applyBorder="1" applyAlignment="1">
      <alignment horizontal="center" vertical="center" shrinkToFit="1"/>
    </xf>
    <xf numFmtId="177" fontId="10" fillId="19" borderId="10" xfId="2" applyNumberFormat="1" applyFont="1" applyFill="1" applyBorder="1" applyAlignment="1">
      <alignment horizontal="center" vertical="center" wrapText="1"/>
    </xf>
    <xf numFmtId="177" fontId="23" fillId="19" borderId="205" xfId="2" applyNumberFormat="1" applyFont="1" applyFill="1" applyBorder="1" applyAlignment="1">
      <alignment horizontal="center" vertical="center" shrinkToFit="1"/>
    </xf>
    <xf numFmtId="177" fontId="1" fillId="19" borderId="205" xfId="2" applyNumberFormat="1" applyFont="1" applyFill="1" applyBorder="1" applyAlignment="1">
      <alignment horizontal="center" vertical="center" wrapText="1"/>
    </xf>
    <xf numFmtId="0" fontId="23" fillId="19" borderId="205" xfId="2" applyFont="1" applyFill="1" applyBorder="1" applyAlignment="1">
      <alignment horizontal="center" vertical="center" wrapText="1"/>
    </xf>
    <xf numFmtId="0" fontId="6" fillId="0" borderId="205" xfId="2" applyBorder="1">
      <alignment vertical="center"/>
    </xf>
    <xf numFmtId="0" fontId="6" fillId="0" borderId="205"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88" fillId="0" borderId="189" xfId="2" applyFont="1" applyBorder="1" applyAlignment="1">
      <alignment horizontal="left" vertical="top" wrapText="1"/>
    </xf>
    <xf numFmtId="0" fontId="72" fillId="19" borderId="0" xfId="0" applyFont="1" applyFill="1" applyAlignment="1">
      <alignment horizontal="center" vertical="center"/>
    </xf>
    <xf numFmtId="0" fontId="8" fillId="0" borderId="181" xfId="1" applyBorder="1" applyAlignment="1" applyProtection="1">
      <alignment vertical="center"/>
    </xf>
    <xf numFmtId="0" fontId="145" fillId="21" borderId="0" xfId="0" applyFont="1" applyFill="1" applyAlignment="1">
      <alignment horizontal="center" vertical="center" wrapText="1"/>
    </xf>
    <xf numFmtId="0" fontId="124" fillId="3" borderId="9" xfId="2" applyFont="1" applyFill="1" applyBorder="1" applyAlignment="1">
      <alignment horizontal="center" vertical="center" wrapText="1"/>
    </xf>
    <xf numFmtId="0" fontId="121" fillId="28" borderId="208" xfId="1" applyFont="1" applyFill="1" applyBorder="1" applyAlignment="1" applyProtection="1">
      <alignment horizontal="center" vertical="center" wrapText="1"/>
    </xf>
    <xf numFmtId="0" fontId="112" fillId="26" borderId="178" xfId="2" applyFont="1" applyFill="1" applyBorder="1" applyAlignment="1">
      <alignment horizontal="left" vertical="center" shrinkToFit="1"/>
    </xf>
    <xf numFmtId="0" fontId="146" fillId="0" borderId="201" xfId="1" applyFont="1" applyFill="1" applyBorder="1" applyAlignment="1" applyProtection="1">
      <alignment vertical="top" wrapText="1"/>
    </xf>
    <xf numFmtId="0" fontId="0" fillId="36" borderId="0" xfId="0" applyFill="1">
      <alignment vertical="center"/>
    </xf>
    <xf numFmtId="14" fontId="94" fillId="19" borderId="135" xfId="17" applyNumberFormat="1" applyFont="1" applyFill="1" applyBorder="1" applyAlignment="1">
      <alignment horizontal="center" vertical="center" wrapText="1"/>
    </xf>
    <xf numFmtId="0" fontId="92" fillId="21" borderId="9" xfId="2" applyFont="1" applyFill="1" applyBorder="1" applyAlignment="1">
      <alignment horizontal="center" vertical="center"/>
    </xf>
    <xf numFmtId="0" fontId="124" fillId="3" borderId="9" xfId="2" applyFont="1" applyFill="1" applyBorder="1" applyAlignment="1">
      <alignment horizontal="center" vertical="center" shrinkToFit="1"/>
    </xf>
    <xf numFmtId="14" fontId="133" fillId="19" borderId="135" xfId="0" applyNumberFormat="1" applyFont="1" applyFill="1" applyBorder="1" applyAlignment="1">
      <alignment horizontal="center" vertical="center"/>
    </xf>
    <xf numFmtId="0" fontId="8" fillId="0" borderId="209" xfId="1" applyBorder="1" applyAlignment="1" applyProtection="1">
      <alignment horizontal="left" vertical="center" wrapText="1"/>
    </xf>
    <xf numFmtId="0" fontId="13" fillId="0" borderId="213" xfId="2" applyFont="1" applyBorder="1" applyAlignment="1">
      <alignment horizontal="center" vertical="center" wrapText="1"/>
    </xf>
    <xf numFmtId="180" fontId="50" fillId="11" borderId="214" xfId="17" applyNumberFormat="1" applyFont="1" applyFill="1" applyBorder="1" applyAlignment="1">
      <alignment horizontal="center" vertical="center"/>
    </xf>
    <xf numFmtId="0" fontId="86" fillId="0" borderId="122" xfId="0" applyFont="1" applyBorder="1" applyAlignment="1">
      <alignment horizontal="center" vertical="center" wrapText="1"/>
    </xf>
    <xf numFmtId="0" fontId="147" fillId="0" borderId="201" xfId="1" applyFont="1" applyFill="1" applyBorder="1" applyAlignment="1" applyProtection="1">
      <alignment vertical="top" wrapText="1"/>
    </xf>
    <xf numFmtId="0" fontId="146" fillId="0" borderId="30" xfId="1" applyFont="1" applyBorder="1" applyAlignment="1" applyProtection="1">
      <alignment horizontal="left" vertical="top" wrapText="1"/>
    </xf>
    <xf numFmtId="0" fontId="148" fillId="0" borderId="121" xfId="1" applyFont="1" applyFill="1" applyBorder="1" applyAlignment="1" applyProtection="1">
      <alignment horizontal="left" vertical="top" wrapText="1"/>
    </xf>
    <xf numFmtId="0" fontId="149" fillId="0" borderId="196" xfId="1" applyFont="1" applyFill="1" applyBorder="1" applyAlignment="1" applyProtection="1">
      <alignment vertical="top" wrapText="1"/>
    </xf>
    <xf numFmtId="0" fontId="123" fillId="0" borderId="158" xfId="1" applyFont="1" applyFill="1" applyBorder="1" applyAlignment="1" applyProtection="1">
      <alignment vertical="top" wrapText="1"/>
    </xf>
    <xf numFmtId="0" fontId="150" fillId="0" borderId="139" xfId="0" applyFont="1" applyBorder="1" applyAlignment="1">
      <alignment horizontal="left" vertical="top" wrapText="1"/>
    </xf>
    <xf numFmtId="0" fontId="151" fillId="0" borderId="0" xfId="0" applyFont="1">
      <alignment vertical="center"/>
    </xf>
    <xf numFmtId="0" fontId="122" fillId="19" borderId="180" xfId="0" applyFont="1" applyFill="1" applyBorder="1" applyAlignment="1">
      <alignment horizontal="left" vertical="center"/>
    </xf>
    <xf numFmtId="0" fontId="153" fillId="21" borderId="156" xfId="2" applyFont="1" applyFill="1" applyBorder="1" applyAlignment="1">
      <alignment horizontal="center" vertical="center" wrapText="1"/>
    </xf>
    <xf numFmtId="0" fontId="8" fillId="0" borderId="217" xfId="1" applyFill="1" applyBorder="1" applyAlignment="1" applyProtection="1">
      <alignment vertical="center" wrapText="1"/>
    </xf>
    <xf numFmtId="0" fontId="105" fillId="33" borderId="105" xfId="2" applyFont="1" applyFill="1" applyBorder="1" applyAlignment="1">
      <alignment horizontal="center" vertical="center" wrapText="1" shrinkToFit="1"/>
    </xf>
    <xf numFmtId="0" fontId="89" fillId="0" borderId="106" xfId="2" applyFont="1" applyBorder="1" applyAlignment="1">
      <alignment vertical="center" shrinkToFit="1"/>
    </xf>
    <xf numFmtId="0" fontId="6" fillId="0" borderId="107" xfId="2" applyBorder="1">
      <alignment vertical="center"/>
    </xf>
    <xf numFmtId="0" fontId="21" fillId="0" borderId="218" xfId="1" applyFont="1" applyBorder="1" applyAlignment="1" applyProtection="1">
      <alignment vertical="top" wrapText="1"/>
    </xf>
    <xf numFmtId="0" fontId="27" fillId="0" borderId="163" xfId="2" applyFont="1" applyBorder="1" applyAlignment="1">
      <alignment vertical="top" wrapText="1"/>
    </xf>
    <xf numFmtId="0" fontId="8" fillId="0" borderId="219"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54" fillId="32" borderId="0" xfId="0" applyFont="1" applyFill="1">
      <alignment vertical="center"/>
    </xf>
    <xf numFmtId="0" fontId="152" fillId="32" borderId="0" xfId="0" applyFont="1" applyFill="1">
      <alignment vertical="center"/>
    </xf>
    <xf numFmtId="0" fontId="119" fillId="32" borderId="0" xfId="0" applyFont="1" applyFill="1">
      <alignment vertical="center"/>
    </xf>
    <xf numFmtId="0" fontId="140" fillId="32" borderId="0" xfId="0" applyFont="1" applyFill="1" applyAlignment="1">
      <alignment vertical="center" wrapText="1"/>
    </xf>
    <xf numFmtId="0" fontId="155" fillId="32" borderId="0" xfId="0" applyFont="1" applyFill="1">
      <alignment vertical="center"/>
    </xf>
    <xf numFmtId="0" fontId="156" fillId="32" borderId="0" xfId="0" applyFont="1" applyFill="1">
      <alignment vertical="center"/>
    </xf>
    <xf numFmtId="0" fontId="157" fillId="32" borderId="0" xfId="0" applyFont="1" applyFill="1">
      <alignment vertical="center"/>
    </xf>
    <xf numFmtId="0" fontId="158" fillId="32" borderId="0" xfId="0" applyFont="1" applyFill="1">
      <alignment vertical="center"/>
    </xf>
    <xf numFmtId="0" fontId="160" fillId="32" borderId="0" xfId="0" applyFont="1" applyFill="1">
      <alignment vertical="center"/>
    </xf>
    <xf numFmtId="0" fontId="71" fillId="32" borderId="0" xfId="0" applyFont="1" applyFill="1">
      <alignment vertical="center"/>
    </xf>
    <xf numFmtId="0" fontId="108"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3"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56" fontId="94" fillId="19" borderId="134" xfId="17" applyNumberFormat="1" applyFont="1"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0" fontId="6" fillId="0" borderId="0" xfId="4"/>
    <xf numFmtId="177" fontId="23" fillId="37" borderId="205" xfId="2" applyNumberFormat="1" applyFont="1" applyFill="1" applyBorder="1" applyAlignment="1">
      <alignment horizontal="center" vertical="center" shrinkToFit="1"/>
    </xf>
    <xf numFmtId="180" fontId="50" fillId="11" borderId="220" xfId="17" applyNumberFormat="1" applyFont="1" applyFill="1" applyBorder="1" applyAlignment="1">
      <alignment horizontal="center" vertical="center"/>
    </xf>
    <xf numFmtId="0" fontId="122" fillId="19" borderId="221" xfId="0" applyFont="1" applyFill="1" applyBorder="1" applyAlignment="1">
      <alignment horizontal="left" vertical="center"/>
    </xf>
    <xf numFmtId="0" fontId="95" fillId="19" borderId="0" xfId="0" applyFont="1" applyFill="1" applyAlignment="1">
      <alignment horizontal="center" vertical="center"/>
    </xf>
    <xf numFmtId="0" fontId="162" fillId="21" borderId="156" xfId="2" applyFont="1" applyFill="1" applyBorder="1" applyAlignment="1">
      <alignment horizontal="center" vertical="center" wrapText="1"/>
    </xf>
    <xf numFmtId="0" fontId="8" fillId="19" borderId="0" xfId="1" applyFill="1" applyBorder="1" applyAlignment="1" applyProtection="1">
      <alignment vertical="center" wrapText="1"/>
    </xf>
    <xf numFmtId="0" fontId="92" fillId="19" borderId="0" xfId="2" applyFont="1" applyFill="1" applyAlignment="1">
      <alignment horizontal="center" vertical="center"/>
    </xf>
    <xf numFmtId="14" fontId="92" fillId="19" borderId="0" xfId="2" applyNumberFormat="1" applyFont="1" applyFill="1" applyAlignment="1">
      <alignment horizontal="center" vertical="center"/>
    </xf>
    <xf numFmtId="0" fontId="25" fillId="19" borderId="0" xfId="2" applyFont="1" applyFill="1">
      <alignment vertical="center"/>
    </xf>
    <xf numFmtId="0" fontId="164" fillId="0" borderId="0" xfId="0" applyFont="1" applyAlignment="1">
      <alignment vertical="top" wrapText="1"/>
    </xf>
    <xf numFmtId="0" fontId="163" fillId="32" borderId="0" xfId="0" applyFont="1" applyFill="1" applyAlignment="1">
      <alignment horizontal="center" vertical="center" wrapText="1"/>
    </xf>
    <xf numFmtId="0" fontId="146" fillId="0" borderId="218" xfId="1" applyFont="1" applyBorder="1" applyAlignment="1" applyProtection="1">
      <alignment vertical="top" wrapText="1"/>
    </xf>
    <xf numFmtId="0" fontId="89" fillId="32"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46" fillId="0" borderId="219" xfId="1" applyFont="1" applyFill="1" applyBorder="1" applyAlignment="1" applyProtection="1">
      <alignment horizontal="left" vertical="top" wrapText="1"/>
    </xf>
    <xf numFmtId="0" fontId="96" fillId="19" borderId="0" xfId="0" applyFont="1" applyFill="1" applyAlignment="1">
      <alignment vertical="center" wrapText="1"/>
    </xf>
    <xf numFmtId="0" fontId="73" fillId="5" borderId="223" xfId="2" applyFont="1" applyFill="1" applyBorder="1" applyAlignment="1">
      <alignment horizontal="left" vertical="center"/>
    </xf>
    <xf numFmtId="0" fontId="8" fillId="0" borderId="216" xfId="1" applyBorder="1" applyAlignment="1" applyProtection="1">
      <alignment vertical="center" wrapText="1"/>
    </xf>
    <xf numFmtId="0" fontId="150" fillId="0" borderId="215" xfId="0" applyFont="1" applyBorder="1" applyAlignment="1">
      <alignment horizontal="left" vertical="top" wrapText="1"/>
    </xf>
    <xf numFmtId="0" fontId="86" fillId="20" borderId="137" xfId="0" applyFont="1" applyFill="1" applyBorder="1" applyAlignment="1">
      <alignment horizontal="center" vertical="center" wrapText="1"/>
    </xf>
    <xf numFmtId="14" fontId="122" fillId="19" borderId="180" xfId="0" applyNumberFormat="1" applyFont="1" applyFill="1" applyBorder="1" applyAlignment="1">
      <alignment horizontal="center" vertical="center"/>
    </xf>
    <xf numFmtId="14" fontId="122" fillId="19" borderId="199" xfId="0" applyNumberFormat="1" applyFont="1" applyFill="1" applyBorder="1" applyAlignment="1">
      <alignment horizontal="center" vertical="center"/>
    </xf>
    <xf numFmtId="14" fontId="122" fillId="19" borderId="222" xfId="0" applyNumberFormat="1" applyFont="1" applyFill="1" applyBorder="1" applyAlignment="1">
      <alignment horizontal="center" vertical="center"/>
    </xf>
    <xf numFmtId="0" fontId="6" fillId="19" borderId="180" xfId="2" applyFill="1" applyBorder="1">
      <alignment vertical="center"/>
    </xf>
    <xf numFmtId="0" fontId="103" fillId="19" borderId="134" xfId="17" applyFont="1" applyFill="1" applyBorder="1" applyAlignment="1">
      <alignment horizontal="center" vertical="center" wrapText="1"/>
    </xf>
    <xf numFmtId="0" fontId="8" fillId="0" borderId="227"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8" fillId="21" borderId="195" xfId="2" applyNumberFormat="1" applyFont="1" applyFill="1" applyBorder="1">
      <alignment vertical="center"/>
    </xf>
    <xf numFmtId="14" fontId="92" fillId="21" borderId="2" xfId="2" applyNumberFormat="1" applyFont="1" applyFill="1" applyBorder="1" applyAlignment="1">
      <alignment vertical="center" shrinkToFit="1"/>
    </xf>
    <xf numFmtId="14" fontId="88" fillId="21" borderId="228" xfId="1" applyNumberFormat="1" applyFont="1" applyFill="1" applyBorder="1" applyAlignment="1" applyProtection="1">
      <alignment vertical="center" wrapText="1"/>
    </xf>
    <xf numFmtId="0" fontId="159" fillId="0" borderId="0" xfId="2" applyFont="1">
      <alignment vertical="center"/>
    </xf>
    <xf numFmtId="183" fontId="108" fillId="5" borderId="0" xfId="0" applyNumberFormat="1" applyFont="1" applyFill="1" applyAlignment="1">
      <alignment horizontal="left" vertical="center"/>
    </xf>
    <xf numFmtId="14" fontId="23" fillId="19" borderId="135" xfId="17" applyNumberFormat="1" applyFont="1" applyFill="1" applyBorder="1" applyAlignment="1">
      <alignment horizontal="center" vertical="center"/>
    </xf>
    <xf numFmtId="14" fontId="6" fillId="19" borderId="180" xfId="2" applyNumberFormat="1" applyFill="1" applyBorder="1" applyAlignment="1">
      <alignment horizontal="center" vertical="center"/>
    </xf>
    <xf numFmtId="0" fontId="7" fillId="3" borderId="0" xfId="4" applyFont="1" applyFill="1" applyAlignment="1">
      <alignment vertical="top"/>
    </xf>
    <xf numFmtId="0" fontId="7" fillId="3" borderId="0" xfId="2" applyFont="1" applyFill="1" applyAlignment="1">
      <alignment vertical="top"/>
    </xf>
    <xf numFmtId="0" fontId="165" fillId="3" borderId="0" xfId="2" applyFont="1" applyFill="1" applyAlignment="1">
      <alignment vertical="top"/>
    </xf>
    <xf numFmtId="0" fontId="34" fillId="3" borderId="0" xfId="2" applyFont="1" applyFill="1" applyAlignment="1">
      <alignment vertical="top"/>
    </xf>
    <xf numFmtId="0" fontId="169" fillId="0" borderId="0" xfId="2" applyFont="1">
      <alignment vertical="center"/>
    </xf>
    <xf numFmtId="0" fontId="35" fillId="7" borderId="0" xfId="4" applyFont="1" applyFill="1"/>
    <xf numFmtId="0" fontId="6" fillId="7" borderId="0" xfId="4" applyFill="1"/>
    <xf numFmtId="0" fontId="102"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86" fillId="40" borderId="122" xfId="0" applyFont="1" applyFill="1" applyBorder="1" applyAlignment="1">
      <alignment horizontal="center" vertical="center" wrapText="1"/>
    </xf>
    <xf numFmtId="14" fontId="122" fillId="19" borderId="180" xfId="0" applyNumberFormat="1" applyFont="1" applyFill="1" applyBorder="1" applyAlignment="1">
      <alignment horizontal="left" vertical="center"/>
    </xf>
    <xf numFmtId="0" fontId="94" fillId="21" borderId="134" xfId="17" applyFont="1" applyFill="1" applyBorder="1" applyAlignment="1">
      <alignment horizontal="center" vertical="center" wrapText="1"/>
    </xf>
    <xf numFmtId="14" fontId="94" fillId="21" borderId="135" xfId="17" applyNumberFormat="1" applyFont="1" applyFill="1" applyBorder="1" applyAlignment="1">
      <alignment horizontal="center" vertical="center"/>
    </xf>
    <xf numFmtId="0" fontId="103" fillId="21" borderId="134" xfId="17" applyFont="1" applyFill="1" applyBorder="1" applyAlignment="1">
      <alignment horizontal="center" vertical="center" wrapText="1"/>
    </xf>
    <xf numFmtId="14" fontId="103" fillId="21" borderId="135" xfId="17" applyNumberFormat="1" applyFont="1" applyFill="1" applyBorder="1" applyAlignment="1">
      <alignment horizontal="center" vertical="center" wrapText="1"/>
    </xf>
    <xf numFmtId="0" fontId="170" fillId="0" borderId="0" xfId="2" applyFont="1">
      <alignment vertical="center"/>
    </xf>
    <xf numFmtId="0" fontId="75" fillId="0" borderId="0" xfId="0" applyFont="1" applyAlignment="1">
      <alignment horizontal="left" vertical="center" wrapText="1"/>
    </xf>
    <xf numFmtId="0" fontId="79" fillId="0" borderId="0" xfId="0" applyFont="1" applyAlignment="1">
      <alignment horizontal="left" vertical="center" wrapText="1"/>
    </xf>
    <xf numFmtId="0" fontId="78" fillId="0" borderId="0" xfId="0" applyFont="1" applyAlignment="1">
      <alignment horizontal="left" vertical="center" wrapText="1"/>
    </xf>
    <xf numFmtId="0" fontId="79" fillId="0" borderId="0" xfId="0" applyFont="1" applyAlignment="1">
      <alignment horizontal="left" vertical="top" wrapText="1"/>
    </xf>
    <xf numFmtId="0" fontId="75" fillId="0" borderId="0" xfId="0" applyFont="1" applyAlignment="1">
      <alignment horizontal="left" vertical="top" wrapText="1"/>
    </xf>
    <xf numFmtId="0" fontId="76" fillId="0" borderId="0" xfId="0" applyFont="1" applyAlignment="1">
      <alignment horizontal="lef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8" fillId="5" borderId="0" xfId="0" applyFont="1" applyFill="1" applyAlignment="1">
      <alignment horizontal="left" vertical="center" wrapText="1"/>
    </xf>
    <xf numFmtId="0" fontId="108" fillId="5" borderId="70" xfId="0" applyFont="1" applyFill="1" applyBorder="1" applyAlignment="1">
      <alignment horizontal="left" vertical="center" wrapText="1"/>
    </xf>
    <xf numFmtId="0" fontId="108" fillId="5" borderId="0" xfId="0" applyFont="1" applyFill="1" applyAlignment="1">
      <alignment horizontal="left" vertical="center"/>
    </xf>
    <xf numFmtId="0" fontId="108" fillId="5" borderId="0" xfId="0" applyFont="1" applyFill="1" applyAlignment="1">
      <alignment horizontal="left" vertical="top" wrapText="1"/>
    </xf>
    <xf numFmtId="0" fontId="8" fillId="0" borderId="0" xfId="1" applyAlignment="1" applyProtection="1">
      <alignment horizontal="center" vertical="center" wrapText="1"/>
    </xf>
    <xf numFmtId="0" fontId="111" fillId="32" borderId="0" xfId="0" applyFont="1" applyFill="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10" fillId="6" borderId="211" xfId="17" applyFont="1" applyFill="1" applyBorder="1" applyAlignment="1">
      <alignment horizontal="left" vertical="center" wrapText="1"/>
    </xf>
    <xf numFmtId="0" fontId="10" fillId="6" borderId="212" xfId="17" applyFont="1" applyFill="1" applyBorder="1" applyAlignment="1">
      <alignment horizontal="left" vertical="center" wrapText="1"/>
    </xf>
    <xf numFmtId="0" fontId="10" fillId="6" borderId="213" xfId="17" applyFont="1" applyFill="1" applyBorder="1" applyAlignment="1">
      <alignment horizontal="left" vertical="center" wrapText="1"/>
    </xf>
    <xf numFmtId="0" fontId="37" fillId="19" borderId="166" xfId="17" applyFont="1" applyFill="1" applyBorder="1" applyAlignment="1">
      <alignment horizontal="left" vertical="top" wrapText="1"/>
    </xf>
    <xf numFmtId="0" fontId="37" fillId="19" borderId="167" xfId="17" applyFont="1" applyFill="1" applyBorder="1" applyAlignment="1">
      <alignment horizontal="left" vertical="top" wrapText="1"/>
    </xf>
    <xf numFmtId="0" fontId="37" fillId="19" borderId="168" xfId="17" applyFont="1" applyFill="1" applyBorder="1" applyAlignment="1">
      <alignment horizontal="left" vertical="top" wrapText="1"/>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37" fillId="21" borderId="167" xfId="17" applyFont="1" applyFill="1" applyBorder="1" applyAlignment="1">
      <alignment horizontal="left" vertical="top" wrapText="1"/>
    </xf>
    <xf numFmtId="0" fontId="37" fillId="21" borderId="168" xfId="17" applyFont="1" applyFill="1" applyBorder="1" applyAlignment="1">
      <alignment horizontal="left" vertical="top" wrapText="1"/>
    </xf>
    <xf numFmtId="0" fontId="114" fillId="19" borderId="166" xfId="17" applyFont="1" applyFill="1" applyBorder="1" applyAlignment="1">
      <alignment horizontal="left" vertical="top" wrapText="1"/>
    </xf>
    <xf numFmtId="0" fontId="114" fillId="19" borderId="167" xfId="17" applyFont="1" applyFill="1" applyBorder="1" applyAlignment="1">
      <alignment horizontal="left" vertical="top" wrapText="1"/>
    </xf>
    <xf numFmtId="0" fontId="114" fillId="19" borderId="168" xfId="17" applyFont="1" applyFill="1" applyBorder="1" applyAlignment="1">
      <alignment horizontal="left" vertical="top" wrapText="1"/>
    </xf>
    <xf numFmtId="0" fontId="13" fillId="19" borderId="166" xfId="17" applyFont="1" applyFill="1" applyBorder="1" applyAlignment="1">
      <alignment horizontal="left" vertical="top" wrapText="1"/>
    </xf>
    <xf numFmtId="0" fontId="13" fillId="19" borderId="167" xfId="17" applyFont="1" applyFill="1" applyBorder="1" applyAlignment="1">
      <alignment horizontal="left" vertical="top" wrapText="1"/>
    </xf>
    <xf numFmtId="0" fontId="13" fillId="19" borderId="168" xfId="17" applyFont="1" applyFill="1" applyBorder="1" applyAlignment="1">
      <alignment horizontal="left" vertical="top" wrapText="1"/>
    </xf>
    <xf numFmtId="0" fontId="37" fillId="21" borderId="166" xfId="17" applyFont="1" applyFill="1" applyBorder="1" applyAlignment="1">
      <alignment horizontal="left" vertical="top" wrapText="1"/>
    </xf>
    <xf numFmtId="0" fontId="37" fillId="19" borderId="207" xfId="17" applyFont="1" applyFill="1" applyBorder="1" applyAlignment="1">
      <alignment horizontal="left" vertical="top" wrapText="1"/>
    </xf>
    <xf numFmtId="0" fontId="37" fillId="19" borderId="134" xfId="17" applyFont="1" applyFill="1" applyBorder="1" applyAlignment="1">
      <alignment horizontal="left" vertical="top" wrapText="1"/>
    </xf>
    <xf numFmtId="0" fontId="94" fillId="19" borderId="166" xfId="17" applyFont="1" applyFill="1" applyBorder="1" applyAlignment="1">
      <alignment horizontal="left" vertical="top" wrapText="1"/>
    </xf>
    <xf numFmtId="0" fontId="94" fillId="19" borderId="167" xfId="17" applyFont="1" applyFill="1" applyBorder="1" applyAlignment="1">
      <alignment horizontal="left" vertical="top" wrapText="1"/>
    </xf>
    <xf numFmtId="0" fontId="94" fillId="19" borderId="168" xfId="17" applyFont="1" applyFill="1" applyBorder="1" applyAlignment="1">
      <alignment horizontal="left" vertical="top" wrapText="1"/>
    </xf>
    <xf numFmtId="0" fontId="13" fillId="19" borderId="166" xfId="2" applyFont="1" applyFill="1" applyBorder="1" applyAlignment="1">
      <alignment horizontal="left" vertical="top" wrapText="1"/>
    </xf>
    <xf numFmtId="0" fontId="13" fillId="19" borderId="167" xfId="2" applyFont="1" applyFill="1" applyBorder="1" applyAlignment="1">
      <alignment horizontal="left" vertical="top" wrapText="1"/>
    </xf>
    <xf numFmtId="0" fontId="13" fillId="19" borderId="168"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10" fillId="6" borderId="229" xfId="17" applyFont="1" applyFill="1" applyBorder="1" applyAlignment="1">
      <alignment horizontal="left" vertical="center" wrapText="1"/>
    </xf>
    <xf numFmtId="0" fontId="10" fillId="6" borderId="230" xfId="17" applyFont="1" applyFill="1" applyBorder="1" applyAlignment="1">
      <alignment horizontal="left" vertical="center" wrapText="1"/>
    </xf>
    <xf numFmtId="0" fontId="10" fillId="6" borderId="231" xfId="17"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10"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97" fillId="19" borderId="166" xfId="2" applyFont="1" applyFill="1" applyBorder="1" applyAlignment="1">
      <alignment horizontal="left" vertical="top" wrapText="1"/>
    </xf>
    <xf numFmtId="0" fontId="97" fillId="19" borderId="167" xfId="2" applyFont="1" applyFill="1" applyBorder="1" applyAlignment="1">
      <alignment horizontal="left" vertical="top" wrapText="1"/>
    </xf>
    <xf numFmtId="0" fontId="97" fillId="19" borderId="168" xfId="2" applyFont="1" applyFill="1" applyBorder="1" applyAlignment="1">
      <alignment horizontal="left" vertical="top" wrapText="1"/>
    </xf>
    <xf numFmtId="0" fontId="13" fillId="21" borderId="166" xfId="2" applyFont="1" applyFill="1" applyBorder="1" applyAlignment="1">
      <alignment horizontal="left" vertical="top" wrapText="1"/>
    </xf>
    <xf numFmtId="0" fontId="13" fillId="21" borderId="167" xfId="2" applyFont="1" applyFill="1" applyBorder="1" applyAlignment="1">
      <alignment horizontal="left" vertical="top" wrapText="1"/>
    </xf>
    <xf numFmtId="0" fontId="13" fillId="21" borderId="168" xfId="2" applyFont="1" applyFill="1" applyBorder="1" applyAlignment="1">
      <alignment horizontal="left" vertical="top" wrapText="1"/>
    </xf>
    <xf numFmtId="0" fontId="172" fillId="7" borderId="232" xfId="4" applyFont="1" applyFill="1" applyBorder="1" applyAlignment="1">
      <alignment horizontal="left" vertical="center" wrapText="1" indent="1"/>
    </xf>
    <xf numFmtId="0" fontId="13" fillId="7" borderId="233" xfId="4" applyFont="1" applyFill="1" applyBorder="1" applyAlignment="1">
      <alignment horizontal="left" vertical="center" wrapText="1" indent="1"/>
    </xf>
    <xf numFmtId="0" fontId="13" fillId="7" borderId="234" xfId="4" applyFont="1" applyFill="1" applyBorder="1" applyAlignment="1">
      <alignment horizontal="left" vertical="center" wrapText="1" indent="1"/>
    </xf>
    <xf numFmtId="0" fontId="13" fillId="7" borderId="235" xfId="4" applyFont="1" applyFill="1" applyBorder="1" applyAlignment="1">
      <alignment horizontal="left" vertical="center" wrapText="1" indent="1"/>
    </xf>
    <xf numFmtId="0" fontId="13" fillId="7" borderId="0" xfId="4" applyFont="1" applyFill="1" applyAlignment="1">
      <alignment horizontal="left" vertical="center" wrapText="1" indent="1"/>
    </xf>
    <xf numFmtId="0" fontId="13" fillId="7" borderId="236" xfId="4" applyFont="1" applyFill="1" applyBorder="1" applyAlignment="1">
      <alignment horizontal="left" vertical="center" wrapText="1" indent="1"/>
    </xf>
    <xf numFmtId="0" fontId="13" fillId="7" borderId="237" xfId="4" applyFont="1" applyFill="1" applyBorder="1" applyAlignment="1">
      <alignment horizontal="left" vertical="center" wrapText="1" indent="1"/>
    </xf>
    <xf numFmtId="0" fontId="13" fillId="7" borderId="238" xfId="4" applyFont="1" applyFill="1" applyBorder="1" applyAlignment="1">
      <alignment horizontal="left" vertical="center" wrapText="1" indent="1"/>
    </xf>
    <xf numFmtId="0" fontId="13" fillId="7" borderId="239" xfId="4" applyFont="1" applyFill="1" applyBorder="1" applyAlignment="1">
      <alignment horizontal="left" vertical="center" wrapText="1" indent="1"/>
    </xf>
    <xf numFmtId="0" fontId="142" fillId="38" borderId="0" xfId="2" applyFont="1" applyFill="1" applyAlignment="1">
      <alignment horizontal="center" vertical="center"/>
    </xf>
    <xf numFmtId="0" fontId="6" fillId="0" borderId="0" xfId="2">
      <alignment vertical="center"/>
    </xf>
    <xf numFmtId="0" fontId="88" fillId="19" borderId="0" xfId="2" applyFont="1" applyFill="1" applyAlignment="1">
      <alignment horizontal="center" vertical="center"/>
    </xf>
    <xf numFmtId="0" fontId="21" fillId="19" borderId="0" xfId="2" applyFont="1" applyFill="1" applyAlignment="1">
      <alignment horizontal="center" vertical="center"/>
    </xf>
    <xf numFmtId="0" fontId="171" fillId="0" borderId="0" xfId="2" applyFont="1">
      <alignment vertical="center"/>
    </xf>
    <xf numFmtId="0" fontId="161" fillId="19" borderId="0" xfId="2" applyFont="1" applyFill="1" applyAlignment="1">
      <alignment horizontal="center" vertical="center"/>
    </xf>
    <xf numFmtId="0" fontId="6" fillId="19" borderId="0" xfId="2" applyFill="1" applyAlignment="1">
      <alignment horizontal="center" vertical="center"/>
    </xf>
    <xf numFmtId="0" fontId="166" fillId="2" borderId="0" xfId="2" applyFont="1" applyFill="1" applyAlignment="1">
      <alignment vertical="top" wrapText="1"/>
    </xf>
    <xf numFmtId="0" fontId="167" fillId="2" borderId="0" xfId="2" applyFont="1" applyFill="1" applyAlignment="1">
      <alignment vertical="top" wrapText="1"/>
    </xf>
    <xf numFmtId="0" fontId="167" fillId="0" borderId="0" xfId="2" applyFont="1" applyAlignment="1">
      <alignment vertical="top" wrapText="1"/>
    </xf>
    <xf numFmtId="0" fontId="6" fillId="0" borderId="0" xfId="2" applyAlignment="1">
      <alignment vertical="top" wrapText="1"/>
    </xf>
    <xf numFmtId="0" fontId="51" fillId="39" borderId="0" xfId="2" applyFont="1" applyFill="1" applyAlignment="1">
      <alignment horizontal="left" vertical="center" wrapText="1" indent="1"/>
    </xf>
    <xf numFmtId="0" fontId="168" fillId="0" borderId="0" xfId="2" applyFont="1" applyAlignment="1">
      <alignment horizontal="left" vertical="center" wrapText="1" indent="1"/>
    </xf>
    <xf numFmtId="14" fontId="88" fillId="21" borderId="193" xfId="2" applyNumberFormat="1" applyFont="1" applyFill="1" applyBorder="1" applyAlignment="1">
      <alignment horizontal="center" vertical="center" wrapText="1" shrinkToFit="1"/>
    </xf>
    <xf numFmtId="14" fontId="88" fillId="21" borderId="1" xfId="2" applyNumberFormat="1" applyFont="1" applyFill="1" applyBorder="1" applyAlignment="1">
      <alignment horizontal="center" vertical="center" shrinkToFit="1"/>
    </xf>
    <xf numFmtId="14" fontId="88" fillId="21" borderId="138" xfId="2" applyNumberFormat="1" applyFont="1" applyFill="1" applyBorder="1" applyAlignment="1">
      <alignment horizontal="center" vertical="center" shrinkToFit="1"/>
    </xf>
    <xf numFmtId="14" fontId="88" fillId="21" borderId="193" xfId="2" applyNumberFormat="1" applyFont="1" applyFill="1" applyBorder="1" applyAlignment="1">
      <alignment horizontal="center" vertical="center" shrinkToFit="1"/>
    </xf>
    <xf numFmtId="14" fontId="88" fillId="21" borderId="1" xfId="2" applyNumberFormat="1" applyFont="1" applyFill="1" applyBorder="1" applyAlignment="1">
      <alignment horizontal="center" vertical="center" wrapText="1" shrinkToFit="1"/>
    </xf>
    <xf numFmtId="14" fontId="88" fillId="21" borderId="2" xfId="2" applyNumberFormat="1" applyFont="1" applyFill="1" applyBorder="1" applyAlignment="1">
      <alignment horizontal="center" vertical="center" wrapText="1" shrinkToFit="1"/>
    </xf>
    <xf numFmtId="56" fontId="88" fillId="21" borderId="40" xfId="2" applyNumberFormat="1" applyFont="1" applyFill="1" applyBorder="1" applyAlignment="1">
      <alignment horizontal="center" vertical="center" wrapText="1"/>
    </xf>
    <xf numFmtId="56" fontId="88" fillId="21" borderId="1" xfId="2" applyNumberFormat="1" applyFont="1" applyFill="1" applyBorder="1" applyAlignment="1">
      <alignment horizontal="center" vertical="center" wrapText="1"/>
    </xf>
    <xf numFmtId="56" fontId="88" fillId="21" borderId="138" xfId="2" applyNumberFormat="1" applyFont="1" applyFill="1" applyBorder="1" applyAlignment="1">
      <alignment horizontal="center" vertical="center" wrapText="1"/>
    </xf>
    <xf numFmtId="14" fontId="88" fillId="21" borderId="157" xfId="1" applyNumberFormat="1" applyFont="1" applyFill="1" applyBorder="1" applyAlignment="1" applyProtection="1">
      <alignment horizontal="center" vertical="center" wrapText="1"/>
    </xf>
    <xf numFmtId="0" fontId="88" fillId="21" borderId="157" xfId="2" applyFont="1" applyFill="1" applyBorder="1" applyAlignment="1">
      <alignment horizontal="center" vertical="center"/>
    </xf>
    <xf numFmtId="0" fontId="88" fillId="21" borderId="161" xfId="2" applyFont="1" applyFill="1" applyBorder="1" applyAlignment="1">
      <alignment horizontal="center" vertical="center"/>
    </xf>
    <xf numFmtId="14" fontId="88" fillId="21" borderId="183" xfId="2" applyNumberFormat="1" applyFont="1" applyFill="1" applyBorder="1" applyAlignment="1">
      <alignment horizontal="center" vertical="center"/>
    </xf>
    <xf numFmtId="14" fontId="88" fillId="21" borderId="184" xfId="2" applyNumberFormat="1" applyFont="1" applyFill="1" applyBorder="1" applyAlignment="1">
      <alignment horizontal="center" vertical="center"/>
    </xf>
    <xf numFmtId="14" fontId="88" fillId="21" borderId="185" xfId="2" applyNumberFormat="1" applyFont="1" applyFill="1" applyBorder="1" applyAlignment="1">
      <alignment horizontal="center" vertical="center"/>
    </xf>
    <xf numFmtId="56" fontId="88" fillId="21" borderId="40" xfId="1" applyNumberFormat="1" applyFont="1" applyFill="1" applyBorder="1" applyAlignment="1" applyProtection="1">
      <alignment horizontal="center" vertical="center" wrapText="1"/>
    </xf>
    <xf numFmtId="56" fontId="88" fillId="21" borderId="1" xfId="1" applyNumberFormat="1" applyFont="1" applyFill="1" applyBorder="1" applyAlignment="1" applyProtection="1">
      <alignment horizontal="center" vertical="center" wrapText="1"/>
    </xf>
    <xf numFmtId="56" fontId="88" fillId="21" borderId="2" xfId="1" applyNumberFormat="1" applyFont="1" applyFill="1" applyBorder="1" applyAlignment="1" applyProtection="1">
      <alignment horizontal="center" vertical="center" wrapText="1"/>
    </xf>
    <xf numFmtId="14" fontId="88" fillId="21" borderId="186" xfId="1" applyNumberFormat="1" applyFont="1" applyFill="1" applyBorder="1" applyAlignment="1" applyProtection="1">
      <alignment horizontal="center" vertical="center" wrapText="1"/>
    </xf>
    <xf numFmtId="14" fontId="88" fillId="21" borderId="187" xfId="1" applyNumberFormat="1" applyFont="1" applyFill="1" applyBorder="1" applyAlignment="1" applyProtection="1">
      <alignment horizontal="center" vertical="center" wrapText="1"/>
    </xf>
    <xf numFmtId="14" fontId="88" fillId="21" borderId="188" xfId="1" applyNumberFormat="1" applyFont="1" applyFill="1" applyBorder="1" applyAlignment="1" applyProtection="1">
      <alignment horizontal="center" vertical="center" wrapText="1"/>
    </xf>
    <xf numFmtId="14" fontId="35" fillId="21" borderId="193"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14" fontId="88" fillId="21" borderId="141" xfId="2" applyNumberFormat="1" applyFont="1" applyFill="1" applyBorder="1" applyAlignment="1">
      <alignment horizontal="center" vertical="center" wrapText="1" shrinkToFit="1"/>
    </xf>
    <xf numFmtId="14" fontId="88" fillId="21" borderId="139" xfId="2" applyNumberFormat="1" applyFont="1" applyFill="1" applyBorder="1" applyAlignment="1">
      <alignment horizontal="center" vertical="center" wrapText="1" shrinkToFit="1"/>
    </xf>
    <xf numFmtId="14" fontId="88" fillId="21" borderId="140" xfId="2" applyNumberFormat="1" applyFont="1" applyFill="1" applyBorder="1" applyAlignment="1">
      <alignment horizontal="center" vertical="center" wrapText="1" shrinkToFit="1"/>
    </xf>
    <xf numFmtId="0" fontId="92" fillId="21" borderId="40" xfId="2" applyFont="1" applyFill="1" applyBorder="1" applyAlignment="1">
      <alignment horizontal="center" vertical="center" wrapText="1"/>
    </xf>
    <xf numFmtId="0" fontId="92" fillId="21" borderId="1" xfId="2" applyFont="1" applyFill="1" applyBorder="1" applyAlignment="1">
      <alignment horizontal="center" vertical="center" wrapText="1"/>
    </xf>
    <xf numFmtId="0" fontId="92" fillId="21" borderId="2" xfId="2" applyFont="1" applyFill="1" applyBorder="1" applyAlignment="1">
      <alignment horizontal="center" vertical="center" wrapText="1"/>
    </xf>
    <xf numFmtId="14" fontId="88" fillId="21" borderId="142" xfId="1" applyNumberFormat="1" applyFont="1" applyFill="1" applyBorder="1" applyAlignment="1" applyProtection="1">
      <alignment horizontal="center" vertical="center" wrapText="1" shrinkToFit="1"/>
    </xf>
    <xf numFmtId="14" fontId="88" fillId="21" borderId="144" xfId="1" applyNumberFormat="1" applyFont="1" applyFill="1" applyBorder="1" applyAlignment="1" applyProtection="1">
      <alignment horizontal="center" vertical="center" wrapText="1" shrinkToFit="1"/>
    </xf>
    <xf numFmtId="14" fontId="88" fillId="21" borderId="143" xfId="1" applyNumberFormat="1" applyFont="1" applyFill="1" applyBorder="1" applyAlignment="1" applyProtection="1">
      <alignment horizontal="center" vertical="center" wrapText="1" shrinkToFit="1"/>
    </xf>
    <xf numFmtId="0" fontId="10" fillId="0" borderId="154" xfId="2" applyFont="1" applyBorder="1">
      <alignment vertical="center"/>
    </xf>
    <xf numFmtId="0" fontId="10" fillId="0" borderId="0" xfId="2" applyFont="1" applyAlignment="1">
      <alignment vertical="center" wrapText="1"/>
    </xf>
    <xf numFmtId="0" fontId="14" fillId="5" borderId="224" xfId="2" applyFont="1" applyFill="1" applyBorder="1" applyAlignment="1">
      <alignment horizontal="center" vertical="center"/>
    </xf>
    <xf numFmtId="0" fontId="14" fillId="5" borderId="225" xfId="2" applyFont="1" applyFill="1" applyBorder="1" applyAlignment="1">
      <alignment horizontal="center" vertical="center"/>
    </xf>
    <xf numFmtId="0" fontId="14" fillId="5" borderId="226" xfId="2" applyFont="1" applyFill="1" applyBorder="1" applyAlignment="1">
      <alignment horizontal="center"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6" xfId="2" applyFill="1" applyBorder="1" applyAlignment="1">
      <alignment horizontal="left" vertical="top" wrapText="1"/>
    </xf>
    <xf numFmtId="0" fontId="1" fillId="29" borderId="54" xfId="2" applyFont="1" applyFill="1" applyBorder="1" applyAlignment="1">
      <alignment horizontal="left" vertical="top" wrapText="1"/>
    </xf>
    <xf numFmtId="0" fontId="1" fillId="29" borderId="65" xfId="2" applyFont="1" applyFill="1" applyBorder="1" applyAlignment="1">
      <alignment horizontal="left" vertical="top" wrapText="1"/>
    </xf>
    <xf numFmtId="0" fontId="8" fillId="29" borderId="126" xfId="1" applyFill="1" applyBorder="1" applyAlignment="1" applyProtection="1">
      <alignment horizontal="left" vertical="top"/>
    </xf>
    <xf numFmtId="0" fontId="6" fillId="29" borderId="145"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26" fillId="19" borderId="0" xfId="19" applyFont="1" applyFill="1" applyAlignment="1">
      <alignment vertical="center"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25"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46"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46" fillId="30" borderId="94" xfId="1" applyFont="1" applyFill="1" applyBorder="1" applyAlignment="1" applyProtection="1">
      <alignment vertical="top" wrapText="1"/>
    </xf>
    <xf numFmtId="0" fontId="21" fillId="30" borderId="95" xfId="2" applyFont="1" applyFill="1" applyBorder="1" applyAlignment="1">
      <alignment vertical="top" wrapText="1"/>
    </xf>
    <xf numFmtId="0" fontId="21" fillId="30" borderId="96" xfId="2" applyFont="1" applyFill="1" applyBorder="1" applyAlignment="1">
      <alignment vertical="top" wrapText="1"/>
    </xf>
    <xf numFmtId="0" fontId="101" fillId="30" borderId="97" xfId="2" applyFont="1" applyFill="1" applyBorder="1" applyAlignment="1">
      <alignment horizontal="center" vertical="center" wrapText="1" shrinkToFit="1"/>
    </xf>
    <xf numFmtId="0" fontId="32" fillId="30" borderId="28" xfId="2" applyFont="1" applyFill="1" applyBorder="1" applyAlignment="1">
      <alignment horizontal="center" vertical="center" shrinkToFit="1"/>
    </xf>
    <xf numFmtId="0" fontId="32" fillId="30" borderId="98" xfId="2" applyFont="1" applyFill="1" applyBorder="1" applyAlignment="1">
      <alignment horizontal="center" vertical="center" shrinkToFit="1"/>
    </xf>
    <xf numFmtId="0" fontId="89" fillId="19" borderId="148" xfId="1" applyFont="1" applyFill="1" applyBorder="1" applyAlignment="1" applyProtection="1">
      <alignment horizontal="center" vertical="center" wrapText="1" shrinkToFit="1"/>
    </xf>
    <xf numFmtId="0" fontId="28" fillId="19" borderId="149" xfId="2" applyFont="1" applyFill="1" applyBorder="1" applyAlignment="1">
      <alignment horizontal="center" vertical="center" wrapText="1" shrinkToFit="1"/>
    </xf>
    <xf numFmtId="0" fontId="28" fillId="19" borderId="150" xfId="2" applyFont="1" applyFill="1" applyBorder="1" applyAlignment="1">
      <alignment horizontal="center" vertical="center" wrapText="1" shrinkToFit="1"/>
    </xf>
    <xf numFmtId="0" fontId="148"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lignment vertical="center"/>
    </xf>
    <xf numFmtId="0" fontId="10" fillId="0" borderId="56" xfId="2" applyFont="1" applyBorder="1">
      <alignment vertical="center"/>
    </xf>
    <xf numFmtId="0" fontId="28" fillId="30" borderId="148" xfId="2" applyFont="1" applyFill="1" applyBorder="1" applyAlignment="1">
      <alignment horizontal="center" vertical="center" wrapText="1" shrinkToFit="1"/>
    </xf>
    <xf numFmtId="0" fontId="28" fillId="30" borderId="149" xfId="2" applyFont="1" applyFill="1" applyBorder="1" applyAlignment="1">
      <alignment horizontal="center" vertical="center" wrapText="1" shrinkToFit="1"/>
    </xf>
    <xf numFmtId="0" fontId="28" fillId="30" borderId="150" xfId="2" applyFont="1" applyFill="1" applyBorder="1" applyAlignment="1">
      <alignment horizontal="center" vertical="center" wrapText="1" shrinkToFit="1"/>
    </xf>
    <xf numFmtId="0" fontId="20" fillId="30" borderId="55" xfId="2" applyFont="1" applyFill="1" applyBorder="1" applyAlignment="1">
      <alignment horizontal="left" vertical="top" wrapText="1" shrinkToFit="1"/>
    </xf>
    <xf numFmtId="0" fontId="20" fillId="30" borderId="56" xfId="2" applyFont="1" applyFill="1" applyBorder="1" applyAlignment="1">
      <alignment horizontal="left" vertical="top" wrapText="1" shrinkToFit="1"/>
    </xf>
    <xf numFmtId="0" fontId="20" fillId="30" borderId="57" xfId="2" applyFont="1" applyFill="1" applyBorder="1" applyAlignment="1">
      <alignment horizontal="left" vertical="top" wrapText="1" shrinkToFit="1"/>
    </xf>
    <xf numFmtId="0" fontId="89" fillId="19" borderId="97" xfId="1" applyFont="1" applyFill="1" applyBorder="1" applyAlignment="1" applyProtection="1">
      <alignment horizontal="center" vertical="center" wrapText="1"/>
    </xf>
    <xf numFmtId="0" fontId="89" fillId="19" borderId="28" xfId="1" applyFont="1" applyFill="1" applyBorder="1" applyAlignment="1" applyProtection="1">
      <alignment horizontal="center" vertical="center" wrapText="1"/>
    </xf>
    <xf numFmtId="0" fontId="89" fillId="19" borderId="98" xfId="1" applyFont="1" applyFill="1" applyBorder="1" applyAlignment="1" applyProtection="1">
      <alignment horizontal="center" vertical="center" wrapText="1"/>
    </xf>
    <xf numFmtId="0" fontId="21" fillId="19" borderId="94" xfId="1" applyFont="1" applyFill="1" applyBorder="1" applyAlignment="1" applyProtection="1">
      <alignment horizontal="left" vertical="top" wrapText="1"/>
    </xf>
    <xf numFmtId="0" fontId="21" fillId="19" borderId="163" xfId="1" applyFont="1" applyFill="1" applyBorder="1" applyAlignment="1" applyProtection="1">
      <alignment horizontal="left" vertical="top" wrapText="1"/>
    </xf>
    <xf numFmtId="0" fontId="21" fillId="19" borderId="164"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122" fillId="21" borderId="180" xfId="0" applyFont="1" applyFill="1" applyBorder="1" applyAlignment="1">
      <alignment horizontal="left" vertical="center"/>
    </xf>
    <xf numFmtId="0" fontId="122" fillId="41" borderId="180" xfId="0" applyFont="1" applyFill="1" applyBorder="1" applyAlignment="1">
      <alignment horizontal="left" vertical="center"/>
    </xf>
    <xf numFmtId="0" fontId="122" fillId="37" borderId="180" xfId="0" applyFont="1" applyFill="1" applyBorder="1" applyAlignment="1">
      <alignment horizontal="left" vertical="center"/>
    </xf>
    <xf numFmtId="0" fontId="122" fillId="29" borderId="180" xfId="0" applyFont="1" applyFill="1" applyBorder="1" applyAlignment="1">
      <alignment horizontal="left" vertical="center"/>
    </xf>
    <xf numFmtId="0" fontId="122" fillId="42" borderId="180" xfId="0" applyFont="1" applyFill="1" applyBorder="1" applyAlignment="1">
      <alignment horizontal="left" vertical="center"/>
    </xf>
    <xf numFmtId="0" fontId="122" fillId="43" borderId="180" xfId="0" applyFont="1" applyFill="1" applyBorder="1" applyAlignment="1">
      <alignment horizontal="left" vertical="center"/>
    </xf>
    <xf numFmtId="0" fontId="175" fillId="0" borderId="139" xfId="0" applyFont="1" applyBorder="1" applyAlignment="1">
      <alignment horizontal="left" vertical="top" wrapText="1"/>
    </xf>
    <xf numFmtId="0" fontId="43" fillId="19" borderId="0" xfId="17" applyFont="1" applyFill="1" applyAlignment="1">
      <alignment horizontal="left"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FAFEC2"/>
      <color rgb="FF66CCFF"/>
      <color rgb="FFFF99FF"/>
      <color rgb="FF3399FF"/>
      <color rgb="FF00CC00"/>
      <color rgb="FF6EF729"/>
      <color rgb="FFFF0066"/>
      <color rgb="FFFFCC00"/>
      <color rgb="FF7BB2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'20　感染症統計'!$A$7</c:f>
              <c:strCache>
                <c:ptCount val="1"/>
                <c:pt idx="0">
                  <c:v>2023年</c:v>
                </c:pt>
              </c:strCache>
            </c:strRef>
          </c:tx>
          <c:spPr>
            <a:ln w="63500" cap="rnd">
              <a:solidFill>
                <a:srgbClr val="FF0000"/>
              </a:solidFill>
              <a:round/>
            </a:ln>
            <a:effectLst/>
          </c:spPr>
          <c:marker>
            <c:symbol val="none"/>
          </c:marker>
          <c:val>
            <c:numRef>
              <c:f>'20　感染症統計'!$B$7:$M$7</c:f>
              <c:numCache>
                <c:formatCode>#,##0_ </c:formatCode>
                <c:ptCount val="12"/>
                <c:pt idx="0" formatCode="General">
                  <c:v>82</c:v>
                </c:pt>
                <c:pt idx="1">
                  <c:v>62</c:v>
                </c:pt>
                <c:pt idx="2">
                  <c:v>100</c:v>
                </c:pt>
                <c:pt idx="3">
                  <c:v>111</c:v>
                </c:pt>
                <c:pt idx="4">
                  <c:v>121</c:v>
                </c:pt>
              </c:numCache>
            </c:numRef>
          </c:val>
          <c:smooth val="0"/>
          <c:extLst>
            <c:ext xmlns:c16="http://schemas.microsoft.com/office/drawing/2014/chart" uri="{C3380CC4-5D6E-409C-BE32-E72D297353CC}">
              <c16:uniqueId val="{00000000-EF25-4824-8530-875CCEE0B185}"/>
            </c:ext>
          </c:extLst>
        </c:ser>
        <c:ser>
          <c:idx val="7"/>
          <c:order val="1"/>
          <c:tx>
            <c:strRef>
              <c:f>'20　感染症統計'!$A$8</c:f>
              <c:strCache>
                <c:ptCount val="1"/>
                <c:pt idx="0">
                  <c:v>2022年</c:v>
                </c:pt>
              </c:strCache>
            </c:strRef>
          </c:tx>
          <c:spPr>
            <a:ln w="25400" cap="rnd">
              <a:solidFill>
                <a:schemeClr val="accent6">
                  <a:lumMod val="75000"/>
                </a:schemeClr>
              </a:solidFill>
              <a:round/>
            </a:ln>
            <a:effectLst/>
          </c:spPr>
          <c:marker>
            <c:symbol val="none"/>
          </c:marker>
          <c:val>
            <c:numRef>
              <c:f>'20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'20　感染症統計'!$A$9</c:f>
              <c:strCache>
                <c:ptCount val="1"/>
                <c:pt idx="0">
                  <c:v>2021年</c:v>
                </c:pt>
              </c:strCache>
            </c:strRef>
          </c:tx>
          <c:spPr>
            <a:ln w="28575" cap="rnd">
              <a:solidFill>
                <a:schemeClr val="accent6"/>
              </a:solidFill>
              <a:round/>
            </a:ln>
            <a:effectLst/>
          </c:spPr>
          <c:marker>
            <c:symbol val="none"/>
          </c:marker>
          <c:val>
            <c:numRef>
              <c:f>'20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'20　感染症統計'!$A$10</c:f>
              <c:strCache>
                <c:ptCount val="1"/>
                <c:pt idx="0">
                  <c:v>2020年</c:v>
                </c:pt>
              </c:strCache>
            </c:strRef>
          </c:tx>
          <c:spPr>
            <a:ln w="12700" cap="rnd">
              <a:solidFill>
                <a:srgbClr val="FF0066"/>
              </a:solidFill>
              <a:round/>
            </a:ln>
            <a:effectLst/>
          </c:spPr>
          <c:marker>
            <c:symbol val="none"/>
          </c:marker>
          <c:val>
            <c:numRef>
              <c:f>'20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'20　感染症統計'!$A$11</c:f>
              <c:strCache>
                <c:ptCount val="1"/>
                <c:pt idx="0">
                  <c:v>2019年</c:v>
                </c:pt>
              </c:strCache>
            </c:strRef>
          </c:tx>
          <c:spPr>
            <a:ln w="19050" cap="rnd">
              <a:solidFill>
                <a:srgbClr val="0070C0"/>
              </a:solidFill>
              <a:round/>
            </a:ln>
            <a:effectLst/>
          </c:spPr>
          <c:marker>
            <c:symbol val="none"/>
          </c:marker>
          <c:val>
            <c:numRef>
              <c:f>'20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'20　感染症統計'!$A$12</c:f>
              <c:strCache>
                <c:ptCount val="1"/>
                <c:pt idx="0">
                  <c:v>2018年</c:v>
                </c:pt>
              </c:strCache>
            </c:strRef>
          </c:tx>
          <c:spPr>
            <a:ln w="12700" cap="rnd">
              <a:solidFill>
                <a:schemeClr val="accent4"/>
              </a:solidFill>
              <a:round/>
            </a:ln>
            <a:effectLst/>
          </c:spPr>
          <c:marker>
            <c:symbol val="none"/>
          </c:marker>
          <c:val>
            <c:numRef>
              <c:f>'20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'20　感染症統計'!$A$13</c:f>
              <c:strCache>
                <c:ptCount val="1"/>
                <c:pt idx="0">
                  <c:v>2017年</c:v>
                </c:pt>
              </c:strCache>
            </c:strRef>
          </c:tx>
          <c:spPr>
            <a:ln w="12700" cap="rnd">
              <a:solidFill>
                <a:schemeClr val="accent5"/>
              </a:solidFill>
              <a:round/>
            </a:ln>
            <a:effectLst/>
          </c:spPr>
          <c:marker>
            <c:symbol val="none"/>
          </c:marker>
          <c:val>
            <c:numRef>
              <c:f>'20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'20　感染症統計'!$A$14</c:f>
              <c:strCache>
                <c:ptCount val="1"/>
                <c:pt idx="0">
                  <c:v>2016年</c:v>
                </c:pt>
              </c:strCache>
            </c:strRef>
          </c:tx>
          <c:spPr>
            <a:ln w="12700" cap="rnd">
              <a:solidFill>
                <a:schemeClr val="tx2"/>
              </a:solidFill>
              <a:round/>
            </a:ln>
            <a:effectLst/>
          </c:spPr>
          <c:marker>
            <c:symbol val="none"/>
          </c:marker>
          <c:val>
            <c:numRef>
              <c:f>'20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'20　感染症統計'!$A$15</c:f>
              <c:strCache>
                <c:ptCount val="1"/>
                <c:pt idx="0">
                  <c:v>2015年</c:v>
                </c:pt>
              </c:strCache>
            </c:strRef>
          </c:tx>
          <c:spPr>
            <a:ln w="28575" cap="rnd">
              <a:solidFill>
                <a:schemeClr val="accent3">
                  <a:lumMod val="60000"/>
                </a:schemeClr>
              </a:solidFill>
              <a:round/>
            </a:ln>
            <a:effectLst/>
          </c:spPr>
          <c:marker>
            <c:symbol val="none"/>
          </c:marker>
          <c:val>
            <c:numRef>
              <c:f>'20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'20　感染症統計'!$P$7</c:f>
              <c:strCache>
                <c:ptCount val="1"/>
                <c:pt idx="0">
                  <c:v>2023年</c:v>
                </c:pt>
              </c:strCache>
            </c:strRef>
          </c:tx>
          <c:spPr>
            <a:ln w="63500" cap="rnd">
              <a:solidFill>
                <a:srgbClr val="FF0000"/>
              </a:solidFill>
              <a:round/>
            </a:ln>
            <a:effectLst/>
          </c:spPr>
          <c:marker>
            <c:symbol val="none"/>
          </c:marker>
          <c:val>
            <c:numRef>
              <c:f>'20　感染症統計'!$Q$7:$AB$7</c:f>
              <c:numCache>
                <c:formatCode>#,##0_ </c:formatCode>
                <c:ptCount val="12"/>
                <c:pt idx="0" formatCode="General">
                  <c:v>1</c:v>
                </c:pt>
                <c:pt idx="1">
                  <c:v>1</c:v>
                </c:pt>
                <c:pt idx="2">
                  <c:v>4</c:v>
                </c:pt>
                <c:pt idx="3">
                  <c:v>2</c:v>
                </c:pt>
                <c:pt idx="4">
                  <c:v>2</c:v>
                </c:pt>
              </c:numCache>
            </c:numRef>
          </c:val>
          <c:smooth val="0"/>
          <c:extLst>
            <c:ext xmlns:c16="http://schemas.microsoft.com/office/drawing/2014/chart" uri="{C3380CC4-5D6E-409C-BE32-E72D297353CC}">
              <c16:uniqueId val="{00000000-691A-4A61-BF12-3A5977548A2F}"/>
            </c:ext>
          </c:extLst>
        </c:ser>
        <c:ser>
          <c:idx val="7"/>
          <c:order val="1"/>
          <c:tx>
            <c:strRef>
              <c:f>'20　感染症統計'!$P$8</c:f>
              <c:strCache>
                <c:ptCount val="1"/>
                <c:pt idx="0">
                  <c:v>2022年</c:v>
                </c:pt>
              </c:strCache>
            </c:strRef>
          </c:tx>
          <c:spPr>
            <a:ln w="25400" cap="rnd">
              <a:solidFill>
                <a:schemeClr val="accent6">
                  <a:lumMod val="75000"/>
                </a:schemeClr>
              </a:solidFill>
              <a:round/>
            </a:ln>
            <a:effectLst/>
          </c:spPr>
          <c:marker>
            <c:symbol val="none"/>
          </c:marker>
          <c:val>
            <c:numRef>
              <c:f>'20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'20　感染症統計'!$P$9</c:f>
              <c:strCache>
                <c:ptCount val="1"/>
                <c:pt idx="0">
                  <c:v>2021年</c:v>
                </c:pt>
              </c:strCache>
            </c:strRef>
          </c:tx>
          <c:spPr>
            <a:ln w="28575" cap="rnd">
              <a:solidFill>
                <a:srgbClr val="FF0066"/>
              </a:solidFill>
              <a:round/>
            </a:ln>
            <a:effectLst/>
          </c:spPr>
          <c:marker>
            <c:symbol val="none"/>
          </c:marker>
          <c:val>
            <c:numRef>
              <c:f>'20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'20　感染症統計'!$P$10</c:f>
              <c:strCache>
                <c:ptCount val="1"/>
                <c:pt idx="0">
                  <c:v>2020年</c:v>
                </c:pt>
              </c:strCache>
            </c:strRef>
          </c:tx>
          <c:spPr>
            <a:ln w="28575" cap="rnd">
              <a:solidFill>
                <a:schemeClr val="accent2"/>
              </a:solidFill>
              <a:round/>
            </a:ln>
            <a:effectLst/>
          </c:spPr>
          <c:marker>
            <c:symbol val="none"/>
          </c:marker>
          <c:val>
            <c:numRef>
              <c:f>'20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'20　感染症統計'!$P$11</c:f>
              <c:strCache>
                <c:ptCount val="1"/>
                <c:pt idx="0">
                  <c:v>2019年</c:v>
                </c:pt>
              </c:strCache>
            </c:strRef>
          </c:tx>
          <c:spPr>
            <a:ln w="28575" cap="rnd">
              <a:solidFill>
                <a:schemeClr val="accent3">
                  <a:lumMod val="50000"/>
                </a:schemeClr>
              </a:solidFill>
              <a:round/>
            </a:ln>
            <a:effectLst/>
          </c:spPr>
          <c:marker>
            <c:symbol val="none"/>
          </c:marker>
          <c:val>
            <c:numRef>
              <c:f>'20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'20　感染症統計'!$P$12</c:f>
              <c:strCache>
                <c:ptCount val="1"/>
                <c:pt idx="0">
                  <c:v>2018年</c:v>
                </c:pt>
              </c:strCache>
            </c:strRef>
          </c:tx>
          <c:spPr>
            <a:ln w="28575" cap="rnd">
              <a:solidFill>
                <a:schemeClr val="accent4">
                  <a:lumMod val="75000"/>
                </a:schemeClr>
              </a:solidFill>
              <a:round/>
            </a:ln>
            <a:effectLst/>
          </c:spPr>
          <c:marker>
            <c:symbol val="none"/>
          </c:marker>
          <c:val>
            <c:numRef>
              <c:f>'20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'20　感染症統計'!$P$13</c:f>
              <c:strCache>
                <c:ptCount val="1"/>
                <c:pt idx="0">
                  <c:v>2017年</c:v>
                </c:pt>
              </c:strCache>
            </c:strRef>
          </c:tx>
          <c:spPr>
            <a:ln w="28575" cap="rnd">
              <a:solidFill>
                <a:schemeClr val="accent5"/>
              </a:solidFill>
              <a:round/>
            </a:ln>
            <a:effectLst/>
          </c:spPr>
          <c:marker>
            <c:symbol val="none"/>
          </c:marker>
          <c:val>
            <c:numRef>
              <c:f>'20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'20　感染症統計'!$P$14</c:f>
              <c:strCache>
                <c:ptCount val="1"/>
                <c:pt idx="0">
                  <c:v>2016年</c:v>
                </c:pt>
              </c:strCache>
            </c:strRef>
          </c:tx>
          <c:spPr>
            <a:ln w="28575" cap="rnd">
              <a:solidFill>
                <a:srgbClr val="3399FF"/>
              </a:solidFill>
              <a:round/>
            </a:ln>
            <a:effectLst/>
          </c:spPr>
          <c:marker>
            <c:symbol val="none"/>
          </c:marker>
          <c:val>
            <c:numRef>
              <c:f>'20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gif"/><Relationship Id="rId1" Type="http://schemas.openxmlformats.org/officeDocument/2006/relationships/image" Target="../media/image5.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616&amp;page=1&amp;start=0&amp;ndsp=15"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5" Type="http://schemas.openxmlformats.org/officeDocument/2006/relationships/image" Target="../media/image11.jpeg"/><Relationship Id="rId4" Type="http://schemas.openxmlformats.org/officeDocument/2006/relationships/image" Target="../media/image10.png"/></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603670</xdr:colOff>
      <xdr:row>36</xdr:row>
      <xdr:rowOff>160020</xdr:rowOff>
    </xdr:to>
    <xdr:grpSp>
      <xdr:nvGrpSpPr>
        <xdr:cNvPr id="6" name="グループ化 5">
          <a:extLst>
            <a:ext uri="{FF2B5EF4-FFF2-40B4-BE49-F238E27FC236}">
              <a16:creationId xmlns:a16="http://schemas.microsoft.com/office/drawing/2014/main" id="{E3BB6F7D-377E-7607-155B-B35E7F0EEC23}"/>
            </a:ext>
          </a:extLst>
        </xdr:cNvPr>
        <xdr:cNvGrpSpPr/>
      </xdr:nvGrpSpPr>
      <xdr:grpSpPr>
        <a:xfrm>
          <a:off x="0" y="0"/>
          <a:ext cx="9191410" cy="6835140"/>
          <a:chOff x="0" y="0"/>
          <a:chExt cx="9191410" cy="6835140"/>
        </a:xfrm>
      </xdr:grpSpPr>
      <xdr:pic>
        <xdr:nvPicPr>
          <xdr:cNvPr id="4" name="図 3">
            <a:extLst>
              <a:ext uri="{FF2B5EF4-FFF2-40B4-BE49-F238E27FC236}">
                <a16:creationId xmlns:a16="http://schemas.microsoft.com/office/drawing/2014/main" id="{25B8EBEF-8E47-6CD2-662E-7F43E5293D82}"/>
              </a:ext>
            </a:extLst>
          </xdr:cNvPr>
          <xdr:cNvPicPr>
            <a:picLocks noChangeAspect="1"/>
          </xdr:cNvPicPr>
        </xdr:nvPicPr>
        <xdr:blipFill>
          <a:blip xmlns:r="http://schemas.openxmlformats.org/officeDocument/2006/relationships" r:embed="rId1"/>
          <a:stretch>
            <a:fillRect/>
          </a:stretch>
        </xdr:blipFill>
        <xdr:spPr>
          <a:xfrm>
            <a:off x="0" y="0"/>
            <a:ext cx="9160034" cy="6439458"/>
          </a:xfrm>
          <a:prstGeom prst="rect">
            <a:avLst/>
          </a:prstGeom>
        </xdr:spPr>
      </xdr:pic>
      <xdr:pic>
        <xdr:nvPicPr>
          <xdr:cNvPr id="5" name="図 4">
            <a:extLst>
              <a:ext uri="{FF2B5EF4-FFF2-40B4-BE49-F238E27FC236}">
                <a16:creationId xmlns:a16="http://schemas.microsoft.com/office/drawing/2014/main" id="{670729B6-4DD3-A339-4601-9BC839009967}"/>
              </a:ext>
            </a:extLst>
          </xdr:cNvPr>
          <xdr:cNvPicPr>
            <a:picLocks noChangeAspect="1"/>
          </xdr:cNvPicPr>
        </xdr:nvPicPr>
        <xdr:blipFill>
          <a:blip xmlns:r="http://schemas.openxmlformats.org/officeDocument/2006/relationships" r:embed="rId2"/>
          <a:stretch>
            <a:fillRect/>
          </a:stretch>
        </xdr:blipFill>
        <xdr:spPr>
          <a:xfrm>
            <a:off x="5059680" y="5928360"/>
            <a:ext cx="4131730" cy="906780"/>
          </a:xfrm>
          <a:prstGeom prst="rect">
            <a:avLst/>
          </a:prstGeom>
        </xdr:spPr>
      </xdr:pic>
    </xdr:grpSp>
    <xdr:clientData/>
  </xdr:twoCellAnchor>
  <xdr:twoCellAnchor editAs="oneCell">
    <xdr:from>
      <xdr:col>0</xdr:col>
      <xdr:colOff>68580</xdr:colOff>
      <xdr:row>11</xdr:row>
      <xdr:rowOff>144780</xdr:rowOff>
    </xdr:from>
    <xdr:to>
      <xdr:col>14</xdr:col>
      <xdr:colOff>229144</xdr:colOff>
      <xdr:row>23</xdr:row>
      <xdr:rowOff>121920</xdr:rowOff>
    </xdr:to>
    <xdr:pic>
      <xdr:nvPicPr>
        <xdr:cNvPr id="2" name="図 1">
          <a:extLst>
            <a:ext uri="{FF2B5EF4-FFF2-40B4-BE49-F238E27FC236}">
              <a16:creationId xmlns:a16="http://schemas.microsoft.com/office/drawing/2014/main" id="{6CE18B7E-C21B-4059-F7DD-17E80C797E7F}"/>
            </a:ext>
          </a:extLst>
        </xdr:cNvPr>
        <xdr:cNvPicPr>
          <a:picLocks noChangeAspect="1"/>
        </xdr:cNvPicPr>
      </xdr:nvPicPr>
      <xdr:blipFill>
        <a:blip xmlns:r="http://schemas.openxmlformats.org/officeDocument/2006/relationships" r:embed="rId3"/>
        <a:stretch>
          <a:fillRect/>
        </a:stretch>
      </xdr:blipFill>
      <xdr:spPr>
        <a:xfrm>
          <a:off x="68580" y="2590800"/>
          <a:ext cx="7529104" cy="1988820"/>
        </a:xfrm>
        <a:prstGeom prst="rect">
          <a:avLst/>
        </a:prstGeom>
        <a:ln w="41275" cmpd="sng">
          <a:solidFill>
            <a:srgbClr val="FF0000"/>
          </a:solidFill>
        </a:ln>
        <a:effectLst>
          <a:outerShdw blurRad="50800" dist="50800" dir="840000" algn="ctr" rotWithShape="0">
            <a:srgbClr val="FF0000"/>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7620</xdr:colOff>
      <xdr:row>4</xdr:row>
      <xdr:rowOff>0</xdr:rowOff>
    </xdr:from>
    <xdr:to>
      <xdr:col>13</xdr:col>
      <xdr:colOff>175260</xdr:colOff>
      <xdr:row>18</xdr:row>
      <xdr:rowOff>15240</xdr:rowOff>
    </xdr:to>
    <xdr:pic>
      <xdr:nvPicPr>
        <xdr:cNvPr id="31" name="図 30" descr="感染性胃腸炎患者報告数　直近5シーズン">
          <a:extLst>
            <a:ext uri="{FF2B5EF4-FFF2-40B4-BE49-F238E27FC236}">
              <a16:creationId xmlns:a16="http://schemas.microsoft.com/office/drawing/2014/main" id="{3290519A-5FB2-B79A-B6B0-587C3E5B33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1520" y="990600"/>
          <a:ext cx="7376160" cy="2827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350704</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71545"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6.54</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594989" cy="594172"/>
        </a:xfrm>
        <a:prstGeom prst="borderCallout2">
          <a:avLst>
            <a:gd name="adj1" fmla="val 101279"/>
            <a:gd name="adj2" fmla="val 51060"/>
            <a:gd name="adj3" fmla="val 210486"/>
            <a:gd name="adj4" fmla="val 51057"/>
            <a:gd name="adj5" fmla="val 287805"/>
            <a:gd name="adj6" fmla="val 23646"/>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散発事故事例の報告例年より増加している。</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11</xdr:col>
      <xdr:colOff>252184</xdr:colOff>
      <xdr:row>13</xdr:row>
      <xdr:rowOff>77327</xdr:rowOff>
    </xdr:from>
    <xdr:to>
      <xdr:col>11</xdr:col>
      <xdr:colOff>575002</xdr:colOff>
      <xdr:row>15</xdr:row>
      <xdr:rowOff>41446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9533344" y="2630027"/>
          <a:ext cx="322818" cy="299399"/>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883920</xdr:colOff>
      <xdr:row>2</xdr:row>
      <xdr:rowOff>0</xdr:rowOff>
    </xdr:from>
    <xdr:to>
      <xdr:col>6</xdr:col>
      <xdr:colOff>762000</xdr:colOff>
      <xdr:row>16</xdr:row>
      <xdr:rowOff>39251</xdr:rowOff>
    </xdr:to>
    <xdr:pic>
      <xdr:nvPicPr>
        <xdr:cNvPr id="16" name="図 15">
          <a:extLst>
            <a:ext uri="{FF2B5EF4-FFF2-40B4-BE49-F238E27FC236}">
              <a16:creationId xmlns:a16="http://schemas.microsoft.com/office/drawing/2014/main" id="{AA670B32-D48B-74E1-1A1A-802F5C3C01B1}"/>
            </a:ext>
          </a:extLst>
        </xdr:cNvPr>
        <xdr:cNvPicPr>
          <a:picLocks noChangeAspect="1"/>
        </xdr:cNvPicPr>
      </xdr:nvPicPr>
      <xdr:blipFill>
        <a:blip xmlns:r="http://schemas.openxmlformats.org/officeDocument/2006/relationships" r:embed="rId3"/>
        <a:stretch>
          <a:fillRect/>
        </a:stretch>
      </xdr:blipFill>
      <xdr:spPr>
        <a:xfrm>
          <a:off x="2842260" y="548640"/>
          <a:ext cx="1676400" cy="2546231"/>
        </a:xfrm>
        <a:prstGeom prst="rect">
          <a:avLst/>
        </a:prstGeom>
      </xdr:spPr>
    </xdr:pic>
    <xdr:clientData/>
  </xdr:twoCellAnchor>
  <xdr:twoCellAnchor editAs="oneCell">
    <xdr:from>
      <xdr:col>0</xdr:col>
      <xdr:colOff>0</xdr:colOff>
      <xdr:row>2</xdr:row>
      <xdr:rowOff>0</xdr:rowOff>
    </xdr:from>
    <xdr:to>
      <xdr:col>3</xdr:col>
      <xdr:colOff>291624</xdr:colOff>
      <xdr:row>16</xdr:row>
      <xdr:rowOff>0</xdr:rowOff>
    </xdr:to>
    <xdr:pic>
      <xdr:nvPicPr>
        <xdr:cNvPr id="28" name="図 27">
          <a:extLst>
            <a:ext uri="{FF2B5EF4-FFF2-40B4-BE49-F238E27FC236}">
              <a16:creationId xmlns:a16="http://schemas.microsoft.com/office/drawing/2014/main" id="{E306AB84-E2A2-97B1-E199-026196C68FD4}"/>
            </a:ext>
          </a:extLst>
        </xdr:cNvPr>
        <xdr:cNvPicPr>
          <a:picLocks noChangeAspect="1"/>
        </xdr:cNvPicPr>
      </xdr:nvPicPr>
      <xdr:blipFill>
        <a:blip xmlns:r="http://schemas.openxmlformats.org/officeDocument/2006/relationships" r:embed="rId4"/>
        <a:stretch>
          <a:fillRect/>
        </a:stretch>
      </xdr:blipFill>
      <xdr:spPr>
        <a:xfrm>
          <a:off x="0" y="548640"/>
          <a:ext cx="1777524" cy="2506980"/>
        </a:xfrm>
        <a:prstGeom prst="rect">
          <a:avLst/>
        </a:prstGeom>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123825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43A56C8E-C9F8-4749-8E82-7CD6699B985A}"/>
            </a:ext>
          </a:extLst>
        </xdr:cNvPr>
        <xdr:cNvSpPr>
          <a:spLocks noChangeAspect="1" noChangeArrowheads="1"/>
        </xdr:cNvSpPr>
      </xdr:nvSpPr>
      <xdr:spPr bwMode="auto">
        <a:xfrm>
          <a:off x="4945380" y="3169920"/>
          <a:ext cx="304800" cy="299085"/>
        </a:xfrm>
        <a:prstGeom prst="rect">
          <a:avLst/>
        </a:prstGeom>
        <a:noFill/>
        <a:ln w="9525">
          <a:noFill/>
          <a:miter lim="800000"/>
          <a:headEnd/>
          <a:tailEnd/>
        </a:ln>
      </xdr:spPr>
    </xdr:sp>
    <xdr:clientData/>
  </xdr:twoCellAnchor>
  <xdr:twoCellAnchor editAs="oneCell">
    <xdr:from>
      <xdr:col>15</xdr:col>
      <xdr:colOff>0</xdr:colOff>
      <xdr:row>12</xdr:row>
      <xdr:rowOff>0</xdr:rowOff>
    </xdr:from>
    <xdr:to>
      <xdr:col>15</xdr:col>
      <xdr:colOff>304800</xdr:colOff>
      <xdr:row>13</xdr:row>
      <xdr:rowOff>76200</xdr:rowOff>
    </xdr:to>
    <xdr:sp macro="" textlink="">
      <xdr:nvSpPr>
        <xdr:cNvPr id="3" name="AutoShape 74"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6BE3A981-1DB6-425F-91A9-BEC18DD82DE9}"/>
            </a:ext>
          </a:extLst>
        </xdr:cNvPr>
        <xdr:cNvSpPr>
          <a:spLocks noChangeAspect="1" noChangeArrowheads="1"/>
        </xdr:cNvSpPr>
      </xdr:nvSpPr>
      <xdr:spPr bwMode="auto">
        <a:xfrm>
          <a:off x="9867900" y="2522220"/>
          <a:ext cx="304800" cy="297180"/>
        </a:xfrm>
        <a:prstGeom prst="rect">
          <a:avLst/>
        </a:prstGeom>
        <a:noFill/>
        <a:ln w="9525">
          <a:noFill/>
          <a:miter lim="800000"/>
          <a:headEnd/>
          <a:tailEnd/>
        </a:ln>
      </xdr:spPr>
    </xdr:sp>
    <xdr:clientData/>
  </xdr:twoCellAnchor>
  <xdr:twoCellAnchor editAs="oneCell">
    <xdr:from>
      <xdr:col>15</xdr:col>
      <xdr:colOff>0</xdr:colOff>
      <xdr:row>12</xdr:row>
      <xdr:rowOff>0</xdr:rowOff>
    </xdr:from>
    <xdr:to>
      <xdr:col>15</xdr:col>
      <xdr:colOff>304800</xdr:colOff>
      <xdr:row>13</xdr:row>
      <xdr:rowOff>76200</xdr:rowOff>
    </xdr:to>
    <xdr:sp macro="" textlink="">
      <xdr:nvSpPr>
        <xdr:cNvPr id="4" name="AutoShape 76"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2"/>
          <a:extLst>
            <a:ext uri="{FF2B5EF4-FFF2-40B4-BE49-F238E27FC236}">
              <a16:creationId xmlns:a16="http://schemas.microsoft.com/office/drawing/2014/main" id="{C96D77E6-D898-440B-938E-0025A2C81CBE}"/>
            </a:ext>
          </a:extLst>
        </xdr:cNvPr>
        <xdr:cNvSpPr>
          <a:spLocks noChangeAspect="1" noChangeArrowheads="1"/>
        </xdr:cNvSpPr>
      </xdr:nvSpPr>
      <xdr:spPr bwMode="auto">
        <a:xfrm>
          <a:off x="9867900" y="2522220"/>
          <a:ext cx="304800" cy="297180"/>
        </a:xfrm>
        <a:prstGeom prst="rect">
          <a:avLst/>
        </a:prstGeom>
        <a:noFill/>
        <a:ln w="9525">
          <a:noFill/>
          <a:miter lim="800000"/>
          <a:headEnd/>
          <a:tailEnd/>
        </a:ln>
      </xdr:spPr>
    </xdr:sp>
    <xdr:clientData/>
  </xdr:twoCellAnchor>
  <xdr:twoCellAnchor>
    <xdr:from>
      <xdr:col>5</xdr:col>
      <xdr:colOff>295275</xdr:colOff>
      <xdr:row>7</xdr:row>
      <xdr:rowOff>38100</xdr:rowOff>
    </xdr:from>
    <xdr:to>
      <xdr:col>6</xdr:col>
      <xdr:colOff>523875</xdr:colOff>
      <xdr:row>10</xdr:row>
      <xdr:rowOff>114300</xdr:rowOff>
    </xdr:to>
    <xdr:sp macro="" textlink="">
      <xdr:nvSpPr>
        <xdr:cNvPr id="5" name="右矢印 4">
          <a:extLst>
            <a:ext uri="{FF2B5EF4-FFF2-40B4-BE49-F238E27FC236}">
              <a16:creationId xmlns:a16="http://schemas.microsoft.com/office/drawing/2014/main" id="{A51CDCAA-5FCE-48E8-A89F-B9A64F93D6E3}"/>
            </a:ext>
          </a:extLst>
        </xdr:cNvPr>
        <xdr:cNvSpPr>
          <a:spLocks noChangeArrowheads="1"/>
        </xdr:cNvSpPr>
      </xdr:nvSpPr>
      <xdr:spPr bwMode="auto">
        <a:xfrm>
          <a:off x="3099435" y="1531620"/>
          <a:ext cx="845820" cy="693420"/>
        </a:xfrm>
        <a:prstGeom prst="rightArrow">
          <a:avLst>
            <a:gd name="adj1" fmla="val 50000"/>
            <a:gd name="adj2" fmla="val 50003"/>
          </a:avLst>
        </a:prstGeom>
        <a:solidFill>
          <a:srgbClr val="969696"/>
        </a:solidFill>
        <a:ln w="25400" algn="ctr">
          <a:solidFill>
            <a:srgbClr val="FFFFFF"/>
          </a:solidFill>
          <a:miter lim="800000"/>
          <a:headEnd/>
          <a:tailEnd/>
        </a:ln>
        <a:effectLst>
          <a:outerShdw dist="56796" dir="3806097" algn="ctr" rotWithShape="0">
            <a:srgbClr val="C0C0C0"/>
          </a:outerShdw>
        </a:effectLst>
      </xdr:spPr>
      <xdr:txBody>
        <a:bodyPr/>
        <a:lstStyle/>
        <a:p>
          <a:endParaRPr lang="ja-JP" altLang="en-US"/>
        </a:p>
      </xdr:txBody>
    </xdr:sp>
    <xdr:clientData/>
  </xdr:twoCellAnchor>
  <xdr:twoCellAnchor>
    <xdr:from>
      <xdr:col>1</xdr:col>
      <xdr:colOff>0</xdr:colOff>
      <xdr:row>5</xdr:row>
      <xdr:rowOff>0</xdr:rowOff>
    </xdr:from>
    <xdr:to>
      <xdr:col>5</xdr:col>
      <xdr:colOff>152400</xdr:colOff>
      <xdr:row>14</xdr:row>
      <xdr:rowOff>38100</xdr:rowOff>
    </xdr:to>
    <xdr:grpSp>
      <xdr:nvGrpSpPr>
        <xdr:cNvPr id="6" name="グループ化 11">
          <a:extLst>
            <a:ext uri="{FF2B5EF4-FFF2-40B4-BE49-F238E27FC236}">
              <a16:creationId xmlns:a16="http://schemas.microsoft.com/office/drawing/2014/main" id="{730637BD-2058-4653-89BC-53FE9B11E2EE}"/>
            </a:ext>
          </a:extLst>
        </xdr:cNvPr>
        <xdr:cNvGrpSpPr>
          <a:grpSpLocks/>
        </xdr:cNvGrpSpPr>
      </xdr:nvGrpSpPr>
      <xdr:grpSpPr bwMode="auto">
        <a:xfrm>
          <a:off x="335280" y="1082040"/>
          <a:ext cx="2621280" cy="1905000"/>
          <a:chOff x="371475" y="1419225"/>
          <a:chExt cx="2895600" cy="2021985"/>
        </a:xfrm>
      </xdr:grpSpPr>
      <xdr:pic>
        <xdr:nvPicPr>
          <xdr:cNvPr id="7" name="図 8">
            <a:extLst>
              <a:ext uri="{FF2B5EF4-FFF2-40B4-BE49-F238E27FC236}">
                <a16:creationId xmlns:a16="http://schemas.microsoft.com/office/drawing/2014/main" id="{C0E2E8EA-EF16-901B-9732-CEF6EF91D0AD}"/>
              </a:ext>
            </a:extLst>
          </xdr:cNvPr>
          <xdr:cNvPicPr>
            <a:picLocks noChangeAspect="1"/>
          </xdr:cNvPicPr>
        </xdr:nvPicPr>
        <xdr:blipFill>
          <a:blip xmlns:r="http://schemas.openxmlformats.org/officeDocument/2006/relationships" r:embed="rId3" cstate="print">
            <a:lum bright="20000"/>
          </a:blip>
          <a:srcRect/>
          <a:stretch>
            <a:fillRect/>
          </a:stretch>
        </xdr:blipFill>
        <xdr:spPr bwMode="auto">
          <a:xfrm>
            <a:off x="371475" y="1419225"/>
            <a:ext cx="1514475" cy="2021985"/>
          </a:xfrm>
          <a:prstGeom prst="rect">
            <a:avLst/>
          </a:prstGeom>
          <a:noFill/>
          <a:ln w="9525">
            <a:noFill/>
            <a:miter lim="800000"/>
            <a:headEnd/>
            <a:tailEnd/>
          </a:ln>
        </xdr:spPr>
      </xdr:pic>
      <xdr:pic>
        <xdr:nvPicPr>
          <xdr:cNvPr id="8" name="図 9">
            <a:extLst>
              <a:ext uri="{FF2B5EF4-FFF2-40B4-BE49-F238E27FC236}">
                <a16:creationId xmlns:a16="http://schemas.microsoft.com/office/drawing/2014/main" id="{CDC15AE5-A258-1411-094D-B140364FABAA}"/>
              </a:ext>
            </a:extLst>
          </xdr:cNvPr>
          <xdr:cNvPicPr>
            <a:picLocks noChangeAspect="1"/>
          </xdr:cNvPicPr>
        </xdr:nvPicPr>
        <xdr:blipFill>
          <a:blip xmlns:r="http://schemas.openxmlformats.org/officeDocument/2006/relationships" r:embed="rId4" cstate="print">
            <a:lum bright="20000"/>
          </a:blip>
          <a:srcRect/>
          <a:stretch>
            <a:fillRect/>
          </a:stretch>
        </xdr:blipFill>
        <xdr:spPr bwMode="auto">
          <a:xfrm>
            <a:off x="1880798" y="1428750"/>
            <a:ext cx="1386277" cy="971550"/>
          </a:xfrm>
          <a:prstGeom prst="rect">
            <a:avLst/>
          </a:prstGeom>
          <a:noFill/>
          <a:ln w="9525">
            <a:noFill/>
            <a:miter lim="800000"/>
            <a:headEnd/>
            <a:tailEnd/>
          </a:ln>
        </xdr:spPr>
      </xdr:pic>
      <xdr:pic>
        <xdr:nvPicPr>
          <xdr:cNvPr id="9" name="図 10">
            <a:extLst>
              <a:ext uri="{FF2B5EF4-FFF2-40B4-BE49-F238E27FC236}">
                <a16:creationId xmlns:a16="http://schemas.microsoft.com/office/drawing/2014/main" id="{8392FEFB-1A74-660D-2327-2CDAC0B403D5}"/>
              </a:ext>
            </a:extLst>
          </xdr:cNvPr>
          <xdr:cNvPicPr>
            <a:picLocks noChangeAspect="1"/>
          </xdr:cNvPicPr>
        </xdr:nvPicPr>
        <xdr:blipFill>
          <a:blip xmlns:r="http://schemas.openxmlformats.org/officeDocument/2006/relationships" r:embed="rId5" cstate="print">
            <a:lum bright="20000"/>
          </a:blip>
          <a:srcRect/>
          <a:stretch>
            <a:fillRect/>
          </a:stretch>
        </xdr:blipFill>
        <xdr:spPr bwMode="auto">
          <a:xfrm>
            <a:off x="1890333" y="2400300"/>
            <a:ext cx="1376742" cy="1028700"/>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0721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83820</xdr:colOff>
      <xdr:row>26</xdr:row>
      <xdr:rowOff>144780</xdr:rowOff>
    </xdr:from>
    <xdr:to>
      <xdr:col>13</xdr:col>
      <xdr:colOff>510540</xdr:colOff>
      <xdr:row>54</xdr:row>
      <xdr:rowOff>22860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18</xdr:col>
      <xdr:colOff>18887</xdr:colOff>
      <xdr:row>23</xdr:row>
      <xdr:rowOff>24319</xdr:rowOff>
    </xdr:from>
    <xdr:to>
      <xdr:col>19</xdr:col>
      <xdr:colOff>205740</xdr:colOff>
      <xdr:row>45</xdr:row>
      <xdr:rowOff>76200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53287" y="3925759"/>
          <a:ext cx="651673" cy="382378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5</xdr:col>
      <xdr:colOff>38100</xdr:colOff>
      <xdr:row>46</xdr:row>
      <xdr:rowOff>91440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3459" y="3921707"/>
          <a:ext cx="496841" cy="401071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443641</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news.nifty.com/article/world/china/12181-2352775/" TargetMode="External"/><Relationship Id="rId2" Type="http://schemas.openxmlformats.org/officeDocument/2006/relationships/hyperlink" Target="https://japan.focustaiwan.tw/society/202305230008" TargetMode="External"/><Relationship Id="rId1" Type="http://schemas.openxmlformats.org/officeDocument/2006/relationships/hyperlink" Target="https://nordot.app/1034408398855176724?c=768367547562557440"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ity.osaka.lg.jp/hodoshiryo/kenko/0000600391.html" TargetMode="External"/><Relationship Id="rId3" Type="http://schemas.openxmlformats.org/officeDocument/2006/relationships/hyperlink" Target="https://www3.nhk.or.jp/lnews/otsu/20230526/2060013348.html" TargetMode="External"/><Relationship Id="rId7" Type="http://schemas.openxmlformats.org/officeDocument/2006/relationships/hyperlink" Target="https://www.asahi.com/articles/ASR5R7725R5ROXIE02Q.html" TargetMode="External"/><Relationship Id="rId12" Type="http://schemas.openxmlformats.org/officeDocument/2006/relationships/printerSettings" Target="../printerSettings/printerSettings5.bin"/><Relationship Id="rId2" Type="http://schemas.openxmlformats.org/officeDocument/2006/relationships/hyperlink" Target="https://www.pref.fukuoka.lg.jp/press-release/syokuchudoku20230526.html" TargetMode="External"/><Relationship Id="rId1" Type="http://schemas.openxmlformats.org/officeDocument/2006/relationships/hyperlink" Target="https://lechantde-coucou.com/news/news-687/" TargetMode="External"/><Relationship Id="rId6" Type="http://schemas.openxmlformats.org/officeDocument/2006/relationships/hyperlink" Target="https://www.at-s.com/news/article/shizuoka/1246242.html" TargetMode="External"/><Relationship Id="rId11" Type="http://schemas.openxmlformats.org/officeDocument/2006/relationships/hyperlink" Target="https://www.viet-jo.com/news/social/230525193036.html" TargetMode="External"/><Relationship Id="rId5" Type="http://schemas.openxmlformats.org/officeDocument/2006/relationships/hyperlink" Target="https://news.yahoo.co.jp/articles/04b3b6b13ec49760031cd029ade79ce9d291847a" TargetMode="External"/><Relationship Id="rId10" Type="http://schemas.openxmlformats.org/officeDocument/2006/relationships/hyperlink" Target="https://news.yahoo.co.jp/articles/468dd2887aee37646ea14ae20a12ea5da08071fc" TargetMode="External"/><Relationship Id="rId4" Type="http://schemas.openxmlformats.org/officeDocument/2006/relationships/hyperlink" Target="https://news.yahoo.co.jp/articles/5c001ce401fb9b58f3b7ee295929a4ddda4afc27" TargetMode="External"/><Relationship Id="rId9" Type="http://schemas.openxmlformats.org/officeDocument/2006/relationships/hyperlink" Target="https://www.fnn.jp/articles/-/532305"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figlobal.com/china/en/forms/register.html" TargetMode="External"/><Relationship Id="rId3" Type="http://schemas.openxmlformats.org/officeDocument/2006/relationships/hyperlink" Target="https://news.yahoo.co.jp/articles/77ddd5ea75ab74f35b2c6f9b1f781a4d2f4fe1f6" TargetMode="External"/><Relationship Id="rId7" Type="http://schemas.openxmlformats.org/officeDocument/2006/relationships/hyperlink" Target="https://www.nikkei.com/article/DGXZRSP655566_S3A520C2000000/" TargetMode="External"/><Relationship Id="rId2" Type="http://schemas.openxmlformats.org/officeDocument/2006/relationships/hyperlink" Target="https://news.nifty.com/article/world/korea/12329-2353307/" TargetMode="External"/><Relationship Id="rId1" Type="http://schemas.openxmlformats.org/officeDocument/2006/relationships/hyperlink" Target="https://news.yahoo.co.jp/articles/11459f05d19611fec0c106d8479c7ca42cbeceaa" TargetMode="External"/><Relationship Id="rId6" Type="http://schemas.openxmlformats.org/officeDocument/2006/relationships/hyperlink" Target="https://www.jetro.go.jp/biznews/2023/05/6a799e8a8e6dd58f.html" TargetMode="External"/><Relationship Id="rId5" Type="http://schemas.openxmlformats.org/officeDocument/2006/relationships/hyperlink" Target="https://news.nissyoku.co.jp/flash/927416" TargetMode="External"/><Relationship Id="rId4" Type="http://schemas.openxmlformats.org/officeDocument/2006/relationships/hyperlink" Target="https://www.agrinews.co.jp/news/index/157890"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65"/>
  <sheetViews>
    <sheetView zoomScaleNormal="100" workbookViewId="0">
      <selection activeCell="H22" sqref="A14:H22"/>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7" ht="13.8" thickTop="1">
      <c r="A1" s="144" t="s">
        <v>174</v>
      </c>
      <c r="B1" s="145"/>
      <c r="C1" s="145" t="s">
        <v>171</v>
      </c>
      <c r="D1" s="145"/>
      <c r="E1" s="145"/>
      <c r="F1" s="145"/>
      <c r="G1" s="145"/>
      <c r="H1" s="145"/>
      <c r="I1" s="103"/>
    </row>
    <row r="2" spans="1:17">
      <c r="A2" s="146" t="s">
        <v>117</v>
      </c>
      <c r="B2" s="147"/>
      <c r="C2" s="147"/>
      <c r="D2" s="147"/>
      <c r="E2" s="147"/>
      <c r="F2" s="147"/>
      <c r="G2" s="147"/>
      <c r="H2" s="147"/>
      <c r="I2" s="103"/>
    </row>
    <row r="3" spans="1:17" ht="15.75" customHeight="1">
      <c r="A3" s="493" t="s">
        <v>28</v>
      </c>
      <c r="B3" s="494"/>
      <c r="C3" s="494"/>
      <c r="D3" s="494"/>
      <c r="E3" s="494"/>
      <c r="F3" s="494"/>
      <c r="G3" s="494"/>
      <c r="H3" s="495"/>
      <c r="I3" s="103"/>
    </row>
    <row r="4" spans="1:17">
      <c r="A4" s="146" t="s">
        <v>149</v>
      </c>
      <c r="B4" s="147"/>
      <c r="C4" s="147"/>
      <c r="D4" s="147"/>
      <c r="E4" s="147"/>
      <c r="F4" s="147"/>
      <c r="G4" s="147"/>
      <c r="H4" s="147"/>
      <c r="I4" s="103"/>
    </row>
    <row r="5" spans="1:17">
      <c r="A5" s="146" t="s">
        <v>118</v>
      </c>
      <c r="B5" s="147"/>
      <c r="C5" s="147"/>
      <c r="D5" s="147"/>
      <c r="E5" s="147"/>
      <c r="F5" s="147"/>
      <c r="G5" s="147"/>
      <c r="H5" s="147"/>
      <c r="I5" s="103"/>
    </row>
    <row r="6" spans="1:17">
      <c r="A6" s="148" t="s">
        <v>117</v>
      </c>
      <c r="B6" s="149"/>
      <c r="C6" s="149"/>
      <c r="D6" s="149"/>
      <c r="E6" s="149"/>
      <c r="F6" s="149"/>
      <c r="G6" s="149"/>
      <c r="H6" s="149"/>
      <c r="I6" s="103"/>
    </row>
    <row r="7" spans="1:17">
      <c r="A7" s="148" t="s">
        <v>119</v>
      </c>
      <c r="B7" s="149"/>
      <c r="C7" s="149"/>
      <c r="D7" s="149"/>
      <c r="E7" s="149"/>
      <c r="F7" s="149"/>
      <c r="G7" s="149"/>
      <c r="H7" s="149"/>
      <c r="I7" s="103"/>
    </row>
    <row r="8" spans="1:17">
      <c r="A8" s="150" t="s">
        <v>120</v>
      </c>
      <c r="B8" s="151"/>
      <c r="C8" s="151"/>
      <c r="D8" s="151"/>
      <c r="E8" s="151"/>
      <c r="F8" s="151"/>
      <c r="G8" s="151"/>
      <c r="H8" s="151"/>
      <c r="I8" s="103"/>
    </row>
    <row r="9" spans="1:17" ht="15" customHeight="1">
      <c r="A9" s="406" t="s">
        <v>194</v>
      </c>
      <c r="C9" s="176"/>
      <c r="D9" s="176"/>
      <c r="E9" s="176"/>
      <c r="F9" s="176"/>
      <c r="G9" s="176"/>
      <c r="H9" s="176"/>
      <c r="I9" s="103"/>
    </row>
    <row r="10" spans="1:17" ht="15" customHeight="1">
      <c r="A10" s="406" t="s">
        <v>199</v>
      </c>
      <c r="B10" s="175"/>
      <c r="C10" s="176"/>
      <c r="D10" s="176"/>
      <c r="E10" s="176"/>
      <c r="F10" s="176"/>
      <c r="G10" s="176"/>
      <c r="H10" s="176"/>
      <c r="I10" s="103"/>
    </row>
    <row r="11" spans="1:17" ht="15" customHeight="1">
      <c r="A11" s="406" t="s">
        <v>200</v>
      </c>
      <c r="B11" s="175"/>
      <c r="C11" s="176"/>
      <c r="D11" s="176"/>
      <c r="E11" s="176"/>
      <c r="F11" s="176"/>
      <c r="G11" s="176"/>
      <c r="H11" s="176"/>
      <c r="I11" s="103"/>
    </row>
    <row r="12" spans="1:17" ht="15" customHeight="1">
      <c r="A12" s="406" t="s">
        <v>201</v>
      </c>
      <c r="G12" s="176" t="s">
        <v>28</v>
      </c>
      <c r="H12" s="176"/>
      <c r="I12" s="103"/>
      <c r="L12" t="s">
        <v>177</v>
      </c>
      <c r="M12" t="s">
        <v>182</v>
      </c>
      <c r="N12">
        <v>7.26</v>
      </c>
      <c r="O12" t="s">
        <v>183</v>
      </c>
      <c r="P12">
        <v>-0.65000000000000036</v>
      </c>
      <c r="Q12" t="s">
        <v>184</v>
      </c>
    </row>
    <row r="13" spans="1:17" ht="15" customHeight="1">
      <c r="A13" s="406"/>
      <c r="G13" s="176"/>
      <c r="H13" s="176"/>
      <c r="I13" s="103"/>
    </row>
    <row r="14" spans="1:17" ht="15" customHeight="1">
      <c r="A14" s="406" t="s">
        <v>202</v>
      </c>
      <c r="B14" s="175" t="str">
        <f>+'20　食中毒記事等 '!A2</f>
        <v>彦根 保育園児ら１１人食中毒 保健所“給食のさばが原因”</v>
      </c>
      <c r="C14" s="175"/>
      <c r="D14" s="177"/>
      <c r="E14" s="175"/>
      <c r="F14" s="178"/>
      <c r="G14" s="176"/>
      <c r="H14" s="176"/>
      <c r="I14" s="103"/>
    </row>
    <row r="15" spans="1:17" ht="15" customHeight="1">
      <c r="A15" s="406" t="s">
        <v>203</v>
      </c>
      <c r="B15" s="175" t="s">
        <v>204</v>
      </c>
      <c r="C15" s="175"/>
      <c r="D15" s="175" t="s">
        <v>205</v>
      </c>
      <c r="E15" s="175"/>
      <c r="F15" s="177">
        <f>+'20　ノロウイルス関連情報 '!G73</f>
        <v>6.54</v>
      </c>
      <c r="G15" s="175" t="str">
        <f>+'20　ノロウイルス関連情報 '!H73</f>
        <v>　：先週より</v>
      </c>
      <c r="H15" s="466">
        <f>+'20　ノロウイルス関連情報 '!I73</f>
        <v>1.2700000000000005</v>
      </c>
      <c r="I15" s="103"/>
    </row>
    <row r="16" spans="1:17" s="115" customFormat="1" ht="15" customHeight="1">
      <c r="A16" s="179" t="s">
        <v>121</v>
      </c>
      <c r="B16" s="499" t="str">
        <f>+'20　残留農薬　等 '!A2</f>
        <v>トリガイや岩ガキから下痢性の貝毒検出　京都府漁業協同組合が自主回収発表　首都圏や関西圏に既に出荷</v>
      </c>
      <c r="C16" s="499"/>
      <c r="D16" s="499"/>
      <c r="E16" s="499"/>
      <c r="F16" s="499"/>
      <c r="G16" s="499"/>
      <c r="H16" s="180"/>
      <c r="I16" s="114"/>
      <c r="J16" s="115" t="s">
        <v>122</v>
      </c>
      <c r="L16" s="115" t="s">
        <v>181</v>
      </c>
    </row>
    <row r="17" spans="1:16" ht="15" customHeight="1">
      <c r="A17" s="174" t="s">
        <v>123</v>
      </c>
      <c r="B17" s="175" t="str">
        <f>+'20　食品表示'!A2</f>
        <v>大和のスーパーで販売のマアジにフグ混入で回収</v>
      </c>
      <c r="C17" s="176"/>
      <c r="D17" s="176"/>
      <c r="E17" s="176"/>
      <c r="F17" s="176"/>
      <c r="G17" s="176"/>
      <c r="H17" s="176"/>
      <c r="I17" s="103"/>
      <c r="L17" t="s">
        <v>186</v>
      </c>
    </row>
    <row r="18" spans="1:16" ht="15" customHeight="1">
      <c r="A18" s="174" t="s">
        <v>124</v>
      </c>
      <c r="B18" s="181" t="str">
        <f>+'20　海外情報'!A2</f>
        <v xml:space="preserve">「ミネラルウォーターにナノプラスチック大量に…１ミリリットル当たり１億個」衝撃の研究結果（中央日報日本語版） </v>
      </c>
      <c r="C18" s="176"/>
      <c r="D18" s="176"/>
      <c r="E18" s="176"/>
      <c r="F18" s="176"/>
      <c r="G18" s="176"/>
      <c r="H18" s="176"/>
      <c r="I18" s="103"/>
      <c r="L18" t="s">
        <v>187</v>
      </c>
    </row>
    <row r="19" spans="1:16" ht="15" customHeight="1">
      <c r="A19" s="181" t="s">
        <v>125</v>
      </c>
      <c r="B19" s="182" t="str">
        <f>+'20　海外情報'!A5</f>
        <v>ブラジルで野鳥が鳥インフル　鶏肉最大輸入先　農水省「感染状況を注視」 / 日本農業新聞</v>
      </c>
      <c r="C19" s="496"/>
      <c r="D19" s="496"/>
      <c r="E19" s="496"/>
      <c r="F19" s="496"/>
      <c r="G19" s="496"/>
      <c r="H19" s="497"/>
      <c r="I19" s="103"/>
      <c r="L19" t="s">
        <v>188</v>
      </c>
    </row>
    <row r="20" spans="1:16" ht="15" customHeight="1">
      <c r="A20" s="174" t="s">
        <v>126</v>
      </c>
      <c r="B20" s="175" t="str">
        <f>+'20　感染症統計'!A21</f>
        <v>※2023年 第20週（5/15～5/21） 現在</v>
      </c>
      <c r="C20" s="176"/>
      <c r="D20" s="175" t="s">
        <v>21</v>
      </c>
      <c r="E20" s="176"/>
      <c r="F20" s="176"/>
      <c r="G20" s="176"/>
      <c r="H20" s="176"/>
      <c r="I20" s="103"/>
      <c r="N20" t="s">
        <v>185</v>
      </c>
    </row>
    <row r="21" spans="1:16" ht="15" customHeight="1">
      <c r="A21" s="174" t="s">
        <v>127</v>
      </c>
      <c r="B21" s="498" t="str">
        <f>+'19　感染症情報'!B2</f>
        <v>2023年第19週（5月8日〜5月14日）</v>
      </c>
      <c r="C21" s="498"/>
      <c r="D21" s="498"/>
      <c r="E21" s="498"/>
      <c r="F21" s="498"/>
      <c r="G21" s="498"/>
      <c r="H21" s="176"/>
      <c r="I21" s="103"/>
    </row>
    <row r="22" spans="1:16" ht="15" customHeight="1">
      <c r="A22" s="174" t="s">
        <v>166</v>
      </c>
      <c r="B22" s="289" t="str">
        <f>+'20  衛生訓話'!A2</f>
        <v>今週のお題(段ボールを食品製造・加工現場に入れないこと)</v>
      </c>
      <c r="C22" s="176"/>
      <c r="D22" s="176"/>
      <c r="E22" s="176"/>
      <c r="F22" s="183"/>
      <c r="G22" s="176"/>
      <c r="H22" s="176"/>
      <c r="I22" s="103"/>
    </row>
    <row r="23" spans="1:16" ht="15" customHeight="1">
      <c r="A23" s="174" t="s">
        <v>131</v>
      </c>
      <c r="B23" s="329" t="s">
        <v>208</v>
      </c>
      <c r="C23" s="176"/>
      <c r="D23" s="176"/>
      <c r="E23" s="176"/>
      <c r="F23" s="176" t="s">
        <v>21</v>
      </c>
      <c r="G23" s="176"/>
      <c r="H23" s="176"/>
      <c r="I23" s="103"/>
      <c r="P23" t="s">
        <v>185</v>
      </c>
    </row>
    <row r="24" spans="1:16" ht="15" customHeight="1">
      <c r="A24" s="174" t="s">
        <v>21</v>
      </c>
      <c r="C24" s="176"/>
      <c r="D24" s="176"/>
      <c r="E24" s="176"/>
      <c r="F24" s="176"/>
      <c r="G24" s="176"/>
      <c r="H24" s="176"/>
      <c r="I24" s="103"/>
      <c r="L24" t="s">
        <v>189</v>
      </c>
    </row>
    <row r="25" spans="1:16">
      <c r="A25" s="150" t="s">
        <v>120</v>
      </c>
      <c r="B25" s="151"/>
      <c r="C25" s="151"/>
      <c r="D25" s="151"/>
      <c r="E25" s="151"/>
      <c r="F25" s="151"/>
      <c r="G25" s="151"/>
      <c r="H25" s="151"/>
      <c r="I25" s="103"/>
    </row>
    <row r="26" spans="1:16">
      <c r="A26" s="148" t="s">
        <v>21</v>
      </c>
      <c r="B26" s="149"/>
      <c r="C26" s="149"/>
      <c r="D26" s="149"/>
      <c r="E26" s="149"/>
      <c r="F26" s="149"/>
      <c r="G26" s="149"/>
      <c r="H26" s="149"/>
      <c r="I26" s="103"/>
    </row>
    <row r="27" spans="1:16">
      <c r="A27" s="104" t="s">
        <v>128</v>
      </c>
      <c r="I27" s="103"/>
    </row>
    <row r="28" spans="1:16">
      <c r="A28" s="103"/>
      <c r="I28" s="103"/>
    </row>
    <row r="29" spans="1:16">
      <c r="A29" s="103"/>
      <c r="I29" s="103"/>
    </row>
    <row r="30" spans="1:16">
      <c r="A30" s="103"/>
      <c r="I30" s="103"/>
    </row>
    <row r="31" spans="1:16">
      <c r="A31" s="103"/>
      <c r="I31" s="103"/>
    </row>
    <row r="32" spans="1:16">
      <c r="A32" s="103"/>
      <c r="I32" s="103"/>
    </row>
    <row r="33" spans="1:9">
      <c r="A33" s="103"/>
      <c r="I33" s="103"/>
    </row>
    <row r="34" spans="1:9">
      <c r="A34" s="103"/>
      <c r="H34" t="s">
        <v>191</v>
      </c>
      <c r="I34" s="103"/>
    </row>
    <row r="35" spans="1:9">
      <c r="A35" s="103"/>
      <c r="I35" s="103"/>
    </row>
    <row r="36" spans="1:9">
      <c r="A36" s="103"/>
      <c r="I36" s="103"/>
    </row>
    <row r="37" spans="1:9">
      <c r="A37" s="103"/>
      <c r="I37" s="103"/>
    </row>
    <row r="38" spans="1:9" ht="13.8" thickBot="1">
      <c r="A38" s="105"/>
      <c r="B38" s="106"/>
      <c r="C38" s="106"/>
      <c r="D38" s="106"/>
      <c r="E38" s="106"/>
      <c r="F38" s="106"/>
      <c r="G38" s="106"/>
      <c r="H38" s="106"/>
      <c r="I38" s="103"/>
    </row>
    <row r="39" spans="1:9" ht="13.8" thickTop="1"/>
    <row r="42" spans="1:9" ht="24.6">
      <c r="A42" s="119" t="s">
        <v>132</v>
      </c>
    </row>
    <row r="43" spans="1:9" ht="40.5" customHeight="1">
      <c r="A43" s="500" t="s">
        <v>133</v>
      </c>
      <c r="B43" s="500"/>
      <c r="C43" s="500"/>
      <c r="D43" s="500"/>
      <c r="E43" s="500"/>
      <c r="F43" s="500"/>
      <c r="G43" s="500"/>
    </row>
    <row r="44" spans="1:9" ht="30.75" customHeight="1">
      <c r="A44" s="492" t="s">
        <v>134</v>
      </c>
      <c r="B44" s="492"/>
      <c r="C44" s="492"/>
      <c r="D44" s="492"/>
      <c r="E44" s="492"/>
      <c r="F44" s="492"/>
      <c r="G44" s="492"/>
    </row>
    <row r="45" spans="1:9" ht="15">
      <c r="A45" s="120"/>
    </row>
    <row r="46" spans="1:9" ht="69.75" customHeight="1">
      <c r="A46" s="487" t="s">
        <v>142</v>
      </c>
      <c r="B46" s="487"/>
      <c r="C46" s="487"/>
      <c r="D46" s="487"/>
      <c r="E46" s="487"/>
      <c r="F46" s="487"/>
      <c r="G46" s="487"/>
    </row>
    <row r="47" spans="1:9" ht="35.25" customHeight="1">
      <c r="A47" s="492" t="s">
        <v>135</v>
      </c>
      <c r="B47" s="492"/>
      <c r="C47" s="492"/>
      <c r="D47" s="492"/>
      <c r="E47" s="492"/>
      <c r="F47" s="492"/>
      <c r="G47" s="492"/>
    </row>
    <row r="48" spans="1:9" ht="59.25" customHeight="1">
      <c r="A48" s="487" t="s">
        <v>136</v>
      </c>
      <c r="B48" s="487"/>
      <c r="C48" s="487"/>
      <c r="D48" s="487"/>
      <c r="E48" s="487"/>
      <c r="F48" s="487"/>
      <c r="G48" s="487"/>
    </row>
    <row r="49" spans="1:7" ht="15">
      <c r="A49" s="121"/>
    </row>
    <row r="50" spans="1:7" ht="27.75" customHeight="1">
      <c r="A50" s="489" t="s">
        <v>137</v>
      </c>
      <c r="B50" s="489"/>
      <c r="C50" s="489"/>
      <c r="D50" s="489"/>
      <c r="E50" s="489"/>
      <c r="F50" s="489"/>
      <c r="G50" s="489"/>
    </row>
    <row r="51" spans="1:7" ht="53.25" customHeight="1">
      <c r="A51" s="488" t="s">
        <v>143</v>
      </c>
      <c r="B51" s="487"/>
      <c r="C51" s="487"/>
      <c r="D51" s="487"/>
      <c r="E51" s="487"/>
      <c r="F51" s="487"/>
      <c r="G51" s="487"/>
    </row>
    <row r="52" spans="1:7" ht="15">
      <c r="A52" s="121"/>
    </row>
    <row r="53" spans="1:7" ht="32.25" customHeight="1">
      <c r="A53" s="489" t="s">
        <v>138</v>
      </c>
      <c r="B53" s="489"/>
      <c r="C53" s="489"/>
      <c r="D53" s="489"/>
      <c r="E53" s="489"/>
      <c r="F53" s="489"/>
      <c r="G53" s="489"/>
    </row>
    <row r="54" spans="1:7" ht="15">
      <c r="A54" s="120"/>
    </row>
    <row r="55" spans="1:7" ht="87" customHeight="1">
      <c r="A55" s="488" t="s">
        <v>144</v>
      </c>
      <c r="B55" s="487"/>
      <c r="C55" s="487"/>
      <c r="D55" s="487"/>
      <c r="E55" s="487"/>
      <c r="F55" s="487"/>
      <c r="G55" s="487"/>
    </row>
    <row r="56" spans="1:7" ht="15">
      <c r="A56" s="121"/>
    </row>
    <row r="57" spans="1:7" ht="32.25" customHeight="1">
      <c r="A57" s="489" t="s">
        <v>139</v>
      </c>
      <c r="B57" s="489"/>
      <c r="C57" s="489"/>
      <c r="D57" s="489"/>
      <c r="E57" s="489"/>
      <c r="F57" s="489"/>
      <c r="G57" s="489"/>
    </row>
    <row r="58" spans="1:7" ht="29.25" customHeight="1">
      <c r="A58" s="487" t="s">
        <v>140</v>
      </c>
      <c r="B58" s="487"/>
      <c r="C58" s="487"/>
      <c r="D58" s="487"/>
      <c r="E58" s="487"/>
      <c r="F58" s="487"/>
      <c r="G58" s="487"/>
    </row>
    <row r="59" spans="1:7" ht="15">
      <c r="A59" s="121"/>
    </row>
    <row r="60" spans="1:7" s="115" customFormat="1" ht="110.25" customHeight="1">
      <c r="A60" s="490" t="s">
        <v>145</v>
      </c>
      <c r="B60" s="491"/>
      <c r="C60" s="491"/>
      <c r="D60" s="491"/>
      <c r="E60" s="491"/>
      <c r="F60" s="491"/>
      <c r="G60" s="491"/>
    </row>
    <row r="61" spans="1:7" ht="34.5" customHeight="1">
      <c r="A61" s="492" t="s">
        <v>141</v>
      </c>
      <c r="B61" s="492"/>
      <c r="C61" s="492"/>
      <c r="D61" s="492"/>
      <c r="E61" s="492"/>
      <c r="F61" s="492"/>
      <c r="G61" s="492"/>
    </row>
    <row r="62" spans="1:7" ht="114" customHeight="1">
      <c r="A62" s="488" t="s">
        <v>146</v>
      </c>
      <c r="B62" s="487"/>
      <c r="C62" s="487"/>
      <c r="D62" s="487"/>
      <c r="E62" s="487"/>
      <c r="F62" s="487"/>
      <c r="G62" s="487"/>
    </row>
    <row r="63" spans="1:7" ht="109.5" customHeight="1">
      <c r="A63" s="487"/>
      <c r="B63" s="487"/>
      <c r="C63" s="487"/>
      <c r="D63" s="487"/>
      <c r="E63" s="487"/>
      <c r="F63" s="487"/>
      <c r="G63" s="487"/>
    </row>
    <row r="64" spans="1:7" ht="15">
      <c r="A64" s="121"/>
    </row>
    <row r="65" spans="1:7" s="118" customFormat="1" ht="57.75" customHeight="1">
      <c r="A65" s="487"/>
      <c r="B65" s="487"/>
      <c r="C65" s="487"/>
      <c r="D65" s="487"/>
      <c r="E65" s="487"/>
      <c r="F65" s="487"/>
      <c r="G65" s="487"/>
    </row>
  </sheetData>
  <mergeCells count="20">
    <mergeCell ref="A3:H3"/>
    <mergeCell ref="C19:H19"/>
    <mergeCell ref="B21:G21"/>
    <mergeCell ref="B16:G16"/>
    <mergeCell ref="A43:G43"/>
    <mergeCell ref="A51:G51"/>
    <mergeCell ref="A50:G50"/>
    <mergeCell ref="A57:G57"/>
    <mergeCell ref="A44:G44"/>
    <mergeCell ref="A46:G46"/>
    <mergeCell ref="A48:G48"/>
    <mergeCell ref="A47:G47"/>
    <mergeCell ref="A63:G63"/>
    <mergeCell ref="A62:G62"/>
    <mergeCell ref="A65:G65"/>
    <mergeCell ref="A55:G55"/>
    <mergeCell ref="A53:G53"/>
    <mergeCell ref="A60:G60"/>
    <mergeCell ref="A58:G58"/>
    <mergeCell ref="A61:G61"/>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1" zoomScaleNormal="91" zoomScaleSheetLayoutView="100" workbookViewId="0">
      <selection activeCell="A13" sqref="A13:N13"/>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683" t="s">
        <v>232</v>
      </c>
      <c r="B1" s="684"/>
      <c r="C1" s="684"/>
      <c r="D1" s="684"/>
      <c r="E1" s="684"/>
      <c r="F1" s="684"/>
      <c r="G1" s="684"/>
      <c r="H1" s="684"/>
      <c r="I1" s="684"/>
      <c r="J1" s="684"/>
      <c r="K1" s="684"/>
      <c r="L1" s="684"/>
      <c r="M1" s="684"/>
      <c r="N1" s="685"/>
    </row>
    <row r="2" spans="1:16" ht="47.4" customHeight="1">
      <c r="A2" s="686" t="s">
        <v>390</v>
      </c>
      <c r="B2" s="687"/>
      <c r="C2" s="687"/>
      <c r="D2" s="687"/>
      <c r="E2" s="687"/>
      <c r="F2" s="687"/>
      <c r="G2" s="687"/>
      <c r="H2" s="687"/>
      <c r="I2" s="687"/>
      <c r="J2" s="687"/>
      <c r="K2" s="687"/>
      <c r="L2" s="687"/>
      <c r="M2" s="687"/>
      <c r="N2" s="688"/>
    </row>
    <row r="3" spans="1:16" ht="81.599999999999994" customHeight="1" thickBot="1">
      <c r="A3" s="689" t="s">
        <v>391</v>
      </c>
      <c r="B3" s="690"/>
      <c r="C3" s="690"/>
      <c r="D3" s="690"/>
      <c r="E3" s="690"/>
      <c r="F3" s="690"/>
      <c r="G3" s="690"/>
      <c r="H3" s="690"/>
      <c r="I3" s="690"/>
      <c r="J3" s="690"/>
      <c r="K3" s="690"/>
      <c r="L3" s="690"/>
      <c r="M3" s="690"/>
      <c r="N3" s="691"/>
      <c r="P3" s="307"/>
    </row>
    <row r="4" spans="1:16" ht="54.6" customHeight="1">
      <c r="A4" s="695" t="s">
        <v>392</v>
      </c>
      <c r="B4" s="696"/>
      <c r="C4" s="696"/>
      <c r="D4" s="696"/>
      <c r="E4" s="696"/>
      <c r="F4" s="696"/>
      <c r="G4" s="696"/>
      <c r="H4" s="696"/>
      <c r="I4" s="696"/>
      <c r="J4" s="696"/>
      <c r="K4" s="696"/>
      <c r="L4" s="696"/>
      <c r="M4" s="696"/>
      <c r="N4" s="697"/>
    </row>
    <row r="5" spans="1:16" ht="190.8" customHeight="1" thickBot="1">
      <c r="A5" s="692" t="s">
        <v>393</v>
      </c>
      <c r="B5" s="693"/>
      <c r="C5" s="693"/>
      <c r="D5" s="693"/>
      <c r="E5" s="693"/>
      <c r="F5" s="693"/>
      <c r="G5" s="693"/>
      <c r="H5" s="693"/>
      <c r="I5" s="693"/>
      <c r="J5" s="693"/>
      <c r="K5" s="693"/>
      <c r="L5" s="693"/>
      <c r="M5" s="693"/>
      <c r="N5" s="694"/>
    </row>
    <row r="6" spans="1:16" ht="54.6" customHeight="1" thickBot="1">
      <c r="A6" s="698" t="s">
        <v>394</v>
      </c>
      <c r="B6" s="699"/>
      <c r="C6" s="699"/>
      <c r="D6" s="699"/>
      <c r="E6" s="699"/>
      <c r="F6" s="699"/>
      <c r="G6" s="699"/>
      <c r="H6" s="699"/>
      <c r="I6" s="699"/>
      <c r="J6" s="699"/>
      <c r="K6" s="699"/>
      <c r="L6" s="699"/>
      <c r="M6" s="699"/>
      <c r="N6" s="700"/>
    </row>
    <row r="7" spans="1:16" ht="364.2" customHeight="1" thickBot="1">
      <c r="A7" s="701" t="s">
        <v>396</v>
      </c>
      <c r="B7" s="702"/>
      <c r="C7" s="702"/>
      <c r="D7" s="702"/>
      <c r="E7" s="702"/>
      <c r="F7" s="702"/>
      <c r="G7" s="702"/>
      <c r="H7" s="702"/>
      <c r="I7" s="702"/>
      <c r="J7" s="702"/>
      <c r="K7" s="702"/>
      <c r="L7" s="702"/>
      <c r="M7" s="702"/>
      <c r="N7" s="703"/>
      <c r="O7" s="44" t="s">
        <v>395</v>
      </c>
    </row>
    <row r="8" spans="1:16" ht="50.4" hidden="1" customHeight="1" thickBot="1">
      <c r="A8" s="706"/>
      <c r="B8" s="707"/>
      <c r="C8" s="707"/>
      <c r="D8" s="707"/>
      <c r="E8" s="707"/>
      <c r="F8" s="707"/>
      <c r="G8" s="707"/>
      <c r="H8" s="707"/>
      <c r="I8" s="707"/>
      <c r="J8" s="707"/>
      <c r="K8" s="707"/>
      <c r="L8" s="707"/>
      <c r="M8" s="707"/>
      <c r="N8" s="708"/>
      <c r="O8" s="47"/>
    </row>
    <row r="9" spans="1:16" ht="276" hidden="1" customHeight="1" thickBot="1">
      <c r="A9" s="709"/>
      <c r="B9" s="710"/>
      <c r="C9" s="710"/>
      <c r="D9" s="710"/>
      <c r="E9" s="710"/>
      <c r="F9" s="710"/>
      <c r="G9" s="710"/>
      <c r="H9" s="710"/>
      <c r="I9" s="710"/>
      <c r="J9" s="710"/>
      <c r="K9" s="710"/>
      <c r="L9" s="710"/>
      <c r="M9" s="710"/>
      <c r="N9" s="711"/>
      <c r="O9" s="47"/>
    </row>
    <row r="10" spans="1:16" s="108" customFormat="1" ht="49.2" hidden="1" customHeight="1">
      <c r="A10" s="712"/>
      <c r="B10" s="713"/>
      <c r="C10" s="713"/>
      <c r="D10" s="713"/>
      <c r="E10" s="713"/>
      <c r="F10" s="713"/>
      <c r="G10" s="713"/>
      <c r="H10" s="713"/>
      <c r="I10" s="713"/>
      <c r="J10" s="713"/>
      <c r="K10" s="713"/>
      <c r="L10" s="713"/>
      <c r="M10" s="713"/>
      <c r="N10" s="714"/>
      <c r="O10" s="283"/>
    </row>
    <row r="11" spans="1:16" s="108" customFormat="1" ht="361.8" hidden="1" customHeight="1" thickBot="1">
      <c r="A11" s="715"/>
      <c r="B11" s="716"/>
      <c r="C11" s="716"/>
      <c r="D11" s="716"/>
      <c r="E11" s="716"/>
      <c r="F11" s="716"/>
      <c r="G11" s="716"/>
      <c r="H11" s="716"/>
      <c r="I11" s="716"/>
      <c r="J11" s="716"/>
      <c r="K11" s="716"/>
      <c r="L11" s="716"/>
      <c r="M11" s="716"/>
      <c r="N11" s="717"/>
      <c r="O11" s="283"/>
    </row>
    <row r="12" spans="1:16" ht="39.6" customHeight="1">
      <c r="A12" s="705" t="s">
        <v>28</v>
      </c>
      <c r="B12" s="705"/>
      <c r="C12" s="705"/>
      <c r="D12" s="705"/>
      <c r="E12" s="705"/>
      <c r="F12" s="705"/>
      <c r="G12" s="705"/>
      <c r="H12" s="705"/>
      <c r="I12" s="705"/>
      <c r="J12" s="705"/>
      <c r="K12" s="705"/>
      <c r="L12" s="705"/>
      <c r="M12" s="705"/>
      <c r="N12" s="705"/>
    </row>
    <row r="13" spans="1:16" ht="34.799999999999997" customHeight="1">
      <c r="A13" s="650" t="s">
        <v>27</v>
      </c>
      <c r="B13" s="704"/>
      <c r="C13" s="704"/>
      <c r="D13" s="704"/>
      <c r="E13" s="704"/>
      <c r="F13" s="704"/>
      <c r="G13" s="704"/>
      <c r="H13" s="704"/>
      <c r="I13" s="704"/>
      <c r="J13" s="704"/>
      <c r="K13" s="704"/>
      <c r="L13" s="704"/>
      <c r="M13" s="704"/>
      <c r="N13" s="704"/>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3">
    <mergeCell ref="A6:N6"/>
    <mergeCell ref="A7:N7"/>
    <mergeCell ref="A13:N13"/>
    <mergeCell ref="A12:N12"/>
    <mergeCell ref="A8:N8"/>
    <mergeCell ref="A9:N9"/>
    <mergeCell ref="A10:N10"/>
    <mergeCell ref="A11:N11"/>
    <mergeCell ref="A1:N1"/>
    <mergeCell ref="A2:N2"/>
    <mergeCell ref="A3:N3"/>
    <mergeCell ref="A5:N5"/>
    <mergeCell ref="A4:N4"/>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95" zoomScaleNormal="75" zoomScaleSheetLayoutView="95" workbookViewId="0">
      <selection activeCell="A24" sqref="A24"/>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31" t="s">
        <v>233</v>
      </c>
      <c r="B1" s="45" t="s">
        <v>0</v>
      </c>
      <c r="C1" s="46" t="s">
        <v>2</v>
      </c>
    </row>
    <row r="2" spans="1:3" ht="40.799999999999997" customHeight="1">
      <c r="A2" s="316" t="s">
        <v>397</v>
      </c>
      <c r="B2" s="2"/>
      <c r="C2" s="718"/>
    </row>
    <row r="3" spans="1:3" ht="142.80000000000001" customHeight="1">
      <c r="A3" s="378" t="s">
        <v>399</v>
      </c>
      <c r="B3" s="48"/>
      <c r="C3" s="719"/>
    </row>
    <row r="4" spans="1:3" ht="34.799999999999997" customHeight="1" thickBot="1">
      <c r="A4" s="122" t="s">
        <v>398</v>
      </c>
      <c r="B4" s="1"/>
      <c r="C4" s="1"/>
    </row>
    <row r="5" spans="1:3" ht="41.4" customHeight="1" thickBot="1">
      <c r="A5" s="365" t="s">
        <v>400</v>
      </c>
      <c r="B5" s="2"/>
      <c r="C5" s="718"/>
    </row>
    <row r="6" spans="1:3" ht="140.4" customHeight="1">
      <c r="A6" s="444" t="s">
        <v>401</v>
      </c>
      <c r="B6" s="48"/>
      <c r="C6" s="719"/>
    </row>
    <row r="7" spans="1:3" ht="34.799999999999997" customHeight="1">
      <c r="A7" s="307" t="s">
        <v>402</v>
      </c>
      <c r="B7" s="1"/>
      <c r="C7" s="1"/>
    </row>
    <row r="8" spans="1:3" ht="43.2" customHeight="1">
      <c r="A8" s="445" t="s">
        <v>403</v>
      </c>
      <c r="B8" s="159"/>
      <c r="C8" s="718"/>
    </row>
    <row r="9" spans="1:3" ht="160.19999999999999" customHeight="1" thickBot="1">
      <c r="A9" s="379" t="s">
        <v>404</v>
      </c>
      <c r="B9" s="160"/>
      <c r="C9" s="719"/>
    </row>
    <row r="10" spans="1:3" ht="39" customHeight="1">
      <c r="A10" s="386" t="s">
        <v>405</v>
      </c>
      <c r="B10" s="1"/>
      <c r="C10" s="1"/>
    </row>
    <row r="11" spans="1:3" s="389" customFormat="1" ht="42.6" hidden="1" customHeight="1">
      <c r="A11" s="387"/>
      <c r="B11" s="388"/>
      <c r="C11" s="388"/>
    </row>
    <row r="12" spans="1:3" ht="316.2" hidden="1" customHeight="1" thickBot="1">
      <c r="A12" s="446"/>
      <c r="B12" s="391"/>
      <c r="C12" s="391"/>
    </row>
    <row r="13" spans="1:3" s="393" customFormat="1" ht="34.200000000000003" hidden="1" customHeight="1">
      <c r="A13" s="392"/>
    </row>
    <row r="14" spans="1:3" s="389" customFormat="1" ht="42.6" hidden="1" customHeight="1">
      <c r="A14" s="387"/>
      <c r="B14" s="388"/>
      <c r="C14" s="388"/>
    </row>
    <row r="15" spans="1:3" ht="93.6" hidden="1" customHeight="1" thickBot="1">
      <c r="A15" s="390"/>
      <c r="B15" s="391"/>
      <c r="C15" s="391"/>
    </row>
    <row r="16" spans="1:3" ht="33.6" hidden="1" customHeight="1">
      <c r="A16" s="395"/>
      <c r="B16" s="394"/>
      <c r="C16" s="394"/>
    </row>
    <row r="17" spans="1:3" ht="33.6" hidden="1" customHeight="1">
      <c r="A17" s="447"/>
      <c r="B17" s="394"/>
      <c r="C17" s="394"/>
    </row>
    <row r="18" spans="1:3" s="393" customFormat="1" ht="126.6" hidden="1" customHeight="1">
      <c r="A18" s="449"/>
    </row>
    <row r="19" spans="1:3" ht="29.4" hidden="1" customHeight="1">
      <c r="A19" s="448"/>
      <c r="B19" s="1"/>
      <c r="C19" s="1"/>
    </row>
    <row r="20" spans="1:3" ht="29.4" customHeight="1">
      <c r="A20" s="448"/>
      <c r="B20" s="1"/>
      <c r="C20" s="1"/>
    </row>
    <row r="21" spans="1:3" ht="39" customHeight="1">
      <c r="A21" s="1" t="s">
        <v>158</v>
      </c>
      <c r="B21" s="1"/>
      <c r="C21" s="1"/>
    </row>
    <row r="22" spans="1:3" ht="32.25" customHeight="1">
      <c r="A22" s="1" t="s">
        <v>159</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4" r:id="rId1" xr:uid="{752DDE94-EB92-4703-9829-26AA0442A531}"/>
    <hyperlink ref="A7" r:id="rId2" xr:uid="{981CB49F-2336-4B7B-9B68-BA97ECF3965A}"/>
    <hyperlink ref="A10" r:id="rId3" xr:uid="{AD205FA2-F372-43BC-8693-FB50C7C571EF}"/>
  </hyperlinks>
  <pageMargins left="0" right="0" top="0.19685039370078741" bottom="0.39370078740157483" header="0" footer="0.19685039370078741"/>
  <pageSetup paperSize="9" scale="66"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sheetPr codeName="Sheet2"/>
  <dimension ref="A1:S58"/>
  <sheetViews>
    <sheetView view="pageBreakPreview" topLeftCell="A4" zoomScaleNormal="100" zoomScaleSheetLayoutView="100" workbookViewId="0">
      <selection activeCell="S27" sqref="S27"/>
    </sheetView>
  </sheetViews>
  <sheetFormatPr defaultRowHeight="13.2"/>
  <cols>
    <col min="7" max="7" width="8.88671875" customWidth="1"/>
    <col min="8" max="8" width="8.88671875" hidden="1" customWidth="1"/>
    <col min="9" max="9" width="0.77734375" customWidth="1"/>
  </cols>
  <sheetData>
    <row r="1" spans="1:17" ht="24.6" customHeight="1">
      <c r="A1" s="331"/>
      <c r="B1" s="331"/>
      <c r="C1" s="331"/>
      <c r="D1" s="331"/>
      <c r="E1" s="331"/>
      <c r="F1" s="331"/>
      <c r="G1" s="331"/>
      <c r="H1" s="331"/>
      <c r="I1" s="331"/>
      <c r="J1" s="331"/>
      <c r="K1" s="331"/>
      <c r="L1" s="331"/>
      <c r="M1" s="331"/>
      <c r="N1" s="331"/>
      <c r="O1" s="331"/>
      <c r="P1" s="331"/>
      <c r="Q1" s="306"/>
    </row>
    <row r="2" spans="1:17" ht="24.6" customHeight="1">
      <c r="A2" s="332"/>
      <c r="B2" s="400"/>
      <c r="C2" s="401"/>
      <c r="D2" s="401"/>
      <c r="E2" s="401"/>
      <c r="F2" s="401"/>
      <c r="G2" s="401"/>
      <c r="H2" s="401"/>
      <c r="I2" s="401"/>
      <c r="J2" s="401"/>
      <c r="K2" s="401"/>
      <c r="L2" s="401"/>
      <c r="M2" s="401"/>
      <c r="N2" s="401"/>
      <c r="O2" s="396"/>
      <c r="P2" s="331"/>
    </row>
    <row r="3" spans="1:17" ht="24.6" customHeight="1">
      <c r="A3" s="331"/>
      <c r="B3" s="398"/>
      <c r="C3" s="397"/>
      <c r="D3" s="397"/>
      <c r="E3" s="397"/>
      <c r="F3" s="397"/>
      <c r="G3" s="397"/>
      <c r="H3" s="397"/>
      <c r="I3" s="397"/>
      <c r="J3" s="397"/>
      <c r="K3" s="397"/>
      <c r="L3" s="404"/>
      <c r="M3" s="404"/>
      <c r="N3" s="404"/>
      <c r="O3" s="404"/>
      <c r="P3" s="405"/>
    </row>
    <row r="4" spans="1:17" ht="7.2" customHeight="1">
      <c r="A4" s="331"/>
      <c r="B4" s="398"/>
      <c r="C4" s="331"/>
      <c r="D4" s="331"/>
      <c r="E4" s="331"/>
      <c r="F4" s="331"/>
      <c r="G4" s="399"/>
      <c r="H4" s="399"/>
      <c r="I4" s="399"/>
      <c r="J4" s="399"/>
      <c r="K4" s="399"/>
      <c r="L4" s="399"/>
      <c r="M4" s="399"/>
      <c r="N4" s="399"/>
      <c r="O4" s="399"/>
      <c r="P4" s="399"/>
    </row>
    <row r="5" spans="1:17" ht="24.6" customHeight="1">
      <c r="A5" s="331"/>
      <c r="B5" s="402"/>
      <c r="C5" s="403"/>
      <c r="D5" s="403"/>
      <c r="E5" s="403"/>
      <c r="F5" s="403"/>
      <c r="G5" s="403"/>
      <c r="H5" s="403"/>
      <c r="I5" s="403"/>
      <c r="J5" s="403"/>
      <c r="K5" s="403"/>
      <c r="L5" s="403"/>
      <c r="M5" s="403"/>
      <c r="N5" s="403"/>
      <c r="O5" s="403"/>
      <c r="P5" s="399"/>
    </row>
    <row r="6" spans="1:17" ht="13.2" customHeight="1">
      <c r="A6" s="331"/>
      <c r="B6" s="331"/>
      <c r="C6" s="331"/>
      <c r="D6" s="331"/>
      <c r="E6" s="331"/>
      <c r="F6" s="331"/>
      <c r="G6" s="399"/>
      <c r="H6" s="399"/>
      <c r="I6" s="399"/>
      <c r="J6" s="399"/>
      <c r="K6" s="399"/>
      <c r="L6" s="399"/>
      <c r="M6" s="399"/>
      <c r="N6" s="399"/>
      <c r="O6" s="399"/>
      <c r="P6" s="399"/>
    </row>
    <row r="7" spans="1:17" ht="13.2" customHeight="1">
      <c r="A7" s="331"/>
      <c r="B7" s="331"/>
      <c r="C7" s="331"/>
      <c r="D7" s="331"/>
      <c r="E7" s="331"/>
      <c r="F7" s="331"/>
      <c r="G7" s="399"/>
      <c r="H7" s="399"/>
      <c r="I7" s="399"/>
      <c r="J7" s="399"/>
      <c r="K7" s="399"/>
      <c r="L7" s="399"/>
      <c r="M7" s="399"/>
      <c r="N7" s="399"/>
      <c r="O7" s="399"/>
      <c r="P7" s="399"/>
    </row>
    <row r="8" spans="1:17" ht="13.2" customHeight="1">
      <c r="A8" s="331"/>
      <c r="B8" s="331"/>
      <c r="C8" s="331"/>
      <c r="D8" s="331"/>
      <c r="E8" s="331"/>
      <c r="F8" s="331"/>
      <c r="G8" s="399"/>
      <c r="H8" s="399"/>
      <c r="I8" s="399"/>
      <c r="J8" s="399"/>
      <c r="K8" s="399"/>
      <c r="L8" s="399"/>
      <c r="M8" s="399"/>
      <c r="N8" s="399"/>
      <c r="O8" s="399"/>
      <c r="P8" s="399"/>
    </row>
    <row r="9" spans="1:17" ht="13.2" customHeight="1">
      <c r="A9" s="331"/>
      <c r="B9" s="331"/>
      <c r="C9" s="331"/>
      <c r="D9" s="331"/>
      <c r="E9" s="331"/>
      <c r="F9" s="331"/>
      <c r="G9" s="399"/>
      <c r="H9" s="399"/>
      <c r="I9" s="399"/>
      <c r="J9" s="399"/>
      <c r="K9" s="399"/>
      <c r="L9" s="399"/>
      <c r="M9" s="399"/>
      <c r="N9" s="399"/>
      <c r="O9" s="399"/>
      <c r="P9" s="399"/>
    </row>
    <row r="10" spans="1:17">
      <c r="A10" s="331"/>
      <c r="B10" s="331"/>
      <c r="C10" s="331"/>
      <c r="D10" s="331"/>
      <c r="E10" s="331"/>
      <c r="F10" s="331"/>
      <c r="G10" s="331"/>
      <c r="H10" s="331"/>
      <c r="I10" s="331"/>
      <c r="J10" s="331"/>
      <c r="K10" s="331"/>
      <c r="L10" s="331"/>
      <c r="M10" s="331"/>
      <c r="N10" s="331"/>
      <c r="O10" s="331"/>
      <c r="P10" s="331"/>
    </row>
    <row r="11" spans="1:17" ht="21" customHeight="1">
      <c r="A11" s="331"/>
      <c r="B11" s="331"/>
      <c r="C11" s="331"/>
      <c r="D11" s="331"/>
      <c r="E11" s="331"/>
      <c r="F11" s="331"/>
      <c r="G11" s="331"/>
      <c r="H11" s="331"/>
      <c r="I11" s="331"/>
      <c r="J11" s="331"/>
      <c r="K11" s="331"/>
      <c r="L11" s="331"/>
      <c r="M11" s="331"/>
      <c r="N11" s="331"/>
      <c r="O11" s="331"/>
      <c r="P11" s="331"/>
    </row>
    <row r="12" spans="1:17" ht="13.2" customHeight="1">
      <c r="A12" s="331"/>
      <c r="B12" s="331"/>
      <c r="C12" s="331"/>
      <c r="D12" s="331"/>
      <c r="E12" s="331"/>
      <c r="F12" s="331"/>
      <c r="G12" s="331"/>
      <c r="H12" s="331"/>
      <c r="I12" s="331"/>
      <c r="J12" s="331"/>
      <c r="K12" s="331"/>
      <c r="L12" s="331"/>
      <c r="M12" s="331"/>
      <c r="N12" s="331"/>
      <c r="O12" s="331"/>
      <c r="P12" s="331"/>
    </row>
    <row r="13" spans="1:17" ht="13.2" customHeight="1">
      <c r="A13" s="331"/>
      <c r="B13" s="331"/>
      <c r="C13" s="331"/>
      <c r="D13" s="331"/>
      <c r="E13" s="331"/>
      <c r="F13" s="331"/>
      <c r="G13" s="331"/>
      <c r="H13" s="331"/>
      <c r="I13" s="331"/>
      <c r="J13" s="331"/>
      <c r="K13" s="331"/>
      <c r="L13" s="331"/>
      <c r="M13" s="331"/>
      <c r="N13" s="331"/>
      <c r="O13" s="331"/>
      <c r="P13" s="331"/>
    </row>
    <row r="14" spans="1:17">
      <c r="A14" s="331"/>
      <c r="B14" s="331"/>
      <c r="C14" s="331"/>
      <c r="D14" s="331"/>
      <c r="E14" s="331"/>
      <c r="F14" s="331"/>
      <c r="G14" s="331"/>
      <c r="H14" s="331"/>
      <c r="I14" s="331"/>
      <c r="J14" s="331"/>
      <c r="K14" s="331"/>
      <c r="L14" s="331"/>
      <c r="M14" s="331"/>
      <c r="N14" s="331"/>
      <c r="O14" s="331"/>
      <c r="P14" s="331"/>
    </row>
    <row r="15" spans="1:17">
      <c r="A15" s="331"/>
      <c r="B15" s="331"/>
      <c r="C15" s="331"/>
      <c r="D15" s="331"/>
      <c r="E15" s="331"/>
      <c r="F15" s="331"/>
      <c r="G15" s="331"/>
      <c r="H15" s="331"/>
      <c r="I15" s="331"/>
      <c r="J15" s="331"/>
      <c r="K15" s="331"/>
      <c r="L15" s="331"/>
      <c r="M15" s="331"/>
      <c r="N15" s="331"/>
      <c r="O15" s="331"/>
      <c r="P15" s="331"/>
    </row>
    <row r="16" spans="1:17">
      <c r="A16" s="331"/>
      <c r="B16" s="331"/>
      <c r="C16" s="331"/>
      <c r="D16" s="331"/>
      <c r="E16" s="331"/>
      <c r="F16" s="331"/>
      <c r="G16" s="331"/>
      <c r="H16" s="331"/>
      <c r="I16" s="331"/>
      <c r="J16" s="331"/>
      <c r="K16" s="331"/>
      <c r="L16" s="331"/>
      <c r="M16" s="331"/>
      <c r="N16" s="331"/>
      <c r="O16" s="331"/>
      <c r="P16" s="331"/>
    </row>
    <row r="17" spans="1:19">
      <c r="A17" s="501"/>
      <c r="B17" s="501"/>
      <c r="C17" s="501"/>
      <c r="D17" s="501"/>
      <c r="E17" s="501"/>
      <c r="F17" s="501"/>
      <c r="G17" s="331"/>
      <c r="H17" s="331"/>
      <c r="I17" s="331"/>
      <c r="J17" s="331"/>
      <c r="K17" s="331"/>
      <c r="L17" s="331"/>
      <c r="M17" s="331"/>
      <c r="N17" s="331"/>
      <c r="O17" s="331"/>
      <c r="P17" s="331"/>
      <c r="S17" s="307"/>
    </row>
    <row r="18" spans="1:19">
      <c r="A18" s="501"/>
      <c r="B18" s="501"/>
      <c r="C18" s="501"/>
      <c r="D18" s="501"/>
      <c r="E18" s="501"/>
      <c r="F18" s="501"/>
      <c r="G18" s="331"/>
      <c r="H18" s="331"/>
      <c r="I18" s="331"/>
      <c r="J18" s="331"/>
      <c r="K18" s="331"/>
      <c r="L18" s="331"/>
      <c r="M18" s="331"/>
      <c r="N18" s="331"/>
      <c r="O18" s="331"/>
      <c r="P18" s="331"/>
    </row>
    <row r="19" spans="1:19">
      <c r="A19" s="501"/>
      <c r="B19" s="501"/>
      <c r="C19" s="501"/>
      <c r="D19" s="501"/>
      <c r="E19" s="501"/>
      <c r="F19" s="501"/>
      <c r="G19" s="331"/>
      <c r="H19" s="331"/>
      <c r="I19" s="331"/>
      <c r="J19" s="331"/>
      <c r="K19" s="331"/>
      <c r="L19" s="331"/>
      <c r="M19" s="331"/>
      <c r="N19" s="331"/>
      <c r="O19" s="331"/>
      <c r="P19" s="331"/>
    </row>
    <row r="20" spans="1:19">
      <c r="A20" s="501"/>
      <c r="B20" s="501"/>
      <c r="C20" s="501"/>
      <c r="D20" s="501"/>
      <c r="E20" s="501"/>
      <c r="F20" s="501"/>
      <c r="G20" s="331"/>
      <c r="H20" s="331"/>
      <c r="I20" s="331"/>
      <c r="J20" s="331"/>
      <c r="K20" s="331"/>
      <c r="L20" s="331"/>
      <c r="M20" s="331"/>
      <c r="N20" s="331"/>
      <c r="O20" s="331"/>
      <c r="P20" s="331"/>
    </row>
    <row r="21" spans="1:19">
      <c r="A21" s="501"/>
      <c r="B21" s="501"/>
      <c r="C21" s="501"/>
      <c r="D21" s="501"/>
      <c r="E21" s="501"/>
      <c r="F21" s="501"/>
      <c r="G21" s="331"/>
      <c r="H21" s="331"/>
      <c r="I21" s="331"/>
      <c r="J21" s="331"/>
      <c r="K21" s="331"/>
      <c r="L21" s="331"/>
      <c r="M21" s="331"/>
      <c r="N21" s="331"/>
      <c r="O21" s="331"/>
      <c r="P21" s="331"/>
    </row>
    <row r="22" spans="1:19">
      <c r="A22" s="501"/>
      <c r="B22" s="501"/>
      <c r="C22" s="501"/>
      <c r="D22" s="501"/>
      <c r="E22" s="501"/>
      <c r="F22" s="501"/>
      <c r="G22" s="331"/>
      <c r="H22" s="331"/>
      <c r="I22" s="331"/>
      <c r="J22" s="331"/>
      <c r="K22" s="331"/>
      <c r="L22" s="331"/>
      <c r="M22" s="331"/>
      <c r="N22" s="331"/>
      <c r="O22" s="331"/>
      <c r="P22" s="331"/>
    </row>
    <row r="23" spans="1:19">
      <c r="A23" s="501"/>
      <c r="B23" s="501"/>
      <c r="C23" s="501"/>
      <c r="D23" s="501"/>
      <c r="E23" s="501"/>
      <c r="F23" s="501"/>
      <c r="G23" s="331"/>
      <c r="H23" s="331"/>
      <c r="I23" s="331"/>
      <c r="J23" s="331"/>
      <c r="K23" s="331"/>
      <c r="L23" s="331"/>
      <c r="M23" s="331"/>
      <c r="N23" s="331"/>
      <c r="O23" s="331"/>
      <c r="P23" s="331"/>
    </row>
    <row r="24" spans="1:19">
      <c r="A24" s="501"/>
      <c r="B24" s="501"/>
      <c r="C24" s="501"/>
      <c r="D24" s="501"/>
      <c r="E24" s="501"/>
      <c r="F24" s="501"/>
      <c r="G24" s="331"/>
      <c r="H24" s="331"/>
      <c r="I24" s="331"/>
      <c r="J24" s="331"/>
      <c r="K24" s="331"/>
      <c r="L24" s="331"/>
      <c r="M24" s="331"/>
      <c r="N24" s="331"/>
      <c r="O24" s="331"/>
      <c r="P24" s="331"/>
    </row>
    <row r="25" spans="1:19">
      <c r="A25" s="501"/>
      <c r="B25" s="501"/>
      <c r="C25" s="501"/>
      <c r="D25" s="501"/>
      <c r="E25" s="501"/>
      <c r="F25" s="501"/>
      <c r="G25" s="331"/>
      <c r="H25" s="331"/>
      <c r="I25" s="331"/>
      <c r="J25" s="331"/>
      <c r="K25" s="331"/>
      <c r="L25" s="331"/>
      <c r="M25" s="331"/>
      <c r="N25" s="331"/>
      <c r="O25" s="331"/>
      <c r="P25" s="331"/>
    </row>
    <row r="26" spans="1:19">
      <c r="A26" s="501"/>
      <c r="B26" s="501"/>
      <c r="C26" s="501"/>
      <c r="D26" s="501"/>
      <c r="E26" s="501"/>
      <c r="F26" s="501"/>
      <c r="G26" s="331"/>
      <c r="H26" s="331"/>
      <c r="I26" s="331"/>
      <c r="J26" s="331"/>
      <c r="K26" s="331"/>
      <c r="L26" s="331"/>
      <c r="M26" s="331"/>
      <c r="N26" s="331"/>
      <c r="O26" s="331"/>
      <c r="P26" s="331"/>
    </row>
    <row r="27" spans="1:19">
      <c r="A27" s="501"/>
      <c r="B27" s="501"/>
      <c r="C27" s="501"/>
      <c r="D27" s="501"/>
      <c r="E27" s="501"/>
      <c r="F27" s="501"/>
      <c r="G27" s="331"/>
      <c r="H27" s="331"/>
      <c r="I27" s="331"/>
      <c r="J27" s="331"/>
      <c r="K27" s="331"/>
      <c r="L27" s="331"/>
      <c r="M27" s="331"/>
      <c r="N27" s="331"/>
      <c r="O27" s="331"/>
      <c r="P27" s="331"/>
    </row>
    <row r="28" spans="1:19">
      <c r="A28" s="331"/>
      <c r="B28" s="331"/>
      <c r="C28" s="331"/>
      <c r="D28" s="331"/>
      <c r="E28" s="331"/>
      <c r="F28" s="331"/>
      <c r="G28" s="331"/>
      <c r="H28" s="331"/>
      <c r="I28" s="331"/>
      <c r="J28" s="331"/>
      <c r="K28" s="331"/>
      <c r="L28" s="331"/>
      <c r="M28" s="331"/>
      <c r="N28" s="331"/>
      <c r="O28" s="331"/>
      <c r="P28" s="331"/>
    </row>
    <row r="29" spans="1:19" ht="16.2">
      <c r="A29" s="334"/>
      <c r="B29" s="333"/>
      <c r="C29" s="333"/>
      <c r="D29" s="333"/>
      <c r="E29" s="333"/>
      <c r="F29" s="333"/>
      <c r="G29" s="333"/>
      <c r="H29" s="331"/>
      <c r="I29" s="331"/>
      <c r="J29" s="331"/>
      <c r="K29" s="331"/>
      <c r="L29" s="331"/>
      <c r="M29" s="331"/>
      <c r="N29" s="331"/>
      <c r="O29" s="331"/>
      <c r="P29" s="331"/>
    </row>
    <row r="30" spans="1:19">
      <c r="A30" s="331"/>
      <c r="B30" s="331"/>
      <c r="C30" s="331"/>
      <c r="D30" s="331"/>
      <c r="E30" s="331"/>
      <c r="F30" s="331"/>
      <c r="G30" s="331"/>
      <c r="H30" s="331"/>
      <c r="I30" s="331"/>
      <c r="J30" s="331"/>
      <c r="K30" s="331"/>
      <c r="L30" s="331"/>
      <c r="M30" s="331"/>
      <c r="N30" s="331"/>
      <c r="O30" s="331"/>
      <c r="P30" s="331"/>
    </row>
    <row r="31" spans="1:19">
      <c r="A31" s="331"/>
      <c r="B31" s="331"/>
      <c r="C31" s="331"/>
      <c r="D31" s="331"/>
      <c r="E31" s="331"/>
      <c r="F31" s="331"/>
      <c r="G31" s="331"/>
      <c r="H31" s="331"/>
      <c r="I31" s="331"/>
      <c r="J31" s="331"/>
      <c r="K31" s="331"/>
      <c r="L31" s="331"/>
      <c r="M31" s="331"/>
      <c r="N31" s="331"/>
      <c r="O31" s="331"/>
      <c r="P31" s="331"/>
    </row>
    <row r="32" spans="1:19">
      <c r="A32" s="331"/>
      <c r="B32" s="331"/>
      <c r="C32" s="331"/>
      <c r="D32" s="331"/>
      <c r="E32" s="331"/>
      <c r="F32" s="331"/>
      <c r="G32" s="331"/>
      <c r="H32" s="331"/>
      <c r="I32" s="331"/>
      <c r="J32" s="331"/>
      <c r="K32" s="331"/>
      <c r="L32" s="331"/>
      <c r="M32" s="331"/>
      <c r="N32" s="331"/>
      <c r="O32" s="331"/>
      <c r="P32" s="331"/>
    </row>
    <row r="33" spans="1:16">
      <c r="A33" s="331"/>
      <c r="B33" s="331"/>
      <c r="C33" s="331"/>
      <c r="D33" s="331"/>
      <c r="E33" s="331"/>
      <c r="F33" s="331"/>
      <c r="G33" s="331"/>
      <c r="H33" s="331"/>
      <c r="I33" s="331"/>
      <c r="J33" s="331"/>
      <c r="K33" s="331"/>
      <c r="L33" s="331"/>
      <c r="M33" s="331"/>
      <c r="N33" s="331"/>
      <c r="O33" s="331"/>
      <c r="P33" s="331"/>
    </row>
    <row r="34" spans="1:16">
      <c r="A34" s="331"/>
      <c r="B34" s="331"/>
      <c r="C34" s="331"/>
      <c r="D34" s="331"/>
      <c r="E34" s="331"/>
      <c r="F34" s="331"/>
      <c r="G34" s="331"/>
      <c r="H34" s="331"/>
      <c r="I34" s="331"/>
      <c r="J34" s="331"/>
      <c r="K34" s="331"/>
      <c r="L34" s="331"/>
      <c r="M34" s="331"/>
      <c r="N34" s="331"/>
      <c r="O34" s="331"/>
      <c r="P34" s="331"/>
    </row>
    <row r="35" spans="1:16">
      <c r="A35" s="109"/>
      <c r="B35" s="109"/>
      <c r="C35" s="109"/>
      <c r="D35" s="109"/>
      <c r="E35" s="109"/>
      <c r="F35" s="109"/>
      <c r="G35" s="109"/>
      <c r="H35" s="109"/>
      <c r="I35" s="109"/>
      <c r="J35" s="109"/>
      <c r="K35" s="109"/>
      <c r="L35" s="331"/>
      <c r="M35" s="331"/>
      <c r="N35" s="331"/>
      <c r="O35" s="331"/>
      <c r="P35" s="331"/>
    </row>
    <row r="36" spans="1:16">
      <c r="A36" s="109"/>
      <c r="B36" s="109"/>
      <c r="C36" s="109"/>
      <c r="D36" s="109"/>
      <c r="E36" s="109"/>
      <c r="F36" s="109"/>
      <c r="G36" s="109"/>
      <c r="H36" s="109"/>
      <c r="I36" s="109"/>
      <c r="J36" s="109"/>
      <c r="K36" s="109"/>
      <c r="L36" s="331"/>
      <c r="M36" s="331"/>
      <c r="N36" s="331"/>
      <c r="O36" s="331"/>
      <c r="P36" s="331"/>
    </row>
    <row r="37" spans="1:16">
      <c r="A37" s="109"/>
      <c r="B37" s="109"/>
      <c r="C37" s="109"/>
      <c r="D37" s="109"/>
      <c r="E37" s="109"/>
      <c r="F37" s="109"/>
      <c r="G37" s="109"/>
      <c r="H37" s="109"/>
      <c r="I37" s="109"/>
      <c r="J37" s="109"/>
      <c r="K37" s="109"/>
      <c r="L37" s="331"/>
      <c r="M37" s="331"/>
      <c r="N37" s="331"/>
      <c r="O37" s="331"/>
      <c r="P37" s="331"/>
    </row>
    <row r="38" spans="1:16">
      <c r="A38" s="331"/>
      <c r="B38" s="331"/>
      <c r="C38" s="331"/>
      <c r="D38" s="331"/>
      <c r="E38" s="331"/>
      <c r="F38" s="331"/>
      <c r="G38" s="331"/>
      <c r="H38" s="331"/>
      <c r="I38" s="331"/>
      <c r="J38" s="331"/>
      <c r="K38" s="331"/>
      <c r="L38" s="331"/>
      <c r="M38" s="331"/>
      <c r="N38" s="331"/>
      <c r="O38" s="331"/>
      <c r="P38" s="331"/>
    </row>
    <row r="39" spans="1:16">
      <c r="A39" s="331"/>
      <c r="B39" s="331"/>
      <c r="C39" s="331"/>
      <c r="D39" s="331"/>
      <c r="E39" s="331"/>
      <c r="F39" s="331"/>
      <c r="G39" s="331"/>
      <c r="H39" s="331"/>
      <c r="I39" s="331"/>
      <c r="J39" s="331"/>
      <c r="K39" s="331"/>
      <c r="L39" s="331"/>
      <c r="M39" s="331"/>
      <c r="N39" s="331"/>
      <c r="O39" s="331"/>
      <c r="P39" s="331"/>
    </row>
    <row r="40" spans="1:16">
      <c r="A40" s="331"/>
      <c r="B40" s="331"/>
      <c r="C40" s="331"/>
      <c r="D40" s="331"/>
      <c r="E40" s="331"/>
      <c r="F40" s="331"/>
      <c r="G40" s="331"/>
      <c r="H40" s="331"/>
      <c r="I40" s="331"/>
      <c r="J40" s="331"/>
      <c r="K40" s="331"/>
      <c r="L40" s="331"/>
      <c r="M40" s="331"/>
      <c r="N40" s="331"/>
      <c r="O40" s="331"/>
      <c r="P40" s="331"/>
    </row>
    <row r="41" spans="1:16">
      <c r="A41" s="368"/>
      <c r="B41" s="368"/>
      <c r="C41" s="368"/>
      <c r="D41" s="368"/>
      <c r="E41" s="368"/>
      <c r="F41" s="368"/>
      <c r="G41" s="368"/>
      <c r="H41" s="368"/>
      <c r="I41" s="368"/>
      <c r="J41" s="368"/>
      <c r="K41" s="368"/>
      <c r="L41" s="368"/>
      <c r="M41" s="368"/>
      <c r="N41" s="368"/>
      <c r="O41" s="368"/>
      <c r="P41" s="368"/>
    </row>
    <row r="42" spans="1:16">
      <c r="A42" s="368"/>
      <c r="B42" s="368"/>
      <c r="C42" s="368"/>
      <c r="D42" s="368"/>
      <c r="E42" s="368"/>
      <c r="F42" s="368"/>
      <c r="G42" s="368"/>
      <c r="H42" s="368"/>
      <c r="I42" s="368"/>
      <c r="J42" s="368"/>
      <c r="K42" s="368"/>
      <c r="L42" s="368"/>
      <c r="M42" s="368"/>
      <c r="N42" s="368"/>
      <c r="O42" s="368"/>
      <c r="P42" s="368"/>
    </row>
    <row r="43" spans="1:16">
      <c r="A43" s="368"/>
      <c r="B43" s="368"/>
      <c r="C43" s="368"/>
      <c r="D43" s="368"/>
      <c r="E43" s="368"/>
      <c r="F43" s="368"/>
      <c r="G43" s="368"/>
      <c r="H43" s="368"/>
      <c r="I43" s="368"/>
      <c r="J43" s="368"/>
      <c r="K43" s="368"/>
      <c r="L43" s="368"/>
      <c r="M43" s="368"/>
      <c r="N43" s="368"/>
      <c r="O43" s="368"/>
      <c r="P43" s="368"/>
    </row>
    <row r="44" spans="1:16">
      <c r="A44" s="368"/>
      <c r="B44" s="368"/>
      <c r="C44" s="368"/>
      <c r="D44" s="368"/>
      <c r="E44" s="368"/>
      <c r="F44" s="368"/>
      <c r="G44" s="368"/>
      <c r="H44" s="368"/>
      <c r="I44" s="368"/>
      <c r="J44" s="368"/>
      <c r="K44" s="368"/>
      <c r="L44" s="368"/>
      <c r="M44" s="368"/>
      <c r="N44" s="368"/>
      <c r="O44" s="368"/>
      <c r="P44" s="368"/>
    </row>
    <row r="45" spans="1:16">
      <c r="A45" s="368"/>
      <c r="B45" s="368"/>
      <c r="C45" s="368"/>
      <c r="D45" s="368"/>
      <c r="E45" s="368"/>
      <c r="F45" s="368"/>
      <c r="G45" s="368"/>
      <c r="H45" s="368"/>
      <c r="I45" s="368"/>
      <c r="J45" s="368"/>
      <c r="K45" s="368"/>
      <c r="L45" s="368"/>
      <c r="M45" s="368"/>
      <c r="N45" s="368"/>
      <c r="O45" s="368"/>
      <c r="P45" s="368"/>
    </row>
    <row r="46" spans="1:16">
      <c r="A46" s="368"/>
      <c r="B46" s="368"/>
      <c r="C46" s="368"/>
      <c r="D46" s="368"/>
      <c r="E46" s="368"/>
      <c r="F46" s="368"/>
      <c r="G46" s="368"/>
      <c r="H46" s="368"/>
      <c r="I46" s="368"/>
      <c r="J46" s="368"/>
      <c r="K46" s="368"/>
      <c r="L46" s="368"/>
      <c r="M46" s="368"/>
      <c r="N46" s="368"/>
      <c r="O46" s="368"/>
      <c r="P46" s="368"/>
    </row>
    <row r="47" spans="1:16">
      <c r="A47" s="368"/>
      <c r="B47" s="368"/>
      <c r="C47" s="368"/>
      <c r="D47" s="368"/>
      <c r="E47" s="368"/>
      <c r="F47" s="368"/>
      <c r="G47" s="368"/>
      <c r="H47" s="368"/>
      <c r="I47" s="368"/>
      <c r="J47" s="368"/>
      <c r="K47" s="368"/>
      <c r="L47" s="368"/>
      <c r="M47" s="368"/>
      <c r="N47" s="368"/>
      <c r="O47" s="368"/>
      <c r="P47" s="368"/>
    </row>
    <row r="48" spans="1:16">
      <c r="A48" s="368"/>
      <c r="B48" s="368"/>
      <c r="C48" s="368"/>
      <c r="D48" s="368"/>
      <c r="E48" s="368"/>
      <c r="F48" s="368"/>
      <c r="G48" s="368"/>
      <c r="H48" s="368"/>
      <c r="I48" s="368"/>
      <c r="J48" s="368"/>
      <c r="K48" s="368"/>
      <c r="L48" s="368"/>
      <c r="M48" s="368"/>
      <c r="N48" s="368"/>
      <c r="O48" s="368"/>
      <c r="P48" s="368"/>
    </row>
    <row r="49" spans="1:16">
      <c r="A49" s="368"/>
      <c r="B49" s="368"/>
      <c r="C49" s="368"/>
      <c r="D49" s="368"/>
      <c r="E49" s="368"/>
      <c r="F49" s="368"/>
      <c r="G49" s="368"/>
      <c r="H49" s="368"/>
      <c r="I49" s="368"/>
      <c r="J49" s="368"/>
      <c r="K49" s="368"/>
      <c r="L49" s="368"/>
      <c r="M49" s="368"/>
      <c r="N49" s="368"/>
      <c r="O49" s="368"/>
      <c r="P49" s="368"/>
    </row>
    <row r="50" spans="1:16">
      <c r="A50" s="368"/>
      <c r="B50" s="368"/>
      <c r="C50" s="368"/>
      <c r="D50" s="368"/>
      <c r="E50" s="368"/>
      <c r="F50" s="368"/>
      <c r="G50" s="368"/>
      <c r="H50" s="368"/>
      <c r="I50" s="368"/>
      <c r="J50" s="368"/>
      <c r="K50" s="368"/>
      <c r="L50" s="368"/>
      <c r="M50" s="368"/>
      <c r="N50" s="368"/>
      <c r="O50" s="368"/>
      <c r="P50" s="368"/>
    </row>
    <row r="51" spans="1:16">
      <c r="A51" s="368"/>
      <c r="B51" s="368"/>
      <c r="C51" s="368"/>
      <c r="D51" s="368"/>
      <c r="E51" s="368"/>
      <c r="F51" s="368"/>
      <c r="G51" s="368"/>
      <c r="H51" s="368"/>
      <c r="I51" s="368"/>
      <c r="J51" s="368"/>
      <c r="K51" s="368"/>
      <c r="L51" s="368"/>
      <c r="M51" s="368"/>
      <c r="N51" s="368"/>
      <c r="O51" s="368"/>
      <c r="P51" s="368"/>
    </row>
    <row r="52" spans="1:16">
      <c r="A52" s="368"/>
      <c r="B52" s="368"/>
      <c r="C52" s="368"/>
      <c r="D52" s="368"/>
      <c r="E52" s="368"/>
      <c r="F52" s="368"/>
      <c r="G52" s="368"/>
      <c r="H52" s="368"/>
      <c r="I52" s="368"/>
      <c r="J52" s="368"/>
      <c r="K52" s="368"/>
      <c r="L52" s="368"/>
      <c r="M52" s="368"/>
      <c r="N52" s="368"/>
      <c r="O52" s="368"/>
      <c r="P52" s="368"/>
    </row>
    <row r="53" spans="1:16">
      <c r="A53" s="368"/>
      <c r="B53" s="368"/>
      <c r="C53" s="368"/>
      <c r="D53" s="368"/>
      <c r="E53" s="368"/>
      <c r="F53" s="368"/>
      <c r="G53" s="368"/>
      <c r="H53" s="368"/>
      <c r="I53" s="368"/>
      <c r="J53" s="368"/>
      <c r="K53" s="368"/>
      <c r="L53" s="368"/>
      <c r="M53" s="368"/>
      <c r="N53" s="368"/>
      <c r="O53" s="368"/>
      <c r="P53" s="368"/>
    </row>
    <row r="54" spans="1:16">
      <c r="A54" s="368"/>
      <c r="B54" s="368"/>
      <c r="C54" s="368"/>
      <c r="D54" s="368"/>
      <c r="E54" s="368"/>
      <c r="F54" s="368"/>
      <c r="G54" s="368"/>
      <c r="H54" s="368"/>
      <c r="I54" s="368"/>
      <c r="J54" s="368"/>
      <c r="K54" s="368"/>
      <c r="L54" s="368"/>
      <c r="M54" s="368"/>
      <c r="N54" s="368"/>
      <c r="O54" s="368"/>
      <c r="P54" s="368"/>
    </row>
    <row r="55" spans="1:16">
      <c r="A55" s="368"/>
      <c r="B55" s="368"/>
      <c r="C55" s="368"/>
      <c r="D55" s="368"/>
      <c r="E55" s="368"/>
      <c r="F55" s="368"/>
      <c r="G55" s="368"/>
      <c r="H55" s="368"/>
      <c r="I55" s="368"/>
      <c r="J55" s="368"/>
      <c r="K55" s="368"/>
      <c r="L55" s="368"/>
      <c r="M55" s="368"/>
      <c r="N55" s="368"/>
      <c r="O55" s="368"/>
      <c r="P55" s="368"/>
    </row>
    <row r="56" spans="1:16">
      <c r="A56" s="368"/>
      <c r="B56" s="368"/>
      <c r="C56" s="368"/>
      <c r="D56" s="368"/>
      <c r="E56" s="368"/>
      <c r="F56" s="368"/>
      <c r="G56" s="368"/>
      <c r="H56" s="368"/>
      <c r="I56" s="368"/>
      <c r="J56" s="368"/>
      <c r="K56" s="368"/>
      <c r="L56" s="368"/>
      <c r="M56" s="368"/>
      <c r="N56" s="368"/>
      <c r="O56" s="368"/>
      <c r="P56" s="368"/>
    </row>
    <row r="57" spans="1:16">
      <c r="A57" s="368"/>
      <c r="B57" s="368"/>
      <c r="C57" s="368"/>
      <c r="D57" s="368"/>
      <c r="E57" s="368"/>
      <c r="F57" s="368"/>
      <c r="G57" s="368"/>
      <c r="H57" s="368"/>
      <c r="I57" s="368"/>
      <c r="J57" s="368"/>
      <c r="K57" s="368"/>
      <c r="L57" s="368"/>
      <c r="M57" s="368"/>
      <c r="N57" s="368"/>
      <c r="O57" s="368"/>
      <c r="P57" s="368"/>
    </row>
    <row r="58" spans="1:16">
      <c r="A58" s="368"/>
      <c r="B58" s="368"/>
      <c r="C58" s="368"/>
      <c r="D58" s="368"/>
      <c r="E58" s="368"/>
      <c r="F58" s="368"/>
      <c r="G58" s="368"/>
      <c r="H58" s="368"/>
      <c r="I58" s="368"/>
      <c r="J58" s="368"/>
      <c r="K58" s="368"/>
      <c r="L58" s="368"/>
      <c r="M58" s="368"/>
      <c r="N58" s="368"/>
      <c r="O58" s="368"/>
      <c r="P58" s="368"/>
    </row>
  </sheetData>
  <sheetProtection formatCells="0" formatColumns="0" formatRows="0" insertColumns="0" insertRows="0" insertHyperlinks="0" deleteColumns="0" deleteRows="0" sort="0" autoFilter="0" pivotTables="0"/>
  <mergeCells count="1">
    <mergeCell ref="A17:F27"/>
  </mergeCells>
  <phoneticPr fontId="87"/>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H24" sqref="H24:L24"/>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179</v>
      </c>
      <c r="B1" s="50"/>
      <c r="C1" s="50"/>
      <c r="D1" s="51"/>
      <c r="E1" s="51"/>
      <c r="F1" s="52"/>
      <c r="G1" s="53"/>
      <c r="H1" s="407"/>
      <c r="I1" s="408" t="s">
        <v>37</v>
      </c>
      <c r="J1" s="409"/>
      <c r="K1" s="410"/>
      <c r="L1" s="411"/>
      <c r="M1" s="412"/>
    </row>
    <row r="2" spans="1:16" ht="17.399999999999999">
      <c r="A2" s="56"/>
      <c r="B2" s="187"/>
      <c r="C2" s="187"/>
      <c r="D2" s="187"/>
      <c r="E2" s="187"/>
      <c r="F2" s="187"/>
      <c r="G2" s="57"/>
      <c r="H2" s="413"/>
      <c r="I2" s="727" t="s">
        <v>413</v>
      </c>
      <c r="J2" s="727"/>
      <c r="K2" s="727"/>
      <c r="L2" s="727"/>
      <c r="M2" s="727"/>
      <c r="N2" s="161"/>
      <c r="P2" s="123"/>
    </row>
    <row r="3" spans="1:16" ht="17.399999999999999">
      <c r="A3" s="188" t="s">
        <v>28</v>
      </c>
      <c r="B3" s="189"/>
      <c r="D3" s="190"/>
      <c r="E3" s="190"/>
      <c r="F3" s="190"/>
      <c r="G3" s="58"/>
      <c r="H3" s="109"/>
      <c r="I3" s="416"/>
      <c r="J3" s="417"/>
      <c r="K3" s="418"/>
      <c r="L3" s="410"/>
      <c r="M3" s="419"/>
    </row>
    <row r="4" spans="1:16" ht="17.399999999999999">
      <c r="A4" s="60"/>
      <c r="B4" s="189"/>
      <c r="C4" s="89"/>
      <c r="D4" s="190"/>
      <c r="E4" s="190"/>
      <c r="F4" s="191"/>
      <c r="G4" s="61"/>
      <c r="H4" s="420"/>
      <c r="I4" s="420"/>
      <c r="J4" s="409"/>
      <c r="K4" s="418"/>
      <c r="L4" s="410"/>
      <c r="M4" s="419"/>
      <c r="N4" s="251"/>
    </row>
    <row r="5" spans="1:16">
      <c r="A5" s="192"/>
      <c r="D5" s="190"/>
      <c r="E5" s="62"/>
      <c r="F5" s="193"/>
      <c r="G5" s="63"/>
      <c r="H5"/>
      <c r="I5" s="421"/>
      <c r="J5" s="409"/>
      <c r="K5" s="418"/>
      <c r="L5" s="418"/>
      <c r="M5" s="419"/>
    </row>
    <row r="6" spans="1:16" ht="17.399999999999999">
      <c r="A6" s="192"/>
      <c r="D6" s="190"/>
      <c r="E6" s="193"/>
      <c r="F6" s="193"/>
      <c r="G6" s="63"/>
      <c r="H6" s="413"/>
      <c r="I6" s="422"/>
      <c r="J6" s="409"/>
      <c r="K6" s="418"/>
      <c r="L6" s="418"/>
      <c r="M6" s="419"/>
    </row>
    <row r="7" spans="1:16">
      <c r="A7" s="192"/>
      <c r="D7" s="190"/>
      <c r="E7" s="193"/>
      <c r="F7" s="193"/>
      <c r="G7" s="63"/>
      <c r="H7" s="423"/>
      <c r="I7" s="421"/>
      <c r="J7" s="409"/>
      <c r="K7" s="418"/>
      <c r="L7" s="418"/>
      <c r="M7" s="419"/>
    </row>
    <row r="8" spans="1:16">
      <c r="A8" s="192"/>
      <c r="D8" s="190"/>
      <c r="E8" s="193"/>
      <c r="F8" s="193"/>
      <c r="G8" s="63"/>
      <c r="H8" s="414"/>
      <c r="I8" s="424"/>
      <c r="J8" s="424"/>
      <c r="K8" s="424"/>
      <c r="L8" s="418"/>
      <c r="M8" s="425"/>
    </row>
    <row r="9" spans="1:16">
      <c r="A9" s="192"/>
      <c r="D9" s="190"/>
      <c r="E9" s="193"/>
      <c r="F9" s="193"/>
      <c r="G9" s="63"/>
      <c r="H9" s="424"/>
      <c r="I9" s="424"/>
      <c r="J9" s="424"/>
      <c r="K9" s="424"/>
      <c r="L9" s="418"/>
      <c r="M9" s="425"/>
      <c r="N9" s="65"/>
    </row>
    <row r="10" spans="1:16">
      <c r="A10" s="192"/>
      <c r="D10" s="190"/>
      <c r="E10" s="193"/>
      <c r="F10" s="193"/>
      <c r="G10" s="63"/>
      <c r="H10" s="424"/>
      <c r="I10" s="424"/>
      <c r="J10" s="424"/>
      <c r="K10" s="424"/>
      <c r="L10" s="418"/>
      <c r="M10" s="425"/>
      <c r="N10" s="65" t="s">
        <v>38</v>
      </c>
    </row>
    <row r="11" spans="1:16">
      <c r="A11" s="192"/>
      <c r="D11" s="190"/>
      <c r="E11" s="193"/>
      <c r="F11" s="193"/>
      <c r="G11" s="63"/>
      <c r="H11" s="424"/>
      <c r="I11" s="424"/>
      <c r="J11" s="424"/>
      <c r="K11" s="424"/>
      <c r="L11" s="418"/>
      <c r="M11" s="425"/>
    </row>
    <row r="12" spans="1:16">
      <c r="A12" s="192"/>
      <c r="D12" s="190"/>
      <c r="E12" s="193"/>
      <c r="F12" s="193"/>
      <c r="G12" s="63"/>
      <c r="H12" s="424"/>
      <c r="I12" s="424"/>
      <c r="J12" s="424"/>
      <c r="K12" s="424"/>
      <c r="L12" s="418"/>
      <c r="M12" s="425"/>
      <c r="N12" s="65" t="s">
        <v>39</v>
      </c>
      <c r="O12" s="288"/>
    </row>
    <row r="13" spans="1:16">
      <c r="A13" s="192"/>
      <c r="D13" s="190"/>
      <c r="E13" s="193"/>
      <c r="F13" s="193"/>
      <c r="G13" s="63"/>
      <c r="H13" s="424"/>
      <c r="I13" s="424"/>
      <c r="J13" s="424"/>
      <c r="K13" s="424"/>
      <c r="L13" s="418"/>
      <c r="M13" s="425"/>
    </row>
    <row r="14" spans="1:16">
      <c r="A14" s="192"/>
      <c r="D14" s="190"/>
      <c r="E14" s="193"/>
      <c r="F14" s="193"/>
      <c r="G14" s="63"/>
      <c r="H14" s="424"/>
      <c r="I14" s="424"/>
      <c r="J14" s="424"/>
      <c r="K14" s="424"/>
      <c r="L14" s="418"/>
      <c r="M14" s="425"/>
      <c r="N14" s="330" t="s">
        <v>40</v>
      </c>
    </row>
    <row r="15" spans="1:16">
      <c r="A15" s="192"/>
      <c r="D15" s="190"/>
      <c r="E15" s="190" t="s">
        <v>21</v>
      </c>
      <c r="F15" s="191"/>
      <c r="G15" s="58"/>
      <c r="H15" s="423"/>
      <c r="I15" s="421"/>
      <c r="J15" s="414"/>
      <c r="K15" s="418"/>
      <c r="L15" s="418"/>
      <c r="M15" s="425"/>
    </row>
    <row r="16" spans="1:16">
      <c r="A16" s="192"/>
      <c r="D16" s="190"/>
      <c r="E16" s="190"/>
      <c r="F16" s="191"/>
      <c r="G16" s="58"/>
      <c r="H16" s="409"/>
      <c r="I16" s="421"/>
      <c r="J16" s="409"/>
      <c r="K16" s="418"/>
      <c r="L16" s="418"/>
      <c r="M16" s="425"/>
      <c r="N16" s="252" t="s">
        <v>176</v>
      </c>
    </row>
    <row r="17" spans="1:19" ht="20.25" customHeight="1" thickBot="1">
      <c r="A17" s="502" t="s">
        <v>414</v>
      </c>
      <c r="B17" s="503"/>
      <c r="C17" s="503"/>
      <c r="D17" s="195"/>
      <c r="E17" s="196"/>
      <c r="F17" s="503" t="s">
        <v>415</v>
      </c>
      <c r="G17" s="504"/>
      <c r="H17" s="423"/>
      <c r="I17" s="421"/>
      <c r="J17" s="414"/>
      <c r="K17" s="418"/>
      <c r="L17" s="415"/>
      <c r="M17" s="419"/>
      <c r="N17" s="194" t="s">
        <v>129</v>
      </c>
    </row>
    <row r="18" spans="1:19" ht="39" customHeight="1" thickTop="1">
      <c r="A18" s="505" t="s">
        <v>41</v>
      </c>
      <c r="B18" s="506"/>
      <c r="C18" s="507"/>
      <c r="D18" s="197" t="s">
        <v>42</v>
      </c>
      <c r="E18" s="198"/>
      <c r="F18" s="508" t="s">
        <v>43</v>
      </c>
      <c r="G18" s="509"/>
      <c r="H18" s="409"/>
      <c r="I18" s="421"/>
      <c r="J18" s="409"/>
      <c r="K18" s="418"/>
      <c r="L18" s="418"/>
      <c r="M18" s="419"/>
      <c r="Q18" s="54" t="s">
        <v>28</v>
      </c>
      <c r="S18" s="54" t="s">
        <v>21</v>
      </c>
    </row>
    <row r="19" spans="1:19" ht="30" customHeight="1">
      <c r="A19" s="510" t="s">
        <v>228</v>
      </c>
      <c r="B19" s="510"/>
      <c r="C19" s="510"/>
      <c r="D19" s="510"/>
      <c r="E19" s="510"/>
      <c r="F19" s="510"/>
      <c r="G19" s="510"/>
      <c r="H19" s="426"/>
      <c r="I19" s="427" t="s">
        <v>44</v>
      </c>
      <c r="J19" s="427"/>
      <c r="K19" s="427"/>
      <c r="L19" s="415"/>
      <c r="M19" s="419"/>
    </row>
    <row r="20" spans="1:19" ht="17.399999999999999">
      <c r="E20" s="199" t="s">
        <v>45</v>
      </c>
      <c r="F20" s="200" t="s">
        <v>46</v>
      </c>
      <c r="H20" s="291" t="s">
        <v>152</v>
      </c>
      <c r="I20" s="421"/>
      <c r="J20" s="409" t="s">
        <v>21</v>
      </c>
      <c r="K20" s="428" t="s">
        <v>21</v>
      </c>
      <c r="L20" s="418"/>
      <c r="M20" s="419"/>
    </row>
    <row r="21" spans="1:19" ht="16.8" thickBot="1">
      <c r="A21" s="201"/>
      <c r="B21" s="511">
        <v>45074</v>
      </c>
      <c r="C21" s="512"/>
      <c r="D21" s="202" t="s">
        <v>47</v>
      </c>
      <c r="E21" s="513" t="s">
        <v>48</v>
      </c>
      <c r="F21" s="514"/>
      <c r="G21" s="59" t="s">
        <v>49</v>
      </c>
      <c r="H21" s="521" t="s">
        <v>227</v>
      </c>
      <c r="I21" s="522"/>
      <c r="J21" s="522"/>
      <c r="K21" s="522"/>
      <c r="L21" s="522"/>
      <c r="M21" s="429" t="s">
        <v>152</v>
      </c>
      <c r="N21" s="432"/>
    </row>
    <row r="22" spans="1:19" ht="36" customHeight="1" thickTop="1" thickBot="1">
      <c r="A22" s="203" t="s">
        <v>50</v>
      </c>
      <c r="B22" s="523" t="s">
        <v>51</v>
      </c>
      <c r="C22" s="524"/>
      <c r="D22" s="525"/>
      <c r="E22" s="67" t="s">
        <v>209</v>
      </c>
      <c r="F22" s="67" t="s">
        <v>226</v>
      </c>
      <c r="G22" s="204" t="s">
        <v>52</v>
      </c>
      <c r="H22" s="526" t="s">
        <v>416</v>
      </c>
      <c r="I22" s="527"/>
      <c r="J22" s="527"/>
      <c r="K22" s="527"/>
      <c r="L22" s="528"/>
      <c r="M22" s="430" t="s">
        <v>53</v>
      </c>
      <c r="N22" s="433" t="s">
        <v>54</v>
      </c>
      <c r="R22" s="54" t="s">
        <v>28</v>
      </c>
    </row>
    <row r="23" spans="1:19" ht="79.2" customHeight="1" thickBot="1">
      <c r="A23" s="374" t="s">
        <v>55</v>
      </c>
      <c r="B23" s="515" t="str">
        <f t="shared" ref="B23" si="0">IF(G23&gt;5,"☆☆☆☆",IF(AND(G23&gt;=2.39,G23&lt;5),"☆☆☆",IF(AND(G23&gt;=1.39,G23&lt;2.4),"☆☆",IF(AND(G23&gt;0,G23&lt;1.4),"☆",IF(AND(G23&gt;=-1.39,G23&lt;0),"★",IF(AND(G23&gt;=-2.39,G23&lt;-1.4),"★★",IF(AND(G23&gt;=-3.39,G23&lt;-2.4),"★★★")))))))</f>
        <v>☆</v>
      </c>
      <c r="C23" s="516"/>
      <c r="D23" s="517"/>
      <c r="E23" s="376">
        <v>2.66</v>
      </c>
      <c r="F23" s="125">
        <v>3.06</v>
      </c>
      <c r="G23" s="375">
        <f>F23-E23</f>
        <v>0.39999999999999991</v>
      </c>
      <c r="H23" s="529" t="s">
        <v>299</v>
      </c>
      <c r="I23" s="529"/>
      <c r="J23" s="529"/>
      <c r="K23" s="529"/>
      <c r="L23" s="530"/>
      <c r="M23" s="484" t="s">
        <v>300</v>
      </c>
      <c r="N23" s="485">
        <v>45071</v>
      </c>
      <c r="O23" s="264" t="s">
        <v>165</v>
      </c>
    </row>
    <row r="24" spans="1:19" ht="66" customHeight="1" thickBot="1">
      <c r="A24" s="205" t="s">
        <v>56</v>
      </c>
      <c r="B24" s="515" t="str">
        <f t="shared" ref="B24" si="1">IF(G24&gt;5,"☆☆☆☆",IF(AND(G24&gt;=2.39,G24&lt;5),"☆☆☆",IF(AND(G24&gt;=1.39,G24&lt;2.4),"☆☆",IF(AND(G24&gt;0,G24&lt;1.4),"☆",IF(AND(G24&gt;=-1.39,G24&lt;0),"★",IF(AND(G24&gt;=-2.39,G24&lt;-1.4),"★★",IF(AND(G24&gt;=-3.39,G24&lt;-2.4),"★★★")))))))</f>
        <v>★</v>
      </c>
      <c r="C24" s="516"/>
      <c r="D24" s="517"/>
      <c r="E24" s="376">
        <v>2.92</v>
      </c>
      <c r="F24" s="376">
        <v>2.82</v>
      </c>
      <c r="G24" s="295">
        <f t="shared" ref="G24:G70" si="2">F24-E24</f>
        <v>-0.10000000000000009</v>
      </c>
      <c r="H24" s="531"/>
      <c r="I24" s="532"/>
      <c r="J24" s="532"/>
      <c r="K24" s="532"/>
      <c r="L24" s="533"/>
      <c r="M24" s="154"/>
      <c r="N24" s="155"/>
      <c r="O24" s="264" t="s">
        <v>56</v>
      </c>
      <c r="Q24" s="54" t="s">
        <v>28</v>
      </c>
    </row>
    <row r="25" spans="1:19" ht="81" customHeight="1" thickBot="1">
      <c r="A25" s="270" t="s">
        <v>57</v>
      </c>
      <c r="B25" s="515" t="str">
        <f t="shared" ref="B25:B26" si="3">IF(G25&gt;5,"☆☆☆☆",IF(AND(G25&gt;=2.39,G25&lt;5),"☆☆☆",IF(AND(G25&gt;=1.39,G25&lt;2.4),"☆☆",IF(AND(G25&gt;0,G25&lt;1.4),"☆",IF(AND(G25&gt;=-1.39,G25&lt;0),"★",IF(AND(G25&gt;=-2.39,G25&lt;-1.4),"★★",IF(AND(G25&gt;=-3.39,G25&lt;-2.4),"★★★")))))))</f>
        <v>☆</v>
      </c>
      <c r="C25" s="516"/>
      <c r="D25" s="517"/>
      <c r="E25" s="125">
        <v>3.68</v>
      </c>
      <c r="F25" s="125">
        <v>4.7</v>
      </c>
      <c r="G25" s="295">
        <f t="shared" si="2"/>
        <v>1.02</v>
      </c>
      <c r="H25" s="518"/>
      <c r="I25" s="519"/>
      <c r="J25" s="519"/>
      <c r="K25" s="519"/>
      <c r="L25" s="520"/>
      <c r="M25" s="459"/>
      <c r="N25" s="155"/>
      <c r="O25" s="264" t="s">
        <v>57</v>
      </c>
    </row>
    <row r="26" spans="1:19" ht="83.25" customHeight="1" thickBot="1">
      <c r="A26" s="270" t="s">
        <v>58</v>
      </c>
      <c r="B26" s="515" t="str">
        <f t="shared" si="3"/>
        <v>☆</v>
      </c>
      <c r="C26" s="516"/>
      <c r="D26" s="517"/>
      <c r="E26" s="125">
        <v>4.6100000000000003</v>
      </c>
      <c r="F26" s="125">
        <v>4.9800000000000004</v>
      </c>
      <c r="G26" s="295">
        <f t="shared" si="2"/>
        <v>0.37000000000000011</v>
      </c>
      <c r="H26" s="518"/>
      <c r="I26" s="519"/>
      <c r="J26" s="519"/>
      <c r="K26" s="519"/>
      <c r="L26" s="520"/>
      <c r="M26" s="154"/>
      <c r="N26" s="155"/>
      <c r="O26" s="264" t="s">
        <v>58</v>
      </c>
    </row>
    <row r="27" spans="1:19" ht="78.599999999999994" customHeight="1" thickBot="1">
      <c r="A27" s="270" t="s">
        <v>59</v>
      </c>
      <c r="B27" s="515" t="str">
        <f t="shared" ref="B27:B70" si="4">IF(G27&gt;5,"☆☆☆☆",IF(AND(G27&gt;=2.39,G27&lt;5),"☆☆☆",IF(AND(G27&gt;=1.39,G27&lt;2.4),"☆☆",IF(AND(G27&gt;0,G27&lt;1.4),"☆",IF(AND(G27&gt;=-1.39,G27&lt;0),"★",IF(AND(G27&gt;=-2.39,G27&lt;-1.4),"★★",IF(AND(G27&gt;=-3.39,G27&lt;-2.4),"★★★")))))))</f>
        <v>☆</v>
      </c>
      <c r="C27" s="516"/>
      <c r="D27" s="517"/>
      <c r="E27" s="376">
        <v>2.5299999999999998</v>
      </c>
      <c r="F27" s="376">
        <v>2.71</v>
      </c>
      <c r="G27" s="295">
        <f t="shared" si="2"/>
        <v>0.18000000000000016</v>
      </c>
      <c r="H27" s="518"/>
      <c r="I27" s="519"/>
      <c r="J27" s="519"/>
      <c r="K27" s="519"/>
      <c r="L27" s="520"/>
      <c r="M27" s="154"/>
      <c r="N27" s="155"/>
      <c r="O27" s="264" t="s">
        <v>59</v>
      </c>
    </row>
    <row r="28" spans="1:19" ht="87" customHeight="1" thickBot="1">
      <c r="A28" s="270" t="s">
        <v>60</v>
      </c>
      <c r="B28" s="515" t="str">
        <f t="shared" si="4"/>
        <v>☆☆☆</v>
      </c>
      <c r="C28" s="516"/>
      <c r="D28" s="517"/>
      <c r="E28" s="125">
        <v>3.61</v>
      </c>
      <c r="F28" s="315">
        <v>6</v>
      </c>
      <c r="G28" s="295">
        <f t="shared" si="2"/>
        <v>2.39</v>
      </c>
      <c r="H28" s="518"/>
      <c r="I28" s="519"/>
      <c r="J28" s="519"/>
      <c r="K28" s="519"/>
      <c r="L28" s="520"/>
      <c r="M28" s="154"/>
      <c r="N28" s="155"/>
      <c r="O28" s="264" t="s">
        <v>60</v>
      </c>
    </row>
    <row r="29" spans="1:19" ht="71.25" customHeight="1" thickBot="1">
      <c r="A29" s="270" t="s">
        <v>61</v>
      </c>
      <c r="B29" s="515" t="str">
        <f t="shared" si="4"/>
        <v>☆</v>
      </c>
      <c r="C29" s="516"/>
      <c r="D29" s="517"/>
      <c r="E29" s="376">
        <v>2.31</v>
      </c>
      <c r="F29" s="125">
        <v>3.1</v>
      </c>
      <c r="G29" s="295">
        <f t="shared" si="2"/>
        <v>0.79</v>
      </c>
      <c r="H29" s="518"/>
      <c r="I29" s="519"/>
      <c r="J29" s="519"/>
      <c r="K29" s="519"/>
      <c r="L29" s="520"/>
      <c r="M29" s="154"/>
      <c r="N29" s="155"/>
      <c r="O29" s="264" t="s">
        <v>61</v>
      </c>
    </row>
    <row r="30" spans="1:19" ht="73.5" customHeight="1" thickBot="1">
      <c r="A30" s="270" t="s">
        <v>62</v>
      </c>
      <c r="B30" s="515" t="str">
        <f t="shared" si="4"/>
        <v>☆</v>
      </c>
      <c r="C30" s="516"/>
      <c r="D30" s="517"/>
      <c r="E30" s="125">
        <v>3.55</v>
      </c>
      <c r="F30" s="125">
        <v>4.88</v>
      </c>
      <c r="G30" s="295">
        <f t="shared" si="2"/>
        <v>1.33</v>
      </c>
      <c r="H30" s="518" t="s">
        <v>211</v>
      </c>
      <c r="I30" s="519"/>
      <c r="J30" s="519"/>
      <c r="K30" s="519"/>
      <c r="L30" s="520"/>
      <c r="M30" s="154" t="s">
        <v>212</v>
      </c>
      <c r="N30" s="155">
        <v>45064</v>
      </c>
      <c r="O30" s="264" t="s">
        <v>62</v>
      </c>
    </row>
    <row r="31" spans="1:19" ht="75.75" customHeight="1" thickBot="1">
      <c r="A31" s="270" t="s">
        <v>63</v>
      </c>
      <c r="B31" s="515" t="str">
        <f t="shared" si="4"/>
        <v>☆</v>
      </c>
      <c r="C31" s="516"/>
      <c r="D31" s="517"/>
      <c r="E31" s="376">
        <v>1.46</v>
      </c>
      <c r="F31" s="376">
        <v>2.38</v>
      </c>
      <c r="G31" s="295">
        <f t="shared" si="2"/>
        <v>0.91999999999999993</v>
      </c>
      <c r="H31" s="518"/>
      <c r="I31" s="519"/>
      <c r="J31" s="519"/>
      <c r="K31" s="519"/>
      <c r="L31" s="520"/>
      <c r="M31" s="154"/>
      <c r="N31" s="155"/>
      <c r="O31" s="264" t="s">
        <v>63</v>
      </c>
    </row>
    <row r="32" spans="1:19" ht="90" customHeight="1" thickBot="1">
      <c r="A32" s="271" t="s">
        <v>64</v>
      </c>
      <c r="B32" s="515" t="str">
        <f t="shared" si="4"/>
        <v>☆</v>
      </c>
      <c r="C32" s="516"/>
      <c r="D32" s="517"/>
      <c r="E32" s="125">
        <v>3.63</v>
      </c>
      <c r="F32" s="125">
        <v>4.6100000000000003</v>
      </c>
      <c r="G32" s="295">
        <f t="shared" si="2"/>
        <v>0.98000000000000043</v>
      </c>
      <c r="H32" s="518"/>
      <c r="I32" s="519"/>
      <c r="J32" s="519"/>
      <c r="K32" s="519"/>
      <c r="L32" s="520"/>
      <c r="M32" s="154"/>
      <c r="N32" s="155"/>
      <c r="O32" s="264" t="s">
        <v>64</v>
      </c>
    </row>
    <row r="33" spans="1:16" ht="94.95" customHeight="1" thickBot="1">
      <c r="A33" s="272" t="s">
        <v>65</v>
      </c>
      <c r="B33" s="515" t="str">
        <f t="shared" si="4"/>
        <v>☆☆☆</v>
      </c>
      <c r="C33" s="516"/>
      <c r="D33" s="517"/>
      <c r="E33" s="315">
        <v>6.93</v>
      </c>
      <c r="F33" s="315">
        <v>9.4499999999999993</v>
      </c>
      <c r="G33" s="295">
        <f t="shared" si="2"/>
        <v>2.5199999999999996</v>
      </c>
      <c r="H33" s="518"/>
      <c r="I33" s="519"/>
      <c r="J33" s="519"/>
      <c r="K33" s="519"/>
      <c r="L33" s="520"/>
      <c r="M33" s="154"/>
      <c r="N33" s="155"/>
      <c r="O33" s="264" t="s">
        <v>65</v>
      </c>
    </row>
    <row r="34" spans="1:16" ht="81" customHeight="1" thickBot="1">
      <c r="A34" s="205" t="s">
        <v>66</v>
      </c>
      <c r="B34" s="515" t="str">
        <f t="shared" si="4"/>
        <v>☆☆</v>
      </c>
      <c r="C34" s="516"/>
      <c r="D34" s="517"/>
      <c r="E34" s="125">
        <v>5.63</v>
      </c>
      <c r="F34" s="315">
        <v>7.39</v>
      </c>
      <c r="G34" s="295">
        <f t="shared" si="2"/>
        <v>1.7599999999999998</v>
      </c>
      <c r="H34" s="534" t="s">
        <v>215</v>
      </c>
      <c r="I34" s="535"/>
      <c r="J34" s="535"/>
      <c r="K34" s="535"/>
      <c r="L34" s="536"/>
      <c r="M34" s="476" t="s">
        <v>216</v>
      </c>
      <c r="N34" s="477">
        <v>45062</v>
      </c>
      <c r="O34" s="264" t="s">
        <v>66</v>
      </c>
    </row>
    <row r="35" spans="1:16" ht="94.5" customHeight="1" thickBot="1">
      <c r="A35" s="271" t="s">
        <v>67</v>
      </c>
      <c r="B35" s="515" t="str">
        <f t="shared" si="4"/>
        <v>☆☆</v>
      </c>
      <c r="C35" s="516"/>
      <c r="D35" s="517"/>
      <c r="E35" s="125">
        <v>5.87</v>
      </c>
      <c r="F35" s="315">
        <v>7.42</v>
      </c>
      <c r="G35" s="295">
        <f t="shared" si="2"/>
        <v>1.5499999999999998</v>
      </c>
      <c r="H35" s="534" t="s">
        <v>217</v>
      </c>
      <c r="I35" s="535"/>
      <c r="J35" s="535"/>
      <c r="K35" s="535"/>
      <c r="L35" s="536"/>
      <c r="M35" s="478" t="s">
        <v>218</v>
      </c>
      <c r="N35" s="479">
        <v>45063</v>
      </c>
      <c r="O35" s="264" t="s">
        <v>67</v>
      </c>
    </row>
    <row r="36" spans="1:16" ht="92.4" customHeight="1" thickBot="1">
      <c r="A36" s="273" t="s">
        <v>68</v>
      </c>
      <c r="B36" s="515" t="str">
        <f t="shared" si="4"/>
        <v>☆☆</v>
      </c>
      <c r="C36" s="516"/>
      <c r="D36" s="517"/>
      <c r="E36" s="125">
        <v>4.38</v>
      </c>
      <c r="F36" s="315">
        <v>6.28</v>
      </c>
      <c r="G36" s="295">
        <f t="shared" si="2"/>
        <v>1.9000000000000004</v>
      </c>
      <c r="H36" s="518"/>
      <c r="I36" s="519"/>
      <c r="J36" s="519"/>
      <c r="K36" s="519"/>
      <c r="L36" s="520"/>
      <c r="M36" s="325"/>
      <c r="N36" s="326"/>
      <c r="O36" s="264" t="s">
        <v>68</v>
      </c>
    </row>
    <row r="37" spans="1:16" ht="87.75" customHeight="1" thickBot="1">
      <c r="A37" s="270" t="s">
        <v>69</v>
      </c>
      <c r="B37" s="515" t="str">
        <f t="shared" si="4"/>
        <v>★</v>
      </c>
      <c r="C37" s="516"/>
      <c r="D37" s="517"/>
      <c r="E37" s="125">
        <v>5.15</v>
      </c>
      <c r="F37" s="125">
        <v>4.9800000000000004</v>
      </c>
      <c r="G37" s="295">
        <f t="shared" si="2"/>
        <v>-0.16999999999999993</v>
      </c>
      <c r="H37" s="518"/>
      <c r="I37" s="519"/>
      <c r="J37" s="519"/>
      <c r="K37" s="519"/>
      <c r="L37" s="520"/>
      <c r="M37" s="154"/>
      <c r="N37" s="155"/>
      <c r="O37" s="264" t="s">
        <v>69</v>
      </c>
    </row>
    <row r="38" spans="1:16" ht="75.75" customHeight="1" thickBot="1">
      <c r="A38" s="270" t="s">
        <v>70</v>
      </c>
      <c r="B38" s="515" t="str">
        <f t="shared" si="4"/>
        <v>☆</v>
      </c>
      <c r="C38" s="516"/>
      <c r="D38" s="517"/>
      <c r="E38" s="315">
        <v>8.4499999999999993</v>
      </c>
      <c r="F38" s="315">
        <v>8.59</v>
      </c>
      <c r="G38" s="295">
        <f t="shared" si="2"/>
        <v>0.14000000000000057</v>
      </c>
      <c r="H38" s="518"/>
      <c r="I38" s="519"/>
      <c r="J38" s="519"/>
      <c r="K38" s="519"/>
      <c r="L38" s="520"/>
      <c r="M38" s="154"/>
      <c r="N38" s="155"/>
      <c r="O38" s="264" t="s">
        <v>70</v>
      </c>
    </row>
    <row r="39" spans="1:16" ht="70.2" customHeight="1" thickBot="1">
      <c r="A39" s="270" t="s">
        <v>71</v>
      </c>
      <c r="B39" s="515" t="str">
        <f t="shared" si="4"/>
        <v>☆</v>
      </c>
      <c r="C39" s="516"/>
      <c r="D39" s="517"/>
      <c r="E39" s="315">
        <v>8.17</v>
      </c>
      <c r="F39" s="315">
        <v>9.14</v>
      </c>
      <c r="G39" s="295">
        <f t="shared" si="2"/>
        <v>0.97000000000000064</v>
      </c>
      <c r="H39" s="518"/>
      <c r="I39" s="519"/>
      <c r="J39" s="519"/>
      <c r="K39" s="519"/>
      <c r="L39" s="520"/>
      <c r="M39" s="325"/>
      <c r="N39" s="326"/>
      <c r="O39" s="264" t="s">
        <v>71</v>
      </c>
    </row>
    <row r="40" spans="1:16" ht="78.75" customHeight="1" thickBot="1">
      <c r="A40" s="270" t="s">
        <v>72</v>
      </c>
      <c r="B40" s="515" t="str">
        <f t="shared" si="4"/>
        <v>☆</v>
      </c>
      <c r="C40" s="516"/>
      <c r="D40" s="517"/>
      <c r="E40" s="125">
        <v>4.92</v>
      </c>
      <c r="F40" s="315">
        <v>6.24</v>
      </c>
      <c r="G40" s="295">
        <f t="shared" si="2"/>
        <v>1.3200000000000003</v>
      </c>
      <c r="H40" s="518"/>
      <c r="I40" s="519"/>
      <c r="J40" s="519"/>
      <c r="K40" s="519"/>
      <c r="L40" s="520"/>
      <c r="M40" s="154"/>
      <c r="N40" s="155"/>
      <c r="O40" s="264" t="s">
        <v>72</v>
      </c>
    </row>
    <row r="41" spans="1:16" ht="66" customHeight="1" thickBot="1">
      <c r="A41" s="270" t="s">
        <v>73</v>
      </c>
      <c r="B41" s="515" t="str">
        <f t="shared" si="4"/>
        <v>☆</v>
      </c>
      <c r="C41" s="516"/>
      <c r="D41" s="517"/>
      <c r="E41" s="125">
        <v>3.88</v>
      </c>
      <c r="F41" s="125">
        <v>4.71</v>
      </c>
      <c r="G41" s="295">
        <f t="shared" si="2"/>
        <v>0.83000000000000007</v>
      </c>
      <c r="H41" s="518"/>
      <c r="I41" s="519"/>
      <c r="J41" s="519"/>
      <c r="K41" s="519"/>
      <c r="L41" s="520"/>
      <c r="M41" s="154"/>
      <c r="N41" s="155"/>
      <c r="O41" s="264" t="s">
        <v>73</v>
      </c>
    </row>
    <row r="42" spans="1:16" ht="77.25" customHeight="1" thickBot="1">
      <c r="A42" s="270" t="s">
        <v>74</v>
      </c>
      <c r="B42" s="515" t="str">
        <f t="shared" si="4"/>
        <v>☆</v>
      </c>
      <c r="C42" s="516"/>
      <c r="D42" s="517"/>
      <c r="E42" s="315">
        <v>6.63</v>
      </c>
      <c r="F42" s="315">
        <v>7.61</v>
      </c>
      <c r="G42" s="295">
        <f t="shared" si="2"/>
        <v>0.98000000000000043</v>
      </c>
      <c r="H42" s="518" t="s">
        <v>213</v>
      </c>
      <c r="I42" s="519"/>
      <c r="J42" s="519"/>
      <c r="K42" s="519"/>
      <c r="L42" s="520"/>
      <c r="M42" s="325" t="s">
        <v>214</v>
      </c>
      <c r="N42" s="155">
        <v>45064</v>
      </c>
      <c r="O42" s="264" t="s">
        <v>74</v>
      </c>
      <c r="P42" s="54" t="s">
        <v>152</v>
      </c>
    </row>
    <row r="43" spans="1:16" ht="77.400000000000006" customHeight="1" thickBot="1">
      <c r="A43" s="270" t="s">
        <v>75</v>
      </c>
      <c r="B43" s="515" t="str">
        <f t="shared" si="4"/>
        <v>☆</v>
      </c>
      <c r="C43" s="516"/>
      <c r="D43" s="517"/>
      <c r="E43" s="125">
        <v>5.87</v>
      </c>
      <c r="F43" s="315">
        <v>7.17</v>
      </c>
      <c r="G43" s="295">
        <f t="shared" si="2"/>
        <v>1.2999999999999998</v>
      </c>
      <c r="H43" s="537" t="s">
        <v>301</v>
      </c>
      <c r="I43" s="529"/>
      <c r="J43" s="529"/>
      <c r="K43" s="529"/>
      <c r="L43" s="530"/>
      <c r="M43" s="482" t="s">
        <v>302</v>
      </c>
      <c r="N43" s="483">
        <v>45070</v>
      </c>
      <c r="O43" s="264" t="s">
        <v>75</v>
      </c>
    </row>
    <row r="44" spans="1:16" ht="77.25" customHeight="1" thickBot="1">
      <c r="A44" s="274" t="s">
        <v>76</v>
      </c>
      <c r="B44" s="515" t="str">
        <f t="shared" si="4"/>
        <v>☆☆</v>
      </c>
      <c r="C44" s="516"/>
      <c r="D44" s="517"/>
      <c r="E44" s="125">
        <v>4.58</v>
      </c>
      <c r="F44" s="315">
        <v>6.35</v>
      </c>
      <c r="G44" s="295">
        <f t="shared" si="2"/>
        <v>1.7699999999999996</v>
      </c>
      <c r="H44" s="538"/>
      <c r="I44" s="539"/>
      <c r="J44" s="539"/>
      <c r="K44" s="539"/>
      <c r="L44" s="539"/>
      <c r="M44" s="154"/>
      <c r="N44" s="372"/>
      <c r="O44" s="264" t="s">
        <v>76</v>
      </c>
    </row>
    <row r="45" spans="1:16" ht="81.75" customHeight="1" thickBot="1">
      <c r="A45" s="270" t="s">
        <v>77</v>
      </c>
      <c r="B45" s="515" t="str">
        <f t="shared" si="4"/>
        <v>☆☆</v>
      </c>
      <c r="C45" s="516"/>
      <c r="D45" s="517"/>
      <c r="E45" s="125">
        <v>5.96</v>
      </c>
      <c r="F45" s="315">
        <v>7.43</v>
      </c>
      <c r="G45" s="295">
        <f t="shared" si="2"/>
        <v>1.4699999999999998</v>
      </c>
      <c r="H45" s="540"/>
      <c r="I45" s="541"/>
      <c r="J45" s="541"/>
      <c r="K45" s="541"/>
      <c r="L45" s="542"/>
      <c r="M45" s="154"/>
      <c r="N45" s="369"/>
      <c r="O45" s="264" t="s">
        <v>77</v>
      </c>
    </row>
    <row r="46" spans="1:16" ht="72.75" customHeight="1" thickBot="1">
      <c r="A46" s="270" t="s">
        <v>78</v>
      </c>
      <c r="B46" s="515" t="str">
        <f t="shared" si="4"/>
        <v>☆☆☆</v>
      </c>
      <c r="C46" s="516"/>
      <c r="D46" s="517"/>
      <c r="E46" s="315">
        <v>7.07</v>
      </c>
      <c r="F46" s="315">
        <v>10.31</v>
      </c>
      <c r="G46" s="295">
        <f t="shared" si="2"/>
        <v>3.24</v>
      </c>
      <c r="H46" s="518"/>
      <c r="I46" s="519"/>
      <c r="J46" s="519"/>
      <c r="K46" s="519"/>
      <c r="L46" s="520"/>
      <c r="M46" s="154"/>
      <c r="N46" s="155"/>
      <c r="O46" s="264" t="s">
        <v>78</v>
      </c>
    </row>
    <row r="47" spans="1:16" ht="91.2" customHeight="1" thickBot="1">
      <c r="A47" s="270" t="s">
        <v>79</v>
      </c>
      <c r="B47" s="515" t="str">
        <f t="shared" si="4"/>
        <v>☆</v>
      </c>
      <c r="C47" s="516"/>
      <c r="D47" s="517"/>
      <c r="E47" s="125">
        <v>4.25</v>
      </c>
      <c r="F47" s="125">
        <v>5.25</v>
      </c>
      <c r="G47" s="295">
        <f t="shared" si="2"/>
        <v>1</v>
      </c>
      <c r="H47" s="518"/>
      <c r="I47" s="519"/>
      <c r="J47" s="519"/>
      <c r="K47" s="519"/>
      <c r="L47" s="520"/>
      <c r="M47" s="438"/>
      <c r="N47" s="155"/>
      <c r="O47" s="264" t="s">
        <v>79</v>
      </c>
    </row>
    <row r="48" spans="1:16" ht="78.75" customHeight="1" thickBot="1">
      <c r="A48" s="270" t="s">
        <v>80</v>
      </c>
      <c r="B48" s="515" t="str">
        <f t="shared" si="4"/>
        <v>☆☆</v>
      </c>
      <c r="C48" s="516"/>
      <c r="D48" s="517"/>
      <c r="E48" s="125">
        <v>4.54</v>
      </c>
      <c r="F48" s="315">
        <v>6.03</v>
      </c>
      <c r="G48" s="295">
        <f t="shared" si="2"/>
        <v>1.4900000000000002</v>
      </c>
      <c r="H48" s="543"/>
      <c r="I48" s="544"/>
      <c r="J48" s="544"/>
      <c r="K48" s="544"/>
      <c r="L48" s="545"/>
      <c r="M48" s="154"/>
      <c r="N48" s="155"/>
      <c r="O48" s="264" t="s">
        <v>80</v>
      </c>
    </row>
    <row r="49" spans="1:15" ht="74.25" customHeight="1" thickBot="1">
      <c r="A49" s="270" t="s">
        <v>81</v>
      </c>
      <c r="B49" s="515" t="str">
        <f t="shared" si="4"/>
        <v>☆☆</v>
      </c>
      <c r="C49" s="516"/>
      <c r="D49" s="517"/>
      <c r="E49" s="125">
        <v>5.71</v>
      </c>
      <c r="F49" s="315">
        <v>7.15</v>
      </c>
      <c r="G49" s="295">
        <f t="shared" si="2"/>
        <v>1.4400000000000004</v>
      </c>
      <c r="H49" s="518"/>
      <c r="I49" s="519"/>
      <c r="J49" s="519"/>
      <c r="K49" s="519"/>
      <c r="L49" s="520"/>
      <c r="M49" s="154"/>
      <c r="N49" s="155"/>
      <c r="O49" s="264" t="s">
        <v>81</v>
      </c>
    </row>
    <row r="50" spans="1:15" ht="73.2" customHeight="1" thickBot="1">
      <c r="A50" s="270" t="s">
        <v>82</v>
      </c>
      <c r="B50" s="515" t="str">
        <f t="shared" si="4"/>
        <v>☆</v>
      </c>
      <c r="C50" s="516"/>
      <c r="D50" s="517"/>
      <c r="E50" s="315">
        <v>7.18</v>
      </c>
      <c r="F50" s="315">
        <v>8.19</v>
      </c>
      <c r="G50" s="295">
        <f t="shared" si="2"/>
        <v>1.0099999999999998</v>
      </c>
      <c r="H50" s="543"/>
      <c r="I50" s="544"/>
      <c r="J50" s="544"/>
      <c r="K50" s="544"/>
      <c r="L50" s="545"/>
      <c r="M50" s="154"/>
      <c r="N50" s="467"/>
      <c r="O50" s="264" t="s">
        <v>82</v>
      </c>
    </row>
    <row r="51" spans="1:15" ht="73.5" customHeight="1" thickBot="1">
      <c r="A51" s="270" t="s">
        <v>83</v>
      </c>
      <c r="B51" s="515" t="str">
        <f t="shared" si="4"/>
        <v>☆</v>
      </c>
      <c r="C51" s="516"/>
      <c r="D51" s="517"/>
      <c r="E51" s="315">
        <v>7.06</v>
      </c>
      <c r="F51" s="315">
        <v>7.5</v>
      </c>
      <c r="G51" s="295">
        <f t="shared" si="2"/>
        <v>0.44000000000000039</v>
      </c>
      <c r="H51" s="518"/>
      <c r="I51" s="519"/>
      <c r="J51" s="519"/>
      <c r="K51" s="519"/>
      <c r="L51" s="520"/>
      <c r="M51" s="327"/>
      <c r="N51" s="328"/>
      <c r="O51" s="264" t="s">
        <v>83</v>
      </c>
    </row>
    <row r="52" spans="1:15" ht="75" customHeight="1" thickBot="1">
      <c r="A52" s="270" t="s">
        <v>84</v>
      </c>
      <c r="B52" s="515" t="str">
        <f t="shared" si="4"/>
        <v>☆</v>
      </c>
      <c r="C52" s="516"/>
      <c r="D52" s="517"/>
      <c r="E52" s="125">
        <v>4.63</v>
      </c>
      <c r="F52" s="125">
        <v>4.67</v>
      </c>
      <c r="G52" s="295">
        <f t="shared" si="2"/>
        <v>4.0000000000000036E-2</v>
      </c>
      <c r="H52" s="518"/>
      <c r="I52" s="519"/>
      <c r="J52" s="519"/>
      <c r="K52" s="519"/>
      <c r="L52" s="520"/>
      <c r="M52" s="154"/>
      <c r="N52" s="155"/>
      <c r="O52" s="264" t="s">
        <v>84</v>
      </c>
    </row>
    <row r="53" spans="1:15" ht="77.25" customHeight="1" thickBot="1">
      <c r="A53" s="270" t="s">
        <v>85</v>
      </c>
      <c r="B53" s="515" t="str">
        <f t="shared" si="4"/>
        <v>☆</v>
      </c>
      <c r="C53" s="516"/>
      <c r="D53" s="517"/>
      <c r="E53" s="315">
        <v>8.6300000000000008</v>
      </c>
      <c r="F53" s="315">
        <v>8.9499999999999993</v>
      </c>
      <c r="G53" s="295">
        <f t="shared" si="2"/>
        <v>0.31999999999999851</v>
      </c>
      <c r="H53" s="518"/>
      <c r="I53" s="519"/>
      <c r="J53" s="519"/>
      <c r="K53" s="519"/>
      <c r="L53" s="520"/>
      <c r="M53" s="154"/>
      <c r="N53" s="155"/>
      <c r="O53" s="264" t="s">
        <v>85</v>
      </c>
    </row>
    <row r="54" spans="1:15" ht="63.75" customHeight="1" thickBot="1">
      <c r="A54" s="270" t="s">
        <v>86</v>
      </c>
      <c r="B54" s="515" t="str">
        <f t="shared" si="4"/>
        <v>☆</v>
      </c>
      <c r="C54" s="516"/>
      <c r="D54" s="517"/>
      <c r="E54" s="125">
        <v>5.22</v>
      </c>
      <c r="F54" s="315">
        <v>6.26</v>
      </c>
      <c r="G54" s="295">
        <f t="shared" si="2"/>
        <v>1.04</v>
      </c>
      <c r="H54" s="518"/>
      <c r="I54" s="519"/>
      <c r="J54" s="519"/>
      <c r="K54" s="519"/>
      <c r="L54" s="520"/>
      <c r="M54" s="154"/>
      <c r="N54" s="155"/>
      <c r="O54" s="264" t="s">
        <v>86</v>
      </c>
    </row>
    <row r="55" spans="1:15" ht="93.6" customHeight="1" thickBot="1">
      <c r="A55" s="270" t="s">
        <v>87</v>
      </c>
      <c r="B55" s="515" t="str">
        <f t="shared" si="4"/>
        <v>☆</v>
      </c>
      <c r="C55" s="516"/>
      <c r="D55" s="517"/>
      <c r="E55" s="125">
        <v>4.8899999999999997</v>
      </c>
      <c r="F55" s="125">
        <v>5.76</v>
      </c>
      <c r="G55" s="295">
        <f t="shared" si="2"/>
        <v>0.87000000000000011</v>
      </c>
      <c r="H55" s="518"/>
      <c r="I55" s="519"/>
      <c r="J55" s="519"/>
      <c r="K55" s="519"/>
      <c r="L55" s="520"/>
      <c r="M55" s="154"/>
      <c r="N55" s="155"/>
      <c r="O55" s="264" t="s">
        <v>87</v>
      </c>
    </row>
    <row r="56" spans="1:15" ht="80.25" customHeight="1" thickBot="1">
      <c r="A56" s="270" t="s">
        <v>88</v>
      </c>
      <c r="B56" s="515" t="str">
        <f t="shared" si="4"/>
        <v>☆☆</v>
      </c>
      <c r="C56" s="516"/>
      <c r="D56" s="517"/>
      <c r="E56" s="125">
        <v>4.21</v>
      </c>
      <c r="F56" s="125">
        <v>5.83</v>
      </c>
      <c r="G56" s="295">
        <f t="shared" si="2"/>
        <v>1.62</v>
      </c>
      <c r="H56" s="518"/>
      <c r="I56" s="519"/>
      <c r="J56" s="519"/>
      <c r="K56" s="519"/>
      <c r="L56" s="520"/>
      <c r="M56" s="154"/>
      <c r="N56" s="155"/>
      <c r="O56" s="264" t="s">
        <v>88</v>
      </c>
    </row>
    <row r="57" spans="1:15" ht="63.75" customHeight="1" thickBot="1">
      <c r="A57" s="270" t="s">
        <v>89</v>
      </c>
      <c r="B57" s="515" t="str">
        <f t="shared" si="4"/>
        <v>☆</v>
      </c>
      <c r="C57" s="516"/>
      <c r="D57" s="517"/>
      <c r="E57" s="125">
        <v>4.6500000000000004</v>
      </c>
      <c r="F57" s="125">
        <v>5.42</v>
      </c>
      <c r="G57" s="295">
        <f t="shared" si="2"/>
        <v>0.76999999999999957</v>
      </c>
      <c r="H57" s="543"/>
      <c r="I57" s="544"/>
      <c r="J57" s="544"/>
      <c r="K57" s="544"/>
      <c r="L57" s="545"/>
      <c r="M57" s="154"/>
      <c r="N57" s="155"/>
      <c r="O57" s="264" t="s">
        <v>89</v>
      </c>
    </row>
    <row r="58" spans="1:15" ht="69.75" customHeight="1" thickBot="1">
      <c r="A58" s="270" t="s">
        <v>90</v>
      </c>
      <c r="B58" s="515" t="str">
        <f t="shared" si="4"/>
        <v>★</v>
      </c>
      <c r="C58" s="516"/>
      <c r="D58" s="517"/>
      <c r="E58" s="125">
        <v>5</v>
      </c>
      <c r="F58" s="125">
        <v>4.3499999999999996</v>
      </c>
      <c r="G58" s="295">
        <f t="shared" si="2"/>
        <v>-0.65000000000000036</v>
      </c>
      <c r="H58" s="518"/>
      <c r="I58" s="519"/>
      <c r="J58" s="519"/>
      <c r="K58" s="519"/>
      <c r="L58" s="520"/>
      <c r="M58" s="154"/>
      <c r="N58" s="155"/>
      <c r="O58" s="264" t="s">
        <v>90</v>
      </c>
    </row>
    <row r="59" spans="1:15" ht="76.2" customHeight="1" thickBot="1">
      <c r="A59" s="270" t="s">
        <v>91</v>
      </c>
      <c r="B59" s="515" t="str">
        <f t="shared" si="4"/>
        <v>☆☆</v>
      </c>
      <c r="C59" s="516"/>
      <c r="D59" s="517"/>
      <c r="E59" s="315">
        <v>6.86</v>
      </c>
      <c r="F59" s="315">
        <v>8.7100000000000009</v>
      </c>
      <c r="G59" s="295">
        <f t="shared" si="2"/>
        <v>1.8500000000000005</v>
      </c>
      <c r="H59" s="518"/>
      <c r="I59" s="519"/>
      <c r="J59" s="519"/>
      <c r="K59" s="519"/>
      <c r="L59" s="520"/>
      <c r="M59" s="327"/>
      <c r="N59" s="328"/>
      <c r="O59" s="264" t="s">
        <v>91</v>
      </c>
    </row>
    <row r="60" spans="1:15" ht="91.95" customHeight="1" thickBot="1">
      <c r="A60" s="270" t="s">
        <v>92</v>
      </c>
      <c r="B60" s="515" t="str">
        <f t="shared" si="4"/>
        <v>☆☆</v>
      </c>
      <c r="C60" s="516"/>
      <c r="D60" s="517"/>
      <c r="E60" s="315">
        <v>7.43</v>
      </c>
      <c r="F60" s="315">
        <v>8.84</v>
      </c>
      <c r="G60" s="295">
        <f t="shared" si="2"/>
        <v>1.4100000000000001</v>
      </c>
      <c r="H60" s="518"/>
      <c r="I60" s="519"/>
      <c r="J60" s="519"/>
      <c r="K60" s="519"/>
      <c r="L60" s="520"/>
      <c r="M60" s="154"/>
      <c r="N60" s="155"/>
      <c r="O60" s="264" t="s">
        <v>92</v>
      </c>
    </row>
    <row r="61" spans="1:15" ht="81" customHeight="1" thickBot="1">
      <c r="A61" s="270" t="s">
        <v>93</v>
      </c>
      <c r="B61" s="515" t="str">
        <f t="shared" si="4"/>
        <v>☆☆</v>
      </c>
      <c r="C61" s="516"/>
      <c r="D61" s="517"/>
      <c r="E61" s="376">
        <v>2</v>
      </c>
      <c r="F61" s="125">
        <v>3.46</v>
      </c>
      <c r="G61" s="295">
        <f t="shared" si="2"/>
        <v>1.46</v>
      </c>
      <c r="H61" s="518"/>
      <c r="I61" s="519"/>
      <c r="J61" s="519"/>
      <c r="K61" s="519"/>
      <c r="L61" s="520"/>
      <c r="M61" s="154"/>
      <c r="N61" s="155"/>
      <c r="O61" s="264" t="s">
        <v>93</v>
      </c>
    </row>
    <row r="62" spans="1:15" ht="75.599999999999994" customHeight="1" thickBot="1">
      <c r="A62" s="270" t="s">
        <v>94</v>
      </c>
      <c r="B62" s="515" t="str">
        <f t="shared" si="4"/>
        <v>☆</v>
      </c>
      <c r="C62" s="516"/>
      <c r="D62" s="517"/>
      <c r="E62" s="315">
        <v>6.37</v>
      </c>
      <c r="F62" s="315">
        <v>7.66</v>
      </c>
      <c r="G62" s="295">
        <f t="shared" si="2"/>
        <v>1.29</v>
      </c>
      <c r="H62" s="518"/>
      <c r="I62" s="519"/>
      <c r="J62" s="519"/>
      <c r="K62" s="519"/>
      <c r="L62" s="520"/>
      <c r="M62" s="431"/>
      <c r="N62" s="155"/>
      <c r="O62" s="264" t="s">
        <v>94</v>
      </c>
    </row>
    <row r="63" spans="1:15" ht="87" customHeight="1" thickBot="1">
      <c r="A63" s="270" t="s">
        <v>95</v>
      </c>
      <c r="B63" s="515" t="str">
        <f t="shared" si="4"/>
        <v>★</v>
      </c>
      <c r="C63" s="516"/>
      <c r="D63" s="517"/>
      <c r="E63" s="125">
        <v>4</v>
      </c>
      <c r="F63" s="125">
        <v>3.35</v>
      </c>
      <c r="G63" s="295">
        <f t="shared" si="2"/>
        <v>-0.64999999999999991</v>
      </c>
      <c r="H63" s="518"/>
      <c r="I63" s="519"/>
      <c r="J63" s="519"/>
      <c r="K63" s="519"/>
      <c r="L63" s="520"/>
      <c r="M63" s="361"/>
      <c r="N63" s="155"/>
      <c r="O63" s="264" t="s">
        <v>95</v>
      </c>
    </row>
    <row r="64" spans="1:15" ht="73.2" customHeight="1" thickBot="1">
      <c r="A64" s="270" t="s">
        <v>96</v>
      </c>
      <c r="B64" s="515" t="str">
        <f t="shared" si="4"/>
        <v>☆</v>
      </c>
      <c r="C64" s="516"/>
      <c r="D64" s="517"/>
      <c r="E64" s="376">
        <v>2.64</v>
      </c>
      <c r="F64" s="125">
        <v>3.2</v>
      </c>
      <c r="G64" s="295">
        <f t="shared" si="2"/>
        <v>0.56000000000000005</v>
      </c>
      <c r="H64" s="588"/>
      <c r="I64" s="589"/>
      <c r="J64" s="589"/>
      <c r="K64" s="589"/>
      <c r="L64" s="590"/>
      <c r="M64" s="154"/>
      <c r="N64" s="155"/>
      <c r="O64" s="264" t="s">
        <v>96</v>
      </c>
    </row>
    <row r="65" spans="1:18" ht="80.25" customHeight="1" thickBot="1">
      <c r="A65" s="270" t="s">
        <v>97</v>
      </c>
      <c r="B65" s="515" t="str">
        <f t="shared" si="4"/>
        <v>☆☆</v>
      </c>
      <c r="C65" s="516"/>
      <c r="D65" s="517"/>
      <c r="E65" s="125">
        <v>5.76</v>
      </c>
      <c r="F65" s="315">
        <v>7.48</v>
      </c>
      <c r="G65" s="295">
        <f t="shared" si="2"/>
        <v>1.7200000000000006</v>
      </c>
      <c r="H65" s="543"/>
      <c r="I65" s="544"/>
      <c r="J65" s="544"/>
      <c r="K65" s="544"/>
      <c r="L65" s="545"/>
      <c r="M65" s="450"/>
      <c r="N65" s="155"/>
      <c r="O65" s="264" t="s">
        <v>97</v>
      </c>
    </row>
    <row r="66" spans="1:18" ht="88.5" customHeight="1" thickBot="1">
      <c r="A66" s="270" t="s">
        <v>98</v>
      </c>
      <c r="B66" s="515" t="str">
        <f t="shared" si="4"/>
        <v>☆</v>
      </c>
      <c r="C66" s="516"/>
      <c r="D66" s="517"/>
      <c r="E66" s="315">
        <v>11.56</v>
      </c>
      <c r="F66" s="480">
        <v>12.64</v>
      </c>
      <c r="G66" s="295">
        <f t="shared" si="2"/>
        <v>1.08</v>
      </c>
      <c r="H66" s="591" t="s">
        <v>297</v>
      </c>
      <c r="I66" s="592"/>
      <c r="J66" s="592"/>
      <c r="K66" s="592"/>
      <c r="L66" s="593"/>
      <c r="M66" s="482" t="s">
        <v>298</v>
      </c>
      <c r="N66" s="483">
        <v>45071</v>
      </c>
      <c r="O66" s="264" t="s">
        <v>98</v>
      </c>
    </row>
    <row r="67" spans="1:18" ht="78.75" customHeight="1" thickBot="1">
      <c r="A67" s="270" t="s">
        <v>99</v>
      </c>
      <c r="B67" s="515" t="str">
        <f t="shared" si="4"/>
        <v>☆</v>
      </c>
      <c r="C67" s="516"/>
      <c r="D67" s="517"/>
      <c r="E67" s="315">
        <v>7.69</v>
      </c>
      <c r="F67" s="315">
        <v>8.94</v>
      </c>
      <c r="G67" s="295">
        <f t="shared" si="2"/>
        <v>1.2499999999999991</v>
      </c>
      <c r="H67" s="518"/>
      <c r="I67" s="519"/>
      <c r="J67" s="519"/>
      <c r="K67" s="519"/>
      <c r="L67" s="520"/>
      <c r="M67" s="154"/>
      <c r="N67" s="155"/>
      <c r="O67" s="264" t="s">
        <v>99</v>
      </c>
    </row>
    <row r="68" spans="1:18" ht="63" customHeight="1" thickBot="1">
      <c r="A68" s="273" t="s">
        <v>100</v>
      </c>
      <c r="B68" s="515" t="str">
        <f t="shared" si="4"/>
        <v>★</v>
      </c>
      <c r="C68" s="516"/>
      <c r="D68" s="517"/>
      <c r="E68" s="315">
        <v>6.94</v>
      </c>
      <c r="F68" s="315">
        <v>6.79</v>
      </c>
      <c r="G68" s="295">
        <f t="shared" si="2"/>
        <v>-0.15000000000000036</v>
      </c>
      <c r="H68" s="518"/>
      <c r="I68" s="519"/>
      <c r="J68" s="519"/>
      <c r="K68" s="519"/>
      <c r="L68" s="520"/>
      <c r="M68" s="327"/>
      <c r="N68" s="155"/>
      <c r="O68" s="264" t="s">
        <v>100</v>
      </c>
    </row>
    <row r="69" spans="1:18" ht="72.75" customHeight="1" thickBot="1">
      <c r="A69" s="271" t="s">
        <v>101</v>
      </c>
      <c r="B69" s="515" t="str">
        <f t="shared" ref="B69" si="5">IF(G69&gt;5,"☆☆☆☆",IF(AND(G69&gt;=2.39,G69&lt;5),"☆☆☆",IF(AND(G69&gt;=1.39,G69&lt;2.4),"☆☆",IF(AND(G69&gt;0,G69&lt;1.4),"☆",IF(AND(G69&gt;=-1.39,G69&lt;0),"★",IF(AND(G69&gt;=-2.39,G69&lt;-1.4),"★★",IF(AND(G69&gt;=-3.39,G69&lt;-2.4),"★★★")))))))</f>
        <v>☆☆</v>
      </c>
      <c r="C69" s="516"/>
      <c r="D69" s="517"/>
      <c r="E69" s="454">
        <v>3.13</v>
      </c>
      <c r="F69" s="454">
        <v>4.6100000000000003</v>
      </c>
      <c r="G69" s="295">
        <f t="shared" si="2"/>
        <v>1.4800000000000004</v>
      </c>
      <c r="H69" s="543"/>
      <c r="I69" s="544"/>
      <c r="J69" s="544"/>
      <c r="K69" s="544"/>
      <c r="L69" s="545"/>
      <c r="M69" s="154"/>
      <c r="N69" s="155"/>
      <c r="O69" s="264" t="s">
        <v>101</v>
      </c>
    </row>
    <row r="70" spans="1:18" ht="58.5" customHeight="1" thickBot="1">
      <c r="A70" s="206" t="s">
        <v>102</v>
      </c>
      <c r="B70" s="576" t="str">
        <f t="shared" si="4"/>
        <v>☆</v>
      </c>
      <c r="C70" s="577"/>
      <c r="D70" s="578"/>
      <c r="E70" s="125">
        <v>5.27</v>
      </c>
      <c r="F70" s="315">
        <v>6.54</v>
      </c>
      <c r="G70" s="436">
        <f t="shared" si="2"/>
        <v>1.2700000000000005</v>
      </c>
      <c r="H70" s="518"/>
      <c r="I70" s="519"/>
      <c r="J70" s="519"/>
      <c r="K70" s="519"/>
      <c r="L70" s="520"/>
      <c r="M70" s="207"/>
      <c r="N70" s="155"/>
      <c r="O70" s="264"/>
    </row>
    <row r="71" spans="1:18" ht="42.75" customHeight="1" thickBot="1">
      <c r="A71" s="208"/>
      <c r="B71" s="208"/>
      <c r="C71" s="208"/>
      <c r="D71" s="208"/>
      <c r="E71" s="579"/>
      <c r="F71" s="579"/>
      <c r="G71" s="579"/>
      <c r="H71" s="579"/>
      <c r="I71" s="579"/>
      <c r="J71" s="579"/>
      <c r="K71" s="579"/>
      <c r="L71" s="579"/>
      <c r="M71" s="55">
        <f>COUNTIF(E24:E69,"&gt;=10")</f>
        <v>1</v>
      </c>
      <c r="N71" s="55">
        <f>COUNTIF(F24:F69,"&gt;=10")</f>
        <v>2</v>
      </c>
      <c r="O71" s="55" t="s">
        <v>28</v>
      </c>
    </row>
    <row r="72" spans="1:18" ht="36.75" customHeight="1" thickBot="1">
      <c r="A72" s="68" t="s">
        <v>21</v>
      </c>
      <c r="B72" s="69"/>
      <c r="C72" s="117"/>
      <c r="D72" s="117"/>
      <c r="E72" s="580" t="s">
        <v>20</v>
      </c>
      <c r="F72" s="580"/>
      <c r="G72" s="580"/>
      <c r="H72" s="581" t="s">
        <v>198</v>
      </c>
      <c r="I72" s="582"/>
      <c r="J72" s="69"/>
      <c r="K72" s="70"/>
      <c r="L72" s="70"/>
      <c r="M72" s="71"/>
      <c r="N72" s="72"/>
    </row>
    <row r="73" spans="1:18" ht="36.75" customHeight="1" thickBot="1">
      <c r="A73" s="73"/>
      <c r="B73" s="209"/>
      <c r="C73" s="585" t="s">
        <v>190</v>
      </c>
      <c r="D73" s="586"/>
      <c r="E73" s="586"/>
      <c r="F73" s="587"/>
      <c r="G73" s="74">
        <f>+F70</f>
        <v>6.54</v>
      </c>
      <c r="H73" s="75" t="s">
        <v>103</v>
      </c>
      <c r="I73" s="583">
        <f>+G70</f>
        <v>1.2700000000000005</v>
      </c>
      <c r="J73" s="584"/>
      <c r="K73" s="210"/>
      <c r="L73" s="210"/>
      <c r="M73" s="211"/>
      <c r="N73" s="76"/>
    </row>
    <row r="74" spans="1:18" ht="36.75" customHeight="1" thickBot="1">
      <c r="A74" s="73"/>
      <c r="B74" s="209"/>
      <c r="C74" s="546" t="s">
        <v>104</v>
      </c>
      <c r="D74" s="547"/>
      <c r="E74" s="547"/>
      <c r="F74" s="548"/>
      <c r="G74" s="77">
        <f>+F35</f>
        <v>7.42</v>
      </c>
      <c r="H74" s="78" t="s">
        <v>103</v>
      </c>
      <c r="I74" s="549">
        <f>+G35</f>
        <v>1.5499999999999998</v>
      </c>
      <c r="J74" s="550"/>
      <c r="K74" s="210"/>
      <c r="L74" s="210"/>
      <c r="M74" s="211"/>
      <c r="N74" s="76"/>
      <c r="R74" s="248" t="s">
        <v>21</v>
      </c>
    </row>
    <row r="75" spans="1:18" ht="36.75" customHeight="1" thickBot="1">
      <c r="A75" s="73"/>
      <c r="B75" s="209"/>
      <c r="C75" s="551" t="s">
        <v>105</v>
      </c>
      <c r="D75" s="552"/>
      <c r="E75" s="552"/>
      <c r="F75" s="79" t="str">
        <f>VLOOKUP(G75,F:P,10,0)</f>
        <v>大分県</v>
      </c>
      <c r="G75" s="80">
        <f>MAX(F23:F70)</f>
        <v>12.64</v>
      </c>
      <c r="H75" s="553" t="s">
        <v>106</v>
      </c>
      <c r="I75" s="554"/>
      <c r="J75" s="554"/>
      <c r="K75" s="81">
        <f>+N71</f>
        <v>2</v>
      </c>
      <c r="L75" s="82" t="s">
        <v>107</v>
      </c>
      <c r="M75" s="83">
        <f>N71-M71</f>
        <v>1</v>
      </c>
      <c r="N75" s="76"/>
      <c r="R75" s="249"/>
    </row>
    <row r="76" spans="1:18" ht="36.75" customHeight="1" thickBot="1">
      <c r="A76" s="84"/>
      <c r="B76" s="85"/>
      <c r="C76" s="85"/>
      <c r="D76" s="85"/>
      <c r="E76" s="85"/>
      <c r="F76" s="85"/>
      <c r="G76" s="85"/>
      <c r="H76" s="85"/>
      <c r="I76" s="85"/>
      <c r="J76" s="85"/>
      <c r="K76" s="86"/>
      <c r="L76" s="86"/>
      <c r="M76" s="87"/>
      <c r="N76" s="88"/>
      <c r="R76" s="249"/>
    </row>
    <row r="77" spans="1:18" ht="30.75" customHeight="1">
      <c r="A77" s="113"/>
      <c r="B77" s="113"/>
      <c r="C77" s="113"/>
      <c r="D77" s="113"/>
      <c r="E77" s="113"/>
      <c r="F77" s="113"/>
      <c r="G77" s="113"/>
      <c r="H77" s="113"/>
      <c r="I77" s="113"/>
      <c r="J77" s="113"/>
      <c r="K77" s="212"/>
      <c r="L77" s="212"/>
      <c r="M77" s="213"/>
      <c r="N77" s="214"/>
      <c r="R77" s="250"/>
    </row>
    <row r="78" spans="1:18" ht="30.75" customHeight="1" thickBot="1">
      <c r="A78" s="215"/>
      <c r="B78" s="215"/>
      <c r="C78" s="215"/>
      <c r="D78" s="215"/>
      <c r="E78" s="215"/>
      <c r="F78" s="215"/>
      <c r="G78" s="215"/>
      <c r="H78" s="215"/>
      <c r="I78" s="215"/>
      <c r="J78" s="215"/>
      <c r="K78" s="216"/>
      <c r="L78" s="216"/>
      <c r="M78" s="217"/>
      <c r="N78" s="215"/>
    </row>
    <row r="79" spans="1:18" ht="24.75" customHeight="1" thickTop="1">
      <c r="A79" s="555">
        <v>3</v>
      </c>
      <c r="B79" s="558" t="s">
        <v>195</v>
      </c>
      <c r="C79" s="559"/>
      <c r="D79" s="559"/>
      <c r="E79" s="559"/>
      <c r="F79" s="560"/>
      <c r="G79" s="567" t="s">
        <v>196</v>
      </c>
      <c r="H79" s="568"/>
      <c r="I79" s="568"/>
      <c r="J79" s="568"/>
      <c r="K79" s="568"/>
      <c r="L79" s="568"/>
      <c r="M79" s="568"/>
      <c r="N79" s="569"/>
    </row>
    <row r="80" spans="1:18" ht="24.75" customHeight="1">
      <c r="A80" s="556"/>
      <c r="B80" s="561"/>
      <c r="C80" s="562"/>
      <c r="D80" s="562"/>
      <c r="E80" s="562"/>
      <c r="F80" s="563"/>
      <c r="G80" s="570"/>
      <c r="H80" s="571"/>
      <c r="I80" s="571"/>
      <c r="J80" s="571"/>
      <c r="K80" s="571"/>
      <c r="L80" s="571"/>
      <c r="M80" s="571"/>
      <c r="N80" s="572"/>
      <c r="O80" s="218" t="s">
        <v>28</v>
      </c>
      <c r="P80" s="218"/>
    </row>
    <row r="81" spans="1:16" ht="24.75" customHeight="1">
      <c r="A81" s="556"/>
      <c r="B81" s="561"/>
      <c r="C81" s="562"/>
      <c r="D81" s="562"/>
      <c r="E81" s="562"/>
      <c r="F81" s="563"/>
      <c r="G81" s="570"/>
      <c r="H81" s="571"/>
      <c r="I81" s="571"/>
      <c r="J81" s="571"/>
      <c r="K81" s="571"/>
      <c r="L81" s="571"/>
      <c r="M81" s="571"/>
      <c r="N81" s="572"/>
      <c r="O81" s="218" t="s">
        <v>21</v>
      </c>
      <c r="P81" s="218" t="s">
        <v>108</v>
      </c>
    </row>
    <row r="82" spans="1:16" ht="24.75" customHeight="1">
      <c r="A82" s="556"/>
      <c r="B82" s="561"/>
      <c r="C82" s="562"/>
      <c r="D82" s="562"/>
      <c r="E82" s="562"/>
      <c r="F82" s="563"/>
      <c r="G82" s="570"/>
      <c r="H82" s="571"/>
      <c r="I82" s="571"/>
      <c r="J82" s="571"/>
      <c r="K82" s="571"/>
      <c r="L82" s="571"/>
      <c r="M82" s="571"/>
      <c r="N82" s="572"/>
      <c r="O82" s="219"/>
      <c r="P82" s="218"/>
    </row>
    <row r="83" spans="1:16" ht="46.2" customHeight="1" thickBot="1">
      <c r="A83" s="557"/>
      <c r="B83" s="564"/>
      <c r="C83" s="565"/>
      <c r="D83" s="565"/>
      <c r="E83" s="565"/>
      <c r="F83" s="566"/>
      <c r="G83" s="573"/>
      <c r="H83" s="574"/>
      <c r="I83" s="574"/>
      <c r="J83" s="574"/>
      <c r="K83" s="574"/>
      <c r="L83" s="574"/>
      <c r="M83" s="574"/>
      <c r="N83" s="575"/>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I2:M2"/>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1:L41"/>
    <mergeCell ref="B42:D42"/>
    <mergeCell ref="H42:L42"/>
    <mergeCell ref="B49:D49"/>
    <mergeCell ref="H49:L49"/>
    <mergeCell ref="B39:D39"/>
    <mergeCell ref="H39:L39"/>
    <mergeCell ref="B35:D35"/>
    <mergeCell ref="H35:L35"/>
    <mergeCell ref="B36:D36"/>
    <mergeCell ref="H36:L36"/>
    <mergeCell ref="B43:D43"/>
    <mergeCell ref="H43:L43"/>
    <mergeCell ref="B44:D44"/>
    <mergeCell ref="H44:L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7"/>
  <conditionalFormatting sqref="N77">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G23:G70">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06CF8-7BEB-46FA-AE1B-DEE15FFBD131}">
  <dimension ref="A1:P25"/>
  <sheetViews>
    <sheetView view="pageBreakPreview" zoomScaleNormal="75" zoomScaleSheetLayoutView="75" workbookViewId="0">
      <selection activeCell="P21" sqref="P21"/>
    </sheetView>
  </sheetViews>
  <sheetFormatPr defaultColWidth="9" defaultRowHeight="13.2"/>
  <cols>
    <col min="1" max="1" width="4.88671875" style="434" customWidth="1"/>
    <col min="2" max="7" width="9" style="434"/>
    <col min="8" max="10" width="13.21875" style="434" customWidth="1"/>
    <col min="11" max="11" width="9.6640625" style="434" customWidth="1"/>
    <col min="12" max="12" width="13.21875" style="434" customWidth="1"/>
    <col min="13" max="13" width="4.44140625" style="434" customWidth="1"/>
    <col min="14" max="16384" width="9" style="434"/>
  </cols>
  <sheetData>
    <row r="1" spans="1:16" ht="23.4">
      <c r="A1" s="603" t="s">
        <v>193</v>
      </c>
      <c r="B1" s="603"/>
      <c r="C1" s="603"/>
      <c r="D1" s="603"/>
      <c r="E1" s="603"/>
      <c r="F1" s="603"/>
      <c r="G1" s="603"/>
      <c r="H1" s="603"/>
      <c r="I1" s="603"/>
      <c r="J1" s="604"/>
      <c r="K1" s="604"/>
      <c r="L1" s="604"/>
      <c r="M1" s="604"/>
    </row>
    <row r="2" spans="1:16" ht="19.2">
      <c r="A2" s="605" t="s">
        <v>303</v>
      </c>
      <c r="B2" s="605"/>
      <c r="C2" s="605"/>
      <c r="D2" s="605"/>
      <c r="E2" s="605"/>
      <c r="F2" s="605"/>
      <c r="G2" s="605"/>
      <c r="H2" s="605"/>
      <c r="I2" s="605"/>
      <c r="J2" s="606"/>
      <c r="K2" s="606"/>
      <c r="L2" s="606"/>
      <c r="M2" s="606"/>
      <c r="N2" s="486"/>
    </row>
    <row r="3" spans="1:16" ht="19.2">
      <c r="A3" s="605" t="s">
        <v>304</v>
      </c>
      <c r="B3" s="605"/>
      <c r="C3" s="605"/>
      <c r="D3" s="605"/>
      <c r="E3" s="605"/>
      <c r="F3" s="605"/>
      <c r="G3" s="605"/>
      <c r="H3" s="605"/>
      <c r="I3" s="605"/>
      <c r="J3" s="606"/>
      <c r="K3" s="606"/>
      <c r="L3" s="606"/>
      <c r="M3" s="606"/>
      <c r="N3" s="607"/>
    </row>
    <row r="4" spans="1:16" ht="16.2">
      <c r="A4" s="608" t="s">
        <v>225</v>
      </c>
      <c r="B4" s="608"/>
      <c r="C4" s="608"/>
      <c r="D4" s="608"/>
      <c r="E4" s="608"/>
      <c r="F4" s="608"/>
      <c r="G4" s="608"/>
      <c r="H4" s="608"/>
      <c r="I4" s="608"/>
      <c r="J4" s="609"/>
      <c r="K4" s="609"/>
      <c r="L4" s="609"/>
      <c r="M4" s="609"/>
      <c r="N4" s="607"/>
    </row>
    <row r="5" spans="1:16" ht="7.2" customHeight="1">
      <c r="A5" s="469"/>
      <c r="B5" s="470"/>
      <c r="C5" s="470"/>
      <c r="D5" s="470"/>
      <c r="E5" s="470"/>
      <c r="F5" s="470"/>
      <c r="G5" s="470"/>
      <c r="H5" s="470"/>
      <c r="I5" s="470"/>
      <c r="J5" s="470"/>
      <c r="K5" s="470"/>
      <c r="L5" s="470"/>
      <c r="M5" s="470"/>
      <c r="N5" s="607"/>
    </row>
    <row r="6" spans="1:16" ht="16.2">
      <c r="A6" s="470"/>
      <c r="B6" s="610" t="s">
        <v>28</v>
      </c>
      <c r="C6" s="611"/>
      <c r="D6" s="611"/>
      <c r="E6" s="611"/>
      <c r="F6" s="470"/>
      <c r="G6" s="470"/>
      <c r="H6" s="614" t="s">
        <v>411</v>
      </c>
      <c r="I6" s="615"/>
      <c r="J6" s="615"/>
      <c r="K6" s="615"/>
      <c r="L6" s="615"/>
      <c r="M6" s="470"/>
      <c r="N6" s="607"/>
      <c r="O6" s="434" t="s">
        <v>21</v>
      </c>
    </row>
    <row r="7" spans="1:16" ht="16.2">
      <c r="A7" s="470"/>
      <c r="B7" s="612"/>
      <c r="C7" s="612"/>
      <c r="D7" s="612"/>
      <c r="E7" s="612"/>
      <c r="F7" s="470"/>
      <c r="G7" s="470"/>
      <c r="H7" s="615"/>
      <c r="I7" s="615"/>
      <c r="J7" s="615"/>
      <c r="K7" s="615"/>
      <c r="L7" s="615"/>
      <c r="M7" s="470"/>
      <c r="N7" s="607"/>
      <c r="O7" s="434" t="s">
        <v>21</v>
      </c>
    </row>
    <row r="8" spans="1:16" ht="16.2">
      <c r="A8" s="470"/>
      <c r="B8" s="612"/>
      <c r="C8" s="612"/>
      <c r="D8" s="612"/>
      <c r="E8" s="612"/>
      <c r="F8" s="470"/>
      <c r="G8" s="470"/>
      <c r="H8" s="615"/>
      <c r="I8" s="615"/>
      <c r="J8" s="615"/>
      <c r="K8" s="615"/>
      <c r="L8" s="615"/>
      <c r="M8" s="470"/>
    </row>
    <row r="9" spans="1:16" ht="16.2">
      <c r="A9" s="470"/>
      <c r="B9" s="612"/>
      <c r="C9" s="612"/>
      <c r="D9" s="612"/>
      <c r="E9" s="612"/>
      <c r="F9" s="470"/>
      <c r="G9" s="470"/>
      <c r="H9" s="615"/>
      <c r="I9" s="615"/>
      <c r="J9" s="615"/>
      <c r="K9" s="615"/>
      <c r="L9" s="615"/>
      <c r="M9" s="470"/>
    </row>
    <row r="10" spans="1:16" ht="16.2">
      <c r="A10" s="470"/>
      <c r="B10" s="612"/>
      <c r="C10" s="612"/>
      <c r="D10" s="612"/>
      <c r="E10" s="612"/>
      <c r="F10" s="470"/>
      <c r="G10" s="470"/>
      <c r="H10" s="615"/>
      <c r="I10" s="615"/>
      <c r="J10" s="615"/>
      <c r="K10" s="615"/>
      <c r="L10" s="615"/>
      <c r="M10" s="470"/>
    </row>
    <row r="11" spans="1:16" ht="16.2">
      <c r="A11" s="470"/>
      <c r="B11" s="612"/>
      <c r="C11" s="612"/>
      <c r="D11" s="612"/>
      <c r="E11" s="612"/>
      <c r="F11" s="471"/>
      <c r="G11" s="471"/>
      <c r="H11" s="615"/>
      <c r="I11" s="615"/>
      <c r="J11" s="615"/>
      <c r="K11" s="615"/>
      <c r="L11" s="615"/>
      <c r="M11" s="470"/>
    </row>
    <row r="12" spans="1:16" ht="16.2">
      <c r="A12" s="470"/>
      <c r="B12" s="612"/>
      <c r="C12" s="612"/>
      <c r="D12" s="612"/>
      <c r="E12" s="612"/>
      <c r="F12" s="472"/>
      <c r="G12" s="472"/>
      <c r="H12" s="615"/>
      <c r="I12" s="615"/>
      <c r="J12" s="615"/>
      <c r="K12" s="615"/>
      <c r="L12" s="615"/>
      <c r="M12" s="470"/>
    </row>
    <row r="13" spans="1:16" ht="17.399999999999999">
      <c r="A13" s="470"/>
      <c r="B13" s="613"/>
      <c r="C13" s="613"/>
      <c r="D13" s="613"/>
      <c r="E13" s="613"/>
      <c r="F13" s="472"/>
      <c r="G13" s="472"/>
      <c r="H13" s="615"/>
      <c r="I13" s="615"/>
      <c r="J13" s="615"/>
      <c r="K13" s="615"/>
      <c r="L13" s="615"/>
      <c r="M13" s="470"/>
      <c r="P13" s="465"/>
    </row>
    <row r="14" spans="1:16" ht="16.2">
      <c r="A14" s="470"/>
      <c r="B14" s="613"/>
      <c r="C14" s="613"/>
      <c r="D14" s="613"/>
      <c r="E14" s="613"/>
      <c r="F14" s="471"/>
      <c r="G14" s="471"/>
      <c r="H14" s="615"/>
      <c r="I14" s="615"/>
      <c r="J14" s="615"/>
      <c r="K14" s="615"/>
      <c r="L14" s="615"/>
      <c r="M14" s="470"/>
      <c r="P14" s="473" t="s">
        <v>21</v>
      </c>
    </row>
    <row r="15" spans="1:16" ht="8.4" customHeight="1">
      <c r="A15" s="470"/>
      <c r="B15" s="470"/>
      <c r="C15" s="470"/>
      <c r="D15" s="470"/>
      <c r="E15" s="470"/>
      <c r="F15" s="470"/>
      <c r="G15" s="470"/>
      <c r="H15" s="470"/>
      <c r="I15" s="470"/>
      <c r="J15" s="470"/>
      <c r="K15" s="470"/>
      <c r="L15" s="470"/>
      <c r="M15" s="470"/>
    </row>
    <row r="16" spans="1:16" ht="9" customHeight="1" thickBot="1">
      <c r="A16" s="474"/>
      <c r="B16" s="475"/>
      <c r="C16" s="475"/>
      <c r="D16" s="475"/>
      <c r="E16" s="475"/>
      <c r="F16" s="475"/>
      <c r="G16" s="475"/>
      <c r="H16" s="475"/>
      <c r="I16" s="475"/>
      <c r="J16" s="475"/>
      <c r="K16" s="475"/>
      <c r="L16" s="475"/>
      <c r="M16" s="475"/>
    </row>
    <row r="17" spans="1:13" ht="13.8" thickTop="1">
      <c r="A17" s="475"/>
      <c r="B17" s="594" t="s">
        <v>412</v>
      </c>
      <c r="C17" s="595"/>
      <c r="D17" s="595"/>
      <c r="E17" s="595"/>
      <c r="F17" s="595"/>
      <c r="G17" s="595"/>
      <c r="H17" s="595"/>
      <c r="I17" s="595"/>
      <c r="J17" s="595"/>
      <c r="K17" s="595"/>
      <c r="L17" s="596"/>
      <c r="M17" s="475"/>
    </row>
    <row r="18" spans="1:13">
      <c r="A18" s="475"/>
      <c r="B18" s="597"/>
      <c r="C18" s="598"/>
      <c r="D18" s="598"/>
      <c r="E18" s="598"/>
      <c r="F18" s="598"/>
      <c r="G18" s="598"/>
      <c r="H18" s="598"/>
      <c r="I18" s="598"/>
      <c r="J18" s="598"/>
      <c r="K18" s="598"/>
      <c r="L18" s="599"/>
      <c r="M18" s="475"/>
    </row>
    <row r="19" spans="1:13">
      <c r="A19" s="475"/>
      <c r="B19" s="597"/>
      <c r="C19" s="598"/>
      <c r="D19" s="598"/>
      <c r="E19" s="598"/>
      <c r="F19" s="598"/>
      <c r="G19" s="598"/>
      <c r="H19" s="598"/>
      <c r="I19" s="598"/>
      <c r="J19" s="598"/>
      <c r="K19" s="598"/>
      <c r="L19" s="599"/>
      <c r="M19" s="475"/>
    </row>
    <row r="20" spans="1:13">
      <c r="A20" s="475"/>
      <c r="B20" s="597"/>
      <c r="C20" s="598"/>
      <c r="D20" s="598"/>
      <c r="E20" s="598"/>
      <c r="F20" s="598"/>
      <c r="G20" s="598"/>
      <c r="H20" s="598"/>
      <c r="I20" s="598"/>
      <c r="J20" s="598"/>
      <c r="K20" s="598"/>
      <c r="L20" s="599"/>
      <c r="M20" s="475"/>
    </row>
    <row r="21" spans="1:13" ht="27.6" customHeight="1">
      <c r="A21" s="475"/>
      <c r="B21" s="597"/>
      <c r="C21" s="598"/>
      <c r="D21" s="598"/>
      <c r="E21" s="598"/>
      <c r="F21" s="598"/>
      <c r="G21" s="598"/>
      <c r="H21" s="598"/>
      <c r="I21" s="598"/>
      <c r="J21" s="598"/>
      <c r="K21" s="598"/>
      <c r="L21" s="599"/>
      <c r="M21" s="475"/>
    </row>
    <row r="22" spans="1:13" ht="27.6" customHeight="1">
      <c r="A22" s="475"/>
      <c r="B22" s="597"/>
      <c r="C22" s="598"/>
      <c r="D22" s="598"/>
      <c r="E22" s="598"/>
      <c r="F22" s="598"/>
      <c r="G22" s="598"/>
      <c r="H22" s="598"/>
      <c r="I22" s="598"/>
      <c r="J22" s="598"/>
      <c r="K22" s="598"/>
      <c r="L22" s="599"/>
      <c r="M22" s="475"/>
    </row>
    <row r="23" spans="1:13" ht="27.6" customHeight="1">
      <c r="A23" s="475"/>
      <c r="B23" s="597"/>
      <c r="C23" s="598"/>
      <c r="D23" s="598"/>
      <c r="E23" s="598"/>
      <c r="F23" s="598"/>
      <c r="G23" s="598"/>
      <c r="H23" s="598"/>
      <c r="I23" s="598"/>
      <c r="J23" s="598"/>
      <c r="K23" s="598"/>
      <c r="L23" s="599"/>
      <c r="M23" s="475"/>
    </row>
    <row r="24" spans="1:13" ht="27.6" customHeight="1" thickBot="1">
      <c r="A24" s="475"/>
      <c r="B24" s="600"/>
      <c r="C24" s="601"/>
      <c r="D24" s="601"/>
      <c r="E24" s="601"/>
      <c r="F24" s="601"/>
      <c r="G24" s="601"/>
      <c r="H24" s="601"/>
      <c r="I24" s="601"/>
      <c r="J24" s="601"/>
      <c r="K24" s="601"/>
      <c r="L24" s="602"/>
      <c r="M24" s="475"/>
    </row>
    <row r="25" spans="1:13" ht="13.8" thickTop="1">
      <c r="A25" s="475"/>
      <c r="B25" s="475"/>
      <c r="C25" s="475"/>
      <c r="D25" s="475"/>
      <c r="E25" s="475"/>
      <c r="F25" s="475"/>
      <c r="G25" s="475"/>
      <c r="H25" s="475"/>
      <c r="I25" s="475"/>
      <c r="J25" s="475"/>
      <c r="K25" s="475"/>
      <c r="L25" s="475"/>
      <c r="M25" s="475"/>
    </row>
  </sheetData>
  <mergeCells count="8">
    <mergeCell ref="B17:L24"/>
    <mergeCell ref="A1:M1"/>
    <mergeCell ref="A2:M2"/>
    <mergeCell ref="A3:M3"/>
    <mergeCell ref="N3:N7"/>
    <mergeCell ref="A4:M4"/>
    <mergeCell ref="B6:E14"/>
    <mergeCell ref="H6:L14"/>
  </mergeCells>
  <phoneticPr fontId="87"/>
  <pageMargins left="0.74803149606299213" right="0.74803149606299213" top="0.98425196850393704" bottom="0.98425196850393704" header="0.51181102362204722" footer="0.51181102362204722"/>
  <pageSetup paperSize="9" scale="105"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8"/>
  <sheetViews>
    <sheetView showGridLines="0" zoomScale="80" zoomScaleNormal="80" zoomScaleSheetLayoutView="79" workbookViewId="0">
      <selection activeCell="F48" sqref="F48"/>
    </sheetView>
  </sheetViews>
  <sheetFormatPr defaultColWidth="9" defaultRowHeight="19.2"/>
  <cols>
    <col min="1" max="1" width="200.5546875" style="287" customWidth="1"/>
    <col min="2" max="2" width="11.21875" style="285" customWidth="1"/>
    <col min="3" max="3" width="27.44140625" style="285" customWidth="1"/>
    <col min="4" max="4" width="17.88671875" style="286" customWidth="1"/>
    <col min="5" max="16384" width="9" style="1"/>
  </cols>
  <sheetData>
    <row r="1" spans="1:4" s="42" customFormat="1" ht="44.25" customHeight="1" thickBot="1">
      <c r="A1" s="168" t="s">
        <v>229</v>
      </c>
      <c r="B1" s="169" t="s">
        <v>0</v>
      </c>
      <c r="C1" s="170" t="s">
        <v>1</v>
      </c>
      <c r="D1" s="284" t="s">
        <v>2</v>
      </c>
    </row>
    <row r="2" spans="1:4" s="42" customFormat="1" ht="44.25" customHeight="1" thickTop="1">
      <c r="A2" s="165" t="s">
        <v>316</v>
      </c>
      <c r="B2" s="301"/>
      <c r="C2" s="619" t="s">
        <v>318</v>
      </c>
      <c r="D2" s="302"/>
    </row>
    <row r="3" spans="1:4" s="42" customFormat="1" ht="228" customHeight="1">
      <c r="A3" s="381" t="s">
        <v>317</v>
      </c>
      <c r="B3" s="317" t="s">
        <v>305</v>
      </c>
      <c r="C3" s="617"/>
      <c r="D3" s="303">
        <v>45072</v>
      </c>
    </row>
    <row r="4" spans="1:4" s="42" customFormat="1" ht="36.6" customHeight="1" thickBot="1">
      <c r="A4" s="166" t="s">
        <v>319</v>
      </c>
      <c r="B4" s="298"/>
      <c r="C4" s="618"/>
      <c r="D4" s="304"/>
    </row>
    <row r="5" spans="1:4" s="42" customFormat="1" ht="44.25" customHeight="1" thickTop="1">
      <c r="A5" s="385" t="s">
        <v>306</v>
      </c>
      <c r="B5" s="301"/>
      <c r="C5" s="619" t="s">
        <v>309</v>
      </c>
      <c r="D5" s="305"/>
    </row>
    <row r="6" spans="1:4" s="42" customFormat="1" ht="244.8" customHeight="1" thickBot="1">
      <c r="A6" s="380" t="s">
        <v>307</v>
      </c>
      <c r="B6" s="308" t="s">
        <v>308</v>
      </c>
      <c r="C6" s="617"/>
      <c r="D6" s="303">
        <v>45072</v>
      </c>
    </row>
    <row r="7" spans="1:4" s="42" customFormat="1" ht="36.6" customHeight="1" thickTop="1" thickBot="1">
      <c r="A7" s="452" t="s">
        <v>315</v>
      </c>
      <c r="B7" s="298"/>
      <c r="C7" s="618"/>
      <c r="D7" s="304"/>
    </row>
    <row r="8" spans="1:4" s="42" customFormat="1" ht="43.8" customHeight="1" thickTop="1">
      <c r="A8" s="309" t="s">
        <v>310</v>
      </c>
      <c r="B8" s="370"/>
      <c r="C8" s="637" t="s">
        <v>313</v>
      </c>
      <c r="D8" s="634">
        <v>45073</v>
      </c>
    </row>
    <row r="9" spans="1:4" s="42" customFormat="1" ht="153.6" customHeight="1">
      <c r="A9" s="381" t="s">
        <v>311</v>
      </c>
      <c r="B9" s="163" t="s">
        <v>312</v>
      </c>
      <c r="C9" s="638"/>
      <c r="D9" s="635"/>
    </row>
    <row r="10" spans="1:4" s="42" customFormat="1" ht="44.4" customHeight="1" thickBot="1">
      <c r="A10" s="166" t="s">
        <v>314</v>
      </c>
      <c r="B10" s="164"/>
      <c r="C10" s="639"/>
      <c r="D10" s="636"/>
    </row>
    <row r="11" spans="1:4" s="42" customFormat="1" ht="52.8" customHeight="1" thickTop="1">
      <c r="A11" s="439" t="s">
        <v>321</v>
      </c>
      <c r="B11" s="301"/>
      <c r="C11" s="619" t="s">
        <v>323</v>
      </c>
      <c r="D11" s="302"/>
    </row>
    <row r="12" spans="1:4" s="42" customFormat="1" ht="320.39999999999998" customHeight="1">
      <c r="A12" s="381" t="s">
        <v>320</v>
      </c>
      <c r="B12" s="317" t="s">
        <v>322</v>
      </c>
      <c r="C12" s="617"/>
      <c r="D12" s="303">
        <v>45071</v>
      </c>
    </row>
    <row r="13" spans="1:4" s="42" customFormat="1" ht="36.6" customHeight="1" thickBot="1">
      <c r="A13" s="166" t="s">
        <v>354</v>
      </c>
      <c r="B13" s="298"/>
      <c r="C13" s="618"/>
      <c r="D13" s="304"/>
    </row>
    <row r="14" spans="1:4" s="42" customFormat="1" ht="44.25" customHeight="1" thickTop="1">
      <c r="A14" s="439" t="s">
        <v>324</v>
      </c>
      <c r="B14" s="301"/>
      <c r="C14" s="619" t="s">
        <v>326</v>
      </c>
      <c r="D14" s="305"/>
    </row>
    <row r="15" spans="1:4" s="42" customFormat="1" ht="123" customHeight="1">
      <c r="A15" s="381" t="s">
        <v>325</v>
      </c>
      <c r="B15" s="317" t="s">
        <v>327</v>
      </c>
      <c r="C15" s="617"/>
      <c r="D15" s="303">
        <v>45072</v>
      </c>
    </row>
    <row r="16" spans="1:4" s="42" customFormat="1" ht="44.4" customHeight="1" thickBot="1">
      <c r="A16" s="166" t="s">
        <v>328</v>
      </c>
      <c r="B16" s="298"/>
      <c r="C16" s="618"/>
      <c r="D16" s="304"/>
    </row>
    <row r="17" spans="1:4" s="42" customFormat="1" ht="44.25" customHeight="1" thickTop="1">
      <c r="A17" s="439" t="s">
        <v>329</v>
      </c>
      <c r="B17" s="301"/>
      <c r="C17" s="619" t="s">
        <v>331</v>
      </c>
      <c r="D17" s="305"/>
    </row>
    <row r="18" spans="1:4" s="42" customFormat="1" ht="218.4" customHeight="1">
      <c r="A18" s="381" t="s">
        <v>330</v>
      </c>
      <c r="B18" s="317" t="s">
        <v>332</v>
      </c>
      <c r="C18" s="617"/>
      <c r="D18" s="303">
        <v>45070</v>
      </c>
    </row>
    <row r="19" spans="1:4" s="42" customFormat="1" ht="44.4" customHeight="1" thickBot="1">
      <c r="A19" s="166" t="s">
        <v>333</v>
      </c>
      <c r="B19" s="298"/>
      <c r="C19" s="618"/>
      <c r="D19" s="304"/>
    </row>
    <row r="20" spans="1:4" s="42" customFormat="1" ht="48.6" hidden="1" customHeight="1" thickBot="1">
      <c r="A20" s="290"/>
      <c r="B20" s="643"/>
      <c r="C20" s="631"/>
      <c r="D20" s="628"/>
    </row>
    <row r="21" spans="1:4" s="42" customFormat="1" ht="91.2" hidden="1" customHeight="1" thickTop="1">
      <c r="A21" s="311"/>
      <c r="B21" s="644"/>
      <c r="C21" s="632"/>
      <c r="D21" s="629"/>
    </row>
    <row r="22" spans="1:4" s="42" customFormat="1" ht="43.2" hidden="1" customHeight="1" thickTop="1">
      <c r="A22" s="362"/>
      <c r="B22" s="645"/>
      <c r="C22" s="633"/>
      <c r="D22" s="630"/>
    </row>
    <row r="23" spans="1:4" s="42" customFormat="1" ht="51" hidden="1" customHeight="1" thickTop="1">
      <c r="A23" s="363"/>
      <c r="B23" s="646"/>
      <c r="C23" s="646"/>
      <c r="D23" s="625"/>
    </row>
    <row r="24" spans="1:4" s="42" customFormat="1" ht="168" hidden="1" customHeight="1" thickTop="1">
      <c r="A24" s="299"/>
      <c r="B24" s="647"/>
      <c r="C24" s="647"/>
      <c r="D24" s="626"/>
    </row>
    <row r="25" spans="1:4" s="42" customFormat="1" ht="43.2" hidden="1" customHeight="1" thickTop="1">
      <c r="A25" s="296"/>
      <c r="B25" s="648"/>
      <c r="C25" s="648"/>
      <c r="D25" s="626"/>
    </row>
    <row r="26" spans="1:4" s="42" customFormat="1" ht="48.6" hidden="1" customHeight="1" thickTop="1">
      <c r="A26" s="167"/>
      <c r="B26" s="640"/>
      <c r="C26" s="622"/>
      <c r="D26" s="625"/>
    </row>
    <row r="27" spans="1:4" s="42" customFormat="1" ht="247.8" hidden="1" customHeight="1" thickTop="1">
      <c r="A27" s="360"/>
      <c r="B27" s="641"/>
      <c r="C27" s="623"/>
      <c r="D27" s="626"/>
    </row>
    <row r="28" spans="1:4" s="42" customFormat="1" ht="40.950000000000003" hidden="1" customHeight="1" thickTop="1">
      <c r="A28" s="293"/>
      <c r="B28" s="642"/>
      <c r="C28" s="624"/>
      <c r="D28" s="627"/>
    </row>
    <row r="29" spans="1:4" s="42" customFormat="1" ht="48.6" hidden="1" customHeight="1" thickTop="1">
      <c r="A29" s="167"/>
      <c r="B29" s="640"/>
      <c r="C29" s="622"/>
      <c r="D29" s="625"/>
    </row>
    <row r="30" spans="1:4" s="42" customFormat="1" ht="383.4" hidden="1" customHeight="1" thickTop="1">
      <c r="A30" s="360"/>
      <c r="B30" s="641"/>
      <c r="C30" s="623"/>
      <c r="D30" s="626"/>
    </row>
    <row r="31" spans="1:4" s="42" customFormat="1" ht="40.950000000000003" hidden="1" customHeight="1" thickTop="1">
      <c r="A31" s="293"/>
      <c r="B31" s="642"/>
      <c r="C31" s="624"/>
      <c r="D31" s="627"/>
    </row>
    <row r="32" spans="1:4" s="42" customFormat="1" ht="40.950000000000003" hidden="1" customHeight="1" thickTop="1">
      <c r="A32" s="167"/>
      <c r="B32" s="640"/>
      <c r="C32" s="622"/>
      <c r="D32" s="625"/>
    </row>
    <row r="33" spans="1:5" s="42" customFormat="1" ht="177" hidden="1" customHeight="1" thickTop="1">
      <c r="A33" s="360"/>
      <c r="B33" s="641"/>
      <c r="C33" s="623"/>
      <c r="D33" s="626"/>
    </row>
    <row r="34" spans="1:5" s="42" customFormat="1" ht="40.950000000000003" hidden="1" customHeight="1" thickTop="1">
      <c r="A34" s="293"/>
      <c r="B34" s="642"/>
      <c r="C34" s="624"/>
      <c r="D34" s="627"/>
    </row>
    <row r="35" spans="1:5" s="42" customFormat="1" ht="47.4" customHeight="1" thickTop="1">
      <c r="A35" s="439" t="s">
        <v>334</v>
      </c>
      <c r="B35" s="301"/>
      <c r="C35" s="619" t="s">
        <v>337</v>
      </c>
      <c r="D35" s="305"/>
    </row>
    <row r="36" spans="1:5" s="42" customFormat="1" ht="115.8" customHeight="1">
      <c r="A36" s="381" t="s">
        <v>336</v>
      </c>
      <c r="B36" s="317" t="s">
        <v>335</v>
      </c>
      <c r="C36" s="617"/>
      <c r="D36" s="303">
        <v>45071</v>
      </c>
      <c r="E36" s="42" t="s">
        <v>207</v>
      </c>
    </row>
    <row r="37" spans="1:5" s="42" customFormat="1" ht="37.200000000000003" customHeight="1" thickBot="1">
      <c r="A37" s="166" t="s">
        <v>338</v>
      </c>
      <c r="B37" s="298"/>
      <c r="C37" s="618"/>
      <c r="D37" s="304"/>
    </row>
    <row r="38" spans="1:5" s="42" customFormat="1" ht="47.4" customHeight="1" thickTop="1">
      <c r="A38" s="300" t="s">
        <v>339</v>
      </c>
      <c r="B38" s="301"/>
      <c r="C38" s="616" t="s">
        <v>343</v>
      </c>
      <c r="D38" s="305"/>
    </row>
    <row r="39" spans="1:5" s="42" customFormat="1" ht="116.4" customHeight="1">
      <c r="A39" s="382" t="s">
        <v>340</v>
      </c>
      <c r="B39" s="308" t="s">
        <v>342</v>
      </c>
      <c r="C39" s="617"/>
      <c r="D39" s="303">
        <v>45070</v>
      </c>
    </row>
    <row r="40" spans="1:5" s="42" customFormat="1" ht="37.200000000000003" customHeight="1" thickBot="1">
      <c r="A40" s="373" t="s">
        <v>341</v>
      </c>
      <c r="B40" s="298"/>
      <c r="C40" s="618"/>
      <c r="D40" s="304"/>
    </row>
    <row r="41" spans="1:5" ht="44.4" customHeight="1" thickTop="1">
      <c r="A41" s="300" t="s">
        <v>344</v>
      </c>
      <c r="B41" s="301"/>
      <c r="C41" s="616" t="s">
        <v>348</v>
      </c>
      <c r="D41" s="305"/>
    </row>
    <row r="42" spans="1:5" ht="325.2" customHeight="1">
      <c r="A42" s="453" t="s">
        <v>346</v>
      </c>
      <c r="B42" s="308" t="s">
        <v>345</v>
      </c>
      <c r="C42" s="620"/>
      <c r="D42" s="303">
        <v>45070</v>
      </c>
    </row>
    <row r="43" spans="1:5" ht="37.200000000000003" customHeight="1" thickBot="1">
      <c r="A43" s="460" t="s">
        <v>347</v>
      </c>
      <c r="B43" s="463"/>
      <c r="C43" s="621"/>
      <c r="D43" s="464"/>
    </row>
    <row r="44" spans="1:5" ht="56.4" customHeight="1" thickTop="1">
      <c r="A44" s="300" t="s">
        <v>349</v>
      </c>
      <c r="B44" s="461"/>
      <c r="C44" s="620" t="s">
        <v>352</v>
      </c>
      <c r="D44" s="462"/>
    </row>
    <row r="45" spans="1:5" ht="409.6" customHeight="1">
      <c r="A45" s="726" t="s">
        <v>350</v>
      </c>
      <c r="B45" s="308" t="s">
        <v>353</v>
      </c>
      <c r="C45" s="617"/>
      <c r="D45" s="303">
        <v>45069</v>
      </c>
    </row>
    <row r="46" spans="1:5" ht="40.200000000000003" customHeight="1" thickBot="1">
      <c r="A46" s="373" t="s">
        <v>351</v>
      </c>
      <c r="B46" s="298"/>
      <c r="C46" s="618"/>
      <c r="D46" s="304"/>
    </row>
    <row r="47" spans="1:5" ht="46.8" customHeight="1" thickTop="1">
      <c r="A47" s="300" t="s">
        <v>406</v>
      </c>
      <c r="B47" s="301"/>
      <c r="C47" s="616" t="s">
        <v>410</v>
      </c>
      <c r="D47" s="305"/>
    </row>
    <row r="48" spans="1:5" ht="169.2" customHeight="1">
      <c r="A48" s="382" t="s">
        <v>407</v>
      </c>
      <c r="B48" s="308" t="s">
        <v>409</v>
      </c>
      <c r="C48" s="617"/>
      <c r="D48" s="303">
        <v>45072</v>
      </c>
    </row>
    <row r="49" spans="1:4" ht="43.8" customHeight="1" thickBot="1">
      <c r="A49" s="373" t="s">
        <v>408</v>
      </c>
      <c r="B49" s="298"/>
      <c r="C49" s="618"/>
      <c r="D49" s="304"/>
    </row>
    <row r="50" spans="1:4" ht="46.8" hidden="1" customHeight="1" thickTop="1">
      <c r="A50" s="300"/>
      <c r="B50" s="301"/>
      <c r="C50" s="616"/>
      <c r="D50" s="305"/>
    </row>
    <row r="51" spans="1:4" ht="93" hidden="1" customHeight="1">
      <c r="A51" s="382"/>
      <c r="B51" s="308"/>
      <c r="C51" s="617"/>
      <c r="D51" s="303"/>
    </row>
    <row r="52" spans="1:4" ht="43.8" hidden="1" customHeight="1" thickBot="1">
      <c r="A52" s="373"/>
      <c r="B52" s="298"/>
      <c r="C52" s="618"/>
      <c r="D52" s="304"/>
    </row>
    <row r="53" spans="1:4" ht="46.8" hidden="1" customHeight="1" thickTop="1">
      <c r="A53" s="300"/>
      <c r="B53" s="301"/>
      <c r="C53" s="616"/>
      <c r="D53" s="305"/>
    </row>
    <row r="54" spans="1:4" ht="199.2" hidden="1" customHeight="1">
      <c r="A54" s="382"/>
      <c r="B54" s="308"/>
      <c r="C54" s="617"/>
      <c r="D54" s="303"/>
    </row>
    <row r="55" spans="1:4" ht="43.8" hidden="1" customHeight="1" thickBot="1">
      <c r="A55" s="373"/>
      <c r="B55" s="298"/>
      <c r="C55" s="618"/>
      <c r="D55" s="304"/>
    </row>
    <row r="56" spans="1:4" ht="46.8" hidden="1" customHeight="1" thickTop="1">
      <c r="A56" s="300"/>
      <c r="B56" s="301"/>
      <c r="C56" s="616"/>
      <c r="D56" s="305"/>
    </row>
    <row r="57" spans="1:4" ht="103.2" hidden="1" customHeight="1">
      <c r="A57" s="382"/>
      <c r="B57" s="308"/>
      <c r="C57" s="617"/>
      <c r="D57" s="303"/>
    </row>
    <row r="58" spans="1:4" ht="43.8" hidden="1" customHeight="1" thickBot="1">
      <c r="A58" s="373"/>
      <c r="B58" s="298"/>
      <c r="C58" s="618"/>
      <c r="D58" s="304"/>
    </row>
  </sheetData>
  <mergeCells count="30">
    <mergeCell ref="B32:B34"/>
    <mergeCell ref="D29:D31"/>
    <mergeCell ref="B20:B22"/>
    <mergeCell ref="B26:B28"/>
    <mergeCell ref="B23:B25"/>
    <mergeCell ref="C23:C25"/>
    <mergeCell ref="B29:B31"/>
    <mergeCell ref="C29:C31"/>
    <mergeCell ref="C2:C4"/>
    <mergeCell ref="C32:C34"/>
    <mergeCell ref="D26:D28"/>
    <mergeCell ref="C26:C28"/>
    <mergeCell ref="D20:D22"/>
    <mergeCell ref="C20:C22"/>
    <mergeCell ref="D32:D34"/>
    <mergeCell ref="D23:D25"/>
    <mergeCell ref="D8:D10"/>
    <mergeCell ref="C5:C7"/>
    <mergeCell ref="C8:C10"/>
    <mergeCell ref="C11:C13"/>
    <mergeCell ref="C17:C19"/>
    <mergeCell ref="C56:C58"/>
    <mergeCell ref="C14:C16"/>
    <mergeCell ref="C41:C43"/>
    <mergeCell ref="C50:C52"/>
    <mergeCell ref="C53:C55"/>
    <mergeCell ref="C47:C49"/>
    <mergeCell ref="C44:C46"/>
    <mergeCell ref="C38:C40"/>
    <mergeCell ref="C35:C37"/>
  </mergeCells>
  <phoneticPr fontId="16"/>
  <hyperlinks>
    <hyperlink ref="A10" r:id="rId1" xr:uid="{7C212C63-B6D0-490E-855B-43F124491DBA}"/>
    <hyperlink ref="A7" r:id="rId2" xr:uid="{6569130F-A92A-4DC8-AD0F-F5D6E4ACA63C}"/>
    <hyperlink ref="A4" r:id="rId3" xr:uid="{5E624E37-D3A4-483C-90E2-D4C8653C7E1F}"/>
    <hyperlink ref="A16" r:id="rId4" xr:uid="{9E13E295-D658-440C-BE0B-BF5C3833E7B6}"/>
    <hyperlink ref="A19" r:id="rId5" xr:uid="{43C577C1-2DF8-4C5F-91CD-38EE7632FEBC}"/>
    <hyperlink ref="A37" r:id="rId6" xr:uid="{572C6BD4-7FBB-46AB-A039-22A0A7A142DA}"/>
    <hyperlink ref="A40" r:id="rId7" xr:uid="{2F0DFEBD-3181-4D05-BD11-238E8A2E9948}"/>
    <hyperlink ref="A43" r:id="rId8" xr:uid="{5BAC0386-D1A5-4D4B-A210-B9C0E8192CE3}"/>
    <hyperlink ref="A46" r:id="rId9" xr:uid="{2F1DFB4E-4132-4B59-B569-00C4E13D6F1A}"/>
    <hyperlink ref="A13" r:id="rId10" xr:uid="{3A53DB3E-40AC-4D17-8C9E-6F052B181732}"/>
    <hyperlink ref="A49" r:id="rId11" xr:uid="{5EF54E8D-D0C9-49A2-857D-A8EE492D6D35}"/>
  </hyperlinks>
  <pageMargins left="0" right="0" top="0.19685039370078741" bottom="0.39370078740157483" header="0" footer="0.19685039370078741"/>
  <pageSetup paperSize="8" scale="28" orientation="portrait" horizontalDpi="300" verticalDpi="300" r:id="rId1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42"/>
  <sheetViews>
    <sheetView defaultGridColor="0" view="pageBreakPreview" colorId="56" zoomScale="91" zoomScaleNormal="66" zoomScaleSheetLayoutView="91" workbookViewId="0">
      <selection activeCell="A30" sqref="A30"/>
    </sheetView>
  </sheetViews>
  <sheetFormatPr defaultColWidth="9" defaultRowHeight="19.2"/>
  <cols>
    <col min="1" max="1" width="193.5546875" style="292" customWidth="1"/>
    <col min="2" max="2" width="18" style="137" customWidth="1"/>
    <col min="3" max="3" width="20.109375" style="138" customWidth="1"/>
    <col min="4" max="16384" width="9" style="38"/>
  </cols>
  <sheetData>
    <row r="1" spans="1:3" ht="58.95" customHeight="1" thickBot="1">
      <c r="A1" s="37" t="s">
        <v>230</v>
      </c>
      <c r="B1" s="281" t="s">
        <v>24</v>
      </c>
      <c r="C1" s="282" t="s">
        <v>2</v>
      </c>
    </row>
    <row r="2" spans="1:3" ht="48.6" customHeight="1">
      <c r="A2" s="127" t="s">
        <v>367</v>
      </c>
      <c r="B2" s="132"/>
      <c r="C2" s="133"/>
    </row>
    <row r="3" spans="1:3" ht="392.4" customHeight="1">
      <c r="A3" s="367" t="s">
        <v>366</v>
      </c>
      <c r="B3" s="364" t="s">
        <v>383</v>
      </c>
      <c r="C3" s="134">
        <v>45072</v>
      </c>
    </row>
    <row r="4" spans="1:3" ht="35.4" customHeight="1" thickBot="1">
      <c r="A4" s="294" t="s">
        <v>360</v>
      </c>
      <c r="B4" s="135"/>
      <c r="C4" s="136"/>
    </row>
    <row r="5" spans="1:3" ht="48.6" customHeight="1">
      <c r="A5" s="127" t="s">
        <v>368</v>
      </c>
      <c r="B5" s="132"/>
      <c r="C5" s="133"/>
    </row>
    <row r="6" spans="1:3" ht="229.8" customHeight="1">
      <c r="A6" s="367" t="s">
        <v>375</v>
      </c>
      <c r="B6" s="297" t="s">
        <v>384</v>
      </c>
      <c r="C6" s="134">
        <v>45072</v>
      </c>
    </row>
    <row r="7" spans="1:3" ht="35.4" customHeight="1" thickBot="1">
      <c r="A7" s="294" t="s">
        <v>361</v>
      </c>
      <c r="B7" s="135"/>
      <c r="C7" s="136"/>
    </row>
    <row r="8" spans="1:3" ht="48.6" hidden="1" customHeight="1">
      <c r="A8" s="127" t="s">
        <v>369</v>
      </c>
      <c r="B8" s="132"/>
      <c r="C8" s="133"/>
    </row>
    <row r="9" spans="1:3" ht="96.6" hidden="1" customHeight="1">
      <c r="A9" s="367" t="s">
        <v>355</v>
      </c>
      <c r="B9" s="371"/>
      <c r="C9" s="134"/>
    </row>
    <row r="10" spans="1:3" ht="39.6" hidden="1" customHeight="1" thickBot="1">
      <c r="A10" s="294"/>
      <c r="B10" s="135"/>
      <c r="C10" s="136"/>
    </row>
    <row r="11" spans="1:3" ht="48.6" customHeight="1">
      <c r="A11" s="127" t="s">
        <v>370</v>
      </c>
      <c r="B11" s="132"/>
      <c r="C11" s="133"/>
    </row>
    <row r="12" spans="1:3" ht="85.2" customHeight="1">
      <c r="A12" s="367" t="s">
        <v>376</v>
      </c>
      <c r="B12" s="364" t="s">
        <v>385</v>
      </c>
      <c r="C12" s="134">
        <v>45071</v>
      </c>
    </row>
    <row r="13" spans="1:3" ht="35.4" customHeight="1" thickBot="1">
      <c r="A13" s="294" t="s">
        <v>362</v>
      </c>
      <c r="B13" s="135"/>
      <c r="C13" s="136"/>
    </row>
    <row r="14" spans="1:3" ht="48.6" customHeight="1">
      <c r="A14" s="127" t="s">
        <v>371</v>
      </c>
      <c r="B14" s="132"/>
      <c r="C14" s="133"/>
    </row>
    <row r="15" spans="1:3" ht="255.6" customHeight="1">
      <c r="A15" s="367" t="s">
        <v>377</v>
      </c>
      <c r="B15" s="297" t="s">
        <v>386</v>
      </c>
      <c r="C15" s="134">
        <v>45071</v>
      </c>
    </row>
    <row r="16" spans="1:3" ht="33.6" customHeight="1" thickBot="1">
      <c r="A16" s="294" t="s">
        <v>363</v>
      </c>
      <c r="B16" s="135"/>
      <c r="C16" s="136" t="s">
        <v>387</v>
      </c>
    </row>
    <row r="17" spans="1:3" ht="48.6" customHeight="1">
      <c r="A17" s="127" t="s">
        <v>372</v>
      </c>
      <c r="B17" s="132"/>
      <c r="C17" s="133"/>
    </row>
    <row r="18" spans="1:3" ht="304.2" customHeight="1">
      <c r="A18" s="367" t="s">
        <v>380</v>
      </c>
      <c r="B18" s="297" t="s">
        <v>385</v>
      </c>
      <c r="C18" s="134">
        <v>45069</v>
      </c>
    </row>
    <row r="19" spans="1:3" ht="35.4" customHeight="1" thickBot="1">
      <c r="A19" s="294" t="s">
        <v>364</v>
      </c>
      <c r="B19" s="135"/>
      <c r="C19" s="136"/>
    </row>
    <row r="20" spans="1:3" ht="48.6" hidden="1" customHeight="1">
      <c r="A20" s="127" t="s">
        <v>373</v>
      </c>
      <c r="B20" s="132"/>
      <c r="C20" s="133"/>
    </row>
    <row r="21" spans="1:3" ht="242.4" hidden="1" customHeight="1">
      <c r="A21" s="377" t="s">
        <v>356</v>
      </c>
      <c r="B21" s="364"/>
      <c r="C21" s="134"/>
    </row>
    <row r="22" spans="1:3" ht="35.4" hidden="1" customHeight="1" thickBot="1">
      <c r="A22" s="294"/>
      <c r="B22" s="135"/>
      <c r="C22" s="136"/>
    </row>
    <row r="23" spans="1:3" ht="94.8" customHeight="1">
      <c r="A23" s="127" t="s">
        <v>379</v>
      </c>
      <c r="B23" s="132"/>
      <c r="C23" s="133"/>
    </row>
    <row r="24" spans="1:3" ht="163.19999999999999" customHeight="1">
      <c r="A24" s="367" t="s">
        <v>378</v>
      </c>
      <c r="B24" s="297" t="s">
        <v>385</v>
      </c>
      <c r="C24" s="134">
        <v>45069</v>
      </c>
    </row>
    <row r="25" spans="1:3" ht="35.4" customHeight="1" thickBot="1">
      <c r="A25" s="294" t="s">
        <v>365</v>
      </c>
      <c r="B25" s="135"/>
      <c r="C25" s="136"/>
    </row>
    <row r="26" spans="1:3" ht="48.6" customHeight="1">
      <c r="A26" s="127" t="s">
        <v>357</v>
      </c>
      <c r="B26" s="132"/>
      <c r="C26" s="133"/>
    </row>
    <row r="27" spans="1:3" ht="277.2" customHeight="1">
      <c r="A27" s="367" t="s">
        <v>381</v>
      </c>
      <c r="B27" s="297" t="s">
        <v>388</v>
      </c>
      <c r="C27" s="134">
        <v>45068</v>
      </c>
    </row>
    <row r="28" spans="1:3" ht="35.4" customHeight="1" thickBot="1">
      <c r="A28" s="294" t="s">
        <v>359</v>
      </c>
      <c r="B28" s="135"/>
      <c r="C28" s="136"/>
    </row>
    <row r="29" spans="1:3" ht="48.6" customHeight="1">
      <c r="A29" s="127" t="s">
        <v>374</v>
      </c>
      <c r="B29" s="132"/>
      <c r="C29" s="133"/>
    </row>
    <row r="30" spans="1:3" ht="189.6" customHeight="1">
      <c r="A30" s="367" t="s">
        <v>382</v>
      </c>
      <c r="B30" s="297" t="s">
        <v>389</v>
      </c>
      <c r="C30" s="134">
        <v>45070</v>
      </c>
    </row>
    <row r="31" spans="1:3" ht="35.4" customHeight="1" thickBot="1">
      <c r="A31" s="294" t="s">
        <v>358</v>
      </c>
      <c r="B31" s="135"/>
      <c r="C31" s="136"/>
    </row>
    <row r="32" spans="1:3" ht="48.6" hidden="1" customHeight="1">
      <c r="A32" s="127"/>
      <c r="B32" s="132"/>
      <c r="C32" s="133"/>
    </row>
    <row r="33" spans="1:3" ht="234" hidden="1" customHeight="1">
      <c r="A33" s="367"/>
      <c r="B33" s="297"/>
      <c r="C33" s="134"/>
    </row>
    <row r="34" spans="1:3" ht="35.4" hidden="1" customHeight="1" thickBot="1">
      <c r="A34" s="294"/>
      <c r="B34" s="135"/>
      <c r="C34" s="136"/>
    </row>
    <row r="35" spans="1:3" ht="48.6" hidden="1" customHeight="1">
      <c r="A35" s="127"/>
      <c r="B35" s="132"/>
      <c r="C35" s="133"/>
    </row>
    <row r="36" spans="1:3" ht="111.6" hidden="1" customHeight="1">
      <c r="A36" s="367"/>
      <c r="B36" s="297"/>
      <c r="C36" s="134"/>
    </row>
    <row r="37" spans="1:3" ht="35.4" hidden="1" customHeight="1" thickBot="1">
      <c r="A37" s="294"/>
      <c r="B37" s="135"/>
      <c r="C37" s="136"/>
    </row>
    <row r="38" spans="1:3" s="443" customFormat="1" ht="25.2" customHeight="1">
      <c r="A38" s="440"/>
      <c r="B38" s="441"/>
      <c r="C38" s="442"/>
    </row>
    <row r="39" spans="1:3" s="443" customFormat="1" ht="25.2" customHeight="1" thickBot="1">
      <c r="A39" s="440"/>
      <c r="B39" s="441"/>
      <c r="C39" s="442"/>
    </row>
    <row r="40" spans="1:3" ht="37.799999999999997" customHeight="1">
      <c r="A40" s="649"/>
      <c r="B40" s="649"/>
      <c r="C40" s="649"/>
    </row>
    <row r="41" spans="1:3" ht="46.2" customHeight="1">
      <c r="A41" s="650"/>
      <c r="B41" s="650"/>
      <c r="C41" s="650"/>
    </row>
    <row r="42" spans="1:3">
      <c r="A42" s="292" t="s">
        <v>21</v>
      </c>
    </row>
  </sheetData>
  <mergeCells count="2">
    <mergeCell ref="A40:C40"/>
    <mergeCell ref="A41:C41"/>
  </mergeCells>
  <phoneticPr fontId="87"/>
  <hyperlinks>
    <hyperlink ref="A31" r:id="rId1" xr:uid="{C2C9A848-3F57-470A-A24F-6358178970B1}"/>
    <hyperlink ref="A28" r:id="rId2" xr:uid="{82C174EA-F1D8-455A-A0EB-E036253B8351}"/>
    <hyperlink ref="A4" r:id="rId3" xr:uid="{58D80995-0D52-4538-91F5-3C6CEE355C6B}"/>
    <hyperlink ref="A7" r:id="rId4" xr:uid="{7ED7A3FE-2048-4DE3-8122-12BA853A1572}"/>
    <hyperlink ref="A13" r:id="rId5" xr:uid="{CAB8257F-4AD1-474E-9873-67ED8AE3CD0A}"/>
    <hyperlink ref="A16" r:id="rId6" xr:uid="{D81CB66B-7888-4BEB-BA3A-3EBD5AFD9D07}"/>
    <hyperlink ref="A19" r:id="rId7" xr:uid="{5857A8DA-4804-4DB6-B4C9-CE0F38A65678}"/>
    <hyperlink ref="A25" r:id="rId8" xr:uid="{652289AC-4C06-459D-B956-0CD1924A8877}"/>
  </hyperlinks>
  <pageMargins left="0.74803149606299213" right="0.74803149606299213" top="0.98425196850393704" bottom="0.98425196850393704" header="0.51181102362204722" footer="0.51181102362204722"/>
  <pageSetup paperSize="9" scale="16" fitToHeight="3" orientation="portrait" r:id="rId9"/>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zoomScaleNormal="100" zoomScaleSheetLayoutView="100" workbookViewId="0">
      <selection activeCell="O27" sqref="O27"/>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54" t="s">
        <v>3</v>
      </c>
      <c r="B1" s="655"/>
      <c r="C1" s="655"/>
      <c r="D1" s="655"/>
      <c r="E1" s="655"/>
      <c r="F1" s="655"/>
      <c r="G1" s="655"/>
      <c r="H1" s="655"/>
      <c r="I1" s="655"/>
      <c r="J1" s="655"/>
      <c r="K1" s="655"/>
      <c r="L1" s="655"/>
      <c r="M1" s="655"/>
      <c r="N1" s="656"/>
      <c r="P1" s="657" t="s">
        <v>4</v>
      </c>
      <c r="Q1" s="658"/>
      <c r="R1" s="658"/>
      <c r="S1" s="658"/>
      <c r="T1" s="658"/>
      <c r="U1" s="658"/>
      <c r="V1" s="658"/>
      <c r="W1" s="658"/>
      <c r="X1" s="658"/>
      <c r="Y1" s="658"/>
      <c r="Z1" s="658"/>
      <c r="AA1" s="658"/>
      <c r="AB1" s="658"/>
      <c r="AC1" s="659"/>
    </row>
    <row r="2" spans="1:29" ht="18" customHeight="1" thickBot="1">
      <c r="A2" s="660" t="s">
        <v>5</v>
      </c>
      <c r="B2" s="661"/>
      <c r="C2" s="661"/>
      <c r="D2" s="661"/>
      <c r="E2" s="661"/>
      <c r="F2" s="661"/>
      <c r="G2" s="661"/>
      <c r="H2" s="661"/>
      <c r="I2" s="661"/>
      <c r="J2" s="661"/>
      <c r="K2" s="661"/>
      <c r="L2" s="661"/>
      <c r="M2" s="661"/>
      <c r="N2" s="662"/>
      <c r="P2" s="663" t="s">
        <v>6</v>
      </c>
      <c r="Q2" s="661"/>
      <c r="R2" s="661"/>
      <c r="S2" s="661"/>
      <c r="T2" s="661"/>
      <c r="U2" s="661"/>
      <c r="V2" s="661"/>
      <c r="W2" s="661"/>
      <c r="X2" s="661"/>
      <c r="Y2" s="661"/>
      <c r="Z2" s="661"/>
      <c r="AA2" s="661"/>
      <c r="AB2" s="661"/>
      <c r="AC2" s="664"/>
    </row>
    <row r="3" spans="1:29" ht="13.8" thickBot="1">
      <c r="A3" s="6"/>
      <c r="B3" s="143" t="s">
        <v>169</v>
      </c>
      <c r="C3" s="143" t="s">
        <v>7</v>
      </c>
      <c r="D3" s="143" t="s">
        <v>8</v>
      </c>
      <c r="E3" s="143" t="s">
        <v>9</v>
      </c>
      <c r="F3" s="140" t="s">
        <v>10</v>
      </c>
      <c r="G3" s="143" t="s">
        <v>11</v>
      </c>
      <c r="H3" s="143" t="s">
        <v>12</v>
      </c>
      <c r="I3" s="143" t="s">
        <v>13</v>
      </c>
      <c r="J3" s="143" t="s">
        <v>14</v>
      </c>
      <c r="K3" s="143" t="s">
        <v>15</v>
      </c>
      <c r="L3" s="143" t="s">
        <v>16</v>
      </c>
      <c r="M3" s="143" t="s">
        <v>17</v>
      </c>
      <c r="N3" s="7" t="s">
        <v>18</v>
      </c>
      <c r="P3" s="8"/>
      <c r="Q3" s="143" t="s">
        <v>169</v>
      </c>
      <c r="R3" s="143" t="s">
        <v>7</v>
      </c>
      <c r="S3" s="143" t="s">
        <v>8</v>
      </c>
      <c r="T3" s="143" t="s">
        <v>9</v>
      </c>
      <c r="U3" s="140" t="s">
        <v>10</v>
      </c>
      <c r="V3" s="143" t="s">
        <v>11</v>
      </c>
      <c r="W3" s="143" t="s">
        <v>12</v>
      </c>
      <c r="X3" s="143" t="s">
        <v>13</v>
      </c>
      <c r="Y3" s="143" t="s">
        <v>14</v>
      </c>
      <c r="Z3" s="143" t="s">
        <v>15</v>
      </c>
      <c r="AA3" s="143" t="s">
        <v>16</v>
      </c>
      <c r="AB3" s="143" t="s">
        <v>17</v>
      </c>
      <c r="AC3" s="9" t="s">
        <v>19</v>
      </c>
    </row>
    <row r="4" spans="1:29" ht="19.8" thickBot="1">
      <c r="A4" s="357" t="s">
        <v>167</v>
      </c>
      <c r="B4" s="358">
        <f>AVERAGE(B7:B18)</f>
        <v>68.083333333333329</v>
      </c>
      <c r="C4" s="358">
        <f t="shared" ref="C4:M4" si="0">AVERAGE(C7:C18)</f>
        <v>56.083333333333336</v>
      </c>
      <c r="D4" s="358">
        <f t="shared" si="0"/>
        <v>67.416666666666671</v>
      </c>
      <c r="E4" s="358">
        <f t="shared" si="0"/>
        <v>103.16666666666667</v>
      </c>
      <c r="F4" s="358">
        <f t="shared" si="0"/>
        <v>179.5</v>
      </c>
      <c r="G4" s="358">
        <f t="shared" si="0"/>
        <v>405.27272727272725</v>
      </c>
      <c r="H4" s="358">
        <f t="shared" si="0"/>
        <v>614.90909090909088</v>
      </c>
      <c r="I4" s="358">
        <f t="shared" si="0"/>
        <v>875.18181818181813</v>
      </c>
      <c r="J4" s="358">
        <f t="shared" si="0"/>
        <v>564.72727272727275</v>
      </c>
      <c r="K4" s="358">
        <f t="shared" si="0"/>
        <v>363.72727272727275</v>
      </c>
      <c r="L4" s="358">
        <f t="shared" si="0"/>
        <v>207</v>
      </c>
      <c r="M4" s="358">
        <f t="shared" si="0"/>
        <v>134.81818181818181</v>
      </c>
      <c r="N4" s="358">
        <f>AVERAGE(N7:N18)</f>
        <v>3639.7272727272725</v>
      </c>
      <c r="O4" s="10"/>
      <c r="P4" s="359" t="str">
        <f>+A4</f>
        <v>12-21年月平均</v>
      </c>
      <c r="Q4" s="358">
        <f>AVERAGE(Q7:Q18)</f>
        <v>8.1666666666666661</v>
      </c>
      <c r="R4" s="358">
        <f t="shared" ref="R4:AC4" si="1">AVERAGE(R7:R18)</f>
        <v>8.75</v>
      </c>
      <c r="S4" s="358">
        <f t="shared" si="1"/>
        <v>13.25</v>
      </c>
      <c r="T4" s="358">
        <f t="shared" si="1"/>
        <v>6.5</v>
      </c>
      <c r="U4" s="358">
        <f t="shared" si="1"/>
        <v>9.1666666666666661</v>
      </c>
      <c r="V4" s="358">
        <f t="shared" si="1"/>
        <v>9.0909090909090917</v>
      </c>
      <c r="W4" s="358">
        <f t="shared" si="1"/>
        <v>8.1818181818181817</v>
      </c>
      <c r="X4" s="358">
        <f t="shared" si="1"/>
        <v>11.545454545454545</v>
      </c>
      <c r="Y4" s="358">
        <f t="shared" si="1"/>
        <v>9.9090909090909083</v>
      </c>
      <c r="Z4" s="358">
        <f t="shared" si="1"/>
        <v>19.818181818181817</v>
      </c>
      <c r="AA4" s="358">
        <f t="shared" si="1"/>
        <v>11.636363636363637</v>
      </c>
      <c r="AB4" s="358">
        <f t="shared" si="1"/>
        <v>12.181818181818182</v>
      </c>
      <c r="AC4" s="358">
        <f t="shared" si="1"/>
        <v>131.45454545454547</v>
      </c>
    </row>
    <row r="5" spans="1:29" ht="19.8" customHeight="1" thickBot="1">
      <c r="A5" s="254"/>
      <c r="B5" s="254"/>
      <c r="C5" s="254"/>
      <c r="D5" s="254"/>
      <c r="E5" s="254"/>
      <c r="F5" s="11" t="s">
        <v>20</v>
      </c>
      <c r="G5" s="107"/>
      <c r="H5" s="107"/>
      <c r="I5" s="107"/>
      <c r="J5" s="107"/>
      <c r="K5" s="107"/>
      <c r="L5" s="107"/>
      <c r="M5" s="107"/>
      <c r="N5" s="221"/>
      <c r="O5" s="108"/>
      <c r="P5" s="141"/>
      <c r="Q5" s="141"/>
      <c r="R5" s="141"/>
      <c r="S5" s="254"/>
      <c r="T5" s="254"/>
      <c r="U5" s="11" t="s">
        <v>20</v>
      </c>
      <c r="V5" s="107"/>
      <c r="W5" s="107"/>
      <c r="X5" s="107"/>
      <c r="Y5" s="107"/>
      <c r="Z5" s="107"/>
      <c r="AA5" s="107"/>
      <c r="AB5" s="107"/>
      <c r="AC5" s="221"/>
    </row>
    <row r="6" spans="1:29" ht="19.8" customHeight="1" thickBot="1">
      <c r="A6" s="254"/>
      <c r="B6" s="254"/>
      <c r="C6" s="254"/>
      <c r="D6" s="254"/>
      <c r="E6" s="254"/>
      <c r="F6" s="344">
        <v>69</v>
      </c>
      <c r="G6" s="343"/>
      <c r="H6" s="343"/>
      <c r="I6" s="343"/>
      <c r="J6" s="343"/>
      <c r="K6" s="343"/>
      <c r="L6" s="343"/>
      <c r="M6" s="343"/>
      <c r="N6" s="335"/>
      <c r="O6" s="108"/>
      <c r="P6" s="141"/>
      <c r="Q6" s="141"/>
      <c r="R6" s="141"/>
      <c r="S6" s="254"/>
      <c r="T6" s="254"/>
      <c r="U6" s="344">
        <v>2</v>
      </c>
      <c r="V6" s="343"/>
      <c r="W6" s="343"/>
      <c r="X6" s="343"/>
      <c r="Y6" s="343"/>
      <c r="Z6" s="343"/>
      <c r="AA6" s="343"/>
      <c r="AB6" s="343"/>
      <c r="AC6" s="335"/>
    </row>
    <row r="7" spans="1:29" ht="18" customHeight="1" thickBot="1">
      <c r="A7" s="336" t="s">
        <v>178</v>
      </c>
      <c r="B7" s="354">
        <v>82</v>
      </c>
      <c r="C7" s="352">
        <v>62</v>
      </c>
      <c r="D7" s="435">
        <v>100</v>
      </c>
      <c r="E7" s="352">
        <v>111</v>
      </c>
      <c r="F7" s="352">
        <v>121</v>
      </c>
      <c r="G7" s="352"/>
      <c r="H7" s="352"/>
      <c r="I7" s="352"/>
      <c r="J7" s="352"/>
      <c r="K7" s="352"/>
      <c r="L7" s="352"/>
      <c r="M7" s="355"/>
      <c r="N7" s="353"/>
      <c r="O7" s="10"/>
      <c r="P7" s="342" t="s">
        <v>178</v>
      </c>
      <c r="Q7" s="354">
        <v>1</v>
      </c>
      <c r="R7" s="352">
        <v>1</v>
      </c>
      <c r="S7" s="435">
        <v>4</v>
      </c>
      <c r="T7" s="352">
        <v>2</v>
      </c>
      <c r="U7" s="352">
        <v>2</v>
      </c>
      <c r="V7" s="352"/>
      <c r="W7" s="352"/>
      <c r="X7" s="352"/>
      <c r="Y7" s="352"/>
      <c r="Z7" s="352"/>
      <c r="AA7" s="352"/>
      <c r="AB7" s="356"/>
      <c r="AC7" s="353"/>
    </row>
    <row r="8" spans="1:29" ht="18" customHeight="1" thickBot="1">
      <c r="A8" s="336" t="s">
        <v>168</v>
      </c>
      <c r="B8" s="345">
        <v>81</v>
      </c>
      <c r="C8" s="346">
        <v>39</v>
      </c>
      <c r="D8" s="346">
        <v>72</v>
      </c>
      <c r="E8" s="347">
        <v>89</v>
      </c>
      <c r="F8" s="347">
        <v>258</v>
      </c>
      <c r="G8" s="347">
        <v>416</v>
      </c>
      <c r="H8" s="347">
        <v>554</v>
      </c>
      <c r="I8" s="347">
        <v>568</v>
      </c>
      <c r="J8" s="347">
        <v>578</v>
      </c>
      <c r="K8" s="347">
        <v>337</v>
      </c>
      <c r="L8" s="347">
        <v>169</v>
      </c>
      <c r="M8" s="347">
        <v>168</v>
      </c>
      <c r="N8" s="348">
        <f t="shared" ref="N8:N19" si="2">SUM(B8:M8)</f>
        <v>3329</v>
      </c>
      <c r="O8" s="113" t="s">
        <v>21</v>
      </c>
      <c r="P8" s="337" t="s">
        <v>168</v>
      </c>
      <c r="Q8" s="349">
        <v>0</v>
      </c>
      <c r="R8" s="350">
        <v>5</v>
      </c>
      <c r="S8" s="350">
        <v>4</v>
      </c>
      <c r="T8" s="350">
        <v>1</v>
      </c>
      <c r="U8" s="350">
        <v>1</v>
      </c>
      <c r="V8" s="350">
        <v>1</v>
      </c>
      <c r="W8" s="350">
        <v>1</v>
      </c>
      <c r="X8" s="350">
        <v>1</v>
      </c>
      <c r="Y8" s="349">
        <v>0</v>
      </c>
      <c r="Z8" s="349">
        <v>0</v>
      </c>
      <c r="AA8" s="349">
        <v>0</v>
      </c>
      <c r="AB8" s="349">
        <v>2</v>
      </c>
      <c r="AC8" s="351">
        <f t="shared" ref="AC8:AC19" si="3">SUM(Q8:AB8)</f>
        <v>16</v>
      </c>
    </row>
    <row r="9" spans="1:29" ht="18" customHeight="1" thickBot="1">
      <c r="A9" s="255" t="s">
        <v>151</v>
      </c>
      <c r="B9" s="275">
        <v>81</v>
      </c>
      <c r="C9" s="275">
        <v>48</v>
      </c>
      <c r="D9" s="276">
        <v>71</v>
      </c>
      <c r="E9" s="275">
        <v>128</v>
      </c>
      <c r="F9" s="275">
        <v>171</v>
      </c>
      <c r="G9" s="275">
        <v>350</v>
      </c>
      <c r="H9" s="275">
        <v>569</v>
      </c>
      <c r="I9" s="275">
        <v>553</v>
      </c>
      <c r="J9" s="275">
        <v>458</v>
      </c>
      <c r="K9" s="275">
        <v>306</v>
      </c>
      <c r="L9" s="275">
        <v>220</v>
      </c>
      <c r="M9" s="276">
        <v>229</v>
      </c>
      <c r="N9" s="318">
        <f t="shared" si="2"/>
        <v>3184</v>
      </c>
      <c r="O9" s="253"/>
      <c r="P9" s="337" t="s">
        <v>150</v>
      </c>
      <c r="Q9" s="338">
        <v>1</v>
      </c>
      <c r="R9" s="338">
        <v>2</v>
      </c>
      <c r="S9" s="338">
        <v>1</v>
      </c>
      <c r="T9" s="338">
        <v>0</v>
      </c>
      <c r="U9" s="338">
        <v>0</v>
      </c>
      <c r="V9" s="338">
        <v>0</v>
      </c>
      <c r="W9" s="338">
        <v>1</v>
      </c>
      <c r="X9" s="338">
        <v>1</v>
      </c>
      <c r="Y9" s="338">
        <v>0</v>
      </c>
      <c r="Z9" s="338">
        <v>1</v>
      </c>
      <c r="AA9" s="338">
        <v>0</v>
      </c>
      <c r="AB9" s="338">
        <v>0</v>
      </c>
      <c r="AC9" s="339">
        <f t="shared" si="3"/>
        <v>7</v>
      </c>
    </row>
    <row r="10" spans="1:29" ht="18" customHeight="1" thickBot="1">
      <c r="A10" s="256" t="s">
        <v>130</v>
      </c>
      <c r="B10" s="171">
        <v>112</v>
      </c>
      <c r="C10" s="171">
        <v>85</v>
      </c>
      <c r="D10" s="171">
        <v>60</v>
      </c>
      <c r="E10" s="171">
        <v>97</v>
      </c>
      <c r="F10" s="171">
        <v>95</v>
      </c>
      <c r="G10" s="171">
        <v>305</v>
      </c>
      <c r="H10" s="171">
        <v>544</v>
      </c>
      <c r="I10" s="171">
        <v>449</v>
      </c>
      <c r="J10" s="171">
        <v>475</v>
      </c>
      <c r="K10" s="171">
        <v>505</v>
      </c>
      <c r="L10" s="171">
        <v>219</v>
      </c>
      <c r="M10" s="172">
        <v>98</v>
      </c>
      <c r="N10" s="269">
        <f t="shared" si="2"/>
        <v>3044</v>
      </c>
      <c r="O10" s="113"/>
      <c r="P10" s="337" t="s">
        <v>130</v>
      </c>
      <c r="Q10" s="220">
        <v>16</v>
      </c>
      <c r="R10" s="220">
        <v>1</v>
      </c>
      <c r="S10" s="220">
        <v>19</v>
      </c>
      <c r="T10" s="220">
        <v>3</v>
      </c>
      <c r="U10" s="220">
        <v>13</v>
      </c>
      <c r="V10" s="220">
        <v>1</v>
      </c>
      <c r="W10" s="220">
        <v>2</v>
      </c>
      <c r="X10" s="220">
        <v>2</v>
      </c>
      <c r="Y10" s="220">
        <v>0</v>
      </c>
      <c r="Z10" s="220">
        <v>24</v>
      </c>
      <c r="AA10" s="220">
        <v>4</v>
      </c>
      <c r="AB10" s="220">
        <v>2</v>
      </c>
      <c r="AC10" s="268">
        <f t="shared" si="3"/>
        <v>87</v>
      </c>
    </row>
    <row r="11" spans="1:29" ht="18" customHeight="1" thickBot="1">
      <c r="A11" s="257" t="s">
        <v>29</v>
      </c>
      <c r="B11" s="222">
        <v>84</v>
      </c>
      <c r="C11" s="222">
        <v>100</v>
      </c>
      <c r="D11" s="223">
        <v>77</v>
      </c>
      <c r="E11" s="223">
        <v>80</v>
      </c>
      <c r="F11" s="129">
        <v>236</v>
      </c>
      <c r="G11" s="129">
        <v>438</v>
      </c>
      <c r="H11" s="130">
        <v>631</v>
      </c>
      <c r="I11" s="129">
        <v>752</v>
      </c>
      <c r="J11" s="128">
        <v>523</v>
      </c>
      <c r="K11" s="129">
        <v>427</v>
      </c>
      <c r="L11" s="128">
        <v>253</v>
      </c>
      <c r="M11" s="224">
        <v>136</v>
      </c>
      <c r="N11" s="259">
        <f t="shared" si="2"/>
        <v>3737</v>
      </c>
      <c r="O11" s="113"/>
      <c r="P11" s="340" t="s">
        <v>22</v>
      </c>
      <c r="Q11" s="225">
        <v>7</v>
      </c>
      <c r="R11" s="225">
        <v>7</v>
      </c>
      <c r="S11" s="226">
        <v>13</v>
      </c>
      <c r="T11" s="226">
        <v>3</v>
      </c>
      <c r="U11" s="226">
        <v>8</v>
      </c>
      <c r="V11" s="226">
        <v>11</v>
      </c>
      <c r="W11" s="225">
        <v>5</v>
      </c>
      <c r="X11" s="226">
        <v>11</v>
      </c>
      <c r="Y11" s="226">
        <v>9</v>
      </c>
      <c r="Z11" s="226">
        <v>9</v>
      </c>
      <c r="AA11" s="227">
        <v>20</v>
      </c>
      <c r="AB11" s="227">
        <v>37</v>
      </c>
      <c r="AC11" s="266">
        <f t="shared" si="3"/>
        <v>140</v>
      </c>
    </row>
    <row r="12" spans="1:29" ht="18" customHeight="1" thickBot="1">
      <c r="A12" s="257" t="s">
        <v>30</v>
      </c>
      <c r="B12" s="226">
        <v>41</v>
      </c>
      <c r="C12" s="226">
        <v>44</v>
      </c>
      <c r="D12" s="226">
        <v>67</v>
      </c>
      <c r="E12" s="226">
        <v>103</v>
      </c>
      <c r="F12" s="228">
        <v>311</v>
      </c>
      <c r="G12" s="226">
        <v>415</v>
      </c>
      <c r="H12" s="226">
        <v>539</v>
      </c>
      <c r="I12" s="228">
        <v>1165</v>
      </c>
      <c r="J12" s="226">
        <v>534</v>
      </c>
      <c r="K12" s="226">
        <v>297</v>
      </c>
      <c r="L12" s="225">
        <v>205</v>
      </c>
      <c r="M12" s="229">
        <v>92</v>
      </c>
      <c r="N12" s="260">
        <f t="shared" si="2"/>
        <v>3813</v>
      </c>
      <c r="O12" s="113"/>
      <c r="P12" s="341" t="s">
        <v>30</v>
      </c>
      <c r="Q12" s="226">
        <v>9</v>
      </c>
      <c r="R12" s="226">
        <v>22</v>
      </c>
      <c r="S12" s="225">
        <v>18</v>
      </c>
      <c r="T12" s="226">
        <v>9</v>
      </c>
      <c r="U12" s="230">
        <v>21</v>
      </c>
      <c r="V12" s="226">
        <v>14</v>
      </c>
      <c r="W12" s="226">
        <v>6</v>
      </c>
      <c r="X12" s="226">
        <v>13</v>
      </c>
      <c r="Y12" s="226">
        <v>7</v>
      </c>
      <c r="Z12" s="231">
        <v>81</v>
      </c>
      <c r="AA12" s="230">
        <v>31</v>
      </c>
      <c r="AB12" s="231">
        <v>37</v>
      </c>
      <c r="AC12" s="267">
        <f t="shared" si="3"/>
        <v>268</v>
      </c>
    </row>
    <row r="13" spans="1:29" ht="18" customHeight="1" thickBot="1">
      <c r="A13" s="257" t="s">
        <v>31</v>
      </c>
      <c r="B13" s="226">
        <v>57</v>
      </c>
      <c r="C13" s="225">
        <v>35</v>
      </c>
      <c r="D13" s="226">
        <v>95</v>
      </c>
      <c r="E13" s="225">
        <v>112</v>
      </c>
      <c r="F13" s="226">
        <v>131</v>
      </c>
      <c r="G13" s="14">
        <v>340</v>
      </c>
      <c r="H13" s="14">
        <v>483</v>
      </c>
      <c r="I13" s="15">
        <v>1339</v>
      </c>
      <c r="J13" s="14">
        <v>614</v>
      </c>
      <c r="K13" s="14">
        <v>349</v>
      </c>
      <c r="L13" s="14">
        <v>236</v>
      </c>
      <c r="M13" s="232">
        <v>68</v>
      </c>
      <c r="N13" s="259">
        <f t="shared" si="2"/>
        <v>3859</v>
      </c>
      <c r="O13" s="113"/>
      <c r="P13" s="341" t="s">
        <v>31</v>
      </c>
      <c r="Q13" s="226">
        <v>19</v>
      </c>
      <c r="R13" s="226">
        <v>12</v>
      </c>
      <c r="S13" s="226">
        <v>8</v>
      </c>
      <c r="T13" s="225">
        <v>12</v>
      </c>
      <c r="U13" s="226">
        <v>7</v>
      </c>
      <c r="V13" s="226">
        <v>15</v>
      </c>
      <c r="W13" s="14">
        <v>16</v>
      </c>
      <c r="X13" s="232">
        <v>12</v>
      </c>
      <c r="Y13" s="225">
        <v>16</v>
      </c>
      <c r="Z13" s="226">
        <v>6</v>
      </c>
      <c r="AA13" s="225">
        <v>12</v>
      </c>
      <c r="AB13" s="225">
        <v>6</v>
      </c>
      <c r="AC13" s="266">
        <f t="shared" si="3"/>
        <v>141</v>
      </c>
    </row>
    <row r="14" spans="1:29" ht="18" customHeight="1" thickBot="1">
      <c r="A14" s="257" t="s">
        <v>32</v>
      </c>
      <c r="B14" s="233">
        <v>68</v>
      </c>
      <c r="C14" s="226">
        <v>42</v>
      </c>
      <c r="D14" s="226">
        <v>44</v>
      </c>
      <c r="E14" s="225">
        <v>75</v>
      </c>
      <c r="F14" s="225">
        <v>135</v>
      </c>
      <c r="G14" s="225">
        <v>448</v>
      </c>
      <c r="H14" s="226">
        <v>507</v>
      </c>
      <c r="I14" s="226">
        <v>808</v>
      </c>
      <c r="J14" s="230">
        <v>795</v>
      </c>
      <c r="K14" s="225">
        <v>313</v>
      </c>
      <c r="L14" s="225">
        <v>246</v>
      </c>
      <c r="M14" s="225">
        <v>143</v>
      </c>
      <c r="N14" s="259">
        <f t="shared" si="2"/>
        <v>3624</v>
      </c>
      <c r="O14" s="113"/>
      <c r="P14" s="341" t="s">
        <v>32</v>
      </c>
      <c r="Q14" s="235">
        <v>9</v>
      </c>
      <c r="R14" s="226">
        <v>16</v>
      </c>
      <c r="S14" s="226">
        <v>12</v>
      </c>
      <c r="T14" s="225">
        <v>6</v>
      </c>
      <c r="U14" s="236">
        <v>7</v>
      </c>
      <c r="V14" s="236">
        <v>14</v>
      </c>
      <c r="W14" s="226">
        <v>9</v>
      </c>
      <c r="X14" s="226">
        <v>14</v>
      </c>
      <c r="Y14" s="226">
        <v>9</v>
      </c>
      <c r="Z14" s="226">
        <v>9</v>
      </c>
      <c r="AA14" s="236">
        <v>8</v>
      </c>
      <c r="AB14" s="236">
        <v>7</v>
      </c>
      <c r="AC14" s="266">
        <f t="shared" si="3"/>
        <v>120</v>
      </c>
    </row>
    <row r="15" spans="1:29" ht="18" hidden="1" customHeight="1" thickBot="1">
      <c r="A15" s="13" t="s">
        <v>33</v>
      </c>
      <c r="B15" s="237">
        <v>71</v>
      </c>
      <c r="C15" s="237">
        <v>97</v>
      </c>
      <c r="D15" s="237">
        <v>61</v>
      </c>
      <c r="E15" s="238">
        <v>105</v>
      </c>
      <c r="F15" s="238">
        <v>198</v>
      </c>
      <c r="G15" s="238">
        <v>442</v>
      </c>
      <c r="H15" s="239">
        <v>790</v>
      </c>
      <c r="I15" s="16">
        <v>674</v>
      </c>
      <c r="J15" s="16">
        <v>594</v>
      </c>
      <c r="K15" s="238">
        <v>275</v>
      </c>
      <c r="L15" s="238">
        <v>133</v>
      </c>
      <c r="M15" s="238">
        <v>108</v>
      </c>
      <c r="N15" s="259">
        <f t="shared" si="2"/>
        <v>3548</v>
      </c>
      <c r="O15" s="10"/>
      <c r="P15" s="258" t="s">
        <v>33</v>
      </c>
      <c r="Q15" s="237">
        <v>7</v>
      </c>
      <c r="R15" s="237">
        <v>13</v>
      </c>
      <c r="S15" s="237">
        <v>12</v>
      </c>
      <c r="T15" s="238">
        <v>11</v>
      </c>
      <c r="U15" s="238">
        <v>12</v>
      </c>
      <c r="V15" s="238">
        <v>15</v>
      </c>
      <c r="W15" s="238">
        <v>20</v>
      </c>
      <c r="X15" s="238">
        <v>15</v>
      </c>
      <c r="Y15" s="238">
        <v>15</v>
      </c>
      <c r="Z15" s="238">
        <v>20</v>
      </c>
      <c r="AA15" s="238">
        <v>9</v>
      </c>
      <c r="AB15" s="238">
        <v>7</v>
      </c>
      <c r="AC15" s="265">
        <f t="shared" si="3"/>
        <v>156</v>
      </c>
    </row>
    <row r="16" spans="1:29" ht="13.8" hidden="1" thickBot="1">
      <c r="A16" s="18" t="s">
        <v>34</v>
      </c>
      <c r="B16" s="235">
        <v>38</v>
      </c>
      <c r="C16" s="238">
        <v>19</v>
      </c>
      <c r="D16" s="238">
        <v>38</v>
      </c>
      <c r="E16" s="238">
        <v>203</v>
      </c>
      <c r="F16" s="238">
        <v>146</v>
      </c>
      <c r="G16" s="238">
        <v>439</v>
      </c>
      <c r="H16" s="239">
        <v>964</v>
      </c>
      <c r="I16" s="239">
        <v>1154</v>
      </c>
      <c r="J16" s="238">
        <v>423</v>
      </c>
      <c r="K16" s="238">
        <v>388</v>
      </c>
      <c r="L16" s="238">
        <v>176</v>
      </c>
      <c r="M16" s="238">
        <v>143</v>
      </c>
      <c r="N16" s="240">
        <f t="shared" si="2"/>
        <v>4131</v>
      </c>
      <c r="O16" s="10"/>
      <c r="P16" s="17" t="s">
        <v>34</v>
      </c>
      <c r="Q16" s="238">
        <v>7</v>
      </c>
      <c r="R16" s="238">
        <v>7</v>
      </c>
      <c r="S16" s="238">
        <v>8</v>
      </c>
      <c r="T16" s="238">
        <v>12</v>
      </c>
      <c r="U16" s="238">
        <v>9</v>
      </c>
      <c r="V16" s="238">
        <v>6</v>
      </c>
      <c r="W16" s="238">
        <v>11</v>
      </c>
      <c r="X16" s="238">
        <v>8</v>
      </c>
      <c r="Y16" s="238">
        <v>16</v>
      </c>
      <c r="Z16" s="238">
        <v>40</v>
      </c>
      <c r="AA16" s="238">
        <v>17</v>
      </c>
      <c r="AB16" s="238">
        <v>16</v>
      </c>
      <c r="AC16" s="238">
        <f t="shared" si="3"/>
        <v>157</v>
      </c>
    </row>
    <row r="17" spans="1:31" ht="13.8" hidden="1" thickBot="1">
      <c r="A17" s="241" t="s">
        <v>35</v>
      </c>
      <c r="B17" s="16">
        <v>49</v>
      </c>
      <c r="C17" s="16">
        <v>63</v>
      </c>
      <c r="D17" s="16">
        <v>50</v>
      </c>
      <c r="E17" s="16">
        <v>71</v>
      </c>
      <c r="F17" s="16">
        <v>144</v>
      </c>
      <c r="G17" s="16">
        <v>374</v>
      </c>
      <c r="H17" s="110">
        <v>729</v>
      </c>
      <c r="I17" s="110">
        <v>1097</v>
      </c>
      <c r="J17" s="110">
        <v>650</v>
      </c>
      <c r="K17" s="16">
        <v>397</v>
      </c>
      <c r="L17" s="16">
        <v>192</v>
      </c>
      <c r="M17" s="16">
        <v>217</v>
      </c>
      <c r="N17" s="240">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238">
        <f t="shared" si="3"/>
        <v>142</v>
      </c>
    </row>
    <row r="18" spans="1:31" ht="13.8" hidden="1" thickBot="1">
      <c r="A18" s="18" t="s">
        <v>36</v>
      </c>
      <c r="B18" s="16">
        <v>53</v>
      </c>
      <c r="C18" s="16">
        <v>39</v>
      </c>
      <c r="D18" s="16">
        <v>74</v>
      </c>
      <c r="E18" s="16">
        <v>64</v>
      </c>
      <c r="F18" s="16">
        <v>208</v>
      </c>
      <c r="G18" s="16">
        <v>491</v>
      </c>
      <c r="H18" s="16">
        <v>454</v>
      </c>
      <c r="I18" s="110">
        <v>1068</v>
      </c>
      <c r="J18" s="16">
        <v>568</v>
      </c>
      <c r="K18" s="16">
        <v>407</v>
      </c>
      <c r="L18" s="16">
        <v>228</v>
      </c>
      <c r="M18" s="16">
        <v>81</v>
      </c>
      <c r="N18" s="234">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242">
        <f t="shared" si="3"/>
        <v>212</v>
      </c>
    </row>
    <row r="19" spans="1:31" ht="13.8" hidden="1" thickBot="1">
      <c r="A19" s="18" t="s">
        <v>23</v>
      </c>
      <c r="B19" s="111">
        <v>67</v>
      </c>
      <c r="C19" s="111">
        <v>62</v>
      </c>
      <c r="D19" s="111">
        <v>57</v>
      </c>
      <c r="E19" s="111">
        <v>77</v>
      </c>
      <c r="F19" s="111">
        <v>473</v>
      </c>
      <c r="G19" s="111">
        <v>468</v>
      </c>
      <c r="H19" s="112">
        <v>659</v>
      </c>
      <c r="I19" s="111">
        <v>851</v>
      </c>
      <c r="J19" s="111">
        <v>542</v>
      </c>
      <c r="K19" s="111">
        <v>270</v>
      </c>
      <c r="L19" s="111">
        <v>208</v>
      </c>
      <c r="M19" s="111">
        <v>174</v>
      </c>
      <c r="N19" s="243">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242">
        <f t="shared" si="3"/>
        <v>296</v>
      </c>
    </row>
    <row r="20" spans="1:31">
      <c r="A20" s="21"/>
      <c r="B20" s="244"/>
      <c r="C20" s="244"/>
      <c r="D20" s="244"/>
      <c r="E20" s="244"/>
      <c r="F20" s="244"/>
      <c r="G20" s="244"/>
      <c r="H20" s="244"/>
      <c r="I20" s="244"/>
      <c r="J20" s="244"/>
      <c r="K20" s="244"/>
      <c r="L20" s="244"/>
      <c r="M20" s="244"/>
      <c r="N20" s="22"/>
      <c r="O20" s="10"/>
      <c r="P20" s="23"/>
      <c r="Q20" s="245"/>
      <c r="R20" s="245"/>
      <c r="S20" s="245"/>
      <c r="T20" s="245"/>
      <c r="U20" s="245"/>
      <c r="V20" s="245"/>
      <c r="W20" s="245"/>
      <c r="X20" s="245"/>
      <c r="Y20" s="245"/>
      <c r="Z20" s="245"/>
      <c r="AA20" s="245"/>
      <c r="AB20" s="245"/>
      <c r="AC20" s="244"/>
    </row>
    <row r="21" spans="1:31" ht="13.5" customHeight="1">
      <c r="A21" s="665" t="s">
        <v>234</v>
      </c>
      <c r="B21" s="666"/>
      <c r="C21" s="666"/>
      <c r="D21" s="666"/>
      <c r="E21" s="666"/>
      <c r="F21" s="666"/>
      <c r="G21" s="666"/>
      <c r="H21" s="666"/>
      <c r="I21" s="666"/>
      <c r="J21" s="666"/>
      <c r="K21" s="666"/>
      <c r="L21" s="666"/>
      <c r="M21" s="666"/>
      <c r="N21" s="667"/>
      <c r="O21" s="10"/>
      <c r="P21" s="665" t="str">
        <f>+A21</f>
        <v>※2023年 第20週（5/15～5/21） 現在</v>
      </c>
      <c r="Q21" s="666"/>
      <c r="R21" s="666"/>
      <c r="S21" s="666"/>
      <c r="T21" s="666"/>
      <c r="U21" s="666"/>
      <c r="V21" s="666"/>
      <c r="W21" s="666"/>
      <c r="X21" s="666"/>
      <c r="Y21" s="666"/>
      <c r="Z21" s="666"/>
      <c r="AA21" s="666"/>
      <c r="AB21" s="666"/>
      <c r="AC21" s="667"/>
    </row>
    <row r="22" spans="1:31" ht="13.8" thickBot="1">
      <c r="A22" s="313" t="s">
        <v>173</v>
      </c>
      <c r="B22" s="10"/>
      <c r="C22" s="10"/>
      <c r="D22" s="10"/>
      <c r="E22" s="10"/>
      <c r="F22" s="10"/>
      <c r="G22" s="10" t="s">
        <v>21</v>
      </c>
      <c r="H22" s="10"/>
      <c r="I22" s="10"/>
      <c r="J22" s="10"/>
      <c r="K22" s="10"/>
      <c r="L22" s="10"/>
      <c r="M22" s="10"/>
      <c r="N22" s="25"/>
      <c r="O22" s="10"/>
      <c r="P22" s="314" t="s">
        <v>172</v>
      </c>
      <c r="Q22" s="10"/>
      <c r="R22" s="10"/>
      <c r="S22" s="10"/>
      <c r="T22" s="10"/>
      <c r="U22" s="10"/>
      <c r="V22" s="10"/>
      <c r="W22" s="10"/>
      <c r="X22" s="10"/>
      <c r="Y22" s="10"/>
      <c r="Z22" s="10"/>
      <c r="AA22" s="10"/>
      <c r="AB22" s="10"/>
      <c r="AC22" s="27"/>
    </row>
    <row r="23" spans="1:31" ht="17.25" customHeight="1" thickBot="1">
      <c r="A23" s="24"/>
      <c r="B23" s="246" t="s">
        <v>161</v>
      </c>
      <c r="C23" s="10"/>
      <c r="D23" s="310" t="s">
        <v>210</v>
      </c>
      <c r="E23" s="28"/>
      <c r="F23" s="10"/>
      <c r="G23" s="10" t="s">
        <v>21</v>
      </c>
      <c r="H23" s="10"/>
      <c r="I23" s="10"/>
      <c r="J23" s="10"/>
      <c r="K23" s="10"/>
      <c r="L23" s="10"/>
      <c r="M23" s="10"/>
      <c r="N23" s="25"/>
      <c r="O23" s="113" t="s">
        <v>21</v>
      </c>
      <c r="P23" s="153"/>
      <c r="Q23" s="451" t="s">
        <v>162</v>
      </c>
      <c r="R23" s="651" t="s">
        <v>206</v>
      </c>
      <c r="S23" s="652"/>
      <c r="T23" s="653"/>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3" t="s">
        <v>21</v>
      </c>
      <c r="P24" s="152"/>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3" t="s">
        <v>21</v>
      </c>
      <c r="P25" s="26"/>
      <c r="Q25" s="10"/>
      <c r="R25" s="10"/>
      <c r="S25" s="10"/>
      <c r="T25" s="10"/>
      <c r="U25" s="10"/>
      <c r="V25" s="10"/>
      <c r="W25" s="10"/>
      <c r="X25" s="10"/>
      <c r="Y25" s="10"/>
      <c r="Z25" s="10"/>
      <c r="AA25" s="10"/>
      <c r="AB25" s="10"/>
      <c r="AC25" s="27"/>
      <c r="AE25" s="1" t="s">
        <v>152</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3"/>
    </row>
    <row r="29" spans="1:31">
      <c r="A29" s="24"/>
      <c r="B29" s="10"/>
      <c r="C29" s="10"/>
      <c r="D29" s="10"/>
      <c r="E29" s="10"/>
      <c r="F29" s="10"/>
      <c r="G29" s="10"/>
      <c r="H29" s="10"/>
      <c r="I29" s="10"/>
      <c r="J29" s="10"/>
      <c r="K29" s="10"/>
      <c r="L29" s="10"/>
      <c r="M29" s="10"/>
      <c r="N29" s="25"/>
      <c r="O29" s="10"/>
      <c r="P29" s="12"/>
      <c r="AC29" s="29"/>
    </row>
    <row r="30" spans="1:31" ht="21.6">
      <c r="A30" s="383" t="s">
        <v>192</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7"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4" t="s">
        <v>163</v>
      </c>
      <c r="R38" s="124"/>
      <c r="S38" s="124"/>
      <c r="T38" s="124"/>
      <c r="U38" s="124"/>
      <c r="V38" s="124"/>
      <c r="W38" s="124"/>
      <c r="X38" s="124"/>
    </row>
    <row r="39" spans="1:29">
      <c r="Q39" s="124" t="s">
        <v>164</v>
      </c>
      <c r="R39" s="124"/>
      <c r="S39" s="124"/>
      <c r="T39" s="124"/>
      <c r="U39" s="124"/>
      <c r="V39" s="124"/>
      <c r="W39" s="124"/>
      <c r="X39" s="124"/>
    </row>
  </sheetData>
  <mergeCells count="7">
    <mergeCell ref="R23:T23"/>
    <mergeCell ref="A1:N1"/>
    <mergeCell ref="P1:AC1"/>
    <mergeCell ref="A2:N2"/>
    <mergeCell ref="P2:AC2"/>
    <mergeCell ref="A21:N21"/>
    <mergeCell ref="P21:AC21"/>
  </mergeCells>
  <phoneticPr fontId="87"/>
  <pageMargins left="0.75" right="0.75" top="1" bottom="1" header="0.51200000000000001" footer="0.51200000000000001"/>
  <pageSetup paperSize="9" scale="44" orientation="portrait"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B1:G29"/>
  <sheetViews>
    <sheetView view="pageBreakPreview" zoomScale="85" zoomScaleNormal="112" zoomScaleSheetLayoutView="85" workbookViewId="0">
      <selection activeCell="D19" sqref="D19"/>
    </sheetView>
  </sheetViews>
  <sheetFormatPr defaultColWidth="9" defaultRowHeight="13.2"/>
  <cols>
    <col min="1" max="1" width="2.109375" style="1" customWidth="1"/>
    <col min="2" max="2" width="25.77734375" style="90" customWidth="1"/>
    <col min="3" max="3" width="69.109375" style="1" customWidth="1"/>
    <col min="4" max="4" width="98.33203125" style="1" customWidth="1"/>
    <col min="5" max="5" width="3.88671875" style="1" customWidth="1"/>
    <col min="6" max="16384" width="9" style="1"/>
  </cols>
  <sheetData>
    <row r="1" spans="2:7" ht="18.75" customHeight="1">
      <c r="B1" s="90" t="s">
        <v>109</v>
      </c>
    </row>
    <row r="2" spans="2:7" ht="17.25" customHeight="1" thickBot="1">
      <c r="B2" t="s">
        <v>288</v>
      </c>
      <c r="D2" s="670"/>
      <c r="E2" s="604"/>
    </row>
    <row r="3" spans="2:7" ht="16.5" customHeight="1" thickBot="1">
      <c r="B3" s="91" t="s">
        <v>110</v>
      </c>
      <c r="C3" s="184" t="s">
        <v>111</v>
      </c>
      <c r="D3" s="142" t="s">
        <v>156</v>
      </c>
    </row>
    <row r="4" spans="2:7" ht="17.25" customHeight="1" thickBot="1">
      <c r="B4" s="92" t="s">
        <v>112</v>
      </c>
      <c r="C4" s="116" t="s">
        <v>289</v>
      </c>
      <c r="D4" s="93"/>
    </row>
    <row r="5" spans="2:7" ht="17.25" customHeight="1">
      <c r="B5" s="671" t="s">
        <v>148</v>
      </c>
      <c r="C5" s="674" t="s">
        <v>153</v>
      </c>
      <c r="D5" s="675"/>
    </row>
    <row r="6" spans="2:7" ht="19.2" customHeight="1">
      <c r="B6" s="672"/>
      <c r="C6" s="676" t="s">
        <v>154</v>
      </c>
      <c r="D6" s="677"/>
      <c r="G6" s="156"/>
    </row>
    <row r="7" spans="2:7" ht="19.95" customHeight="1">
      <c r="B7" s="672"/>
      <c r="C7" s="185" t="s">
        <v>155</v>
      </c>
      <c r="D7" s="186"/>
      <c r="G7" s="156"/>
    </row>
    <row r="8" spans="2:7" ht="25.2" customHeight="1" thickBot="1">
      <c r="B8" s="673"/>
      <c r="C8" s="158" t="s">
        <v>157</v>
      </c>
      <c r="D8" s="157"/>
      <c r="G8" s="156"/>
    </row>
    <row r="9" spans="2:7" ht="42" customHeight="1" thickBot="1">
      <c r="B9" s="94" t="s">
        <v>113</v>
      </c>
      <c r="C9" s="678"/>
      <c r="D9" s="679"/>
    </row>
    <row r="10" spans="2:7" ht="69" customHeight="1" thickBot="1">
      <c r="B10" s="95" t="s">
        <v>114</v>
      </c>
      <c r="C10" s="680" t="s">
        <v>293</v>
      </c>
      <c r="D10" s="681"/>
    </row>
    <row r="11" spans="2:7" ht="59.4" customHeight="1" thickBot="1">
      <c r="B11" s="96"/>
      <c r="C11" s="97" t="s">
        <v>292</v>
      </c>
      <c r="D11" s="162" t="s">
        <v>290</v>
      </c>
      <c r="F11" s="1" t="s">
        <v>21</v>
      </c>
    </row>
    <row r="12" spans="2:7" ht="42.6" customHeight="1" thickBot="1">
      <c r="B12" s="94" t="s">
        <v>197</v>
      </c>
      <c r="C12" s="99" t="s">
        <v>291</v>
      </c>
      <c r="D12" s="98"/>
    </row>
    <row r="13" spans="2:7" ht="105" customHeight="1" thickBot="1">
      <c r="B13" s="100" t="s">
        <v>115</v>
      </c>
      <c r="C13" s="101" t="s">
        <v>294</v>
      </c>
      <c r="D13" s="139" t="s">
        <v>295</v>
      </c>
      <c r="F13" t="s">
        <v>28</v>
      </c>
    </row>
    <row r="14" spans="2:7" ht="79.2" customHeight="1" thickBot="1">
      <c r="B14" s="102" t="s">
        <v>116</v>
      </c>
      <c r="C14" s="668" t="s">
        <v>296</v>
      </c>
      <c r="D14" s="669"/>
    </row>
    <row r="15" spans="2:7" ht="17.25" customHeight="1"/>
    <row r="16" spans="2:7" ht="17.25" customHeight="1">
      <c r="C16" s="312"/>
      <c r="D16" s="1" t="s">
        <v>152</v>
      </c>
    </row>
    <row r="17" spans="2:5">
      <c r="C17" s="1" t="s">
        <v>28</v>
      </c>
    </row>
    <row r="18" spans="2:5">
      <c r="E18" s="1" t="s">
        <v>21</v>
      </c>
    </row>
    <row r="21" spans="2:5">
      <c r="B21" s="90" t="s">
        <v>21</v>
      </c>
    </row>
    <row r="29" spans="2:5">
      <c r="D29" s="1" t="s">
        <v>170</v>
      </c>
    </row>
  </sheetData>
  <mergeCells count="7">
    <mergeCell ref="C14:D14"/>
    <mergeCell ref="D2:E2"/>
    <mergeCell ref="B5:B8"/>
    <mergeCell ref="C5:D5"/>
    <mergeCell ref="C6:D6"/>
    <mergeCell ref="C9:D9"/>
    <mergeCell ref="C10:D10"/>
  </mergeCells>
  <phoneticPr fontId="87"/>
  <hyperlinks>
    <hyperlink ref="C6" r:id="rId1" location="h2_1" xr:uid="{B5E764AE-5943-4A97-AD1C-025941C051BF}"/>
  </hyperlinks>
  <pageMargins left="0.7" right="0.7" top="0.75" bottom="0.75" header="0.3" footer="0.3"/>
  <pageSetup paperSize="9" scale="45"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7"/>
  <sheetViews>
    <sheetView view="pageBreakPreview" zoomScale="88" zoomScaleNormal="100" zoomScaleSheetLayoutView="88" workbookViewId="0">
      <selection activeCell="F26" sqref="F26"/>
    </sheetView>
  </sheetViews>
  <sheetFormatPr defaultColWidth="9" defaultRowHeight="13.2"/>
  <cols>
    <col min="1" max="1" width="21.33203125" style="42" customWidth="1"/>
    <col min="2" max="2" width="19.77734375" style="42" customWidth="1"/>
    <col min="3" max="3" width="80.21875" style="263"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7" t="s">
        <v>231</v>
      </c>
      <c r="B1" s="278" t="s">
        <v>160</v>
      </c>
      <c r="C1" s="366" t="s">
        <v>180</v>
      </c>
      <c r="D1" s="279" t="s">
        <v>25</v>
      </c>
      <c r="E1" s="280" t="s">
        <v>26</v>
      </c>
    </row>
    <row r="2" spans="1:5" s="108" customFormat="1" ht="22.95" customHeight="1">
      <c r="A2" s="324" t="s">
        <v>219</v>
      </c>
      <c r="B2" s="384" t="s">
        <v>235</v>
      </c>
      <c r="C2" s="481" t="s">
        <v>278</v>
      </c>
      <c r="D2" s="455">
        <v>45070</v>
      </c>
      <c r="E2" s="456">
        <v>45072</v>
      </c>
    </row>
    <row r="3" spans="1:5" s="108" customFormat="1" ht="22.95" customHeight="1">
      <c r="A3" s="324" t="s">
        <v>219</v>
      </c>
      <c r="B3" s="384" t="s">
        <v>236</v>
      </c>
      <c r="C3" s="721" t="s">
        <v>279</v>
      </c>
      <c r="D3" s="455">
        <v>45072</v>
      </c>
      <c r="E3" s="456">
        <v>45072</v>
      </c>
    </row>
    <row r="4" spans="1:5" s="108" customFormat="1" ht="22.95" customHeight="1">
      <c r="A4" s="324" t="s">
        <v>219</v>
      </c>
      <c r="B4" s="384" t="s">
        <v>237</v>
      </c>
      <c r="C4" s="721" t="s">
        <v>280</v>
      </c>
      <c r="D4" s="455">
        <v>45071</v>
      </c>
      <c r="E4" s="456">
        <v>45072</v>
      </c>
    </row>
    <row r="5" spans="1:5" s="108" customFormat="1" ht="22.95" customHeight="1">
      <c r="A5" s="437" t="s">
        <v>219</v>
      </c>
      <c r="B5" s="384" t="s">
        <v>224</v>
      </c>
      <c r="C5" s="723" t="s">
        <v>281</v>
      </c>
      <c r="D5" s="455">
        <v>45071</v>
      </c>
      <c r="E5" s="457">
        <v>45072</v>
      </c>
    </row>
    <row r="6" spans="1:5" s="108" customFormat="1" ht="22.95" customHeight="1">
      <c r="A6" s="437" t="s">
        <v>220</v>
      </c>
      <c r="B6" s="384" t="s">
        <v>238</v>
      </c>
      <c r="C6" s="720" t="s">
        <v>282</v>
      </c>
      <c r="D6" s="455">
        <v>45071</v>
      </c>
      <c r="E6" s="457">
        <v>45072</v>
      </c>
    </row>
    <row r="7" spans="1:5" s="108" customFormat="1" ht="22.95" customHeight="1">
      <c r="A7" s="437" t="s">
        <v>219</v>
      </c>
      <c r="B7" s="722" t="s">
        <v>222</v>
      </c>
      <c r="C7" s="721" t="s">
        <v>283</v>
      </c>
      <c r="D7" s="455">
        <v>45071</v>
      </c>
      <c r="E7" s="457">
        <v>45072</v>
      </c>
    </row>
    <row r="8" spans="1:5" s="108" customFormat="1" ht="22.95" customHeight="1">
      <c r="A8" s="437" t="s">
        <v>220</v>
      </c>
      <c r="B8" s="722" t="s">
        <v>239</v>
      </c>
      <c r="C8" s="721" t="s">
        <v>284</v>
      </c>
      <c r="D8" s="455">
        <v>45071</v>
      </c>
      <c r="E8" s="457">
        <v>45072</v>
      </c>
    </row>
    <row r="9" spans="1:5" s="108" customFormat="1" ht="22.95" customHeight="1">
      <c r="A9" s="437" t="s">
        <v>219</v>
      </c>
      <c r="B9" s="384" t="s">
        <v>240</v>
      </c>
      <c r="C9" s="384" t="s">
        <v>285</v>
      </c>
      <c r="D9" s="455">
        <v>45071</v>
      </c>
      <c r="E9" s="457">
        <v>45072</v>
      </c>
    </row>
    <row r="10" spans="1:5" s="108" customFormat="1" ht="22.95" customHeight="1">
      <c r="A10" s="437" t="s">
        <v>219</v>
      </c>
      <c r="B10" s="384" t="s">
        <v>241</v>
      </c>
      <c r="C10" s="384" t="s">
        <v>286</v>
      </c>
      <c r="D10" s="455">
        <v>45071</v>
      </c>
      <c r="E10" s="457">
        <v>45072</v>
      </c>
    </row>
    <row r="11" spans="1:5" s="108" customFormat="1" ht="22.95" customHeight="1">
      <c r="A11" s="437" t="s">
        <v>219</v>
      </c>
      <c r="B11" s="722" t="s">
        <v>242</v>
      </c>
      <c r="C11" s="721" t="s">
        <v>287</v>
      </c>
      <c r="D11" s="455">
        <v>45070</v>
      </c>
      <c r="E11" s="457">
        <v>45071</v>
      </c>
    </row>
    <row r="12" spans="1:5" s="108" customFormat="1" ht="22.95" customHeight="1">
      <c r="A12" s="437" t="s">
        <v>219</v>
      </c>
      <c r="B12" s="722" t="s">
        <v>243</v>
      </c>
      <c r="C12" s="721" t="s">
        <v>244</v>
      </c>
      <c r="D12" s="455">
        <v>45070</v>
      </c>
      <c r="E12" s="457">
        <v>45070</v>
      </c>
    </row>
    <row r="13" spans="1:5" s="108" customFormat="1" ht="22.95" customHeight="1">
      <c r="A13" s="437" t="s">
        <v>219</v>
      </c>
      <c r="B13" s="384" t="s">
        <v>245</v>
      </c>
      <c r="C13" s="724" t="s">
        <v>246</v>
      </c>
      <c r="D13" s="455">
        <v>45069</v>
      </c>
      <c r="E13" s="457">
        <v>45070</v>
      </c>
    </row>
    <row r="14" spans="1:5" s="108" customFormat="1" ht="22.95" customHeight="1">
      <c r="A14" s="437" t="s">
        <v>219</v>
      </c>
      <c r="B14" s="722" t="s">
        <v>247</v>
      </c>
      <c r="C14" s="721" t="s">
        <v>248</v>
      </c>
      <c r="D14" s="455">
        <v>45069</v>
      </c>
      <c r="E14" s="457">
        <v>45070</v>
      </c>
    </row>
    <row r="15" spans="1:5" s="108" customFormat="1" ht="22.95" customHeight="1">
      <c r="A15" s="437" t="s">
        <v>219</v>
      </c>
      <c r="B15" s="722" t="s">
        <v>223</v>
      </c>
      <c r="C15" s="725" t="s">
        <v>249</v>
      </c>
      <c r="D15" s="455">
        <v>45069</v>
      </c>
      <c r="E15" s="457">
        <v>45070</v>
      </c>
    </row>
    <row r="16" spans="1:5" s="108" customFormat="1" ht="22.95" customHeight="1">
      <c r="A16" s="437" t="s">
        <v>219</v>
      </c>
      <c r="B16" s="384" t="s">
        <v>250</v>
      </c>
      <c r="C16" s="721" t="s">
        <v>251</v>
      </c>
      <c r="D16" s="455">
        <v>45069</v>
      </c>
      <c r="E16" s="457">
        <v>45070</v>
      </c>
    </row>
    <row r="17" spans="1:5" s="108" customFormat="1" ht="22.95" customHeight="1">
      <c r="A17" s="437" t="s">
        <v>220</v>
      </c>
      <c r="B17" s="384" t="s">
        <v>252</v>
      </c>
      <c r="C17" s="720" t="s">
        <v>253</v>
      </c>
      <c r="D17" s="455">
        <v>45069</v>
      </c>
      <c r="E17" s="457">
        <v>45070</v>
      </c>
    </row>
    <row r="18" spans="1:5" s="108" customFormat="1" ht="22.95" customHeight="1">
      <c r="A18" s="437" t="s">
        <v>219</v>
      </c>
      <c r="B18" s="722" t="s">
        <v>243</v>
      </c>
      <c r="C18" s="720" t="s">
        <v>254</v>
      </c>
      <c r="D18" s="455">
        <v>45069</v>
      </c>
      <c r="E18" s="457">
        <v>45070</v>
      </c>
    </row>
    <row r="19" spans="1:5" s="108" customFormat="1" ht="22.95" customHeight="1">
      <c r="A19" s="437" t="s">
        <v>219</v>
      </c>
      <c r="B19" s="722" t="s">
        <v>247</v>
      </c>
      <c r="C19" s="720" t="s">
        <v>255</v>
      </c>
      <c r="D19" s="455">
        <v>45069</v>
      </c>
      <c r="E19" s="457">
        <v>45070</v>
      </c>
    </row>
    <row r="20" spans="1:5" s="108" customFormat="1" ht="22.95" customHeight="1">
      <c r="A20" s="437" t="s">
        <v>219</v>
      </c>
      <c r="B20" s="384" t="s">
        <v>256</v>
      </c>
      <c r="C20" s="724" t="s">
        <v>257</v>
      </c>
      <c r="D20" s="455">
        <v>45069</v>
      </c>
      <c r="E20" s="457">
        <v>45070</v>
      </c>
    </row>
    <row r="21" spans="1:5" s="108" customFormat="1" ht="22.95" customHeight="1">
      <c r="A21" s="437" t="s">
        <v>219</v>
      </c>
      <c r="B21" s="384" t="s">
        <v>258</v>
      </c>
      <c r="C21" s="725" t="s">
        <v>259</v>
      </c>
      <c r="D21" s="455">
        <v>45068</v>
      </c>
      <c r="E21" s="457">
        <v>45069</v>
      </c>
    </row>
    <row r="22" spans="1:5" s="108" customFormat="1" ht="22.95" customHeight="1">
      <c r="A22" s="437" t="s">
        <v>220</v>
      </c>
      <c r="B22" s="384" t="s">
        <v>260</v>
      </c>
      <c r="C22" s="384" t="s">
        <v>261</v>
      </c>
      <c r="D22" s="455">
        <v>45068</v>
      </c>
      <c r="E22" s="457">
        <v>45069</v>
      </c>
    </row>
    <row r="23" spans="1:5" s="108" customFormat="1" ht="22.95" customHeight="1">
      <c r="A23" s="437" t="s">
        <v>219</v>
      </c>
      <c r="B23" s="722" t="s">
        <v>243</v>
      </c>
      <c r="C23" s="720" t="s">
        <v>262</v>
      </c>
      <c r="D23" s="455">
        <v>45068</v>
      </c>
      <c r="E23" s="457">
        <v>45069</v>
      </c>
    </row>
    <row r="24" spans="1:5" s="108" customFormat="1" ht="22.95" customHeight="1">
      <c r="A24" s="437" t="s">
        <v>219</v>
      </c>
      <c r="B24" s="722" t="s">
        <v>243</v>
      </c>
      <c r="C24" s="720" t="s">
        <v>263</v>
      </c>
      <c r="D24" s="455">
        <v>45068</v>
      </c>
      <c r="E24" s="457">
        <v>45069</v>
      </c>
    </row>
    <row r="25" spans="1:5" s="108" customFormat="1" ht="22.95" customHeight="1">
      <c r="A25" s="324" t="s">
        <v>219</v>
      </c>
      <c r="B25" s="384" t="s">
        <v>264</v>
      </c>
      <c r="C25" s="725" t="s">
        <v>265</v>
      </c>
      <c r="D25" s="455">
        <v>45068</v>
      </c>
      <c r="E25" s="456">
        <v>45069</v>
      </c>
    </row>
    <row r="26" spans="1:5" s="108" customFormat="1" ht="22.95" customHeight="1">
      <c r="A26" s="324" t="s">
        <v>219</v>
      </c>
      <c r="B26" s="384" t="s">
        <v>266</v>
      </c>
      <c r="C26" s="720" t="s">
        <v>267</v>
      </c>
      <c r="D26" s="455">
        <v>45068</v>
      </c>
      <c r="E26" s="456">
        <v>45069</v>
      </c>
    </row>
    <row r="27" spans="1:5" s="108" customFormat="1" ht="22.95" customHeight="1">
      <c r="A27" s="324" t="s">
        <v>221</v>
      </c>
      <c r="B27" s="384" t="s">
        <v>268</v>
      </c>
      <c r="C27" s="720" t="s">
        <v>269</v>
      </c>
      <c r="D27" s="455">
        <v>45068</v>
      </c>
      <c r="E27" s="456">
        <v>45068</v>
      </c>
    </row>
    <row r="28" spans="1:5" s="108" customFormat="1" ht="22.95" customHeight="1">
      <c r="A28" s="324" t="s">
        <v>220</v>
      </c>
      <c r="B28" s="722" t="s">
        <v>270</v>
      </c>
      <c r="C28" s="720" t="s">
        <v>271</v>
      </c>
      <c r="D28" s="455">
        <v>45068</v>
      </c>
      <c r="E28" s="456">
        <v>45068</v>
      </c>
    </row>
    <row r="29" spans="1:5" s="108" customFormat="1" ht="22.95" customHeight="1">
      <c r="A29" s="324" t="s">
        <v>219</v>
      </c>
      <c r="B29" s="384" t="s">
        <v>272</v>
      </c>
      <c r="C29" s="725" t="s">
        <v>273</v>
      </c>
      <c r="D29" s="455">
        <v>45065</v>
      </c>
      <c r="E29" s="456">
        <v>45068</v>
      </c>
    </row>
    <row r="30" spans="1:5" s="108" customFormat="1" ht="22.95" customHeight="1">
      <c r="A30" s="324" t="s">
        <v>221</v>
      </c>
      <c r="B30" s="384" t="s">
        <v>274</v>
      </c>
      <c r="C30" s="720" t="s">
        <v>275</v>
      </c>
      <c r="D30" s="455">
        <v>45065</v>
      </c>
      <c r="E30" s="456">
        <v>45068</v>
      </c>
    </row>
    <row r="31" spans="1:5" s="108" customFormat="1" ht="22.95" customHeight="1">
      <c r="A31" s="324" t="s">
        <v>219</v>
      </c>
      <c r="B31" s="384" t="s">
        <v>276</v>
      </c>
      <c r="C31" s="721" t="s">
        <v>277</v>
      </c>
      <c r="D31" s="455">
        <v>45065</v>
      </c>
      <c r="E31" s="456">
        <v>45068</v>
      </c>
    </row>
    <row r="32" spans="1:5" ht="16.2" customHeight="1">
      <c r="A32" s="458"/>
      <c r="B32" s="458"/>
      <c r="C32" s="458"/>
      <c r="D32" s="468"/>
      <c r="E32" s="468"/>
    </row>
    <row r="33" spans="1:11" ht="20.25" customHeight="1">
      <c r="A33" s="319"/>
      <c r="B33" s="320"/>
      <c r="C33" s="261"/>
      <c r="D33" s="321"/>
      <c r="E33" s="321"/>
      <c r="J33" s="126"/>
      <c r="K33" s="126"/>
    </row>
    <row r="34" spans="1:11" ht="20.25" customHeight="1">
      <c r="A34" s="39"/>
      <c r="B34" s="40"/>
      <c r="C34" s="261" t="s">
        <v>175</v>
      </c>
      <c r="D34" s="41"/>
      <c r="E34" s="41"/>
      <c r="J34" s="126"/>
      <c r="K34" s="126"/>
    </row>
    <row r="35" spans="1:11" ht="20.25" customHeight="1">
      <c r="A35" s="319"/>
      <c r="B35" s="320"/>
      <c r="C35" s="261"/>
      <c r="D35" s="321"/>
      <c r="E35" s="321"/>
      <c r="J35" s="126"/>
      <c r="K35" s="126"/>
    </row>
    <row r="36" spans="1:11">
      <c r="A36" s="262" t="s">
        <v>147</v>
      </c>
      <c r="B36" s="262"/>
      <c r="C36" s="262"/>
      <c r="D36" s="322"/>
      <c r="E36" s="322"/>
    </row>
    <row r="37" spans="1:11">
      <c r="A37" s="682" t="s">
        <v>27</v>
      </c>
      <c r="B37" s="682"/>
      <c r="C37" s="682"/>
      <c r="D37" s="323"/>
      <c r="E37" s="323"/>
    </row>
  </sheetData>
  <mergeCells count="1">
    <mergeCell ref="A37:C37"/>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ヘッドライン</vt:lpstr>
      <vt:lpstr>スポンサー公告</vt:lpstr>
      <vt:lpstr>20　ノロウイルス関連情報 </vt:lpstr>
      <vt:lpstr>20  衛生訓話</vt:lpstr>
      <vt:lpstr>20　食中毒記事等 </vt:lpstr>
      <vt:lpstr>20　海外情報</vt:lpstr>
      <vt:lpstr>20　感染症統計</vt:lpstr>
      <vt:lpstr>19　感染症情報</vt:lpstr>
      <vt:lpstr>20 食品回収</vt:lpstr>
      <vt:lpstr>20　食品表示</vt:lpstr>
      <vt:lpstr>20　残留農薬　等 </vt:lpstr>
      <vt:lpstr>'19　感染症情報'!Print_Area</vt:lpstr>
      <vt:lpstr>'20  衛生訓話'!Print_Area</vt:lpstr>
      <vt:lpstr>'20　ノロウイルス関連情報 '!Print_Area</vt:lpstr>
      <vt:lpstr>'20　海外情報'!Print_Area</vt:lpstr>
      <vt:lpstr>'20　感染症統計'!Print_Area</vt:lpstr>
      <vt:lpstr>'20　残留農薬　等 '!Print_Area</vt:lpstr>
      <vt:lpstr>'20　食中毒記事等 '!Print_Area</vt:lpstr>
      <vt:lpstr>'20 食品回収'!Print_Area</vt:lpstr>
      <vt:lpstr>'20　食品表示'!Print_Area</vt:lpstr>
      <vt:lpstr>スポンサー公告!Print_Area</vt:lpstr>
      <vt:lpstr>'20　残留農薬　等 '!Print_Titles</vt:lpstr>
      <vt:lpstr>'20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2023-05-28T03:11:07Z</dcterms:modified>
</cp:coreProperties>
</file>